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75f056f31c7d7c1/文档/skripsi kakak/"/>
    </mc:Choice>
  </mc:AlternateContent>
  <xr:revisionPtr revIDLastSave="148" documentId="11_8275FCD0A8D85DDC0082CE55B6FFC2D550E9E866" xr6:coauthVersionLast="47" xr6:coauthVersionMax="47" xr10:uidLastSave="{385B927B-FABD-4C2C-9A53-6D077B8BC244}"/>
  <bookViews>
    <workbookView xWindow="-110" yWindow="-110" windowWidth="19420" windowHeight="11020" activeTab="1" xr2:uid="{00000000-000D-0000-FFFF-FFFF00000000}"/>
  </bookViews>
  <sheets>
    <sheet name="Customer" sheetId="1" r:id="rId1"/>
    <sheet name="Order" sheetId="2" r:id="rId2"/>
    <sheet name="Sales" sheetId="3" r:id="rId3"/>
    <sheet name="Produk" sheetId="4" r:id="rId4"/>
    <sheet name="Rayu Manis" sheetId="5" r:id="rId5"/>
  </sheets>
  <definedNames>
    <definedName name="_xlnm._FilterDatabase" localSheetId="0" hidden="1">Customer!$A$1:$C$653</definedName>
    <definedName name="_xlnm._FilterDatabase" localSheetId="1" hidden="1">Order!$A$1:$Y$2011</definedName>
    <definedName name="_xlnm._FilterDatabase" localSheetId="4" hidden="1">'Rayu Manis'!$A$1:$U$129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j0djmrIcL2OJRNhS8b7naSuUSW4mkMYvs+rE8erCs7A="/>
    </ext>
  </extLst>
</workbook>
</file>

<file path=xl/calcChain.xml><?xml version="1.0" encoding="utf-8"?>
<calcChain xmlns="http://schemas.openxmlformats.org/spreadsheetml/2006/main">
  <c r="G51" i="5" l="1"/>
  <c r="G52" i="5"/>
  <c r="H52" i="5"/>
  <c r="H51" i="5"/>
  <c r="I51" i="5" s="1"/>
  <c r="C657" i="1"/>
  <c r="C640" i="1"/>
  <c r="C471" i="1"/>
  <c r="C66" i="1"/>
  <c r="I129" i="5"/>
  <c r="E129" i="5"/>
  <c r="D129" i="5"/>
  <c r="I128" i="5"/>
  <c r="E128" i="5"/>
  <c r="D128" i="5"/>
  <c r="I127" i="5"/>
  <c r="E127" i="5"/>
  <c r="D127" i="5"/>
  <c r="I126" i="5"/>
  <c r="E126" i="5"/>
  <c r="D126" i="5"/>
  <c r="I125" i="5"/>
  <c r="E125" i="5"/>
  <c r="D125" i="5"/>
  <c r="I124" i="5"/>
  <c r="E124" i="5"/>
  <c r="D124" i="5"/>
  <c r="I123" i="5"/>
  <c r="E123" i="5"/>
  <c r="D123" i="5"/>
  <c r="I122" i="5"/>
  <c r="E122" i="5"/>
  <c r="D122" i="5"/>
  <c r="I121" i="5"/>
  <c r="E121" i="5"/>
  <c r="D121" i="5"/>
  <c r="I120" i="5"/>
  <c r="E120" i="5"/>
  <c r="D120" i="5"/>
  <c r="I119" i="5"/>
  <c r="E119" i="5"/>
  <c r="D119" i="5"/>
  <c r="I118" i="5"/>
  <c r="E118" i="5"/>
  <c r="D118" i="5"/>
  <c r="I117" i="5"/>
  <c r="E117" i="5"/>
  <c r="D117" i="5"/>
  <c r="I116" i="5"/>
  <c r="E116" i="5"/>
  <c r="D116" i="5"/>
  <c r="E115" i="5"/>
  <c r="D115" i="5"/>
  <c r="E114" i="5"/>
  <c r="D114" i="5"/>
  <c r="I113" i="5"/>
  <c r="E113" i="5"/>
  <c r="D113" i="5"/>
  <c r="I112" i="5"/>
  <c r="E112" i="5"/>
  <c r="D112" i="5"/>
  <c r="I111" i="5"/>
  <c r="E111" i="5"/>
  <c r="D111" i="5"/>
  <c r="I110" i="5"/>
  <c r="E110" i="5"/>
  <c r="D110" i="5"/>
  <c r="I109" i="5"/>
  <c r="E109" i="5"/>
  <c r="D109" i="5"/>
  <c r="I108" i="5"/>
  <c r="E108" i="5"/>
  <c r="D108" i="5"/>
  <c r="I107" i="5"/>
  <c r="E107" i="5"/>
  <c r="D107" i="5"/>
  <c r="I106" i="5"/>
  <c r="E106" i="5"/>
  <c r="D106" i="5"/>
  <c r="I105" i="5"/>
  <c r="E105" i="5"/>
  <c r="D105" i="5"/>
  <c r="I104" i="5"/>
  <c r="E104" i="5"/>
  <c r="D104" i="5"/>
  <c r="I103" i="5"/>
  <c r="E103" i="5"/>
  <c r="D103" i="5"/>
  <c r="I102" i="5"/>
  <c r="E102" i="5"/>
  <c r="D102" i="5"/>
  <c r="I101" i="5"/>
  <c r="E101" i="5"/>
  <c r="D101" i="5"/>
  <c r="I100" i="5"/>
  <c r="E100" i="5"/>
  <c r="D100" i="5"/>
  <c r="I99" i="5"/>
  <c r="E99" i="5"/>
  <c r="D99" i="5"/>
  <c r="I98" i="5"/>
  <c r="E98" i="5"/>
  <c r="D98" i="5"/>
  <c r="I97" i="5"/>
  <c r="E97" i="5"/>
  <c r="D97" i="5"/>
  <c r="I96" i="5"/>
  <c r="E96" i="5"/>
  <c r="D96" i="5"/>
  <c r="I95" i="5"/>
  <c r="E95" i="5"/>
  <c r="D95" i="5"/>
  <c r="I94" i="5"/>
  <c r="E94" i="5"/>
  <c r="D94" i="5"/>
  <c r="I93" i="5"/>
  <c r="E93" i="5"/>
  <c r="D93" i="5"/>
  <c r="I92" i="5"/>
  <c r="E92" i="5"/>
  <c r="D92" i="5"/>
  <c r="I91" i="5"/>
  <c r="E91" i="5"/>
  <c r="D91" i="5"/>
  <c r="I90" i="5"/>
  <c r="E90" i="5"/>
  <c r="D90" i="5"/>
  <c r="I89" i="5"/>
  <c r="E89" i="5"/>
  <c r="D89" i="5"/>
  <c r="I88" i="5"/>
  <c r="E88" i="5"/>
  <c r="D88" i="5"/>
  <c r="I87" i="5"/>
  <c r="E87" i="5"/>
  <c r="D87" i="5"/>
  <c r="I86" i="5"/>
  <c r="E86" i="5"/>
  <c r="D86" i="5"/>
  <c r="I85" i="5"/>
  <c r="E85" i="5"/>
  <c r="D85" i="5"/>
  <c r="I84" i="5"/>
  <c r="E84" i="5"/>
  <c r="D84" i="5"/>
  <c r="I83" i="5"/>
  <c r="E83" i="5"/>
  <c r="D83" i="5"/>
  <c r="I82" i="5"/>
  <c r="E82" i="5"/>
  <c r="D82" i="5"/>
  <c r="I81" i="5"/>
  <c r="E81" i="5"/>
  <c r="D81" i="5"/>
  <c r="I80" i="5"/>
  <c r="E80" i="5"/>
  <c r="D80" i="5"/>
  <c r="I79" i="5"/>
  <c r="E79" i="5"/>
  <c r="D79" i="5"/>
  <c r="I78" i="5"/>
  <c r="E78" i="5"/>
  <c r="D78" i="5"/>
  <c r="I77" i="5"/>
  <c r="E77" i="5"/>
  <c r="D77" i="5"/>
  <c r="I76" i="5"/>
  <c r="E76" i="5"/>
  <c r="D76" i="5"/>
  <c r="I75" i="5"/>
  <c r="E75" i="5"/>
  <c r="D75" i="5"/>
  <c r="I74" i="5"/>
  <c r="E74" i="5"/>
  <c r="D74" i="5"/>
  <c r="I73" i="5"/>
  <c r="E73" i="5"/>
  <c r="D73" i="5"/>
  <c r="I72" i="5"/>
  <c r="E72" i="5"/>
  <c r="D72" i="5"/>
  <c r="I71" i="5"/>
  <c r="E71" i="5"/>
  <c r="D71" i="5"/>
  <c r="I70" i="5"/>
  <c r="E70" i="5"/>
  <c r="D70" i="5"/>
  <c r="I69" i="5"/>
  <c r="E69" i="5"/>
  <c r="D69" i="5"/>
  <c r="I68" i="5"/>
  <c r="E68" i="5"/>
  <c r="D68" i="5"/>
  <c r="I67" i="5"/>
  <c r="E67" i="5"/>
  <c r="D67" i="5"/>
  <c r="I66" i="5"/>
  <c r="E66" i="5"/>
  <c r="D66" i="5"/>
  <c r="I65" i="5"/>
  <c r="E65" i="5"/>
  <c r="D65" i="5"/>
  <c r="I64" i="5"/>
  <c r="E64" i="5"/>
  <c r="D64" i="5"/>
  <c r="I63" i="5"/>
  <c r="E63" i="5"/>
  <c r="D63" i="5"/>
  <c r="I62" i="5"/>
  <c r="E62" i="5"/>
  <c r="D62" i="5"/>
  <c r="I61" i="5"/>
  <c r="E61" i="5"/>
  <c r="D61" i="5"/>
  <c r="I60" i="5"/>
  <c r="E60" i="5"/>
  <c r="D60" i="5"/>
  <c r="I59" i="5"/>
  <c r="E59" i="5"/>
  <c r="D59" i="5"/>
  <c r="I58" i="5"/>
  <c r="E58" i="5"/>
  <c r="D58" i="5"/>
  <c r="I57" i="5"/>
  <c r="E57" i="5"/>
  <c r="D57" i="5"/>
  <c r="E56" i="5"/>
  <c r="D56" i="5"/>
  <c r="E55" i="5"/>
  <c r="D55" i="5"/>
  <c r="I54" i="5"/>
  <c r="E54" i="5"/>
  <c r="D54" i="5"/>
  <c r="E53" i="5"/>
  <c r="D53" i="5"/>
  <c r="I50" i="5"/>
  <c r="E50" i="5"/>
  <c r="D50" i="5"/>
  <c r="I49" i="5"/>
  <c r="E49" i="5"/>
  <c r="D49" i="5"/>
  <c r="E48" i="5"/>
  <c r="D48" i="5"/>
  <c r="E47" i="5"/>
  <c r="D47" i="5"/>
  <c r="E46" i="5"/>
  <c r="D46" i="5"/>
  <c r="I45" i="5"/>
  <c r="E45" i="5"/>
  <c r="D45" i="5"/>
  <c r="I44" i="5"/>
  <c r="E44" i="5"/>
  <c r="D44" i="5"/>
  <c r="I43" i="5"/>
  <c r="E43" i="5"/>
  <c r="D43" i="5"/>
  <c r="I42" i="5"/>
  <c r="E42" i="5"/>
  <c r="D42" i="5"/>
  <c r="E41" i="5"/>
  <c r="D41" i="5"/>
  <c r="I40" i="5"/>
  <c r="E40" i="5"/>
  <c r="D40" i="5"/>
  <c r="I39" i="5"/>
  <c r="E39" i="5"/>
  <c r="D39" i="5"/>
  <c r="I38" i="5"/>
  <c r="E38" i="5"/>
  <c r="D38" i="5"/>
  <c r="I37" i="5"/>
  <c r="E37" i="5"/>
  <c r="D37" i="5"/>
  <c r="I36" i="5"/>
  <c r="E36" i="5"/>
  <c r="D36" i="5"/>
  <c r="I35" i="5"/>
  <c r="E35" i="5"/>
  <c r="D35" i="5"/>
  <c r="I34" i="5"/>
  <c r="E34" i="5"/>
  <c r="D34" i="5"/>
  <c r="I33" i="5"/>
  <c r="E33" i="5"/>
  <c r="D33" i="5"/>
  <c r="I32" i="5"/>
  <c r="E32" i="5"/>
  <c r="D32" i="5"/>
  <c r="I31" i="5"/>
  <c r="E31" i="5"/>
  <c r="D31" i="5"/>
  <c r="I30" i="5"/>
  <c r="E30" i="5"/>
  <c r="D30" i="5"/>
  <c r="I29" i="5"/>
  <c r="E29" i="5"/>
  <c r="D29" i="5"/>
  <c r="I28" i="5"/>
  <c r="E28" i="5"/>
  <c r="D28" i="5"/>
  <c r="E27" i="5"/>
  <c r="D27" i="5"/>
  <c r="I26" i="5"/>
  <c r="E26" i="5"/>
  <c r="D26" i="5"/>
  <c r="I25" i="5"/>
  <c r="E25" i="5"/>
  <c r="D25" i="5"/>
  <c r="I24" i="5"/>
  <c r="E24" i="5"/>
  <c r="D24" i="5"/>
  <c r="I23" i="5"/>
  <c r="E23" i="5"/>
  <c r="D23" i="5"/>
  <c r="I22" i="5"/>
  <c r="E22" i="5"/>
  <c r="D22" i="5"/>
  <c r="I21" i="5"/>
  <c r="E21" i="5"/>
  <c r="D21" i="5"/>
  <c r="I20" i="5"/>
  <c r="E20" i="5"/>
  <c r="D20" i="5"/>
  <c r="I19" i="5"/>
  <c r="E19" i="5"/>
  <c r="D19" i="5"/>
  <c r="I18" i="5"/>
  <c r="E18" i="5"/>
  <c r="D18" i="5"/>
  <c r="I17" i="5"/>
  <c r="E17" i="5"/>
  <c r="D17" i="5"/>
  <c r="I16" i="5"/>
  <c r="E16" i="5"/>
  <c r="D16" i="5"/>
  <c r="I15" i="5"/>
  <c r="E15" i="5"/>
  <c r="D15" i="5"/>
  <c r="I14" i="5"/>
  <c r="E14" i="5"/>
  <c r="D14" i="5"/>
  <c r="I13" i="5"/>
  <c r="E13" i="5"/>
  <c r="D13" i="5"/>
  <c r="I12" i="5"/>
  <c r="E12" i="5"/>
  <c r="D12" i="5"/>
  <c r="I11" i="5"/>
  <c r="E11" i="5"/>
  <c r="D11" i="5"/>
  <c r="I10" i="5"/>
  <c r="E10" i="5"/>
  <c r="D10" i="5"/>
  <c r="I9" i="5"/>
  <c r="E9" i="5"/>
  <c r="D9" i="5"/>
  <c r="I8" i="5"/>
  <c r="E8" i="5"/>
  <c r="D8" i="5"/>
  <c r="I7" i="5"/>
  <c r="E7" i="5"/>
  <c r="D7" i="5"/>
  <c r="I6" i="5"/>
  <c r="E6" i="5"/>
  <c r="D6" i="5"/>
  <c r="C529" i="3"/>
  <c r="C527" i="3"/>
  <c r="C525" i="3"/>
  <c r="C523" i="3"/>
  <c r="C516" i="3"/>
  <c r="C515" i="3"/>
  <c r="C511" i="3"/>
  <c r="C510" i="3"/>
  <c r="C508" i="3"/>
  <c r="C507" i="3"/>
  <c r="C503" i="3"/>
  <c r="C501" i="3"/>
  <c r="C500" i="3"/>
  <c r="C496" i="3"/>
  <c r="C494" i="3"/>
  <c r="C493" i="3"/>
  <c r="C492" i="3"/>
  <c r="C491" i="3"/>
  <c r="C490" i="3"/>
  <c r="C487" i="3"/>
  <c r="C485" i="3"/>
  <c r="C483" i="3"/>
  <c r="C481" i="3"/>
  <c r="C479" i="3"/>
  <c r="C478" i="3"/>
  <c r="C477" i="3"/>
  <c r="C476" i="3"/>
  <c r="C475" i="3"/>
  <c r="C474" i="3"/>
  <c r="C473" i="3"/>
  <c r="C472" i="3"/>
  <c r="C470" i="3"/>
  <c r="C467" i="3"/>
  <c r="C462" i="3"/>
  <c r="C461" i="3"/>
  <c r="C460" i="3"/>
  <c r="C459" i="3"/>
  <c r="C456" i="3"/>
  <c r="C454" i="3"/>
  <c r="C452" i="3"/>
  <c r="C448" i="3"/>
  <c r="C446" i="3"/>
  <c r="C445" i="3"/>
  <c r="C444" i="3"/>
  <c r="C443" i="3"/>
  <c r="C442" i="3"/>
  <c r="C440" i="3"/>
  <c r="C439" i="3"/>
  <c r="C438" i="3"/>
  <c r="C437" i="3"/>
  <c r="C436" i="3"/>
  <c r="C435" i="3"/>
  <c r="C434" i="3"/>
  <c r="C433" i="3"/>
  <c r="C428" i="3"/>
  <c r="C426" i="3"/>
  <c r="C423" i="3"/>
  <c r="C421" i="3"/>
  <c r="C420" i="3"/>
  <c r="C415" i="3"/>
  <c r="D415" i="3" s="1"/>
  <c r="C410" i="3"/>
  <c r="C409" i="3"/>
  <c r="C408" i="3"/>
  <c r="C407" i="3"/>
  <c r="C401" i="3"/>
  <c r="C399" i="3"/>
  <c r="C395" i="3"/>
  <c r="C393" i="3"/>
  <c r="C391" i="3"/>
  <c r="C390" i="3"/>
  <c r="C389" i="3"/>
  <c r="C388" i="3"/>
  <c r="C387" i="3"/>
  <c r="C386" i="3"/>
  <c r="C385" i="3"/>
  <c r="C384" i="3"/>
  <c r="C379" i="3"/>
  <c r="C378" i="3"/>
  <c r="C377" i="3"/>
  <c r="C375" i="3"/>
  <c r="C372" i="3"/>
  <c r="C371" i="3"/>
  <c r="C370" i="3"/>
  <c r="C369" i="3"/>
  <c r="C368" i="3"/>
  <c r="C365" i="3"/>
  <c r="C364" i="3"/>
  <c r="C363" i="3"/>
  <c r="C361" i="3"/>
  <c r="C360" i="3"/>
  <c r="C358" i="3"/>
  <c r="C357" i="3"/>
  <c r="C354" i="3"/>
  <c r="C349" i="3"/>
  <c r="C348" i="3"/>
  <c r="C345" i="3"/>
  <c r="C337" i="3"/>
  <c r="C335" i="3"/>
  <c r="C328" i="3"/>
  <c r="C327" i="3"/>
  <c r="C320" i="3"/>
  <c r="C315" i="3"/>
  <c r="C302" i="3"/>
  <c r="C299" i="3"/>
  <c r="C297" i="3"/>
  <c r="C296" i="3"/>
  <c r="C285" i="3"/>
  <c r="C282" i="3"/>
  <c r="C279" i="3"/>
  <c r="C272" i="3"/>
  <c r="C271" i="3"/>
  <c r="C270" i="3"/>
  <c r="C267" i="3"/>
  <c r="C262" i="3"/>
  <c r="C260" i="3"/>
  <c r="C259" i="3"/>
  <c r="C258" i="3"/>
  <c r="C255" i="3"/>
  <c r="C254" i="3"/>
  <c r="C253" i="3"/>
  <c r="C251" i="3"/>
  <c r="C249" i="3"/>
  <c r="C248" i="3"/>
  <c r="C247" i="3"/>
  <c r="C245" i="3"/>
  <c r="C244" i="3"/>
  <c r="C242" i="3"/>
  <c r="C241" i="3"/>
  <c r="C240" i="3"/>
  <c r="C239" i="3"/>
  <c r="C238" i="3"/>
  <c r="C232" i="3"/>
  <c r="C231" i="3"/>
  <c r="C230" i="3"/>
  <c r="C226" i="3"/>
  <c r="C213" i="3"/>
  <c r="C201" i="3"/>
  <c r="C200" i="3"/>
  <c r="C198" i="3"/>
  <c r="C196" i="3"/>
  <c r="C186" i="3"/>
  <c r="C183" i="3"/>
  <c r="C181" i="3"/>
  <c r="C180" i="3"/>
  <c r="C172" i="3"/>
  <c r="C171" i="3"/>
  <c r="C170" i="3"/>
  <c r="C169" i="3"/>
  <c r="C165" i="3"/>
  <c r="C157" i="3"/>
  <c r="C153" i="3"/>
  <c r="C146" i="3"/>
  <c r="C145" i="3"/>
  <c r="C141" i="3"/>
  <c r="C140" i="3"/>
  <c r="C124" i="3"/>
  <c r="C123" i="3"/>
  <c r="C122" i="3"/>
  <c r="C119" i="3"/>
  <c r="C109" i="3"/>
  <c r="C108" i="3"/>
  <c r="C107" i="3"/>
  <c r="C88" i="3"/>
  <c r="C80" i="3"/>
  <c r="C73" i="3"/>
  <c r="C72" i="3"/>
  <c r="C71" i="3"/>
  <c r="C70" i="3"/>
  <c r="C69" i="3"/>
  <c r="C68" i="3"/>
  <c r="C67" i="3"/>
  <c r="C66" i="3"/>
  <c r="C65" i="3"/>
  <c r="C64" i="3"/>
  <c r="C61" i="3"/>
  <c r="C60" i="3"/>
  <c r="C55" i="3"/>
  <c r="D55" i="3" s="1"/>
  <c r="C54" i="3"/>
  <c r="C53" i="3"/>
  <c r="C45" i="3"/>
  <c r="C44" i="3"/>
  <c r="C43" i="3"/>
  <c r="C42" i="3"/>
  <c r="C41" i="3"/>
  <c r="C18" i="3"/>
  <c r="H2011" i="2"/>
  <c r="I2011" i="2" s="1"/>
  <c r="H2010" i="2"/>
  <c r="I2010" i="2" s="1"/>
  <c r="H2009" i="2"/>
  <c r="I2009" i="2" s="1"/>
  <c r="C526" i="3" s="1"/>
  <c r="H2008" i="2"/>
  <c r="I2008" i="2" s="1"/>
  <c r="C524" i="3" s="1"/>
  <c r="H2007" i="2"/>
  <c r="I2007" i="2" s="1"/>
  <c r="C522" i="3" s="1"/>
  <c r="H2006" i="2"/>
  <c r="I2006" i="2" s="1"/>
  <c r="H2005" i="2"/>
  <c r="I2005" i="2" s="1"/>
  <c r="H2004" i="2"/>
  <c r="I2004" i="2" s="1"/>
  <c r="H2003" i="2"/>
  <c r="I2003" i="2" s="1"/>
  <c r="H2002" i="2"/>
  <c r="I2002" i="2" s="1"/>
  <c r="H2001" i="2"/>
  <c r="I2001" i="2" s="1"/>
  <c r="H2000" i="2"/>
  <c r="I2000" i="2" s="1"/>
  <c r="H1999" i="2"/>
  <c r="I1999" i="2" s="1"/>
  <c r="H1998" i="2"/>
  <c r="I1998" i="2" s="1"/>
  <c r="H1997" i="2"/>
  <c r="I1997" i="2" s="1"/>
  <c r="J1996" i="2"/>
  <c r="H1996" i="2"/>
  <c r="I1996" i="2" s="1"/>
  <c r="H1995" i="2"/>
  <c r="I1995" i="2" s="1"/>
  <c r="H1994" i="2"/>
  <c r="I1994" i="2" s="1"/>
  <c r="H1993" i="2"/>
  <c r="I1993" i="2" s="1"/>
  <c r="H1992" i="2"/>
  <c r="I1992" i="2" s="1"/>
  <c r="H1991" i="2"/>
  <c r="I1991" i="2" s="1"/>
  <c r="H1990" i="2"/>
  <c r="I1990" i="2" s="1"/>
  <c r="H1989" i="2"/>
  <c r="I1989" i="2" s="1"/>
  <c r="H1988" i="2"/>
  <c r="I1988" i="2" s="1"/>
  <c r="H1987" i="2"/>
  <c r="I1987" i="2" s="1"/>
  <c r="H1986" i="2"/>
  <c r="I1986" i="2" s="1"/>
  <c r="H1985" i="2"/>
  <c r="I1985" i="2" s="1"/>
  <c r="H1984" i="2"/>
  <c r="I1984" i="2" s="1"/>
  <c r="H1983" i="2"/>
  <c r="I1983" i="2" s="1"/>
  <c r="H1982" i="2"/>
  <c r="I1982" i="2" s="1"/>
  <c r="H1981" i="2"/>
  <c r="I1981" i="2" s="1"/>
  <c r="H1980" i="2"/>
  <c r="I1980" i="2" s="1"/>
  <c r="H1979" i="2"/>
  <c r="I1979" i="2" s="1"/>
  <c r="H1978" i="2"/>
  <c r="I1978" i="2" s="1"/>
  <c r="H1977" i="2"/>
  <c r="I1977" i="2" s="1"/>
  <c r="H1976" i="2"/>
  <c r="I1976" i="2" s="1"/>
  <c r="H1975" i="2"/>
  <c r="I1975" i="2" s="1"/>
  <c r="H1974" i="2"/>
  <c r="I1974" i="2" s="1"/>
  <c r="H1973" i="2"/>
  <c r="I1973" i="2" s="1"/>
  <c r="H1972" i="2"/>
  <c r="I1972" i="2" s="1"/>
  <c r="H1971" i="2"/>
  <c r="I1971" i="2" s="1"/>
  <c r="H1970" i="2"/>
  <c r="I1970" i="2" s="1"/>
  <c r="H1969" i="2"/>
  <c r="I1969" i="2" s="1"/>
  <c r="H1968" i="2"/>
  <c r="I1968" i="2" s="1"/>
  <c r="H1967" i="2"/>
  <c r="I1967" i="2" s="1"/>
  <c r="H1966" i="2"/>
  <c r="I1966" i="2" s="1"/>
  <c r="H1965" i="2"/>
  <c r="I1965" i="2" s="1"/>
  <c r="H1964" i="2"/>
  <c r="I1964" i="2" s="1"/>
  <c r="H1963" i="2"/>
  <c r="I1963" i="2" s="1"/>
  <c r="H1962" i="2"/>
  <c r="I1962" i="2" s="1"/>
  <c r="H1961" i="2"/>
  <c r="I1961" i="2" s="1"/>
  <c r="H1960" i="2"/>
  <c r="I1960" i="2" s="1"/>
  <c r="H1959" i="2"/>
  <c r="I1959" i="2" s="1"/>
  <c r="H1958" i="2"/>
  <c r="I1958" i="2" s="1"/>
  <c r="H1957" i="2"/>
  <c r="I1957" i="2" s="1"/>
  <c r="H1956" i="2"/>
  <c r="I1956" i="2" s="1"/>
  <c r="H1955" i="2"/>
  <c r="I1955" i="2" s="1"/>
  <c r="H1954" i="2"/>
  <c r="I1954" i="2" s="1"/>
  <c r="H1953" i="2"/>
  <c r="I1953" i="2" s="1"/>
  <c r="H1952" i="2"/>
  <c r="I1952" i="2" s="1"/>
  <c r="H1951" i="2"/>
  <c r="I1951" i="2" s="1"/>
  <c r="H1950" i="2"/>
  <c r="I1950" i="2" s="1"/>
  <c r="H1949" i="2"/>
  <c r="I1949" i="2" s="1"/>
  <c r="H1948" i="2"/>
  <c r="I1948" i="2" s="1"/>
  <c r="H1947" i="2"/>
  <c r="I1947" i="2" s="1"/>
  <c r="H1946" i="2"/>
  <c r="I1946" i="2" s="1"/>
  <c r="H1945" i="2"/>
  <c r="I1945" i="2" s="1"/>
  <c r="H1944" i="2"/>
  <c r="I1944" i="2" s="1"/>
  <c r="H1943" i="2"/>
  <c r="I1943" i="2" s="1"/>
  <c r="H1942" i="2"/>
  <c r="I1942" i="2" s="1"/>
  <c r="H1941" i="2"/>
  <c r="I1941" i="2" s="1"/>
  <c r="H1940" i="2"/>
  <c r="I1940" i="2" s="1"/>
  <c r="H1939" i="2"/>
  <c r="I1939" i="2" s="1"/>
  <c r="H1938" i="2"/>
  <c r="I1938" i="2" s="1"/>
  <c r="H1937" i="2"/>
  <c r="I1937" i="2" s="1"/>
  <c r="H1936" i="2"/>
  <c r="I1936" i="2" s="1"/>
  <c r="H1935" i="2"/>
  <c r="I1935" i="2" s="1"/>
  <c r="H1934" i="2"/>
  <c r="I1934" i="2" s="1"/>
  <c r="H1933" i="2"/>
  <c r="I1933" i="2" s="1"/>
  <c r="H1932" i="2"/>
  <c r="I1932" i="2" s="1"/>
  <c r="H1931" i="2"/>
  <c r="I1931" i="2" s="1"/>
  <c r="H1930" i="2"/>
  <c r="I1930" i="2" s="1"/>
  <c r="H1929" i="2"/>
  <c r="I1929" i="2" s="1"/>
  <c r="H1928" i="2"/>
  <c r="I1928" i="2" s="1"/>
  <c r="H1927" i="2"/>
  <c r="I1927" i="2" s="1"/>
  <c r="H1926" i="2"/>
  <c r="I1926" i="2" s="1"/>
  <c r="H1925" i="2"/>
  <c r="I1925" i="2" s="1"/>
  <c r="H1924" i="2"/>
  <c r="I1924" i="2" s="1"/>
  <c r="H1923" i="2"/>
  <c r="I1923" i="2" s="1"/>
  <c r="H1922" i="2"/>
  <c r="I1922" i="2" s="1"/>
  <c r="H1921" i="2"/>
  <c r="I1921" i="2" s="1"/>
  <c r="H1920" i="2"/>
  <c r="I1920" i="2" s="1"/>
  <c r="H1919" i="2"/>
  <c r="I1919" i="2" s="1"/>
  <c r="H1918" i="2"/>
  <c r="I1918" i="2" s="1"/>
  <c r="H1917" i="2"/>
  <c r="I1917" i="2" s="1"/>
  <c r="H1916" i="2"/>
  <c r="I1916" i="2" s="1"/>
  <c r="H1915" i="2"/>
  <c r="I1915" i="2" s="1"/>
  <c r="H1914" i="2"/>
  <c r="I1914" i="2" s="1"/>
  <c r="H1913" i="2"/>
  <c r="I1913" i="2" s="1"/>
  <c r="H1912" i="2"/>
  <c r="I1912" i="2" s="1"/>
  <c r="H1911" i="2"/>
  <c r="I1911" i="2" s="1"/>
  <c r="H1910" i="2"/>
  <c r="I1910" i="2" s="1"/>
  <c r="H1909" i="2"/>
  <c r="I1909" i="2" s="1"/>
  <c r="H1908" i="2"/>
  <c r="I1908" i="2" s="1"/>
  <c r="C471" i="3" s="1"/>
  <c r="H1907" i="2"/>
  <c r="I1907" i="2" s="1"/>
  <c r="H1906" i="2"/>
  <c r="I1906" i="2" s="1"/>
  <c r="H1905" i="2"/>
  <c r="I1905" i="2" s="1"/>
  <c r="H1904" i="2"/>
  <c r="I1904" i="2" s="1"/>
  <c r="H1903" i="2"/>
  <c r="I1903" i="2" s="1"/>
  <c r="H1902" i="2"/>
  <c r="I1902" i="2" s="1"/>
  <c r="H1901" i="2"/>
  <c r="I1901" i="2" s="1"/>
  <c r="H1900" i="2"/>
  <c r="I1900" i="2" s="1"/>
  <c r="H1899" i="2"/>
  <c r="I1899" i="2" s="1"/>
  <c r="H1898" i="2"/>
  <c r="I1898" i="2" s="1"/>
  <c r="H1897" i="2"/>
  <c r="I1897" i="2" s="1"/>
  <c r="H1896" i="2"/>
  <c r="I1896" i="2" s="1"/>
  <c r="H1895" i="2"/>
  <c r="I1895" i="2" s="1"/>
  <c r="H1894" i="2"/>
  <c r="I1894" i="2" s="1"/>
  <c r="H1893" i="2"/>
  <c r="I1893" i="2" s="1"/>
  <c r="H1892" i="2"/>
  <c r="I1892" i="2" s="1"/>
  <c r="H1891" i="2"/>
  <c r="I1891" i="2" s="1"/>
  <c r="H1890" i="2"/>
  <c r="I1890" i="2" s="1"/>
  <c r="H1889" i="2"/>
  <c r="I1889" i="2" s="1"/>
  <c r="H1888" i="2"/>
  <c r="I1888" i="2" s="1"/>
  <c r="H1887" i="2"/>
  <c r="I1887" i="2" s="1"/>
  <c r="H1886" i="2"/>
  <c r="I1886" i="2" s="1"/>
  <c r="H1885" i="2"/>
  <c r="I1885" i="2" s="1"/>
  <c r="H1884" i="2"/>
  <c r="I1884" i="2" s="1"/>
  <c r="J1883" i="2"/>
  <c r="J1884" i="2" s="1"/>
  <c r="H1883" i="2"/>
  <c r="I1883" i="2" s="1"/>
  <c r="H1882" i="2"/>
  <c r="I1882" i="2" s="1"/>
  <c r="H1881" i="2"/>
  <c r="I1881" i="2" s="1"/>
  <c r="H1880" i="2"/>
  <c r="I1880" i="2" s="1"/>
  <c r="H1879" i="2"/>
  <c r="I1879" i="2" s="1"/>
  <c r="H1878" i="2"/>
  <c r="I1878" i="2" s="1"/>
  <c r="H1877" i="2"/>
  <c r="I1877" i="2" s="1"/>
  <c r="H1876" i="2"/>
  <c r="I1876" i="2" s="1"/>
  <c r="H1875" i="2"/>
  <c r="I1875" i="2" s="1"/>
  <c r="H1874" i="2"/>
  <c r="I1874" i="2" s="1"/>
  <c r="H1873" i="2"/>
  <c r="I1873" i="2" s="1"/>
  <c r="H1872" i="2"/>
  <c r="I1872" i="2" s="1"/>
  <c r="H1871" i="2"/>
  <c r="I1871" i="2" s="1"/>
  <c r="H1870" i="2"/>
  <c r="I1870" i="2" s="1"/>
  <c r="H1869" i="2"/>
  <c r="I1869" i="2" s="1"/>
  <c r="J1868" i="2"/>
  <c r="J1869" i="2" s="1"/>
  <c r="J1870" i="2" s="1"/>
  <c r="H1868" i="2"/>
  <c r="I1868" i="2" s="1"/>
  <c r="H1867" i="2"/>
  <c r="I1867" i="2" s="1"/>
  <c r="H1866" i="2"/>
  <c r="I1866" i="2" s="1"/>
  <c r="H1865" i="2"/>
  <c r="I1865" i="2" s="1"/>
  <c r="H1864" i="2"/>
  <c r="I1864" i="2" s="1"/>
  <c r="C453" i="3" s="1"/>
  <c r="H1863" i="2"/>
  <c r="I1863" i="2" s="1"/>
  <c r="H1862" i="2"/>
  <c r="I1862" i="2" s="1"/>
  <c r="H1861" i="2"/>
  <c r="I1861" i="2" s="1"/>
  <c r="H1860" i="2"/>
  <c r="I1860" i="2" s="1"/>
  <c r="H1859" i="2"/>
  <c r="I1859" i="2" s="1"/>
  <c r="H1858" i="2"/>
  <c r="I1858" i="2" s="1"/>
  <c r="H1857" i="2"/>
  <c r="I1857" i="2" s="1"/>
  <c r="H1856" i="2"/>
  <c r="I1856" i="2" s="1"/>
  <c r="H1855" i="2"/>
  <c r="I1855" i="2" s="1"/>
  <c r="H1854" i="2"/>
  <c r="I1854" i="2" s="1"/>
  <c r="H1853" i="2"/>
  <c r="I1853" i="2" s="1"/>
  <c r="J1852" i="2"/>
  <c r="J1853" i="2" s="1"/>
  <c r="J1854" i="2" s="1"/>
  <c r="J1855" i="2" s="1"/>
  <c r="J1856" i="2" s="1"/>
  <c r="J1857" i="2" s="1"/>
  <c r="J1858" i="2" s="1"/>
  <c r="J1859" i="2" s="1"/>
  <c r="J1860" i="2" s="1"/>
  <c r="H1852" i="2"/>
  <c r="I1852" i="2" s="1"/>
  <c r="H1851" i="2"/>
  <c r="I1851" i="2" s="1"/>
  <c r="H1850" i="2"/>
  <c r="I1850" i="2" s="1"/>
  <c r="H1849" i="2"/>
  <c r="I1849" i="2" s="1"/>
  <c r="H1848" i="2"/>
  <c r="I1848" i="2" s="1"/>
  <c r="H1847" i="2"/>
  <c r="I1847" i="2" s="1"/>
  <c r="H1846" i="2"/>
  <c r="I1846" i="2" s="1"/>
  <c r="H1845" i="2"/>
  <c r="I1845" i="2" s="1"/>
  <c r="C447" i="3" s="1"/>
  <c r="H1844" i="2"/>
  <c r="I1844" i="2" s="1"/>
  <c r="H1843" i="2"/>
  <c r="I1843" i="2" s="1"/>
  <c r="H1842" i="2"/>
  <c r="I1842" i="2" s="1"/>
  <c r="H1841" i="2"/>
  <c r="I1841" i="2" s="1"/>
  <c r="H1840" i="2"/>
  <c r="I1840" i="2" s="1"/>
  <c r="H1839" i="2"/>
  <c r="I1839" i="2" s="1"/>
  <c r="H1838" i="2"/>
  <c r="I1838" i="2" s="1"/>
  <c r="H1837" i="2"/>
  <c r="I1837" i="2" s="1"/>
  <c r="H1836" i="2"/>
  <c r="I1836" i="2" s="1"/>
  <c r="H1835" i="2"/>
  <c r="I1835" i="2" s="1"/>
  <c r="H1834" i="2"/>
  <c r="I1834" i="2" s="1"/>
  <c r="H1833" i="2"/>
  <c r="I1833" i="2" s="1"/>
  <c r="H1832" i="2"/>
  <c r="I1832" i="2" s="1"/>
  <c r="H1831" i="2"/>
  <c r="I1831" i="2" s="1"/>
  <c r="H1830" i="2"/>
  <c r="I1830" i="2" s="1"/>
  <c r="H1829" i="2"/>
  <c r="I1829" i="2" s="1"/>
  <c r="H1828" i="2"/>
  <c r="I1828" i="2" s="1"/>
  <c r="H1827" i="2"/>
  <c r="I1827" i="2" s="1"/>
  <c r="H1826" i="2"/>
  <c r="I1826" i="2" s="1"/>
  <c r="H1825" i="2"/>
  <c r="I1825" i="2" s="1"/>
  <c r="H1824" i="2"/>
  <c r="I1824" i="2" s="1"/>
  <c r="H1823" i="2"/>
  <c r="I1823" i="2" s="1"/>
  <c r="H1822" i="2"/>
  <c r="I1822" i="2" s="1"/>
  <c r="H1821" i="2"/>
  <c r="I1821" i="2" s="1"/>
  <c r="C419" i="3" s="1"/>
  <c r="H1820" i="2"/>
  <c r="I1820" i="2" s="1"/>
  <c r="H1819" i="2"/>
  <c r="I1819" i="2" s="1"/>
  <c r="H1818" i="2"/>
  <c r="I1818" i="2" s="1"/>
  <c r="H1817" i="2"/>
  <c r="I1817" i="2" s="1"/>
  <c r="H1816" i="2"/>
  <c r="I1816" i="2" s="1"/>
  <c r="H1815" i="2"/>
  <c r="I1815" i="2" s="1"/>
  <c r="H1814" i="2"/>
  <c r="I1814" i="2" s="1"/>
  <c r="H1813" i="2"/>
  <c r="I1813" i="2" s="1"/>
  <c r="H1812" i="2"/>
  <c r="I1812" i="2" s="1"/>
  <c r="H1811" i="2"/>
  <c r="I1811" i="2" s="1"/>
  <c r="H1810" i="2"/>
  <c r="I1810" i="2" s="1"/>
  <c r="H1809" i="2"/>
  <c r="I1809" i="2" s="1"/>
  <c r="H1808" i="2"/>
  <c r="I1808" i="2" s="1"/>
  <c r="H1807" i="2"/>
  <c r="I1807" i="2" s="1"/>
  <c r="H1806" i="2"/>
  <c r="I1806" i="2" s="1"/>
  <c r="H1805" i="2"/>
  <c r="I1805" i="2" s="1"/>
  <c r="H1804" i="2"/>
  <c r="I1804" i="2" s="1"/>
  <c r="H1803" i="2"/>
  <c r="I1803" i="2" s="1"/>
  <c r="C416" i="3" s="1"/>
  <c r="H1802" i="2"/>
  <c r="I1802" i="2" s="1"/>
  <c r="H1801" i="2"/>
  <c r="I1801" i="2" s="1"/>
  <c r="H1800" i="2"/>
  <c r="I1800" i="2" s="1"/>
  <c r="H1799" i="2"/>
  <c r="I1799" i="2" s="1"/>
  <c r="H1798" i="2"/>
  <c r="I1798" i="2" s="1"/>
  <c r="C411" i="3" s="1"/>
  <c r="D411" i="3" s="1"/>
  <c r="H1797" i="2"/>
  <c r="I1797" i="2" s="1"/>
  <c r="H1796" i="2"/>
  <c r="I1796" i="2" s="1"/>
  <c r="H1795" i="2"/>
  <c r="I1795" i="2" s="1"/>
  <c r="H1794" i="2"/>
  <c r="I1794" i="2" s="1"/>
  <c r="H1793" i="2"/>
  <c r="I1793" i="2" s="1"/>
  <c r="H1792" i="2"/>
  <c r="I1792" i="2" s="1"/>
  <c r="H1791" i="2"/>
  <c r="I1791" i="2" s="1"/>
  <c r="H1790" i="2"/>
  <c r="I1790" i="2" s="1"/>
  <c r="H1789" i="2"/>
  <c r="I1789" i="2" s="1"/>
  <c r="H1788" i="2"/>
  <c r="I1788" i="2" s="1"/>
  <c r="H1787" i="2"/>
  <c r="I1787" i="2" s="1"/>
  <c r="H1786" i="2"/>
  <c r="I1786" i="2" s="1"/>
  <c r="H1785" i="2"/>
  <c r="I1785" i="2" s="1"/>
  <c r="H1784" i="2"/>
  <c r="I1784" i="2" s="1"/>
  <c r="H1783" i="2"/>
  <c r="I1783" i="2" s="1"/>
  <c r="H1782" i="2"/>
  <c r="I1782" i="2" s="1"/>
  <c r="H1781" i="2"/>
  <c r="I1781" i="2" s="1"/>
  <c r="J1780" i="2"/>
  <c r="H1780" i="2"/>
  <c r="I1780" i="2" s="1"/>
  <c r="H1779" i="2"/>
  <c r="I1779" i="2" s="1"/>
  <c r="H1778" i="2"/>
  <c r="I1778" i="2" s="1"/>
  <c r="H1777" i="2"/>
  <c r="I1777" i="2" s="1"/>
  <c r="H1776" i="2"/>
  <c r="I1776" i="2" s="1"/>
  <c r="H1775" i="2"/>
  <c r="I1775" i="2" s="1"/>
  <c r="H1774" i="2"/>
  <c r="I1774" i="2" s="1"/>
  <c r="H1773" i="2"/>
  <c r="I1773" i="2" s="1"/>
  <c r="H1772" i="2"/>
  <c r="I1772" i="2" s="1"/>
  <c r="H1771" i="2"/>
  <c r="I1771" i="2" s="1"/>
  <c r="H1770" i="2"/>
  <c r="I1770" i="2" s="1"/>
  <c r="H1769" i="2"/>
  <c r="I1769" i="2" s="1"/>
  <c r="H1768" i="2"/>
  <c r="I1768" i="2" s="1"/>
  <c r="H1767" i="2"/>
  <c r="I1767" i="2" s="1"/>
  <c r="H1766" i="2"/>
  <c r="I1766" i="2" s="1"/>
  <c r="H1765" i="2"/>
  <c r="I1765" i="2" s="1"/>
  <c r="H1764" i="2"/>
  <c r="I1764" i="2" s="1"/>
  <c r="C392" i="3" s="1"/>
  <c r="H1763" i="2"/>
  <c r="I1763" i="2" s="1"/>
  <c r="C380" i="3" s="1"/>
  <c r="H1762" i="2"/>
  <c r="I1762" i="2" s="1"/>
  <c r="H1761" i="2"/>
  <c r="I1761" i="2" s="1"/>
  <c r="H1760" i="2"/>
  <c r="I1760" i="2" s="1"/>
  <c r="H1759" i="2"/>
  <c r="I1759" i="2" s="1"/>
  <c r="H1758" i="2"/>
  <c r="I1758" i="2" s="1"/>
  <c r="H1757" i="2"/>
  <c r="I1757" i="2" s="1"/>
  <c r="H1756" i="2"/>
  <c r="I1756" i="2" s="1"/>
  <c r="H1755" i="2"/>
  <c r="I1755" i="2" s="1"/>
  <c r="H1754" i="2"/>
  <c r="I1754" i="2" s="1"/>
  <c r="H1753" i="2"/>
  <c r="I1753" i="2" s="1"/>
  <c r="H1752" i="2"/>
  <c r="I1752" i="2" s="1"/>
  <c r="H1751" i="2"/>
  <c r="I1751" i="2" s="1"/>
  <c r="H1750" i="2"/>
  <c r="I1750" i="2" s="1"/>
  <c r="H1749" i="2"/>
  <c r="I1749" i="2" s="1"/>
  <c r="H1748" i="2"/>
  <c r="I1748" i="2" s="1"/>
  <c r="H1747" i="2"/>
  <c r="I1747" i="2" s="1"/>
  <c r="H1746" i="2"/>
  <c r="I1746" i="2" s="1"/>
  <c r="K1745" i="2"/>
  <c r="H1745" i="2"/>
  <c r="I1745" i="2" s="1"/>
  <c r="K1744" i="2"/>
  <c r="H1744" i="2"/>
  <c r="I1744" i="2" s="1"/>
  <c r="K1743" i="2"/>
  <c r="J1743" i="2"/>
  <c r="J1744" i="2" s="1"/>
  <c r="J1745" i="2" s="1"/>
  <c r="H1743" i="2"/>
  <c r="I1743" i="2" s="1"/>
  <c r="H1742" i="2"/>
  <c r="I1742" i="2" s="1"/>
  <c r="H1741" i="2"/>
  <c r="I1741" i="2" s="1"/>
  <c r="H1740" i="2"/>
  <c r="I1740" i="2" s="1"/>
  <c r="H1739" i="2"/>
  <c r="I1739" i="2" s="1"/>
  <c r="H1738" i="2"/>
  <c r="I1738" i="2" s="1"/>
  <c r="H1737" i="2"/>
  <c r="I1737" i="2" s="1"/>
  <c r="H1736" i="2"/>
  <c r="I1736" i="2" s="1"/>
  <c r="H1735" i="2"/>
  <c r="I1735" i="2" s="1"/>
  <c r="H1734" i="2"/>
  <c r="I1734" i="2" s="1"/>
  <c r="H1733" i="2"/>
  <c r="I1733" i="2" s="1"/>
  <c r="H1732" i="2"/>
  <c r="I1732" i="2" s="1"/>
  <c r="H1731" i="2"/>
  <c r="I1731" i="2" s="1"/>
  <c r="H1730" i="2"/>
  <c r="I1730" i="2" s="1"/>
  <c r="H1729" i="2"/>
  <c r="I1729" i="2" s="1"/>
  <c r="H1728" i="2"/>
  <c r="I1728" i="2" s="1"/>
  <c r="H1727" i="2"/>
  <c r="I1727" i="2" s="1"/>
  <c r="H1726" i="2"/>
  <c r="I1726" i="2" s="1"/>
  <c r="H1725" i="2"/>
  <c r="I1725" i="2" s="1"/>
  <c r="H1724" i="2"/>
  <c r="I1724" i="2" s="1"/>
  <c r="H1723" i="2"/>
  <c r="I1723" i="2" s="1"/>
  <c r="H1722" i="2"/>
  <c r="I1722" i="2" s="1"/>
  <c r="H1721" i="2"/>
  <c r="I1721" i="2" s="1"/>
  <c r="H1720" i="2"/>
  <c r="I1720" i="2" s="1"/>
  <c r="H1719" i="2"/>
  <c r="I1719" i="2" s="1"/>
  <c r="H1718" i="2"/>
  <c r="I1718" i="2" s="1"/>
  <c r="H1717" i="2"/>
  <c r="I1717" i="2" s="1"/>
  <c r="H1716" i="2"/>
  <c r="I1716" i="2" s="1"/>
  <c r="H1715" i="2"/>
  <c r="I1715" i="2" s="1"/>
  <c r="H1714" i="2"/>
  <c r="I1714" i="2" s="1"/>
  <c r="H1713" i="2"/>
  <c r="I1713" i="2" s="1"/>
  <c r="H1712" i="2"/>
  <c r="I1712" i="2" s="1"/>
  <c r="H1711" i="2"/>
  <c r="I1711" i="2" s="1"/>
  <c r="H1710" i="2"/>
  <c r="I1710" i="2" s="1"/>
  <c r="H1709" i="2"/>
  <c r="I1709" i="2" s="1"/>
  <c r="H1708" i="2"/>
  <c r="I1708" i="2" s="1"/>
  <c r="H1707" i="2"/>
  <c r="I1707" i="2" s="1"/>
  <c r="H1706" i="2"/>
  <c r="I1706" i="2" s="1"/>
  <c r="H1705" i="2"/>
  <c r="I1705" i="2" s="1"/>
  <c r="H1704" i="2"/>
  <c r="I1704" i="2" s="1"/>
  <c r="H1703" i="2"/>
  <c r="I1703" i="2" s="1"/>
  <c r="H1702" i="2"/>
  <c r="I1702" i="2" s="1"/>
  <c r="H1701" i="2"/>
  <c r="I1701" i="2" s="1"/>
  <c r="H1700" i="2"/>
  <c r="I1700" i="2" s="1"/>
  <c r="H1699" i="2"/>
  <c r="I1699" i="2" s="1"/>
  <c r="H1698" i="2"/>
  <c r="I1698" i="2" s="1"/>
  <c r="H1697" i="2"/>
  <c r="I1697" i="2" s="1"/>
  <c r="H1696" i="2"/>
  <c r="I1696" i="2" s="1"/>
  <c r="H1695" i="2"/>
  <c r="I1695" i="2" s="1"/>
  <c r="H1694" i="2"/>
  <c r="I1694" i="2" s="1"/>
  <c r="H1693" i="2"/>
  <c r="I1693" i="2" s="1"/>
  <c r="H1692" i="2"/>
  <c r="I1692" i="2" s="1"/>
  <c r="H1691" i="2"/>
  <c r="I1691" i="2" s="1"/>
  <c r="H1690" i="2"/>
  <c r="I1690" i="2" s="1"/>
  <c r="H1689" i="2"/>
  <c r="I1689" i="2" s="1"/>
  <c r="H1688" i="2"/>
  <c r="I1688" i="2" s="1"/>
  <c r="H1687" i="2"/>
  <c r="I1687" i="2" s="1"/>
  <c r="H1686" i="2"/>
  <c r="I1686" i="2" s="1"/>
  <c r="H1685" i="2"/>
  <c r="I1685" i="2" s="1"/>
  <c r="H1684" i="2"/>
  <c r="I1684" i="2" s="1"/>
  <c r="H1683" i="2"/>
  <c r="I1683" i="2" s="1"/>
  <c r="H1682" i="2"/>
  <c r="I1682" i="2" s="1"/>
  <c r="H1681" i="2"/>
  <c r="I1681" i="2" s="1"/>
  <c r="H1680" i="2"/>
  <c r="I1680" i="2" s="1"/>
  <c r="H1679" i="2"/>
  <c r="I1679" i="2" s="1"/>
  <c r="H1678" i="2"/>
  <c r="I1678" i="2" s="1"/>
  <c r="H1677" i="2"/>
  <c r="I1677" i="2" s="1"/>
  <c r="H1676" i="2"/>
  <c r="I1676" i="2" s="1"/>
  <c r="H1675" i="2"/>
  <c r="I1675" i="2" s="1"/>
  <c r="H1674" i="2"/>
  <c r="I1674" i="2" s="1"/>
  <c r="H1673" i="2"/>
  <c r="I1673" i="2" s="1"/>
  <c r="K1672" i="2"/>
  <c r="H1672" i="2"/>
  <c r="I1672" i="2" s="1"/>
  <c r="K1671" i="2"/>
  <c r="H1671" i="2"/>
  <c r="I1671" i="2" s="1"/>
  <c r="H1670" i="2"/>
  <c r="I1670" i="2" s="1"/>
  <c r="H1669" i="2"/>
  <c r="I1669" i="2" s="1"/>
  <c r="H1668" i="2"/>
  <c r="I1668" i="2" s="1"/>
  <c r="H1667" i="2"/>
  <c r="I1667" i="2" s="1"/>
  <c r="H1666" i="2"/>
  <c r="I1666" i="2" s="1"/>
  <c r="H1665" i="2"/>
  <c r="I1665" i="2" s="1"/>
  <c r="H1664" i="2"/>
  <c r="I1664" i="2" s="1"/>
  <c r="H1663" i="2"/>
  <c r="I1663" i="2" s="1"/>
  <c r="H1662" i="2"/>
  <c r="I1662" i="2" s="1"/>
  <c r="C339" i="3" s="1"/>
  <c r="H1661" i="2"/>
  <c r="I1661" i="2" s="1"/>
  <c r="C338" i="3" s="1"/>
  <c r="H1660" i="2"/>
  <c r="I1660" i="2" s="1"/>
  <c r="H1659" i="2"/>
  <c r="I1659" i="2" s="1"/>
  <c r="H1658" i="2"/>
  <c r="I1658" i="2" s="1"/>
  <c r="H1657" i="2"/>
  <c r="I1657" i="2" s="1"/>
  <c r="H1656" i="2"/>
  <c r="I1656" i="2" s="1"/>
  <c r="H1655" i="2"/>
  <c r="I1655" i="2" s="1"/>
  <c r="H1654" i="2"/>
  <c r="I1654" i="2" s="1"/>
  <c r="H1653" i="2"/>
  <c r="I1653" i="2" s="1"/>
  <c r="H1652" i="2"/>
  <c r="I1652" i="2" s="1"/>
  <c r="H1651" i="2"/>
  <c r="I1651" i="2" s="1"/>
  <c r="C333" i="3" s="1"/>
  <c r="H1650" i="2"/>
  <c r="I1650" i="2" s="1"/>
  <c r="H1649" i="2"/>
  <c r="I1649" i="2" s="1"/>
  <c r="H1648" i="2"/>
  <c r="I1648" i="2" s="1"/>
  <c r="H1647" i="2"/>
  <c r="I1647" i="2" s="1"/>
  <c r="H1646" i="2"/>
  <c r="I1646" i="2" s="1"/>
  <c r="H1645" i="2"/>
  <c r="I1645" i="2" s="1"/>
  <c r="H1644" i="2"/>
  <c r="I1644" i="2" s="1"/>
  <c r="H1643" i="2"/>
  <c r="I1643" i="2" s="1"/>
  <c r="H1642" i="2"/>
  <c r="I1642" i="2" s="1"/>
  <c r="H1641" i="2"/>
  <c r="I1641" i="2" s="1"/>
  <c r="H1640" i="2"/>
  <c r="I1640" i="2" s="1"/>
  <c r="H1639" i="2"/>
  <c r="I1639" i="2" s="1"/>
  <c r="H1638" i="2"/>
  <c r="I1638" i="2" s="1"/>
  <c r="H1637" i="2"/>
  <c r="I1637" i="2" s="1"/>
  <c r="H1636" i="2"/>
  <c r="I1636" i="2" s="1"/>
  <c r="H1635" i="2"/>
  <c r="I1635" i="2" s="1"/>
  <c r="H1634" i="2"/>
  <c r="I1634" i="2" s="1"/>
  <c r="H1633" i="2"/>
  <c r="I1633" i="2" s="1"/>
  <c r="H1632" i="2"/>
  <c r="I1632" i="2" s="1"/>
  <c r="H1631" i="2"/>
  <c r="I1631" i="2" s="1"/>
  <c r="H1630" i="2"/>
  <c r="I1630" i="2" s="1"/>
  <c r="H1629" i="2"/>
  <c r="I1629" i="2" s="1"/>
  <c r="H1628" i="2"/>
  <c r="I1628" i="2" s="1"/>
  <c r="H1627" i="2"/>
  <c r="I1627" i="2" s="1"/>
  <c r="H1626" i="2"/>
  <c r="I1626" i="2" s="1"/>
  <c r="H1625" i="2"/>
  <c r="I1625" i="2" s="1"/>
  <c r="H1624" i="2"/>
  <c r="I1624" i="2" s="1"/>
  <c r="H1623" i="2"/>
  <c r="I1623" i="2" s="1"/>
  <c r="H1622" i="2"/>
  <c r="I1622" i="2" s="1"/>
  <c r="H1621" i="2"/>
  <c r="I1621" i="2" s="1"/>
  <c r="J1620" i="2"/>
  <c r="J1621" i="2" s="1"/>
  <c r="H1620" i="2"/>
  <c r="I1620" i="2" s="1"/>
  <c r="H1619" i="2"/>
  <c r="I1619" i="2" s="1"/>
  <c r="H1618" i="2"/>
  <c r="I1618" i="2" s="1"/>
  <c r="H1617" i="2"/>
  <c r="I1617" i="2" s="1"/>
  <c r="H1616" i="2"/>
  <c r="I1616" i="2" s="1"/>
  <c r="H1615" i="2"/>
  <c r="I1615" i="2" s="1"/>
  <c r="H1614" i="2"/>
  <c r="I1614" i="2" s="1"/>
  <c r="H1613" i="2"/>
  <c r="I1613" i="2" s="1"/>
  <c r="H1612" i="2"/>
  <c r="I1612" i="2" s="1"/>
  <c r="H1611" i="2"/>
  <c r="I1611" i="2" s="1"/>
  <c r="H1610" i="2"/>
  <c r="I1610" i="2" s="1"/>
  <c r="H1609" i="2"/>
  <c r="I1609" i="2" s="1"/>
  <c r="J1608" i="2"/>
  <c r="J1609" i="2" s="1"/>
  <c r="H1608" i="2"/>
  <c r="I1608" i="2" s="1"/>
  <c r="H1607" i="2"/>
  <c r="I1607" i="2" s="1"/>
  <c r="H1606" i="2"/>
  <c r="I1606" i="2" s="1"/>
  <c r="H1605" i="2"/>
  <c r="I1605" i="2" s="1"/>
  <c r="H1604" i="2"/>
  <c r="I1604" i="2" s="1"/>
  <c r="H1603" i="2"/>
  <c r="I1603" i="2" s="1"/>
  <c r="H1602" i="2"/>
  <c r="I1602" i="2" s="1"/>
  <c r="C318" i="3" s="1"/>
  <c r="H1601" i="2"/>
  <c r="I1601" i="2" s="1"/>
  <c r="H1600" i="2"/>
  <c r="I1600" i="2" s="1"/>
  <c r="H1599" i="2"/>
  <c r="I1599" i="2" s="1"/>
  <c r="H1598" i="2"/>
  <c r="I1598" i="2" s="1"/>
  <c r="H1597" i="2"/>
  <c r="I1597" i="2" s="1"/>
  <c r="H1596" i="2"/>
  <c r="I1596" i="2" s="1"/>
  <c r="H1595" i="2"/>
  <c r="I1595" i="2" s="1"/>
  <c r="H1594" i="2"/>
  <c r="I1594" i="2" s="1"/>
  <c r="H1593" i="2"/>
  <c r="I1593" i="2" s="1"/>
  <c r="H1592" i="2"/>
  <c r="I1592" i="2" s="1"/>
  <c r="H1591" i="2"/>
  <c r="I1591" i="2" s="1"/>
  <c r="H1590" i="2"/>
  <c r="I1590" i="2" s="1"/>
  <c r="H1589" i="2"/>
  <c r="I1589" i="2" s="1"/>
  <c r="H1588" i="2"/>
  <c r="I1588" i="2" s="1"/>
  <c r="H1587" i="2"/>
  <c r="I1587" i="2" s="1"/>
  <c r="H1586" i="2"/>
  <c r="I1586" i="2" s="1"/>
  <c r="H1585" i="2"/>
  <c r="I1585" i="2" s="1"/>
  <c r="H1584" i="2"/>
  <c r="I1584" i="2" s="1"/>
  <c r="H1583" i="2"/>
  <c r="I1583" i="2" s="1"/>
  <c r="H1582" i="2"/>
  <c r="I1582" i="2" s="1"/>
  <c r="H1581" i="2"/>
  <c r="I1581" i="2" s="1"/>
  <c r="H1580" i="2"/>
  <c r="I1580" i="2" s="1"/>
  <c r="H1579" i="2"/>
  <c r="I1579" i="2" s="1"/>
  <c r="H1578" i="2"/>
  <c r="I1578" i="2" s="1"/>
  <c r="H1577" i="2"/>
  <c r="I1577" i="2" s="1"/>
  <c r="H1576" i="2"/>
  <c r="I1576" i="2" s="1"/>
  <c r="H1575" i="2"/>
  <c r="I1575" i="2" s="1"/>
  <c r="H1574" i="2"/>
  <c r="I1574" i="2" s="1"/>
  <c r="H1573" i="2"/>
  <c r="I1573" i="2" s="1"/>
  <c r="H1572" i="2"/>
  <c r="I1572" i="2" s="1"/>
  <c r="H1571" i="2"/>
  <c r="I1571" i="2" s="1"/>
  <c r="H1570" i="2"/>
  <c r="I1570" i="2" s="1"/>
  <c r="H1569" i="2"/>
  <c r="I1569" i="2" s="1"/>
  <c r="H1568" i="2"/>
  <c r="I1568" i="2" s="1"/>
  <c r="H1567" i="2"/>
  <c r="I1567" i="2" s="1"/>
  <c r="H1566" i="2"/>
  <c r="I1566" i="2" s="1"/>
  <c r="H1565" i="2"/>
  <c r="I1565" i="2" s="1"/>
  <c r="H1564" i="2"/>
  <c r="I1564" i="2" s="1"/>
  <c r="H1563" i="2"/>
  <c r="I1563" i="2" s="1"/>
  <c r="H1562" i="2"/>
  <c r="I1562" i="2" s="1"/>
  <c r="H1561" i="2"/>
  <c r="I1561" i="2" s="1"/>
  <c r="H1560" i="2"/>
  <c r="I1560" i="2" s="1"/>
  <c r="H1559" i="2"/>
  <c r="I1559" i="2" s="1"/>
  <c r="H1558" i="2"/>
  <c r="I1558" i="2" s="1"/>
  <c r="H1557" i="2"/>
  <c r="I1557" i="2" s="1"/>
  <c r="H1556" i="2"/>
  <c r="I1556" i="2" s="1"/>
  <c r="H1555" i="2"/>
  <c r="I1555" i="2" s="1"/>
  <c r="H1554" i="2"/>
  <c r="I1554" i="2" s="1"/>
  <c r="H1553" i="2"/>
  <c r="I1553" i="2" s="1"/>
  <c r="H1552" i="2"/>
  <c r="I1552" i="2" s="1"/>
  <c r="H1551" i="2"/>
  <c r="I1551" i="2" s="1"/>
  <c r="H1550" i="2"/>
  <c r="I1550" i="2" s="1"/>
  <c r="H1549" i="2"/>
  <c r="I1549" i="2" s="1"/>
  <c r="H1548" i="2"/>
  <c r="I1548" i="2" s="1"/>
  <c r="H1547" i="2"/>
  <c r="I1547" i="2" s="1"/>
  <c r="H1546" i="2"/>
  <c r="I1546" i="2" s="1"/>
  <c r="H1545" i="2"/>
  <c r="I1545" i="2" s="1"/>
  <c r="H1544" i="2"/>
  <c r="I1544" i="2" s="1"/>
  <c r="H1543" i="2"/>
  <c r="I1543" i="2" s="1"/>
  <c r="H1542" i="2"/>
  <c r="I1542" i="2" s="1"/>
  <c r="H1541" i="2"/>
  <c r="I1541" i="2" s="1"/>
  <c r="H1540" i="2"/>
  <c r="I1540" i="2" s="1"/>
  <c r="H1539" i="2"/>
  <c r="I1539" i="2" s="1"/>
  <c r="H1538" i="2"/>
  <c r="I1538" i="2" s="1"/>
  <c r="H1537" i="2"/>
  <c r="I1537" i="2" s="1"/>
  <c r="H1536" i="2"/>
  <c r="I1536" i="2" s="1"/>
  <c r="H1535" i="2"/>
  <c r="I1535" i="2" s="1"/>
  <c r="H1534" i="2"/>
  <c r="I1534" i="2" s="1"/>
  <c r="H1533" i="2"/>
  <c r="I1533" i="2" s="1"/>
  <c r="H1532" i="2"/>
  <c r="I1532" i="2" s="1"/>
  <c r="H1531" i="2"/>
  <c r="I1531" i="2" s="1"/>
  <c r="H1530" i="2"/>
  <c r="I1530" i="2" s="1"/>
  <c r="H1529" i="2"/>
  <c r="I1529" i="2" s="1"/>
  <c r="H1528" i="2"/>
  <c r="I1528" i="2" s="1"/>
  <c r="H1527" i="2"/>
  <c r="I1527" i="2" s="1"/>
  <c r="H1526" i="2"/>
  <c r="I1526" i="2" s="1"/>
  <c r="H1525" i="2"/>
  <c r="I1525" i="2" s="1"/>
  <c r="H1524" i="2"/>
  <c r="I1524" i="2" s="1"/>
  <c r="H1523" i="2"/>
  <c r="I1523" i="2" s="1"/>
  <c r="H1522" i="2"/>
  <c r="I1522" i="2" s="1"/>
  <c r="H1521" i="2"/>
  <c r="I1521" i="2" s="1"/>
  <c r="H1520" i="2"/>
  <c r="I1520" i="2" s="1"/>
  <c r="H1519" i="2"/>
  <c r="I1519" i="2" s="1"/>
  <c r="H1518" i="2"/>
  <c r="I1518" i="2" s="1"/>
  <c r="H1517" i="2"/>
  <c r="I1517" i="2" s="1"/>
  <c r="H1516" i="2"/>
  <c r="I1516" i="2" s="1"/>
  <c r="H1515" i="2"/>
  <c r="I1515" i="2" s="1"/>
  <c r="H1514" i="2"/>
  <c r="I1514" i="2" s="1"/>
  <c r="H1513" i="2"/>
  <c r="I1513" i="2" s="1"/>
  <c r="H1512" i="2"/>
  <c r="I1512" i="2" s="1"/>
  <c r="H1511" i="2"/>
  <c r="I1511" i="2" s="1"/>
  <c r="H1510" i="2"/>
  <c r="I1510" i="2" s="1"/>
  <c r="J1509" i="2"/>
  <c r="H1509" i="2"/>
  <c r="I1509" i="2" s="1"/>
  <c r="H1508" i="2"/>
  <c r="I1508" i="2" s="1"/>
  <c r="H1507" i="2"/>
  <c r="I1507" i="2" s="1"/>
  <c r="H1506" i="2"/>
  <c r="I1506" i="2" s="1"/>
  <c r="H1505" i="2"/>
  <c r="I1505" i="2" s="1"/>
  <c r="H1504" i="2"/>
  <c r="I1504" i="2" s="1"/>
  <c r="H1503" i="2"/>
  <c r="I1503" i="2" s="1"/>
  <c r="H1502" i="2"/>
  <c r="I1502" i="2" s="1"/>
  <c r="H1501" i="2"/>
  <c r="I1501" i="2" s="1"/>
  <c r="H1500" i="2"/>
  <c r="I1500" i="2" s="1"/>
  <c r="H1499" i="2"/>
  <c r="I1499" i="2" s="1"/>
  <c r="H1498" i="2"/>
  <c r="I1498" i="2" s="1"/>
  <c r="H1497" i="2"/>
  <c r="I1497" i="2" s="1"/>
  <c r="H1496" i="2"/>
  <c r="I1496" i="2" s="1"/>
  <c r="H1495" i="2"/>
  <c r="I1495" i="2" s="1"/>
  <c r="H1494" i="2"/>
  <c r="I1494" i="2" s="1"/>
  <c r="H1493" i="2"/>
  <c r="I1493" i="2" s="1"/>
  <c r="H1492" i="2"/>
  <c r="I1492" i="2" s="1"/>
  <c r="H1491" i="2"/>
  <c r="I1491" i="2" s="1"/>
  <c r="H1490" i="2"/>
  <c r="I1490" i="2" s="1"/>
  <c r="H1489" i="2"/>
  <c r="I1489" i="2" s="1"/>
  <c r="H1488" i="2"/>
  <c r="I1488" i="2" s="1"/>
  <c r="H1487" i="2"/>
  <c r="I1487" i="2" s="1"/>
  <c r="H1486" i="2"/>
  <c r="I1486" i="2" s="1"/>
  <c r="H1485" i="2"/>
  <c r="I1485" i="2" s="1"/>
  <c r="H1484" i="2"/>
  <c r="I1484" i="2" s="1"/>
  <c r="H1483" i="2"/>
  <c r="I1483" i="2" s="1"/>
  <c r="H1482" i="2"/>
  <c r="I1482" i="2" s="1"/>
  <c r="H1481" i="2"/>
  <c r="I1481" i="2" s="1"/>
  <c r="H1480" i="2"/>
  <c r="I1480" i="2" s="1"/>
  <c r="H1479" i="2"/>
  <c r="I1479" i="2" s="1"/>
  <c r="H1478" i="2"/>
  <c r="I1478" i="2" s="1"/>
  <c r="H1477" i="2"/>
  <c r="I1477" i="2" s="1"/>
  <c r="H1476" i="2"/>
  <c r="I1476" i="2" s="1"/>
  <c r="H1475" i="2"/>
  <c r="I1475" i="2" s="1"/>
  <c r="H1474" i="2"/>
  <c r="I1474" i="2" s="1"/>
  <c r="H1473" i="2"/>
  <c r="I1473" i="2" s="1"/>
  <c r="H1472" i="2"/>
  <c r="I1472" i="2" s="1"/>
  <c r="H1471" i="2"/>
  <c r="I1471" i="2" s="1"/>
  <c r="H1470" i="2"/>
  <c r="I1470" i="2" s="1"/>
  <c r="H1469" i="2"/>
  <c r="I1469" i="2" s="1"/>
  <c r="H1468" i="2"/>
  <c r="I1468" i="2" s="1"/>
  <c r="H1467" i="2"/>
  <c r="I1467" i="2" s="1"/>
  <c r="H1466" i="2"/>
  <c r="I1466" i="2" s="1"/>
  <c r="H1465" i="2"/>
  <c r="I1465" i="2" s="1"/>
  <c r="H1464" i="2"/>
  <c r="I1464" i="2" s="1"/>
  <c r="H1463" i="2"/>
  <c r="I1463" i="2" s="1"/>
  <c r="H1462" i="2"/>
  <c r="I1462" i="2" s="1"/>
  <c r="H1461" i="2"/>
  <c r="I1461" i="2" s="1"/>
  <c r="H1460" i="2"/>
  <c r="I1460" i="2" s="1"/>
  <c r="H1459" i="2"/>
  <c r="I1459" i="2" s="1"/>
  <c r="H1458" i="2"/>
  <c r="I1458" i="2" s="1"/>
  <c r="H1457" i="2"/>
  <c r="I1457" i="2" s="1"/>
  <c r="H1456" i="2"/>
  <c r="I1456" i="2" s="1"/>
  <c r="H1455" i="2"/>
  <c r="I1455" i="2" s="1"/>
  <c r="H1454" i="2"/>
  <c r="I1454" i="2" s="1"/>
  <c r="H1453" i="2"/>
  <c r="I1453" i="2" s="1"/>
  <c r="C281" i="3" s="1"/>
  <c r="H1452" i="2"/>
  <c r="I1452" i="2" s="1"/>
  <c r="H1451" i="2"/>
  <c r="I1451" i="2" s="1"/>
  <c r="H1450" i="2"/>
  <c r="I1450" i="2" s="1"/>
  <c r="H1449" i="2"/>
  <c r="I1449" i="2" s="1"/>
  <c r="H1448" i="2"/>
  <c r="I1448" i="2" s="1"/>
  <c r="H1447" i="2"/>
  <c r="I1447" i="2" s="1"/>
  <c r="H1446" i="2"/>
  <c r="I1446" i="2" s="1"/>
  <c r="H1445" i="2"/>
  <c r="I1445" i="2" s="1"/>
  <c r="H1444" i="2"/>
  <c r="I1444" i="2" s="1"/>
  <c r="H1443" i="2"/>
  <c r="I1443" i="2" s="1"/>
  <c r="H1442" i="2"/>
  <c r="I1442" i="2" s="1"/>
  <c r="H1441" i="2"/>
  <c r="I1441" i="2" s="1"/>
  <c r="H1440" i="2"/>
  <c r="I1440" i="2" s="1"/>
  <c r="H1439" i="2"/>
  <c r="I1439" i="2" s="1"/>
  <c r="C275" i="3" s="1"/>
  <c r="H1438" i="2"/>
  <c r="I1438" i="2" s="1"/>
  <c r="H1437" i="2"/>
  <c r="I1437" i="2" s="1"/>
  <c r="H1436" i="2"/>
  <c r="I1436" i="2" s="1"/>
  <c r="H1435" i="2"/>
  <c r="I1435" i="2" s="1"/>
  <c r="H1434" i="2"/>
  <c r="I1434" i="2" s="1"/>
  <c r="H1433" i="2"/>
  <c r="I1433" i="2" s="1"/>
  <c r="H1432" i="2"/>
  <c r="I1432" i="2" s="1"/>
  <c r="H1431" i="2"/>
  <c r="I1431" i="2" s="1"/>
  <c r="H1430" i="2"/>
  <c r="I1430" i="2" s="1"/>
  <c r="H1429" i="2"/>
  <c r="I1429" i="2" s="1"/>
  <c r="H1428" i="2"/>
  <c r="I1428" i="2" s="1"/>
  <c r="H1427" i="2"/>
  <c r="I1427" i="2" s="1"/>
  <c r="H1426" i="2"/>
  <c r="I1426" i="2" s="1"/>
  <c r="H1425" i="2"/>
  <c r="I1425" i="2" s="1"/>
  <c r="H1424" i="2"/>
  <c r="I1424" i="2" s="1"/>
  <c r="E1424" i="2"/>
  <c r="D1424" i="2"/>
  <c r="H1423" i="2"/>
  <c r="I1423" i="2" s="1"/>
  <c r="E1423" i="2"/>
  <c r="D1423" i="2"/>
  <c r="H1422" i="2"/>
  <c r="I1422" i="2" s="1"/>
  <c r="E1422" i="2"/>
  <c r="D1422" i="2"/>
  <c r="H1421" i="2"/>
  <c r="I1421" i="2" s="1"/>
  <c r="E1421" i="2"/>
  <c r="D1421" i="2"/>
  <c r="H1420" i="2"/>
  <c r="I1420" i="2" s="1"/>
  <c r="E1420" i="2"/>
  <c r="D1420" i="2"/>
  <c r="H1419" i="2"/>
  <c r="I1419" i="2" s="1"/>
  <c r="E1419" i="2"/>
  <c r="D1419" i="2"/>
  <c r="H1418" i="2"/>
  <c r="I1418" i="2" s="1"/>
  <c r="E1418" i="2"/>
  <c r="D1418" i="2"/>
  <c r="H1417" i="2"/>
  <c r="I1417" i="2" s="1"/>
  <c r="E1417" i="2"/>
  <c r="D1417" i="2"/>
  <c r="H1416" i="2"/>
  <c r="I1416" i="2" s="1"/>
  <c r="K1417" i="2"/>
  <c r="J1417" i="2"/>
  <c r="H1415" i="2"/>
  <c r="I1415" i="2" s="1"/>
  <c r="H1414" i="2"/>
  <c r="I1414" i="2" s="1"/>
  <c r="H1413" i="2"/>
  <c r="I1413" i="2" s="1"/>
  <c r="H1412" i="2"/>
  <c r="I1412" i="2" s="1"/>
  <c r="H1411" i="2"/>
  <c r="I1411" i="2" s="1"/>
  <c r="C261" i="3" s="1"/>
  <c r="H1410" i="2"/>
  <c r="I1410" i="2" s="1"/>
  <c r="H1409" i="2"/>
  <c r="I1409" i="2" s="1"/>
  <c r="H1408" i="2"/>
  <c r="I1408" i="2" s="1"/>
  <c r="H1407" i="2"/>
  <c r="I1407" i="2" s="1"/>
  <c r="H1406" i="2"/>
  <c r="I1406" i="2" s="1"/>
  <c r="J1405" i="2"/>
  <c r="J1406" i="2" s="1"/>
  <c r="J1407" i="2" s="1"/>
  <c r="J1408" i="2" s="1"/>
  <c r="J1409" i="2" s="1"/>
  <c r="J1410" i="2" s="1"/>
  <c r="H1405" i="2"/>
  <c r="I1405" i="2" s="1"/>
  <c r="H1404" i="2"/>
  <c r="I1404" i="2" s="1"/>
  <c r="E1404" i="2"/>
  <c r="D1404" i="2"/>
  <c r="H1403" i="2"/>
  <c r="I1403" i="2" s="1"/>
  <c r="E1403" i="2"/>
  <c r="D1403" i="2"/>
  <c r="H1402" i="2"/>
  <c r="I1402" i="2" s="1"/>
  <c r="H1401" i="2"/>
  <c r="I1401" i="2" s="1"/>
  <c r="H1400" i="2"/>
  <c r="I1400" i="2" s="1"/>
  <c r="J1399" i="2"/>
  <c r="J1400" i="2" s="1"/>
  <c r="J1401" i="2" s="1"/>
  <c r="H1399" i="2"/>
  <c r="I1399" i="2" s="1"/>
  <c r="K1398" i="2"/>
  <c r="K1399" i="2" s="1"/>
  <c r="K1400" i="2" s="1"/>
  <c r="K1401" i="2" s="1"/>
  <c r="H1398" i="2"/>
  <c r="I1398" i="2" s="1"/>
  <c r="H1397" i="2"/>
  <c r="I1397" i="2" s="1"/>
  <c r="H1396" i="2"/>
  <c r="I1396" i="2" s="1"/>
  <c r="H1395" i="2"/>
  <c r="I1395" i="2" s="1"/>
  <c r="H1394" i="2"/>
  <c r="I1394" i="2" s="1"/>
  <c r="H1393" i="2"/>
  <c r="I1393" i="2" s="1"/>
  <c r="H1392" i="2"/>
  <c r="I1392" i="2" s="1"/>
  <c r="J1391" i="2"/>
  <c r="J1392" i="2" s="1"/>
  <c r="J1393" i="2" s="1"/>
  <c r="H1391" i="2"/>
  <c r="I1391" i="2" s="1"/>
  <c r="H1390" i="2"/>
  <c r="I1390" i="2" s="1"/>
  <c r="H1389" i="2"/>
  <c r="I1389" i="2" s="1"/>
  <c r="H1388" i="2"/>
  <c r="I1388" i="2" s="1"/>
  <c r="H1387" i="2"/>
  <c r="I1387" i="2" s="1"/>
  <c r="H1386" i="2"/>
  <c r="I1386" i="2" s="1"/>
  <c r="H1385" i="2"/>
  <c r="I1385" i="2" s="1"/>
  <c r="H1384" i="2"/>
  <c r="I1384" i="2" s="1"/>
  <c r="H1383" i="2"/>
  <c r="I1383" i="2" s="1"/>
  <c r="H1382" i="2"/>
  <c r="I1382" i="2" s="1"/>
  <c r="H1381" i="2"/>
  <c r="I1381" i="2" s="1"/>
  <c r="H1380" i="2"/>
  <c r="I1380" i="2" s="1"/>
  <c r="H1379" i="2"/>
  <c r="I1379" i="2" s="1"/>
  <c r="H1378" i="2"/>
  <c r="I1378" i="2" s="1"/>
  <c r="H1377" i="2"/>
  <c r="I1377" i="2" s="1"/>
  <c r="H1376" i="2"/>
  <c r="I1376" i="2" s="1"/>
  <c r="H1375" i="2"/>
  <c r="I1375" i="2" s="1"/>
  <c r="H1374" i="2"/>
  <c r="I1374" i="2" s="1"/>
  <c r="H1373" i="2"/>
  <c r="I1373" i="2" s="1"/>
  <c r="H1372" i="2"/>
  <c r="I1372" i="2" s="1"/>
  <c r="H1371" i="2"/>
  <c r="I1371" i="2" s="1"/>
  <c r="H1370" i="2"/>
  <c r="I1370" i="2" s="1"/>
  <c r="H1369" i="2"/>
  <c r="I1369" i="2" s="1"/>
  <c r="H1368" i="2"/>
  <c r="I1368" i="2" s="1"/>
  <c r="H1367" i="2"/>
  <c r="I1367" i="2" s="1"/>
  <c r="H1366" i="2"/>
  <c r="I1366" i="2" s="1"/>
  <c r="H1365" i="2"/>
  <c r="I1365" i="2" s="1"/>
  <c r="H1364" i="2"/>
  <c r="I1364" i="2" s="1"/>
  <c r="J1363" i="2"/>
  <c r="H1363" i="2"/>
  <c r="I1363" i="2" s="1"/>
  <c r="H1362" i="2"/>
  <c r="I1362" i="2" s="1"/>
  <c r="H1361" i="2"/>
  <c r="I1361" i="2" s="1"/>
  <c r="H1360" i="2"/>
  <c r="I1360" i="2" s="1"/>
  <c r="H1359" i="2"/>
  <c r="I1359" i="2" s="1"/>
  <c r="H1358" i="2"/>
  <c r="I1358" i="2" s="1"/>
  <c r="H1357" i="2"/>
  <c r="I1357" i="2" s="1"/>
  <c r="H1356" i="2"/>
  <c r="I1356" i="2" s="1"/>
  <c r="H1355" i="2"/>
  <c r="I1355" i="2" s="1"/>
  <c r="J1354" i="2"/>
  <c r="J1355" i="2" s="1"/>
  <c r="J1356" i="2" s="1"/>
  <c r="H1354" i="2"/>
  <c r="I1354" i="2" s="1"/>
  <c r="H1353" i="2"/>
  <c r="I1353" i="2" s="1"/>
  <c r="H1352" i="2"/>
  <c r="I1352" i="2" s="1"/>
  <c r="H1351" i="2"/>
  <c r="I1351" i="2" s="1"/>
  <c r="H1350" i="2"/>
  <c r="I1350" i="2" s="1"/>
  <c r="H1349" i="2"/>
  <c r="I1349" i="2" s="1"/>
  <c r="H1348" i="2"/>
  <c r="I1348" i="2" s="1"/>
  <c r="H1347" i="2"/>
  <c r="I1347" i="2" s="1"/>
  <c r="H1346" i="2"/>
  <c r="I1346" i="2" s="1"/>
  <c r="H1345" i="2"/>
  <c r="I1345" i="2" s="1"/>
  <c r="H1344" i="2"/>
  <c r="I1344" i="2" s="1"/>
  <c r="H1343" i="2"/>
  <c r="I1343" i="2" s="1"/>
  <c r="H1342" i="2"/>
  <c r="I1342" i="2" s="1"/>
  <c r="H1341" i="2"/>
  <c r="I1341" i="2" s="1"/>
  <c r="H1340" i="2"/>
  <c r="I1340" i="2" s="1"/>
  <c r="H1339" i="2"/>
  <c r="I1339" i="2" s="1"/>
  <c r="H1338" i="2"/>
  <c r="I1338" i="2" s="1"/>
  <c r="H1337" i="2"/>
  <c r="I1337" i="2" s="1"/>
  <c r="H1336" i="2"/>
  <c r="I1336" i="2" s="1"/>
  <c r="H1335" i="2"/>
  <c r="I1335" i="2" s="1"/>
  <c r="H1334" i="2"/>
  <c r="I1334" i="2" s="1"/>
  <c r="H1333" i="2"/>
  <c r="I1333" i="2" s="1"/>
  <c r="H1332" i="2"/>
  <c r="I1332" i="2" s="1"/>
  <c r="H1331" i="2"/>
  <c r="I1331" i="2" s="1"/>
  <c r="H1330" i="2"/>
  <c r="I1330" i="2" s="1"/>
  <c r="H1329" i="2"/>
  <c r="I1329" i="2" s="1"/>
  <c r="C221" i="3" s="1"/>
  <c r="H1328" i="2"/>
  <c r="I1328" i="2" s="1"/>
  <c r="H1327" i="2"/>
  <c r="I1327" i="2" s="1"/>
  <c r="H1326" i="2"/>
  <c r="I1326" i="2" s="1"/>
  <c r="H1325" i="2"/>
  <c r="I1325" i="2" s="1"/>
  <c r="H1324" i="2"/>
  <c r="I1324" i="2" s="1"/>
  <c r="H1323" i="2"/>
  <c r="I1323" i="2" s="1"/>
  <c r="H1322" i="2"/>
  <c r="I1322" i="2" s="1"/>
  <c r="H1321" i="2"/>
  <c r="I1321" i="2" s="1"/>
  <c r="H1320" i="2"/>
  <c r="I1320" i="2" s="1"/>
  <c r="H1319" i="2"/>
  <c r="I1319" i="2" s="1"/>
  <c r="H1318" i="2"/>
  <c r="I1318" i="2" s="1"/>
  <c r="H1317" i="2"/>
  <c r="I1317" i="2" s="1"/>
  <c r="H1316" i="2"/>
  <c r="I1316" i="2" s="1"/>
  <c r="H1315" i="2"/>
  <c r="I1315" i="2" s="1"/>
  <c r="H1314" i="2"/>
  <c r="I1314" i="2" s="1"/>
  <c r="H1313" i="2"/>
  <c r="I1313" i="2" s="1"/>
  <c r="H1312" i="2"/>
  <c r="I1312" i="2" s="1"/>
  <c r="H1311" i="2"/>
  <c r="I1311" i="2" s="1"/>
  <c r="H1310" i="2"/>
  <c r="I1310" i="2" s="1"/>
  <c r="H1309" i="2"/>
  <c r="I1309" i="2" s="1"/>
  <c r="H1308" i="2"/>
  <c r="I1308" i="2" s="1"/>
  <c r="H1307" i="2"/>
  <c r="I1307" i="2" s="1"/>
  <c r="H1306" i="2"/>
  <c r="I1306" i="2" s="1"/>
  <c r="H1305" i="2"/>
  <c r="I1305" i="2" s="1"/>
  <c r="H1304" i="2"/>
  <c r="I1304" i="2" s="1"/>
  <c r="H1303" i="2"/>
  <c r="I1303" i="2" s="1"/>
  <c r="H1302" i="2"/>
  <c r="I1302" i="2" s="1"/>
  <c r="J1301" i="2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H1301" i="2"/>
  <c r="I1301" i="2" s="1"/>
  <c r="H1300" i="2"/>
  <c r="I1300" i="2" s="1"/>
  <c r="H1299" i="2"/>
  <c r="I1299" i="2" s="1"/>
  <c r="H1298" i="2"/>
  <c r="I1298" i="2" s="1"/>
  <c r="H1297" i="2"/>
  <c r="I1297" i="2" s="1"/>
  <c r="H1296" i="2"/>
  <c r="I1296" i="2" s="1"/>
  <c r="H1295" i="2"/>
  <c r="I1295" i="2" s="1"/>
  <c r="H1294" i="2"/>
  <c r="I1294" i="2" s="1"/>
  <c r="H1293" i="2"/>
  <c r="I1293" i="2" s="1"/>
  <c r="H1292" i="2"/>
  <c r="I1292" i="2" s="1"/>
  <c r="H1291" i="2"/>
  <c r="I1291" i="2" s="1"/>
  <c r="H1290" i="2"/>
  <c r="I1290" i="2" s="1"/>
  <c r="H1289" i="2"/>
  <c r="I1289" i="2" s="1"/>
  <c r="H1288" i="2"/>
  <c r="I1288" i="2" s="1"/>
  <c r="H1287" i="2"/>
  <c r="I1287" i="2" s="1"/>
  <c r="H1286" i="2"/>
  <c r="I1286" i="2" s="1"/>
  <c r="H1285" i="2"/>
  <c r="I1285" i="2" s="1"/>
  <c r="H1284" i="2"/>
  <c r="I1284" i="2" s="1"/>
  <c r="H1283" i="2"/>
  <c r="I1283" i="2" s="1"/>
  <c r="H1282" i="2"/>
  <c r="I1282" i="2" s="1"/>
  <c r="H1281" i="2"/>
  <c r="I1281" i="2" s="1"/>
  <c r="H1280" i="2"/>
  <c r="I1280" i="2" s="1"/>
  <c r="H1279" i="2"/>
  <c r="I1279" i="2" s="1"/>
  <c r="J1278" i="2"/>
  <c r="J1279" i="2" s="1"/>
  <c r="H1278" i="2"/>
  <c r="I1278" i="2" s="1"/>
  <c r="H1277" i="2"/>
  <c r="I1277" i="2" s="1"/>
  <c r="H1276" i="2"/>
  <c r="I1276" i="2" s="1"/>
  <c r="H1275" i="2"/>
  <c r="I1275" i="2" s="1"/>
  <c r="H1274" i="2"/>
  <c r="I1274" i="2" s="1"/>
  <c r="H1273" i="2"/>
  <c r="I1273" i="2" s="1"/>
  <c r="H1272" i="2"/>
  <c r="I1272" i="2" s="1"/>
  <c r="H1271" i="2"/>
  <c r="I1271" i="2" s="1"/>
  <c r="J1270" i="2"/>
  <c r="J1271" i="2" s="1"/>
  <c r="J1272" i="2" s="1"/>
  <c r="J1273" i="2" s="1"/>
  <c r="H1270" i="2"/>
  <c r="I1270" i="2" s="1"/>
  <c r="H1269" i="2"/>
  <c r="I1269" i="2" s="1"/>
  <c r="H1268" i="2"/>
  <c r="I1268" i="2" s="1"/>
  <c r="H1267" i="2"/>
  <c r="I1267" i="2" s="1"/>
  <c r="H1266" i="2"/>
  <c r="I1266" i="2" s="1"/>
  <c r="H1265" i="2"/>
  <c r="I1265" i="2" s="1"/>
  <c r="H1264" i="2"/>
  <c r="I1264" i="2" s="1"/>
  <c r="H1263" i="2"/>
  <c r="I1263" i="2" s="1"/>
  <c r="H1262" i="2"/>
  <c r="I1262" i="2" s="1"/>
  <c r="H1261" i="2"/>
  <c r="I1261" i="2" s="1"/>
  <c r="H1260" i="2"/>
  <c r="I1260" i="2" s="1"/>
  <c r="J1259" i="2"/>
  <c r="J1260" i="2" s="1"/>
  <c r="J1261" i="2" s="1"/>
  <c r="J1262" i="2" s="1"/>
  <c r="H1259" i="2"/>
  <c r="I1259" i="2" s="1"/>
  <c r="H1258" i="2"/>
  <c r="I1258" i="2" s="1"/>
  <c r="H1257" i="2"/>
  <c r="I1257" i="2" s="1"/>
  <c r="H1256" i="2"/>
  <c r="I1256" i="2" s="1"/>
  <c r="H1255" i="2"/>
  <c r="I1255" i="2" s="1"/>
  <c r="H1254" i="2"/>
  <c r="I1254" i="2" s="1"/>
  <c r="H1253" i="2"/>
  <c r="I1253" i="2" s="1"/>
  <c r="H1252" i="2"/>
  <c r="I1252" i="2" s="1"/>
  <c r="H1251" i="2"/>
  <c r="I1251" i="2" s="1"/>
  <c r="H1250" i="2"/>
  <c r="I1250" i="2" s="1"/>
  <c r="H1249" i="2"/>
  <c r="I1249" i="2" s="1"/>
  <c r="H1248" i="2"/>
  <c r="I1248" i="2" s="1"/>
  <c r="H1247" i="2"/>
  <c r="I1247" i="2" s="1"/>
  <c r="H1246" i="2"/>
  <c r="I1246" i="2" s="1"/>
  <c r="H1245" i="2"/>
  <c r="I1245" i="2" s="1"/>
  <c r="I1244" i="2"/>
  <c r="H1243" i="2"/>
  <c r="H1242" i="2"/>
  <c r="I1242" i="2" s="1"/>
  <c r="E1242" i="2"/>
  <c r="D1242" i="2"/>
  <c r="H1241" i="2"/>
  <c r="I1241" i="2" s="1"/>
  <c r="E1241" i="2"/>
  <c r="D1241" i="2"/>
  <c r="H1240" i="2"/>
  <c r="I1240" i="2" s="1"/>
  <c r="E1240" i="2"/>
  <c r="D1240" i="2"/>
  <c r="J1239" i="2"/>
  <c r="H1239" i="2"/>
  <c r="I1239" i="2" s="1"/>
  <c r="E1239" i="2"/>
  <c r="D1239" i="2"/>
  <c r="H1238" i="2"/>
  <c r="I1238" i="2" s="1"/>
  <c r="E1238" i="2"/>
  <c r="D1238" i="2"/>
  <c r="H1237" i="2"/>
  <c r="I1237" i="2" s="1"/>
  <c r="E1237" i="2"/>
  <c r="D1237" i="2"/>
  <c r="H1236" i="2"/>
  <c r="I1236" i="2" s="1"/>
  <c r="E1236" i="2"/>
  <c r="D1236" i="2"/>
  <c r="H1235" i="2"/>
  <c r="I1235" i="2" s="1"/>
  <c r="E1235" i="2"/>
  <c r="D1235" i="2"/>
  <c r="H1234" i="2"/>
  <c r="I1234" i="2" s="1"/>
  <c r="E1234" i="2"/>
  <c r="D1234" i="2"/>
  <c r="H1233" i="2"/>
  <c r="I1233" i="2" s="1"/>
  <c r="E1233" i="2"/>
  <c r="D1233" i="2"/>
  <c r="H1232" i="2"/>
  <c r="I1232" i="2" s="1"/>
  <c r="E1232" i="2"/>
  <c r="D1232" i="2"/>
  <c r="H1231" i="2"/>
  <c r="I1231" i="2" s="1"/>
  <c r="E1231" i="2"/>
  <c r="D1231" i="2"/>
  <c r="H1230" i="2"/>
  <c r="I1230" i="2" s="1"/>
  <c r="E1230" i="2"/>
  <c r="D1230" i="2"/>
  <c r="H1229" i="2"/>
  <c r="I1229" i="2" s="1"/>
  <c r="E1229" i="2"/>
  <c r="D1229" i="2"/>
  <c r="H1228" i="2"/>
  <c r="I1228" i="2" s="1"/>
  <c r="E1228" i="2"/>
  <c r="D1228" i="2"/>
  <c r="H1227" i="2"/>
  <c r="I1227" i="2" s="1"/>
  <c r="E1227" i="2"/>
  <c r="D1227" i="2"/>
  <c r="H1226" i="2"/>
  <c r="I1226" i="2" s="1"/>
  <c r="E1226" i="2"/>
  <c r="D1226" i="2"/>
  <c r="H1225" i="2"/>
  <c r="I1225" i="2" s="1"/>
  <c r="E1225" i="2"/>
  <c r="D1225" i="2"/>
  <c r="H1224" i="2"/>
  <c r="I1224" i="2" s="1"/>
  <c r="E1224" i="2"/>
  <c r="D1224" i="2"/>
  <c r="H1223" i="2"/>
  <c r="I1223" i="2" s="1"/>
  <c r="E1223" i="2"/>
  <c r="D1223" i="2"/>
  <c r="H1222" i="2"/>
  <c r="I1222" i="2" s="1"/>
  <c r="E1222" i="2"/>
  <c r="D1222" i="2"/>
  <c r="H1221" i="2"/>
  <c r="I1221" i="2" s="1"/>
  <c r="E1221" i="2"/>
  <c r="D1221" i="2"/>
  <c r="H1220" i="2"/>
  <c r="I1220" i="2" s="1"/>
  <c r="E1220" i="2"/>
  <c r="D1220" i="2"/>
  <c r="H1219" i="2"/>
  <c r="I1219" i="2" s="1"/>
  <c r="E1219" i="2"/>
  <c r="D1219" i="2"/>
  <c r="H1218" i="2"/>
  <c r="I1218" i="2" s="1"/>
  <c r="E1218" i="2"/>
  <c r="D1218" i="2"/>
  <c r="H1217" i="2"/>
  <c r="I1217" i="2" s="1"/>
  <c r="E1217" i="2"/>
  <c r="D1217" i="2"/>
  <c r="J1216" i="2"/>
  <c r="J1217" i="2" s="1"/>
  <c r="H1216" i="2"/>
  <c r="I1216" i="2" s="1"/>
  <c r="E1216" i="2"/>
  <c r="D1216" i="2"/>
  <c r="H1215" i="2"/>
  <c r="I1215" i="2" s="1"/>
  <c r="E1215" i="2"/>
  <c r="D1215" i="2"/>
  <c r="H1214" i="2"/>
  <c r="I1214" i="2" s="1"/>
  <c r="E1214" i="2"/>
  <c r="D1214" i="2"/>
  <c r="H1213" i="2"/>
  <c r="I1213" i="2" s="1"/>
  <c r="E1213" i="2"/>
  <c r="D1213" i="2"/>
  <c r="J1212" i="2"/>
  <c r="J1213" i="2" s="1"/>
  <c r="H1212" i="2"/>
  <c r="I1212" i="2" s="1"/>
  <c r="E1212" i="2"/>
  <c r="D1212" i="2"/>
  <c r="H1211" i="2"/>
  <c r="I1211" i="2" s="1"/>
  <c r="E1211" i="2"/>
  <c r="D1211" i="2"/>
  <c r="H1210" i="2"/>
  <c r="I1210" i="2" s="1"/>
  <c r="E1210" i="2"/>
  <c r="D1210" i="2"/>
  <c r="H1209" i="2"/>
  <c r="I1209" i="2" s="1"/>
  <c r="E1209" i="2"/>
  <c r="D1209" i="2"/>
  <c r="H1208" i="2"/>
  <c r="I1208" i="2" s="1"/>
  <c r="E1208" i="2"/>
  <c r="D1208" i="2"/>
  <c r="H1207" i="2"/>
  <c r="I1207" i="2" s="1"/>
  <c r="E1207" i="2"/>
  <c r="D1207" i="2"/>
  <c r="H1206" i="2"/>
  <c r="I1206" i="2" s="1"/>
  <c r="E1206" i="2"/>
  <c r="D1206" i="2"/>
  <c r="H1205" i="2"/>
  <c r="I1205" i="2" s="1"/>
  <c r="E1205" i="2"/>
  <c r="D1205" i="2"/>
  <c r="H1204" i="2"/>
  <c r="I1204" i="2" s="1"/>
  <c r="E1204" i="2"/>
  <c r="D1204" i="2"/>
  <c r="H1203" i="2"/>
  <c r="I1203" i="2" s="1"/>
  <c r="E1203" i="2"/>
  <c r="D1203" i="2"/>
  <c r="H1202" i="2"/>
  <c r="I1202" i="2" s="1"/>
  <c r="E1202" i="2"/>
  <c r="D1202" i="2"/>
  <c r="H1201" i="2"/>
  <c r="I1201" i="2" s="1"/>
  <c r="E1201" i="2"/>
  <c r="D1201" i="2"/>
  <c r="H1200" i="2"/>
  <c r="I1200" i="2" s="1"/>
  <c r="C192" i="3" s="1"/>
  <c r="E1200" i="2"/>
  <c r="D1200" i="2"/>
  <c r="H1199" i="2"/>
  <c r="I1199" i="2" s="1"/>
  <c r="E1199" i="2"/>
  <c r="D1199" i="2"/>
  <c r="H1198" i="2"/>
  <c r="I1198" i="2" s="1"/>
  <c r="E1198" i="2"/>
  <c r="D1198" i="2"/>
  <c r="H1197" i="2"/>
  <c r="I1197" i="2" s="1"/>
  <c r="E1197" i="2"/>
  <c r="D1197" i="2"/>
  <c r="H1196" i="2"/>
  <c r="I1196" i="2" s="1"/>
  <c r="E1196" i="2"/>
  <c r="D1196" i="2"/>
  <c r="H1195" i="2"/>
  <c r="I1195" i="2" s="1"/>
  <c r="E1195" i="2"/>
  <c r="D1195" i="2"/>
  <c r="H1194" i="2"/>
  <c r="I1194" i="2" s="1"/>
  <c r="E1194" i="2"/>
  <c r="D1194" i="2"/>
  <c r="H1193" i="2"/>
  <c r="I1193" i="2" s="1"/>
  <c r="E1193" i="2"/>
  <c r="D1193" i="2"/>
  <c r="H1192" i="2"/>
  <c r="I1192" i="2" s="1"/>
  <c r="E1192" i="2"/>
  <c r="D1192" i="2"/>
  <c r="H1191" i="2"/>
  <c r="I1191" i="2" s="1"/>
  <c r="E1191" i="2"/>
  <c r="D1191" i="2"/>
  <c r="H1190" i="2"/>
  <c r="I1190" i="2" s="1"/>
  <c r="E1190" i="2"/>
  <c r="D1190" i="2"/>
  <c r="H1189" i="2"/>
  <c r="I1189" i="2" s="1"/>
  <c r="E1189" i="2"/>
  <c r="D1189" i="2"/>
  <c r="H1188" i="2"/>
  <c r="I1188" i="2" s="1"/>
  <c r="E1188" i="2"/>
  <c r="D1188" i="2"/>
  <c r="H1187" i="2"/>
  <c r="I1187" i="2" s="1"/>
  <c r="E1187" i="2"/>
  <c r="D1187" i="2"/>
  <c r="H1186" i="2"/>
  <c r="I1186" i="2" s="1"/>
  <c r="E1186" i="2"/>
  <c r="D1186" i="2"/>
  <c r="H1185" i="2"/>
  <c r="I1185" i="2" s="1"/>
  <c r="E1185" i="2"/>
  <c r="D1185" i="2"/>
  <c r="H1184" i="2"/>
  <c r="I1184" i="2" s="1"/>
  <c r="E1184" i="2"/>
  <c r="D1184" i="2"/>
  <c r="H1183" i="2"/>
  <c r="I1183" i="2" s="1"/>
  <c r="E1183" i="2"/>
  <c r="D1183" i="2"/>
  <c r="H1182" i="2"/>
  <c r="I1182" i="2" s="1"/>
  <c r="E1182" i="2"/>
  <c r="D1182" i="2"/>
  <c r="H1181" i="2"/>
  <c r="I1181" i="2" s="1"/>
  <c r="E1181" i="2"/>
  <c r="D1181" i="2"/>
  <c r="H1180" i="2"/>
  <c r="I1180" i="2" s="1"/>
  <c r="E1180" i="2"/>
  <c r="D1180" i="2"/>
  <c r="H1179" i="2"/>
  <c r="I1179" i="2" s="1"/>
  <c r="E1179" i="2"/>
  <c r="D1179" i="2"/>
  <c r="H1178" i="2"/>
  <c r="I1178" i="2" s="1"/>
  <c r="E1178" i="2"/>
  <c r="D1178" i="2"/>
  <c r="H1177" i="2"/>
  <c r="I1177" i="2" s="1"/>
  <c r="E1177" i="2"/>
  <c r="D1177" i="2"/>
  <c r="J1176" i="2"/>
  <c r="J1177" i="2" s="1"/>
  <c r="J1178" i="2" s="1"/>
  <c r="H1176" i="2"/>
  <c r="I1176" i="2" s="1"/>
  <c r="E1176" i="2"/>
  <c r="D1176" i="2"/>
  <c r="H1175" i="2"/>
  <c r="I1175" i="2" s="1"/>
  <c r="E1175" i="2"/>
  <c r="D1175" i="2"/>
  <c r="H1174" i="2"/>
  <c r="I1174" i="2" s="1"/>
  <c r="E1174" i="2"/>
  <c r="D1174" i="2"/>
  <c r="K1173" i="2"/>
  <c r="H1173" i="2"/>
  <c r="I1173" i="2" s="1"/>
  <c r="E1173" i="2"/>
  <c r="D1173" i="2"/>
  <c r="K1172" i="2"/>
  <c r="J1172" i="2"/>
  <c r="J1173" i="2" s="1"/>
  <c r="H1172" i="2"/>
  <c r="I1172" i="2" s="1"/>
  <c r="E1172" i="2"/>
  <c r="D1172" i="2"/>
  <c r="H1171" i="2"/>
  <c r="I1171" i="2" s="1"/>
  <c r="E1171" i="2"/>
  <c r="D1171" i="2"/>
  <c r="H1170" i="2"/>
  <c r="I1170" i="2" s="1"/>
  <c r="E1170" i="2"/>
  <c r="D1170" i="2"/>
  <c r="H1169" i="2"/>
  <c r="I1169" i="2" s="1"/>
  <c r="E1169" i="2"/>
  <c r="D1169" i="2"/>
  <c r="H1168" i="2"/>
  <c r="I1168" i="2" s="1"/>
  <c r="E1168" i="2"/>
  <c r="D1168" i="2"/>
  <c r="H1167" i="2"/>
  <c r="I1167" i="2" s="1"/>
  <c r="E1167" i="2"/>
  <c r="D1167" i="2"/>
  <c r="H1166" i="2"/>
  <c r="I1166" i="2" s="1"/>
  <c r="E1166" i="2"/>
  <c r="D1166" i="2"/>
  <c r="H1165" i="2"/>
  <c r="I1165" i="2" s="1"/>
  <c r="E1165" i="2"/>
  <c r="D1165" i="2"/>
  <c r="H1164" i="2"/>
  <c r="I1164" i="2" s="1"/>
  <c r="E1164" i="2"/>
  <c r="D1164" i="2"/>
  <c r="H1163" i="2"/>
  <c r="I1163" i="2" s="1"/>
  <c r="E1163" i="2"/>
  <c r="D1163" i="2"/>
  <c r="H1162" i="2"/>
  <c r="I1162" i="2" s="1"/>
  <c r="E1162" i="2"/>
  <c r="D1162" i="2"/>
  <c r="H1161" i="2"/>
  <c r="I1161" i="2" s="1"/>
  <c r="E1161" i="2"/>
  <c r="D1161" i="2"/>
  <c r="H1160" i="2"/>
  <c r="I1160" i="2" s="1"/>
  <c r="E1160" i="2"/>
  <c r="D1160" i="2"/>
  <c r="H1159" i="2"/>
  <c r="I1159" i="2" s="1"/>
  <c r="E1159" i="2"/>
  <c r="D1159" i="2"/>
  <c r="H1158" i="2"/>
  <c r="I1158" i="2" s="1"/>
  <c r="E1158" i="2"/>
  <c r="D1158" i="2"/>
  <c r="H1157" i="2"/>
  <c r="I1157" i="2" s="1"/>
  <c r="E1157" i="2"/>
  <c r="D1157" i="2"/>
  <c r="H1156" i="2"/>
  <c r="I1156" i="2" s="1"/>
  <c r="E1156" i="2"/>
  <c r="D1156" i="2"/>
  <c r="H1155" i="2"/>
  <c r="I1155" i="2" s="1"/>
  <c r="E1155" i="2"/>
  <c r="D1155" i="2"/>
  <c r="H1154" i="2"/>
  <c r="I1154" i="2" s="1"/>
  <c r="E1154" i="2"/>
  <c r="D1154" i="2"/>
  <c r="H1153" i="2"/>
  <c r="I1153" i="2" s="1"/>
  <c r="E1153" i="2"/>
  <c r="D1153" i="2"/>
  <c r="H1152" i="2"/>
  <c r="I1152" i="2" s="1"/>
  <c r="E1152" i="2"/>
  <c r="D1152" i="2"/>
  <c r="H1151" i="2"/>
  <c r="I1151" i="2" s="1"/>
  <c r="E1151" i="2"/>
  <c r="D1151" i="2"/>
  <c r="H1150" i="2"/>
  <c r="I1150" i="2" s="1"/>
  <c r="E1150" i="2"/>
  <c r="D1150" i="2"/>
  <c r="H1149" i="2"/>
  <c r="I1149" i="2" s="1"/>
  <c r="E1149" i="2"/>
  <c r="D1149" i="2"/>
  <c r="H1148" i="2"/>
  <c r="I1148" i="2" s="1"/>
  <c r="E1148" i="2"/>
  <c r="D1148" i="2"/>
  <c r="H1147" i="2"/>
  <c r="I1147" i="2" s="1"/>
  <c r="E1147" i="2"/>
  <c r="D1147" i="2"/>
  <c r="H1146" i="2"/>
  <c r="I1146" i="2" s="1"/>
  <c r="E1146" i="2"/>
  <c r="D1146" i="2"/>
  <c r="H1145" i="2"/>
  <c r="I1145" i="2" s="1"/>
  <c r="E1145" i="2"/>
  <c r="D1145" i="2"/>
  <c r="H1144" i="2"/>
  <c r="I1144" i="2" s="1"/>
  <c r="E1144" i="2"/>
  <c r="D1144" i="2"/>
  <c r="H1143" i="2"/>
  <c r="I1143" i="2" s="1"/>
  <c r="E1143" i="2"/>
  <c r="D1143" i="2"/>
  <c r="H1142" i="2"/>
  <c r="I1142" i="2" s="1"/>
  <c r="E1142" i="2"/>
  <c r="D1142" i="2"/>
  <c r="H1141" i="2"/>
  <c r="I1141" i="2" s="1"/>
  <c r="E1141" i="2"/>
  <c r="D1141" i="2"/>
  <c r="H1140" i="2"/>
  <c r="I1140" i="2" s="1"/>
  <c r="E1140" i="2"/>
  <c r="D1140" i="2"/>
  <c r="H1139" i="2"/>
  <c r="I1139" i="2" s="1"/>
  <c r="E1139" i="2"/>
  <c r="D1139" i="2"/>
  <c r="H1138" i="2"/>
  <c r="I1138" i="2" s="1"/>
  <c r="E1138" i="2"/>
  <c r="D1138" i="2"/>
  <c r="H1137" i="2"/>
  <c r="I1137" i="2" s="1"/>
  <c r="E1137" i="2"/>
  <c r="D1137" i="2"/>
  <c r="H1136" i="2"/>
  <c r="I1136" i="2" s="1"/>
  <c r="E1136" i="2"/>
  <c r="D1136" i="2"/>
  <c r="H1135" i="2"/>
  <c r="I1135" i="2" s="1"/>
  <c r="E1135" i="2"/>
  <c r="D1135" i="2"/>
  <c r="H1134" i="2"/>
  <c r="I1134" i="2" s="1"/>
  <c r="E1134" i="2"/>
  <c r="D1134" i="2"/>
  <c r="H1133" i="2"/>
  <c r="I1133" i="2" s="1"/>
  <c r="E1133" i="2"/>
  <c r="D1133" i="2"/>
  <c r="H1132" i="2"/>
  <c r="I1132" i="2" s="1"/>
  <c r="E1132" i="2"/>
  <c r="D1132" i="2"/>
  <c r="H1131" i="2"/>
  <c r="I1131" i="2" s="1"/>
  <c r="E1131" i="2"/>
  <c r="D1131" i="2"/>
  <c r="H1130" i="2"/>
  <c r="I1130" i="2" s="1"/>
  <c r="E1130" i="2"/>
  <c r="D1130" i="2"/>
  <c r="H1129" i="2"/>
  <c r="I1129" i="2" s="1"/>
  <c r="E1129" i="2"/>
  <c r="D1129" i="2"/>
  <c r="H1128" i="2"/>
  <c r="I1128" i="2" s="1"/>
  <c r="E1128" i="2"/>
  <c r="D1128" i="2"/>
  <c r="H1127" i="2"/>
  <c r="I1127" i="2" s="1"/>
  <c r="E1127" i="2"/>
  <c r="D1127" i="2"/>
  <c r="H1126" i="2"/>
  <c r="I1126" i="2" s="1"/>
  <c r="E1126" i="2"/>
  <c r="D1126" i="2"/>
  <c r="H1125" i="2"/>
  <c r="I1125" i="2" s="1"/>
  <c r="E1125" i="2"/>
  <c r="D1125" i="2"/>
  <c r="H1124" i="2"/>
  <c r="I1124" i="2" s="1"/>
  <c r="E1124" i="2"/>
  <c r="D1124" i="2"/>
  <c r="H1123" i="2"/>
  <c r="I1123" i="2" s="1"/>
  <c r="E1123" i="2"/>
  <c r="D1123" i="2"/>
  <c r="H1122" i="2"/>
  <c r="I1122" i="2" s="1"/>
  <c r="E1122" i="2"/>
  <c r="D1122" i="2"/>
  <c r="H1121" i="2"/>
  <c r="I1121" i="2" s="1"/>
  <c r="E1121" i="2"/>
  <c r="D1121" i="2"/>
  <c r="H1120" i="2"/>
  <c r="I1120" i="2" s="1"/>
  <c r="E1120" i="2"/>
  <c r="D1120" i="2"/>
  <c r="H1119" i="2"/>
  <c r="I1119" i="2" s="1"/>
  <c r="E1119" i="2"/>
  <c r="D1119" i="2"/>
  <c r="H1118" i="2"/>
  <c r="I1118" i="2" s="1"/>
  <c r="E1118" i="2"/>
  <c r="D1118" i="2"/>
  <c r="H1117" i="2"/>
  <c r="I1117" i="2" s="1"/>
  <c r="E1117" i="2"/>
  <c r="D1117" i="2"/>
  <c r="H1116" i="2"/>
  <c r="I1116" i="2" s="1"/>
  <c r="E1116" i="2"/>
  <c r="D1116" i="2"/>
  <c r="H1115" i="2"/>
  <c r="I1115" i="2" s="1"/>
  <c r="E1115" i="2"/>
  <c r="D1115" i="2"/>
  <c r="H1114" i="2"/>
  <c r="I1114" i="2" s="1"/>
  <c r="E1114" i="2"/>
  <c r="D1114" i="2"/>
  <c r="H1113" i="2"/>
  <c r="I1113" i="2" s="1"/>
  <c r="E1113" i="2"/>
  <c r="D1113" i="2"/>
  <c r="H1112" i="2"/>
  <c r="I1112" i="2" s="1"/>
  <c r="E1112" i="2"/>
  <c r="D1112" i="2"/>
  <c r="H1111" i="2"/>
  <c r="I1111" i="2" s="1"/>
  <c r="E1111" i="2"/>
  <c r="D1111" i="2"/>
  <c r="H1110" i="2"/>
  <c r="I1110" i="2" s="1"/>
  <c r="E1110" i="2"/>
  <c r="D1110" i="2"/>
  <c r="H1109" i="2"/>
  <c r="I1109" i="2" s="1"/>
  <c r="E1109" i="2"/>
  <c r="D1109" i="2"/>
  <c r="H1108" i="2"/>
  <c r="I1108" i="2" s="1"/>
  <c r="E1108" i="2"/>
  <c r="D1108" i="2"/>
  <c r="H1107" i="2"/>
  <c r="I1107" i="2" s="1"/>
  <c r="E1107" i="2"/>
  <c r="D1107" i="2"/>
  <c r="H1106" i="2"/>
  <c r="I1106" i="2" s="1"/>
  <c r="E1106" i="2"/>
  <c r="D1106" i="2"/>
  <c r="H1105" i="2"/>
  <c r="I1105" i="2" s="1"/>
  <c r="E1105" i="2"/>
  <c r="D1105" i="2"/>
  <c r="J1104" i="2"/>
  <c r="J1105" i="2" s="1"/>
  <c r="J1106" i="2" s="1"/>
  <c r="J1107" i="2" s="1"/>
  <c r="J1108" i="2" s="1"/>
  <c r="H1104" i="2"/>
  <c r="I1104" i="2" s="1"/>
  <c r="E1104" i="2"/>
  <c r="D1104" i="2"/>
  <c r="H1103" i="2"/>
  <c r="I1103" i="2" s="1"/>
  <c r="E1103" i="2"/>
  <c r="D1103" i="2"/>
  <c r="H1102" i="2"/>
  <c r="I1102" i="2" s="1"/>
  <c r="E1102" i="2"/>
  <c r="D1102" i="2"/>
  <c r="H1101" i="2"/>
  <c r="I1101" i="2" s="1"/>
  <c r="E1101" i="2"/>
  <c r="D1101" i="2"/>
  <c r="H1100" i="2"/>
  <c r="I1100" i="2" s="1"/>
  <c r="E1100" i="2"/>
  <c r="D1100" i="2"/>
  <c r="H1099" i="2"/>
  <c r="I1099" i="2" s="1"/>
  <c r="E1099" i="2"/>
  <c r="D1099" i="2"/>
  <c r="H1098" i="2"/>
  <c r="I1098" i="2" s="1"/>
  <c r="E1098" i="2"/>
  <c r="D1098" i="2"/>
  <c r="H1097" i="2"/>
  <c r="I1097" i="2" s="1"/>
  <c r="E1097" i="2"/>
  <c r="D1097" i="2"/>
  <c r="H1096" i="2"/>
  <c r="I1096" i="2" s="1"/>
  <c r="E1096" i="2"/>
  <c r="D1096" i="2"/>
  <c r="H1095" i="2"/>
  <c r="I1095" i="2" s="1"/>
  <c r="E1095" i="2"/>
  <c r="D1095" i="2"/>
  <c r="H1094" i="2"/>
  <c r="I1094" i="2" s="1"/>
  <c r="E1094" i="2"/>
  <c r="D1094" i="2"/>
  <c r="H1093" i="2"/>
  <c r="I1093" i="2" s="1"/>
  <c r="E1093" i="2"/>
  <c r="D1093" i="2"/>
  <c r="H1092" i="2"/>
  <c r="I1092" i="2" s="1"/>
  <c r="E1092" i="2"/>
  <c r="D1092" i="2"/>
  <c r="H1091" i="2"/>
  <c r="I1091" i="2" s="1"/>
  <c r="E1091" i="2"/>
  <c r="D1091" i="2"/>
  <c r="H1090" i="2"/>
  <c r="I1090" i="2" s="1"/>
  <c r="E1090" i="2"/>
  <c r="D1090" i="2"/>
  <c r="H1089" i="2"/>
  <c r="I1089" i="2" s="1"/>
  <c r="E1089" i="2"/>
  <c r="D1089" i="2"/>
  <c r="H1088" i="2"/>
  <c r="I1088" i="2" s="1"/>
  <c r="E1088" i="2"/>
  <c r="D1088" i="2"/>
  <c r="H1087" i="2"/>
  <c r="I1087" i="2" s="1"/>
  <c r="E1087" i="2"/>
  <c r="D1087" i="2"/>
  <c r="H1086" i="2"/>
  <c r="I1086" i="2" s="1"/>
  <c r="E1086" i="2"/>
  <c r="D1086" i="2"/>
  <c r="H1085" i="2"/>
  <c r="I1085" i="2" s="1"/>
  <c r="E1085" i="2"/>
  <c r="D1085" i="2"/>
  <c r="H1084" i="2"/>
  <c r="I1084" i="2" s="1"/>
  <c r="E1084" i="2"/>
  <c r="D1084" i="2"/>
  <c r="H1083" i="2"/>
  <c r="I1083" i="2" s="1"/>
  <c r="E1083" i="2"/>
  <c r="D1083" i="2"/>
  <c r="H1082" i="2"/>
  <c r="I1082" i="2" s="1"/>
  <c r="E1082" i="2"/>
  <c r="D1082" i="2"/>
  <c r="H1081" i="2"/>
  <c r="I1081" i="2" s="1"/>
  <c r="E1081" i="2"/>
  <c r="D1081" i="2"/>
  <c r="H1080" i="2"/>
  <c r="I1080" i="2" s="1"/>
  <c r="E1080" i="2"/>
  <c r="D1080" i="2"/>
  <c r="H1079" i="2"/>
  <c r="I1079" i="2" s="1"/>
  <c r="E1079" i="2"/>
  <c r="D1079" i="2"/>
  <c r="J1078" i="2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H1078" i="2"/>
  <c r="I1078" i="2" s="1"/>
  <c r="E1078" i="2"/>
  <c r="D1078" i="2"/>
  <c r="H1077" i="2"/>
  <c r="I1077" i="2" s="1"/>
  <c r="E1077" i="2"/>
  <c r="D1077" i="2"/>
  <c r="H1076" i="2"/>
  <c r="I1076" i="2" s="1"/>
  <c r="E1076" i="2"/>
  <c r="D1076" i="2"/>
  <c r="H1075" i="2"/>
  <c r="I1075" i="2" s="1"/>
  <c r="E1075" i="2"/>
  <c r="D1075" i="2"/>
  <c r="H1074" i="2"/>
  <c r="I1074" i="2" s="1"/>
  <c r="E1074" i="2"/>
  <c r="D1074" i="2"/>
  <c r="H1073" i="2"/>
  <c r="I1073" i="2" s="1"/>
  <c r="E1073" i="2"/>
  <c r="D1073" i="2"/>
  <c r="H1072" i="2"/>
  <c r="I1072" i="2" s="1"/>
  <c r="E1072" i="2"/>
  <c r="D1072" i="2"/>
  <c r="J1071" i="2"/>
  <c r="H1071" i="2"/>
  <c r="I1071" i="2" s="1"/>
  <c r="E1071" i="2"/>
  <c r="D1071" i="2"/>
  <c r="H1070" i="2"/>
  <c r="I1070" i="2" s="1"/>
  <c r="E1070" i="2"/>
  <c r="D1070" i="2"/>
  <c r="H1069" i="2"/>
  <c r="I1069" i="2" s="1"/>
  <c r="E1069" i="2"/>
  <c r="D1069" i="2"/>
  <c r="H1068" i="2"/>
  <c r="I1068" i="2" s="1"/>
  <c r="E1068" i="2"/>
  <c r="D1068" i="2"/>
  <c r="H1067" i="2"/>
  <c r="I1067" i="2" s="1"/>
  <c r="E1067" i="2"/>
  <c r="D1067" i="2"/>
  <c r="H1066" i="2"/>
  <c r="I1066" i="2" s="1"/>
  <c r="E1066" i="2"/>
  <c r="D1066" i="2"/>
  <c r="H1065" i="2"/>
  <c r="I1065" i="2" s="1"/>
  <c r="E1065" i="2"/>
  <c r="D1065" i="2"/>
  <c r="J1064" i="2"/>
  <c r="J1065" i="2" s="1"/>
  <c r="J1066" i="2" s="1"/>
  <c r="J1067" i="2" s="1"/>
  <c r="H1064" i="2"/>
  <c r="I1064" i="2" s="1"/>
  <c r="E1064" i="2"/>
  <c r="D1064" i="2"/>
  <c r="H1063" i="2"/>
  <c r="I1063" i="2" s="1"/>
  <c r="E1063" i="2"/>
  <c r="D1063" i="2"/>
  <c r="H1062" i="2"/>
  <c r="I1062" i="2" s="1"/>
  <c r="E1062" i="2"/>
  <c r="D1062" i="2"/>
  <c r="H1061" i="2"/>
  <c r="I1061" i="2" s="1"/>
  <c r="E1061" i="2"/>
  <c r="D1061" i="2"/>
  <c r="H1060" i="2"/>
  <c r="I1060" i="2" s="1"/>
  <c r="E1060" i="2"/>
  <c r="D1060" i="2"/>
  <c r="H1059" i="2"/>
  <c r="I1059" i="2" s="1"/>
  <c r="E1059" i="2"/>
  <c r="D1059" i="2"/>
  <c r="H1058" i="2"/>
  <c r="I1058" i="2" s="1"/>
  <c r="E1058" i="2"/>
  <c r="D1058" i="2"/>
  <c r="H1057" i="2"/>
  <c r="I1057" i="2" s="1"/>
  <c r="E1057" i="2"/>
  <c r="D1057" i="2"/>
  <c r="H1056" i="2"/>
  <c r="I1056" i="2" s="1"/>
  <c r="E1056" i="2"/>
  <c r="D1056" i="2"/>
  <c r="H1055" i="2"/>
  <c r="I1055" i="2" s="1"/>
  <c r="E1055" i="2"/>
  <c r="D1055" i="2"/>
  <c r="J1054" i="2"/>
  <c r="J1055" i="2" s="1"/>
  <c r="J1056" i="2" s="1"/>
  <c r="J1057" i="2" s="1"/>
  <c r="H1054" i="2"/>
  <c r="I1054" i="2" s="1"/>
  <c r="E1054" i="2"/>
  <c r="D1054" i="2"/>
  <c r="H1053" i="2"/>
  <c r="I1053" i="2" s="1"/>
  <c r="E1053" i="2"/>
  <c r="D1053" i="2"/>
  <c r="H1052" i="2"/>
  <c r="I1052" i="2" s="1"/>
  <c r="E1052" i="2"/>
  <c r="D1052" i="2"/>
  <c r="H1051" i="2"/>
  <c r="I1051" i="2" s="1"/>
  <c r="E1051" i="2"/>
  <c r="D1051" i="2"/>
  <c r="H1050" i="2"/>
  <c r="I1050" i="2" s="1"/>
  <c r="E1050" i="2"/>
  <c r="D1050" i="2"/>
  <c r="H1049" i="2"/>
  <c r="I1049" i="2" s="1"/>
  <c r="E1049" i="2"/>
  <c r="D1049" i="2"/>
  <c r="H1048" i="2"/>
  <c r="I1048" i="2" s="1"/>
  <c r="E1048" i="2"/>
  <c r="D1048" i="2"/>
  <c r="H1047" i="2"/>
  <c r="I1047" i="2" s="1"/>
  <c r="E1047" i="2"/>
  <c r="D1047" i="2"/>
  <c r="H1046" i="2"/>
  <c r="I1046" i="2" s="1"/>
  <c r="E1046" i="2"/>
  <c r="D1046" i="2"/>
  <c r="H1045" i="2"/>
  <c r="I1045" i="2" s="1"/>
  <c r="E1045" i="2"/>
  <c r="D1045" i="2"/>
  <c r="H1044" i="2"/>
  <c r="I1044" i="2" s="1"/>
  <c r="E1044" i="2"/>
  <c r="D1044" i="2"/>
  <c r="H1043" i="2"/>
  <c r="I1043" i="2" s="1"/>
  <c r="E1043" i="2"/>
  <c r="D1043" i="2"/>
  <c r="H1042" i="2"/>
  <c r="I1042" i="2" s="1"/>
  <c r="E1042" i="2"/>
  <c r="D1042" i="2"/>
  <c r="H1041" i="2"/>
  <c r="I1041" i="2" s="1"/>
  <c r="E1041" i="2"/>
  <c r="D1041" i="2"/>
  <c r="H1040" i="2"/>
  <c r="I1040" i="2" s="1"/>
  <c r="E1040" i="2"/>
  <c r="D1040" i="2"/>
  <c r="H1039" i="2"/>
  <c r="I1039" i="2" s="1"/>
  <c r="C142" i="3" s="1"/>
  <c r="E1039" i="2"/>
  <c r="D1039" i="2"/>
  <c r="H1038" i="2"/>
  <c r="I1038" i="2" s="1"/>
  <c r="E1038" i="2"/>
  <c r="D1038" i="2"/>
  <c r="H1037" i="2"/>
  <c r="I1037" i="2" s="1"/>
  <c r="E1037" i="2"/>
  <c r="D1037" i="2"/>
  <c r="H1036" i="2"/>
  <c r="I1036" i="2" s="1"/>
  <c r="E1036" i="2"/>
  <c r="D1036" i="2"/>
  <c r="H1035" i="2"/>
  <c r="I1035" i="2" s="1"/>
  <c r="E1035" i="2"/>
  <c r="D1035" i="2"/>
  <c r="H1034" i="2"/>
  <c r="I1034" i="2" s="1"/>
  <c r="E1034" i="2"/>
  <c r="D1034" i="2"/>
  <c r="H1033" i="2"/>
  <c r="I1033" i="2" s="1"/>
  <c r="E1033" i="2"/>
  <c r="D1033" i="2"/>
  <c r="H1032" i="2"/>
  <c r="I1032" i="2" s="1"/>
  <c r="E1032" i="2"/>
  <c r="D1032" i="2"/>
  <c r="H1031" i="2"/>
  <c r="I1031" i="2" s="1"/>
  <c r="E1031" i="2"/>
  <c r="D1031" i="2"/>
  <c r="H1030" i="2"/>
  <c r="I1030" i="2" s="1"/>
  <c r="E1030" i="2"/>
  <c r="D1030" i="2"/>
  <c r="H1029" i="2"/>
  <c r="I1029" i="2" s="1"/>
  <c r="E1029" i="2"/>
  <c r="D1029" i="2"/>
  <c r="H1028" i="2"/>
  <c r="I1028" i="2" s="1"/>
  <c r="E1028" i="2"/>
  <c r="D1028" i="2"/>
  <c r="H1027" i="2"/>
  <c r="I1027" i="2" s="1"/>
  <c r="E1027" i="2"/>
  <c r="D1027" i="2"/>
  <c r="H1026" i="2"/>
  <c r="I1026" i="2" s="1"/>
  <c r="E1026" i="2"/>
  <c r="D1026" i="2"/>
  <c r="H1025" i="2"/>
  <c r="I1025" i="2" s="1"/>
  <c r="E1025" i="2"/>
  <c r="D1025" i="2"/>
  <c r="H1024" i="2"/>
  <c r="I1024" i="2" s="1"/>
  <c r="E1024" i="2"/>
  <c r="D1024" i="2"/>
  <c r="H1023" i="2"/>
  <c r="I1023" i="2" s="1"/>
  <c r="E1023" i="2"/>
  <c r="D1023" i="2"/>
  <c r="H1022" i="2"/>
  <c r="I1022" i="2" s="1"/>
  <c r="E1022" i="2"/>
  <c r="D1022" i="2"/>
  <c r="H1021" i="2"/>
  <c r="I1021" i="2" s="1"/>
  <c r="E1021" i="2"/>
  <c r="D1021" i="2"/>
  <c r="H1020" i="2"/>
  <c r="I1020" i="2" s="1"/>
  <c r="E1020" i="2"/>
  <c r="D1020" i="2"/>
  <c r="H1019" i="2"/>
  <c r="I1019" i="2" s="1"/>
  <c r="E1019" i="2"/>
  <c r="D1019" i="2"/>
  <c r="H1018" i="2"/>
  <c r="I1018" i="2" s="1"/>
  <c r="E1018" i="2"/>
  <c r="D1018" i="2"/>
  <c r="H1017" i="2"/>
  <c r="I1017" i="2" s="1"/>
  <c r="E1017" i="2"/>
  <c r="D1017" i="2"/>
  <c r="H1016" i="2"/>
  <c r="I1016" i="2" s="1"/>
  <c r="E1016" i="2"/>
  <c r="D1016" i="2"/>
  <c r="H1015" i="2"/>
  <c r="I1015" i="2" s="1"/>
  <c r="E1015" i="2"/>
  <c r="D1015" i="2"/>
  <c r="H1014" i="2"/>
  <c r="I1014" i="2" s="1"/>
  <c r="E1014" i="2"/>
  <c r="D1014" i="2"/>
  <c r="H1013" i="2"/>
  <c r="I1013" i="2" s="1"/>
  <c r="E1013" i="2"/>
  <c r="D1013" i="2"/>
  <c r="H1012" i="2"/>
  <c r="I1012" i="2" s="1"/>
  <c r="E1012" i="2"/>
  <c r="D1012" i="2"/>
  <c r="H1011" i="2"/>
  <c r="I1011" i="2" s="1"/>
  <c r="E1011" i="2"/>
  <c r="D1011" i="2"/>
  <c r="H1010" i="2"/>
  <c r="I1010" i="2" s="1"/>
  <c r="E1010" i="2"/>
  <c r="D1010" i="2"/>
  <c r="H1009" i="2"/>
  <c r="I1009" i="2" s="1"/>
  <c r="E1009" i="2"/>
  <c r="D1009" i="2"/>
  <c r="H1008" i="2"/>
  <c r="I1008" i="2" s="1"/>
  <c r="E1008" i="2"/>
  <c r="D1008" i="2"/>
  <c r="H1007" i="2"/>
  <c r="I1007" i="2" s="1"/>
  <c r="E1007" i="2"/>
  <c r="D1007" i="2"/>
  <c r="H1006" i="2"/>
  <c r="I1006" i="2" s="1"/>
  <c r="E1006" i="2"/>
  <c r="D1006" i="2"/>
  <c r="H1005" i="2"/>
  <c r="I1005" i="2" s="1"/>
  <c r="E1005" i="2"/>
  <c r="D1005" i="2"/>
  <c r="H1004" i="2"/>
  <c r="I1004" i="2" s="1"/>
  <c r="E1004" i="2"/>
  <c r="D1004" i="2"/>
  <c r="H1003" i="2"/>
  <c r="I1003" i="2" s="1"/>
  <c r="E1003" i="2"/>
  <c r="D1003" i="2"/>
  <c r="H1002" i="2"/>
  <c r="I1002" i="2" s="1"/>
  <c r="E1002" i="2"/>
  <c r="D1002" i="2"/>
  <c r="H1001" i="2"/>
  <c r="I1001" i="2" s="1"/>
  <c r="E1001" i="2"/>
  <c r="D1001" i="2"/>
  <c r="H1000" i="2"/>
  <c r="I1000" i="2" s="1"/>
  <c r="E1000" i="2"/>
  <c r="D1000" i="2"/>
  <c r="H999" i="2"/>
  <c r="I999" i="2" s="1"/>
  <c r="E999" i="2"/>
  <c r="D999" i="2"/>
  <c r="H998" i="2"/>
  <c r="I998" i="2" s="1"/>
  <c r="E998" i="2"/>
  <c r="D998" i="2"/>
  <c r="H997" i="2"/>
  <c r="I997" i="2" s="1"/>
  <c r="E997" i="2"/>
  <c r="D997" i="2"/>
  <c r="H996" i="2"/>
  <c r="I996" i="2" s="1"/>
  <c r="E996" i="2"/>
  <c r="D996" i="2"/>
  <c r="H995" i="2"/>
  <c r="I995" i="2" s="1"/>
  <c r="E995" i="2"/>
  <c r="D995" i="2"/>
  <c r="H994" i="2"/>
  <c r="I994" i="2" s="1"/>
  <c r="E994" i="2"/>
  <c r="D994" i="2"/>
  <c r="H993" i="2"/>
  <c r="I993" i="2" s="1"/>
  <c r="E993" i="2"/>
  <c r="D993" i="2"/>
  <c r="H992" i="2"/>
  <c r="I992" i="2" s="1"/>
  <c r="E992" i="2"/>
  <c r="D992" i="2"/>
  <c r="H991" i="2"/>
  <c r="I991" i="2" s="1"/>
  <c r="E991" i="2"/>
  <c r="D991" i="2"/>
  <c r="H990" i="2"/>
  <c r="I990" i="2" s="1"/>
  <c r="E990" i="2"/>
  <c r="D990" i="2"/>
  <c r="H989" i="2"/>
  <c r="I989" i="2" s="1"/>
  <c r="E989" i="2"/>
  <c r="D989" i="2"/>
  <c r="H988" i="2"/>
  <c r="I988" i="2" s="1"/>
  <c r="E988" i="2"/>
  <c r="D988" i="2"/>
  <c r="H987" i="2"/>
  <c r="I987" i="2" s="1"/>
  <c r="E987" i="2"/>
  <c r="D987" i="2"/>
  <c r="H986" i="2"/>
  <c r="I986" i="2" s="1"/>
  <c r="E986" i="2"/>
  <c r="D986" i="2"/>
  <c r="H985" i="2"/>
  <c r="I985" i="2" s="1"/>
  <c r="E985" i="2"/>
  <c r="D985" i="2"/>
  <c r="H984" i="2"/>
  <c r="I984" i="2" s="1"/>
  <c r="E984" i="2"/>
  <c r="D984" i="2"/>
  <c r="H983" i="2"/>
  <c r="I983" i="2" s="1"/>
  <c r="E983" i="2"/>
  <c r="D983" i="2"/>
  <c r="H982" i="2"/>
  <c r="I982" i="2" s="1"/>
  <c r="E982" i="2"/>
  <c r="D982" i="2"/>
  <c r="H981" i="2"/>
  <c r="I981" i="2" s="1"/>
  <c r="E981" i="2"/>
  <c r="D981" i="2"/>
  <c r="H980" i="2"/>
  <c r="I980" i="2" s="1"/>
  <c r="E980" i="2"/>
  <c r="D980" i="2"/>
  <c r="H979" i="2"/>
  <c r="I979" i="2" s="1"/>
  <c r="E979" i="2"/>
  <c r="D979" i="2"/>
  <c r="J978" i="2"/>
  <c r="J979" i="2" s="1"/>
  <c r="J980" i="2" s="1"/>
  <c r="H978" i="2"/>
  <c r="I978" i="2" s="1"/>
  <c r="E978" i="2"/>
  <c r="D978" i="2"/>
  <c r="H977" i="2"/>
  <c r="I977" i="2" s="1"/>
  <c r="E977" i="2"/>
  <c r="D977" i="2"/>
  <c r="H976" i="2"/>
  <c r="I976" i="2" s="1"/>
  <c r="E976" i="2"/>
  <c r="D976" i="2"/>
  <c r="H975" i="2"/>
  <c r="I975" i="2" s="1"/>
  <c r="E975" i="2"/>
  <c r="D975" i="2"/>
  <c r="H974" i="2"/>
  <c r="I974" i="2" s="1"/>
  <c r="E974" i="2"/>
  <c r="D974" i="2"/>
  <c r="H973" i="2"/>
  <c r="I973" i="2" s="1"/>
  <c r="E973" i="2"/>
  <c r="D973" i="2"/>
  <c r="H972" i="2"/>
  <c r="I972" i="2" s="1"/>
  <c r="E972" i="2"/>
  <c r="D972" i="2"/>
  <c r="H971" i="2"/>
  <c r="I971" i="2" s="1"/>
  <c r="E971" i="2"/>
  <c r="D971" i="2"/>
  <c r="H970" i="2"/>
  <c r="I970" i="2" s="1"/>
  <c r="E970" i="2"/>
  <c r="D970" i="2"/>
  <c r="H969" i="2"/>
  <c r="I969" i="2" s="1"/>
  <c r="E969" i="2"/>
  <c r="D969" i="2"/>
  <c r="H968" i="2"/>
  <c r="I968" i="2" s="1"/>
  <c r="E968" i="2"/>
  <c r="D968" i="2"/>
  <c r="H967" i="2"/>
  <c r="I967" i="2" s="1"/>
  <c r="E967" i="2"/>
  <c r="D967" i="2"/>
  <c r="H966" i="2"/>
  <c r="I966" i="2" s="1"/>
  <c r="E966" i="2"/>
  <c r="D966" i="2"/>
  <c r="H965" i="2"/>
  <c r="I965" i="2" s="1"/>
  <c r="E965" i="2"/>
  <c r="D965" i="2"/>
  <c r="H964" i="2"/>
  <c r="I964" i="2" s="1"/>
  <c r="E964" i="2"/>
  <c r="D964" i="2"/>
  <c r="H963" i="2"/>
  <c r="I963" i="2" s="1"/>
  <c r="E963" i="2"/>
  <c r="D963" i="2"/>
  <c r="H962" i="2"/>
  <c r="I962" i="2" s="1"/>
  <c r="E962" i="2"/>
  <c r="D962" i="2"/>
  <c r="H961" i="2"/>
  <c r="I961" i="2" s="1"/>
  <c r="E961" i="2"/>
  <c r="D961" i="2"/>
  <c r="H960" i="2"/>
  <c r="I960" i="2" s="1"/>
  <c r="E960" i="2"/>
  <c r="D960" i="2"/>
  <c r="H959" i="2"/>
  <c r="I959" i="2" s="1"/>
  <c r="E959" i="2"/>
  <c r="D959" i="2"/>
  <c r="J958" i="2"/>
  <c r="J959" i="2" s="1"/>
  <c r="J960" i="2" s="1"/>
  <c r="J961" i="2" s="1"/>
  <c r="J962" i="2" s="1"/>
  <c r="J963" i="2" s="1"/>
  <c r="H958" i="2"/>
  <c r="I958" i="2" s="1"/>
  <c r="E958" i="2"/>
  <c r="D958" i="2"/>
  <c r="H957" i="2"/>
  <c r="I957" i="2" s="1"/>
  <c r="E957" i="2"/>
  <c r="D957" i="2"/>
  <c r="H956" i="2"/>
  <c r="I956" i="2" s="1"/>
  <c r="E956" i="2"/>
  <c r="D956" i="2"/>
  <c r="H955" i="2"/>
  <c r="I955" i="2" s="1"/>
  <c r="E955" i="2"/>
  <c r="D955" i="2"/>
  <c r="H954" i="2"/>
  <c r="I954" i="2" s="1"/>
  <c r="E954" i="2"/>
  <c r="D954" i="2"/>
  <c r="H953" i="2"/>
  <c r="I953" i="2" s="1"/>
  <c r="E953" i="2"/>
  <c r="D953" i="2"/>
  <c r="H952" i="2"/>
  <c r="I952" i="2" s="1"/>
  <c r="E952" i="2"/>
  <c r="D952" i="2"/>
  <c r="H951" i="2"/>
  <c r="I951" i="2" s="1"/>
  <c r="E951" i="2"/>
  <c r="D951" i="2"/>
  <c r="H950" i="2"/>
  <c r="I950" i="2" s="1"/>
  <c r="E950" i="2"/>
  <c r="D950" i="2"/>
  <c r="H949" i="2"/>
  <c r="I949" i="2" s="1"/>
  <c r="E949" i="2"/>
  <c r="D949" i="2"/>
  <c r="H948" i="2"/>
  <c r="I948" i="2" s="1"/>
  <c r="E948" i="2"/>
  <c r="D948" i="2"/>
  <c r="H947" i="2"/>
  <c r="I947" i="2" s="1"/>
  <c r="E947" i="2"/>
  <c r="D947" i="2"/>
  <c r="H946" i="2"/>
  <c r="I946" i="2" s="1"/>
  <c r="E946" i="2"/>
  <c r="D946" i="2"/>
  <c r="H945" i="2"/>
  <c r="I945" i="2" s="1"/>
  <c r="E945" i="2"/>
  <c r="D945" i="2"/>
  <c r="H944" i="2"/>
  <c r="I944" i="2" s="1"/>
  <c r="E944" i="2"/>
  <c r="D944" i="2"/>
  <c r="H943" i="2"/>
  <c r="I943" i="2" s="1"/>
  <c r="E943" i="2"/>
  <c r="D943" i="2"/>
  <c r="H942" i="2"/>
  <c r="I942" i="2" s="1"/>
  <c r="E942" i="2"/>
  <c r="D942" i="2"/>
  <c r="H941" i="2"/>
  <c r="I941" i="2" s="1"/>
  <c r="E941" i="2"/>
  <c r="D941" i="2"/>
  <c r="H940" i="2"/>
  <c r="I940" i="2" s="1"/>
  <c r="E940" i="2"/>
  <c r="D940" i="2"/>
  <c r="H939" i="2"/>
  <c r="I939" i="2" s="1"/>
  <c r="E939" i="2"/>
  <c r="D939" i="2"/>
  <c r="H938" i="2"/>
  <c r="I938" i="2" s="1"/>
  <c r="E938" i="2"/>
  <c r="D938" i="2"/>
  <c r="H937" i="2"/>
  <c r="I937" i="2" s="1"/>
  <c r="E937" i="2"/>
  <c r="D937" i="2"/>
  <c r="H936" i="2"/>
  <c r="I936" i="2" s="1"/>
  <c r="E936" i="2"/>
  <c r="D936" i="2"/>
  <c r="H935" i="2"/>
  <c r="I935" i="2" s="1"/>
  <c r="E935" i="2"/>
  <c r="D935" i="2"/>
  <c r="H934" i="2"/>
  <c r="I934" i="2" s="1"/>
  <c r="E934" i="2"/>
  <c r="D934" i="2"/>
  <c r="H933" i="2"/>
  <c r="I933" i="2" s="1"/>
  <c r="E933" i="2"/>
  <c r="D933" i="2"/>
  <c r="H932" i="2"/>
  <c r="I932" i="2" s="1"/>
  <c r="E932" i="2"/>
  <c r="D932" i="2"/>
  <c r="H931" i="2"/>
  <c r="I931" i="2" s="1"/>
  <c r="E931" i="2"/>
  <c r="D931" i="2"/>
  <c r="H930" i="2"/>
  <c r="I930" i="2" s="1"/>
  <c r="E930" i="2"/>
  <c r="D930" i="2"/>
  <c r="H929" i="2"/>
  <c r="I929" i="2" s="1"/>
  <c r="E929" i="2"/>
  <c r="D929" i="2"/>
  <c r="H928" i="2"/>
  <c r="I928" i="2" s="1"/>
  <c r="E928" i="2"/>
  <c r="D928" i="2"/>
  <c r="H927" i="2"/>
  <c r="I927" i="2" s="1"/>
  <c r="E927" i="2"/>
  <c r="D927" i="2"/>
  <c r="H926" i="2"/>
  <c r="I926" i="2" s="1"/>
  <c r="E926" i="2"/>
  <c r="D926" i="2"/>
  <c r="H925" i="2"/>
  <c r="I925" i="2" s="1"/>
  <c r="E925" i="2"/>
  <c r="D925" i="2"/>
  <c r="H924" i="2"/>
  <c r="I924" i="2" s="1"/>
  <c r="E924" i="2"/>
  <c r="D924" i="2"/>
  <c r="H923" i="2"/>
  <c r="I923" i="2" s="1"/>
  <c r="E923" i="2"/>
  <c r="D923" i="2"/>
  <c r="H922" i="2"/>
  <c r="I922" i="2" s="1"/>
  <c r="E922" i="2"/>
  <c r="D922" i="2"/>
  <c r="H921" i="2"/>
  <c r="I921" i="2" s="1"/>
  <c r="E921" i="2"/>
  <c r="D921" i="2"/>
  <c r="H920" i="2"/>
  <c r="I920" i="2" s="1"/>
  <c r="E920" i="2"/>
  <c r="D920" i="2"/>
  <c r="H919" i="2"/>
  <c r="I919" i="2" s="1"/>
  <c r="E919" i="2"/>
  <c r="D919" i="2"/>
  <c r="H918" i="2"/>
  <c r="I918" i="2" s="1"/>
  <c r="E918" i="2"/>
  <c r="D918" i="2"/>
  <c r="H917" i="2"/>
  <c r="I917" i="2" s="1"/>
  <c r="E917" i="2"/>
  <c r="D917" i="2"/>
  <c r="H916" i="2"/>
  <c r="I916" i="2" s="1"/>
  <c r="E916" i="2"/>
  <c r="D916" i="2"/>
  <c r="H915" i="2"/>
  <c r="I915" i="2" s="1"/>
  <c r="E915" i="2"/>
  <c r="D915" i="2"/>
  <c r="H914" i="2"/>
  <c r="I914" i="2" s="1"/>
  <c r="E914" i="2"/>
  <c r="D914" i="2"/>
  <c r="H913" i="2"/>
  <c r="I913" i="2" s="1"/>
  <c r="E913" i="2"/>
  <c r="D913" i="2"/>
  <c r="H912" i="2"/>
  <c r="I912" i="2" s="1"/>
  <c r="E912" i="2"/>
  <c r="D912" i="2"/>
  <c r="H911" i="2"/>
  <c r="I911" i="2" s="1"/>
  <c r="E911" i="2"/>
  <c r="D911" i="2"/>
  <c r="H910" i="2"/>
  <c r="I910" i="2" s="1"/>
  <c r="E910" i="2"/>
  <c r="D910" i="2"/>
  <c r="H909" i="2"/>
  <c r="I909" i="2" s="1"/>
  <c r="E909" i="2"/>
  <c r="D909" i="2"/>
  <c r="H908" i="2"/>
  <c r="I908" i="2" s="1"/>
  <c r="E908" i="2"/>
  <c r="D908" i="2"/>
  <c r="H907" i="2"/>
  <c r="I907" i="2" s="1"/>
  <c r="E907" i="2"/>
  <c r="D907" i="2"/>
  <c r="H906" i="2"/>
  <c r="I906" i="2" s="1"/>
  <c r="E906" i="2"/>
  <c r="D906" i="2"/>
  <c r="H905" i="2"/>
  <c r="I905" i="2" s="1"/>
  <c r="E905" i="2"/>
  <c r="D905" i="2"/>
  <c r="H904" i="2"/>
  <c r="I904" i="2" s="1"/>
  <c r="E904" i="2"/>
  <c r="D904" i="2"/>
  <c r="H903" i="2"/>
  <c r="I903" i="2" s="1"/>
  <c r="E903" i="2"/>
  <c r="D903" i="2"/>
  <c r="H902" i="2"/>
  <c r="I902" i="2" s="1"/>
  <c r="E902" i="2"/>
  <c r="D902" i="2"/>
  <c r="H901" i="2"/>
  <c r="I901" i="2" s="1"/>
  <c r="E901" i="2"/>
  <c r="D901" i="2"/>
  <c r="H900" i="2"/>
  <c r="I900" i="2" s="1"/>
  <c r="E900" i="2"/>
  <c r="D900" i="2"/>
  <c r="H899" i="2"/>
  <c r="I899" i="2" s="1"/>
  <c r="E899" i="2"/>
  <c r="D899" i="2"/>
  <c r="H898" i="2"/>
  <c r="I898" i="2" s="1"/>
  <c r="E898" i="2"/>
  <c r="D898" i="2"/>
  <c r="H897" i="2"/>
  <c r="I897" i="2" s="1"/>
  <c r="E897" i="2"/>
  <c r="D897" i="2"/>
  <c r="H896" i="2"/>
  <c r="I896" i="2" s="1"/>
  <c r="E896" i="2"/>
  <c r="D896" i="2"/>
  <c r="H895" i="2"/>
  <c r="I895" i="2" s="1"/>
  <c r="E895" i="2"/>
  <c r="D895" i="2"/>
  <c r="H894" i="2"/>
  <c r="I894" i="2" s="1"/>
  <c r="E894" i="2"/>
  <c r="D894" i="2"/>
  <c r="H893" i="2"/>
  <c r="I893" i="2" s="1"/>
  <c r="E893" i="2"/>
  <c r="D893" i="2"/>
  <c r="H892" i="2"/>
  <c r="I892" i="2" s="1"/>
  <c r="E892" i="2"/>
  <c r="D892" i="2"/>
  <c r="H891" i="2"/>
  <c r="I891" i="2" s="1"/>
  <c r="E891" i="2"/>
  <c r="D891" i="2"/>
  <c r="H890" i="2"/>
  <c r="I890" i="2" s="1"/>
  <c r="E890" i="2"/>
  <c r="D890" i="2"/>
  <c r="H889" i="2"/>
  <c r="I889" i="2" s="1"/>
  <c r="E889" i="2"/>
  <c r="D889" i="2"/>
  <c r="H888" i="2"/>
  <c r="I888" i="2" s="1"/>
  <c r="E888" i="2"/>
  <c r="D888" i="2"/>
  <c r="H887" i="2"/>
  <c r="I887" i="2" s="1"/>
  <c r="E887" i="2"/>
  <c r="D887" i="2"/>
  <c r="H886" i="2"/>
  <c r="I886" i="2" s="1"/>
  <c r="E886" i="2"/>
  <c r="D886" i="2"/>
  <c r="H885" i="2"/>
  <c r="I885" i="2" s="1"/>
  <c r="E885" i="2"/>
  <c r="D885" i="2"/>
  <c r="H884" i="2"/>
  <c r="I884" i="2" s="1"/>
  <c r="E884" i="2"/>
  <c r="D884" i="2"/>
  <c r="H883" i="2"/>
  <c r="I883" i="2" s="1"/>
  <c r="E883" i="2"/>
  <c r="D883" i="2"/>
  <c r="H882" i="2"/>
  <c r="I882" i="2" s="1"/>
  <c r="E882" i="2"/>
  <c r="D882" i="2"/>
  <c r="H881" i="2"/>
  <c r="I881" i="2" s="1"/>
  <c r="E881" i="2"/>
  <c r="D881" i="2"/>
  <c r="H880" i="2"/>
  <c r="I880" i="2" s="1"/>
  <c r="E880" i="2"/>
  <c r="D880" i="2"/>
  <c r="H879" i="2"/>
  <c r="I879" i="2" s="1"/>
  <c r="E879" i="2"/>
  <c r="D879" i="2"/>
  <c r="H878" i="2"/>
  <c r="I878" i="2" s="1"/>
  <c r="E878" i="2"/>
  <c r="D878" i="2"/>
  <c r="H877" i="2"/>
  <c r="I877" i="2" s="1"/>
  <c r="E877" i="2"/>
  <c r="D877" i="2"/>
  <c r="H876" i="2"/>
  <c r="I876" i="2" s="1"/>
  <c r="E876" i="2"/>
  <c r="D876" i="2"/>
  <c r="H875" i="2"/>
  <c r="I875" i="2" s="1"/>
  <c r="E875" i="2"/>
  <c r="D875" i="2"/>
  <c r="H874" i="2"/>
  <c r="I874" i="2" s="1"/>
  <c r="E874" i="2"/>
  <c r="D874" i="2"/>
  <c r="H873" i="2"/>
  <c r="I873" i="2" s="1"/>
  <c r="E873" i="2"/>
  <c r="D873" i="2"/>
  <c r="H872" i="2"/>
  <c r="I872" i="2" s="1"/>
  <c r="E872" i="2"/>
  <c r="D872" i="2"/>
  <c r="H871" i="2"/>
  <c r="I871" i="2" s="1"/>
  <c r="E871" i="2"/>
  <c r="D871" i="2"/>
  <c r="H870" i="2"/>
  <c r="I870" i="2" s="1"/>
  <c r="E870" i="2"/>
  <c r="D870" i="2"/>
  <c r="H869" i="2"/>
  <c r="I869" i="2" s="1"/>
  <c r="E869" i="2"/>
  <c r="D869" i="2"/>
  <c r="H868" i="2"/>
  <c r="I868" i="2" s="1"/>
  <c r="E868" i="2"/>
  <c r="D868" i="2"/>
  <c r="H867" i="2"/>
  <c r="I867" i="2" s="1"/>
  <c r="E867" i="2"/>
  <c r="D867" i="2"/>
  <c r="H866" i="2"/>
  <c r="I866" i="2" s="1"/>
  <c r="E866" i="2"/>
  <c r="D866" i="2"/>
  <c r="H865" i="2"/>
  <c r="I865" i="2" s="1"/>
  <c r="E865" i="2"/>
  <c r="D865" i="2"/>
  <c r="H864" i="2"/>
  <c r="I864" i="2" s="1"/>
  <c r="E864" i="2"/>
  <c r="D864" i="2"/>
  <c r="H863" i="2"/>
  <c r="I863" i="2" s="1"/>
  <c r="E863" i="2"/>
  <c r="D863" i="2"/>
  <c r="H862" i="2"/>
  <c r="I862" i="2" s="1"/>
  <c r="E862" i="2"/>
  <c r="D862" i="2"/>
  <c r="H861" i="2"/>
  <c r="I861" i="2" s="1"/>
  <c r="E861" i="2"/>
  <c r="D861" i="2"/>
  <c r="H860" i="2"/>
  <c r="I860" i="2" s="1"/>
  <c r="E860" i="2"/>
  <c r="D860" i="2"/>
  <c r="H859" i="2"/>
  <c r="I859" i="2" s="1"/>
  <c r="E859" i="2"/>
  <c r="D859" i="2"/>
  <c r="H858" i="2"/>
  <c r="I858" i="2" s="1"/>
  <c r="E858" i="2"/>
  <c r="D858" i="2"/>
  <c r="H857" i="2"/>
  <c r="I857" i="2" s="1"/>
  <c r="E857" i="2"/>
  <c r="D857" i="2"/>
  <c r="H856" i="2"/>
  <c r="I856" i="2" s="1"/>
  <c r="E856" i="2"/>
  <c r="D856" i="2"/>
  <c r="H855" i="2"/>
  <c r="I855" i="2" s="1"/>
  <c r="E855" i="2"/>
  <c r="D855" i="2"/>
  <c r="H854" i="2"/>
  <c r="I854" i="2" s="1"/>
  <c r="E854" i="2"/>
  <c r="D854" i="2"/>
  <c r="H853" i="2"/>
  <c r="I853" i="2" s="1"/>
  <c r="E853" i="2"/>
  <c r="D853" i="2"/>
  <c r="H852" i="2"/>
  <c r="I852" i="2" s="1"/>
  <c r="E852" i="2"/>
  <c r="D852" i="2"/>
  <c r="H851" i="2"/>
  <c r="I851" i="2" s="1"/>
  <c r="E851" i="2"/>
  <c r="D851" i="2"/>
  <c r="H850" i="2"/>
  <c r="I850" i="2" s="1"/>
  <c r="E850" i="2"/>
  <c r="D850" i="2"/>
  <c r="H849" i="2"/>
  <c r="I849" i="2" s="1"/>
  <c r="E849" i="2"/>
  <c r="D849" i="2"/>
  <c r="H848" i="2"/>
  <c r="I848" i="2" s="1"/>
  <c r="E848" i="2"/>
  <c r="D848" i="2"/>
  <c r="H847" i="2"/>
  <c r="I847" i="2" s="1"/>
  <c r="E847" i="2"/>
  <c r="D847" i="2"/>
  <c r="H846" i="2"/>
  <c r="I846" i="2" s="1"/>
  <c r="E846" i="2"/>
  <c r="D846" i="2"/>
  <c r="H845" i="2"/>
  <c r="I845" i="2" s="1"/>
  <c r="E845" i="2"/>
  <c r="D845" i="2"/>
  <c r="H844" i="2"/>
  <c r="I844" i="2" s="1"/>
  <c r="E844" i="2"/>
  <c r="D844" i="2"/>
  <c r="H843" i="2"/>
  <c r="I843" i="2" s="1"/>
  <c r="E843" i="2"/>
  <c r="D843" i="2"/>
  <c r="H842" i="2"/>
  <c r="I842" i="2" s="1"/>
  <c r="E842" i="2"/>
  <c r="D842" i="2"/>
  <c r="H841" i="2"/>
  <c r="I841" i="2" s="1"/>
  <c r="E841" i="2"/>
  <c r="D841" i="2"/>
  <c r="H840" i="2"/>
  <c r="I840" i="2" s="1"/>
  <c r="E840" i="2"/>
  <c r="D840" i="2"/>
  <c r="H839" i="2"/>
  <c r="I839" i="2" s="1"/>
  <c r="E839" i="2"/>
  <c r="D839" i="2"/>
  <c r="H838" i="2"/>
  <c r="I838" i="2" s="1"/>
  <c r="E838" i="2"/>
  <c r="D838" i="2"/>
  <c r="H837" i="2"/>
  <c r="I837" i="2" s="1"/>
  <c r="E837" i="2"/>
  <c r="D837" i="2"/>
  <c r="H836" i="2"/>
  <c r="I836" i="2" s="1"/>
  <c r="E836" i="2"/>
  <c r="D836" i="2"/>
  <c r="H835" i="2"/>
  <c r="I835" i="2" s="1"/>
  <c r="E835" i="2"/>
  <c r="D835" i="2"/>
  <c r="H834" i="2"/>
  <c r="I834" i="2" s="1"/>
  <c r="E834" i="2"/>
  <c r="D834" i="2"/>
  <c r="H833" i="2"/>
  <c r="I833" i="2" s="1"/>
  <c r="E833" i="2"/>
  <c r="D833" i="2"/>
  <c r="H832" i="2"/>
  <c r="I832" i="2" s="1"/>
  <c r="E832" i="2"/>
  <c r="D832" i="2"/>
  <c r="H831" i="2"/>
  <c r="I831" i="2" s="1"/>
  <c r="E831" i="2"/>
  <c r="D831" i="2"/>
  <c r="H830" i="2"/>
  <c r="I830" i="2" s="1"/>
  <c r="E830" i="2"/>
  <c r="D830" i="2"/>
  <c r="H829" i="2"/>
  <c r="I829" i="2" s="1"/>
  <c r="E829" i="2"/>
  <c r="D829" i="2"/>
  <c r="H828" i="2"/>
  <c r="I828" i="2" s="1"/>
  <c r="E828" i="2"/>
  <c r="D828" i="2"/>
  <c r="H827" i="2"/>
  <c r="I827" i="2" s="1"/>
  <c r="E827" i="2"/>
  <c r="D827" i="2"/>
  <c r="H826" i="2"/>
  <c r="I826" i="2" s="1"/>
  <c r="E826" i="2"/>
  <c r="D826" i="2"/>
  <c r="H825" i="2"/>
  <c r="I825" i="2" s="1"/>
  <c r="E825" i="2"/>
  <c r="D825" i="2"/>
  <c r="H824" i="2"/>
  <c r="I824" i="2" s="1"/>
  <c r="E824" i="2"/>
  <c r="D824" i="2"/>
  <c r="H823" i="2"/>
  <c r="I823" i="2" s="1"/>
  <c r="E823" i="2"/>
  <c r="D823" i="2"/>
  <c r="H822" i="2"/>
  <c r="I822" i="2" s="1"/>
  <c r="E822" i="2"/>
  <c r="D822" i="2"/>
  <c r="H821" i="2"/>
  <c r="I821" i="2" s="1"/>
  <c r="E821" i="2"/>
  <c r="D821" i="2"/>
  <c r="H820" i="2"/>
  <c r="I820" i="2" s="1"/>
  <c r="E820" i="2"/>
  <c r="D820" i="2"/>
  <c r="H819" i="2"/>
  <c r="I819" i="2" s="1"/>
  <c r="E819" i="2"/>
  <c r="D819" i="2"/>
  <c r="H818" i="2"/>
  <c r="I818" i="2" s="1"/>
  <c r="E818" i="2"/>
  <c r="D818" i="2"/>
  <c r="H817" i="2"/>
  <c r="I817" i="2" s="1"/>
  <c r="E817" i="2"/>
  <c r="D817" i="2"/>
  <c r="H816" i="2"/>
  <c r="I816" i="2" s="1"/>
  <c r="E816" i="2"/>
  <c r="D816" i="2"/>
  <c r="H815" i="2"/>
  <c r="I815" i="2" s="1"/>
  <c r="E815" i="2"/>
  <c r="D815" i="2"/>
  <c r="H814" i="2"/>
  <c r="I814" i="2" s="1"/>
  <c r="E814" i="2"/>
  <c r="D814" i="2"/>
  <c r="H813" i="2"/>
  <c r="I813" i="2" s="1"/>
  <c r="E813" i="2"/>
  <c r="D813" i="2"/>
  <c r="H812" i="2"/>
  <c r="I812" i="2" s="1"/>
  <c r="E812" i="2"/>
  <c r="D812" i="2"/>
  <c r="H811" i="2"/>
  <c r="I811" i="2" s="1"/>
  <c r="E811" i="2"/>
  <c r="D811" i="2"/>
  <c r="H810" i="2"/>
  <c r="I810" i="2" s="1"/>
  <c r="E810" i="2"/>
  <c r="D810" i="2"/>
  <c r="H809" i="2"/>
  <c r="I809" i="2" s="1"/>
  <c r="E809" i="2"/>
  <c r="D809" i="2"/>
  <c r="H808" i="2"/>
  <c r="I808" i="2" s="1"/>
  <c r="E808" i="2"/>
  <c r="D808" i="2"/>
  <c r="H807" i="2"/>
  <c r="I807" i="2" s="1"/>
  <c r="E807" i="2"/>
  <c r="D807" i="2"/>
  <c r="H806" i="2"/>
  <c r="I806" i="2" s="1"/>
  <c r="E806" i="2"/>
  <c r="D806" i="2"/>
  <c r="H805" i="2"/>
  <c r="I805" i="2" s="1"/>
  <c r="E805" i="2"/>
  <c r="D805" i="2"/>
  <c r="H804" i="2"/>
  <c r="I804" i="2" s="1"/>
  <c r="E804" i="2"/>
  <c r="D804" i="2"/>
  <c r="H803" i="2"/>
  <c r="I803" i="2" s="1"/>
  <c r="E803" i="2"/>
  <c r="D803" i="2"/>
  <c r="H802" i="2"/>
  <c r="I802" i="2" s="1"/>
  <c r="E802" i="2"/>
  <c r="D802" i="2"/>
  <c r="H801" i="2"/>
  <c r="I801" i="2" s="1"/>
  <c r="E801" i="2"/>
  <c r="D801" i="2"/>
  <c r="H800" i="2"/>
  <c r="I800" i="2" s="1"/>
  <c r="E800" i="2"/>
  <c r="D800" i="2"/>
  <c r="H799" i="2"/>
  <c r="I799" i="2" s="1"/>
  <c r="E799" i="2"/>
  <c r="D799" i="2"/>
  <c r="H798" i="2"/>
  <c r="I798" i="2" s="1"/>
  <c r="E798" i="2"/>
  <c r="D798" i="2"/>
  <c r="H797" i="2"/>
  <c r="I797" i="2" s="1"/>
  <c r="E797" i="2"/>
  <c r="D797" i="2"/>
  <c r="H796" i="2"/>
  <c r="I796" i="2" s="1"/>
  <c r="E796" i="2"/>
  <c r="D796" i="2"/>
  <c r="H795" i="2"/>
  <c r="I795" i="2" s="1"/>
  <c r="E795" i="2"/>
  <c r="D795" i="2"/>
  <c r="H794" i="2"/>
  <c r="I794" i="2" s="1"/>
  <c r="E794" i="2"/>
  <c r="D794" i="2"/>
  <c r="H793" i="2"/>
  <c r="I793" i="2" s="1"/>
  <c r="E793" i="2"/>
  <c r="D793" i="2"/>
  <c r="H792" i="2"/>
  <c r="I792" i="2" s="1"/>
  <c r="E792" i="2"/>
  <c r="D792" i="2"/>
  <c r="H791" i="2"/>
  <c r="I791" i="2" s="1"/>
  <c r="E791" i="2"/>
  <c r="D791" i="2"/>
  <c r="H790" i="2"/>
  <c r="I790" i="2" s="1"/>
  <c r="E790" i="2"/>
  <c r="D790" i="2"/>
  <c r="H789" i="2"/>
  <c r="I789" i="2" s="1"/>
  <c r="E789" i="2"/>
  <c r="D789" i="2"/>
  <c r="H788" i="2"/>
  <c r="I788" i="2" s="1"/>
  <c r="E788" i="2"/>
  <c r="D788" i="2"/>
  <c r="H787" i="2"/>
  <c r="I787" i="2" s="1"/>
  <c r="E787" i="2"/>
  <c r="D787" i="2"/>
  <c r="H786" i="2"/>
  <c r="I786" i="2" s="1"/>
  <c r="E786" i="2"/>
  <c r="D786" i="2"/>
  <c r="H785" i="2"/>
  <c r="I785" i="2" s="1"/>
  <c r="E785" i="2"/>
  <c r="D785" i="2"/>
  <c r="H784" i="2"/>
  <c r="I784" i="2" s="1"/>
  <c r="E784" i="2"/>
  <c r="D784" i="2"/>
  <c r="H783" i="2"/>
  <c r="I783" i="2" s="1"/>
  <c r="E783" i="2"/>
  <c r="D783" i="2"/>
  <c r="J782" i="2"/>
  <c r="J783" i="2" s="1"/>
  <c r="J784" i="2" s="1"/>
  <c r="J785" i="2" s="1"/>
  <c r="J786" i="2" s="1"/>
  <c r="J787" i="2" s="1"/>
  <c r="J788" i="2" s="1"/>
  <c r="J789" i="2" s="1"/>
  <c r="H782" i="2"/>
  <c r="I782" i="2" s="1"/>
  <c r="E782" i="2"/>
  <c r="D782" i="2"/>
  <c r="H781" i="2"/>
  <c r="I781" i="2" s="1"/>
  <c r="E781" i="2"/>
  <c r="D781" i="2"/>
  <c r="H780" i="2"/>
  <c r="I780" i="2" s="1"/>
  <c r="E780" i="2"/>
  <c r="D780" i="2"/>
  <c r="H779" i="2"/>
  <c r="I779" i="2" s="1"/>
  <c r="E779" i="2"/>
  <c r="D779" i="2"/>
  <c r="H778" i="2"/>
  <c r="I778" i="2" s="1"/>
  <c r="E778" i="2"/>
  <c r="D778" i="2"/>
  <c r="H777" i="2"/>
  <c r="I777" i="2" s="1"/>
  <c r="E777" i="2"/>
  <c r="D777" i="2"/>
  <c r="H776" i="2"/>
  <c r="I776" i="2" s="1"/>
  <c r="E776" i="2"/>
  <c r="D776" i="2"/>
  <c r="H775" i="2"/>
  <c r="I775" i="2" s="1"/>
  <c r="E775" i="2"/>
  <c r="D775" i="2"/>
  <c r="H774" i="2"/>
  <c r="I774" i="2" s="1"/>
  <c r="E774" i="2"/>
  <c r="D774" i="2"/>
  <c r="H773" i="2"/>
  <c r="I773" i="2" s="1"/>
  <c r="E773" i="2"/>
  <c r="D773" i="2"/>
  <c r="H772" i="2"/>
  <c r="I772" i="2" s="1"/>
  <c r="E772" i="2"/>
  <c r="D772" i="2"/>
  <c r="H771" i="2"/>
  <c r="I771" i="2" s="1"/>
  <c r="E771" i="2"/>
  <c r="D771" i="2"/>
  <c r="H770" i="2"/>
  <c r="I770" i="2" s="1"/>
  <c r="E770" i="2"/>
  <c r="D770" i="2"/>
  <c r="H769" i="2"/>
  <c r="I769" i="2" s="1"/>
  <c r="E769" i="2"/>
  <c r="D769" i="2"/>
  <c r="H768" i="2"/>
  <c r="I768" i="2" s="1"/>
  <c r="E768" i="2"/>
  <c r="D768" i="2"/>
  <c r="H767" i="2"/>
  <c r="I767" i="2" s="1"/>
  <c r="E767" i="2"/>
  <c r="D767" i="2"/>
  <c r="H766" i="2"/>
  <c r="I766" i="2" s="1"/>
  <c r="E766" i="2"/>
  <c r="D766" i="2"/>
  <c r="H765" i="2"/>
  <c r="I765" i="2" s="1"/>
  <c r="E765" i="2"/>
  <c r="D765" i="2"/>
  <c r="H764" i="2"/>
  <c r="I764" i="2" s="1"/>
  <c r="E764" i="2"/>
  <c r="D764" i="2"/>
  <c r="H763" i="2"/>
  <c r="I763" i="2" s="1"/>
  <c r="E763" i="2"/>
  <c r="D763" i="2"/>
  <c r="H762" i="2"/>
  <c r="I762" i="2" s="1"/>
  <c r="E762" i="2"/>
  <c r="D762" i="2"/>
  <c r="H761" i="2"/>
  <c r="I761" i="2" s="1"/>
  <c r="E761" i="2"/>
  <c r="D761" i="2"/>
  <c r="H760" i="2"/>
  <c r="I760" i="2" s="1"/>
  <c r="E760" i="2"/>
  <c r="D760" i="2"/>
  <c r="H759" i="2"/>
  <c r="I759" i="2" s="1"/>
  <c r="E759" i="2"/>
  <c r="D759" i="2"/>
  <c r="H758" i="2"/>
  <c r="I758" i="2" s="1"/>
  <c r="E758" i="2"/>
  <c r="D758" i="2"/>
  <c r="H757" i="2"/>
  <c r="I757" i="2" s="1"/>
  <c r="E757" i="2"/>
  <c r="D757" i="2"/>
  <c r="H756" i="2"/>
  <c r="I756" i="2" s="1"/>
  <c r="E756" i="2"/>
  <c r="D756" i="2"/>
  <c r="H755" i="2"/>
  <c r="I755" i="2" s="1"/>
  <c r="E755" i="2"/>
  <c r="D755" i="2"/>
  <c r="H754" i="2"/>
  <c r="I754" i="2" s="1"/>
  <c r="E754" i="2"/>
  <c r="D754" i="2"/>
  <c r="H753" i="2"/>
  <c r="I753" i="2" s="1"/>
  <c r="E753" i="2"/>
  <c r="D753" i="2"/>
  <c r="H752" i="2"/>
  <c r="I752" i="2" s="1"/>
  <c r="E752" i="2"/>
  <c r="D752" i="2"/>
  <c r="H751" i="2"/>
  <c r="I751" i="2" s="1"/>
  <c r="E751" i="2"/>
  <c r="D751" i="2"/>
  <c r="H750" i="2"/>
  <c r="I750" i="2" s="1"/>
  <c r="E750" i="2"/>
  <c r="D750" i="2"/>
  <c r="H749" i="2"/>
  <c r="I749" i="2" s="1"/>
  <c r="E749" i="2"/>
  <c r="D749" i="2"/>
  <c r="H748" i="2"/>
  <c r="I748" i="2" s="1"/>
  <c r="E748" i="2"/>
  <c r="D748" i="2"/>
  <c r="J747" i="2"/>
  <c r="J748" i="2" s="1"/>
  <c r="J749" i="2" s="1"/>
  <c r="J750" i="2" s="1"/>
  <c r="J751" i="2" s="1"/>
  <c r="J752" i="2" s="1"/>
  <c r="J753" i="2" s="1"/>
  <c r="J754" i="2" s="1"/>
  <c r="J755" i="2" s="1"/>
  <c r="H747" i="2"/>
  <c r="I747" i="2" s="1"/>
  <c r="E747" i="2"/>
  <c r="D747" i="2"/>
  <c r="H746" i="2"/>
  <c r="I746" i="2" s="1"/>
  <c r="E746" i="2"/>
  <c r="D746" i="2"/>
  <c r="H745" i="2"/>
  <c r="I745" i="2" s="1"/>
  <c r="E745" i="2"/>
  <c r="D745" i="2"/>
  <c r="H744" i="2"/>
  <c r="I744" i="2" s="1"/>
  <c r="E744" i="2"/>
  <c r="D744" i="2"/>
  <c r="H743" i="2"/>
  <c r="I743" i="2" s="1"/>
  <c r="E743" i="2"/>
  <c r="D743" i="2"/>
  <c r="K742" i="2"/>
  <c r="H742" i="2"/>
  <c r="I742" i="2" s="1"/>
  <c r="E742" i="2"/>
  <c r="D742" i="2"/>
  <c r="H741" i="2"/>
  <c r="I741" i="2" s="1"/>
  <c r="E741" i="2"/>
  <c r="D741" i="2"/>
  <c r="H740" i="2"/>
  <c r="I740" i="2" s="1"/>
  <c r="E740" i="2"/>
  <c r="D740" i="2"/>
  <c r="H739" i="2"/>
  <c r="I739" i="2" s="1"/>
  <c r="E739" i="2"/>
  <c r="D739" i="2"/>
  <c r="H738" i="2"/>
  <c r="I738" i="2" s="1"/>
  <c r="E738" i="2"/>
  <c r="D738" i="2"/>
  <c r="H737" i="2"/>
  <c r="I737" i="2" s="1"/>
  <c r="E737" i="2"/>
  <c r="D737" i="2"/>
  <c r="H736" i="2"/>
  <c r="I736" i="2" s="1"/>
  <c r="E736" i="2"/>
  <c r="D736" i="2"/>
  <c r="H735" i="2"/>
  <c r="I735" i="2" s="1"/>
  <c r="E735" i="2"/>
  <c r="D735" i="2"/>
  <c r="H734" i="2"/>
  <c r="I734" i="2" s="1"/>
  <c r="E734" i="2"/>
  <c r="D734" i="2"/>
  <c r="H733" i="2"/>
  <c r="I733" i="2" s="1"/>
  <c r="E733" i="2"/>
  <c r="D733" i="2"/>
  <c r="H732" i="2"/>
  <c r="I732" i="2" s="1"/>
  <c r="E732" i="2"/>
  <c r="D732" i="2"/>
  <c r="H731" i="2"/>
  <c r="I731" i="2" s="1"/>
  <c r="E731" i="2"/>
  <c r="D731" i="2"/>
  <c r="H730" i="2"/>
  <c r="I730" i="2" s="1"/>
  <c r="E730" i="2"/>
  <c r="D730" i="2"/>
  <c r="H729" i="2"/>
  <c r="I729" i="2" s="1"/>
  <c r="E729" i="2"/>
  <c r="D729" i="2"/>
  <c r="H728" i="2"/>
  <c r="I728" i="2" s="1"/>
  <c r="E728" i="2"/>
  <c r="D728" i="2"/>
  <c r="H727" i="2"/>
  <c r="I727" i="2" s="1"/>
  <c r="E727" i="2"/>
  <c r="D727" i="2"/>
  <c r="H726" i="2"/>
  <c r="I726" i="2" s="1"/>
  <c r="E726" i="2"/>
  <c r="D726" i="2"/>
  <c r="H725" i="2"/>
  <c r="I725" i="2" s="1"/>
  <c r="E725" i="2"/>
  <c r="D725" i="2"/>
  <c r="H724" i="2"/>
  <c r="I724" i="2" s="1"/>
  <c r="E724" i="2"/>
  <c r="D724" i="2"/>
  <c r="H723" i="2"/>
  <c r="I723" i="2" s="1"/>
  <c r="E723" i="2"/>
  <c r="D723" i="2"/>
  <c r="H722" i="2"/>
  <c r="I722" i="2" s="1"/>
  <c r="E722" i="2"/>
  <c r="D722" i="2"/>
  <c r="H721" i="2"/>
  <c r="I721" i="2" s="1"/>
  <c r="E721" i="2"/>
  <c r="D721" i="2"/>
  <c r="H720" i="2"/>
  <c r="I720" i="2" s="1"/>
  <c r="E720" i="2"/>
  <c r="D720" i="2"/>
  <c r="H719" i="2"/>
  <c r="I719" i="2" s="1"/>
  <c r="E719" i="2"/>
  <c r="D719" i="2"/>
  <c r="H718" i="2"/>
  <c r="I718" i="2" s="1"/>
  <c r="E718" i="2"/>
  <c r="D718" i="2"/>
  <c r="H717" i="2"/>
  <c r="I717" i="2" s="1"/>
  <c r="E717" i="2"/>
  <c r="D717" i="2"/>
  <c r="H716" i="2"/>
  <c r="I716" i="2" s="1"/>
  <c r="E716" i="2"/>
  <c r="D716" i="2"/>
  <c r="H715" i="2"/>
  <c r="I715" i="2" s="1"/>
  <c r="E715" i="2"/>
  <c r="D715" i="2"/>
  <c r="H714" i="2"/>
  <c r="I714" i="2" s="1"/>
  <c r="E714" i="2"/>
  <c r="D714" i="2"/>
  <c r="H713" i="2"/>
  <c r="I713" i="2" s="1"/>
  <c r="E713" i="2"/>
  <c r="D713" i="2"/>
  <c r="H712" i="2"/>
  <c r="I712" i="2" s="1"/>
  <c r="E712" i="2"/>
  <c r="D712" i="2"/>
  <c r="H711" i="2"/>
  <c r="I711" i="2" s="1"/>
  <c r="E711" i="2"/>
  <c r="D711" i="2"/>
  <c r="H710" i="2"/>
  <c r="I710" i="2" s="1"/>
  <c r="E710" i="2"/>
  <c r="D710" i="2"/>
  <c r="H709" i="2"/>
  <c r="I709" i="2" s="1"/>
  <c r="E709" i="2"/>
  <c r="D709" i="2"/>
  <c r="H708" i="2"/>
  <c r="I708" i="2" s="1"/>
  <c r="E708" i="2"/>
  <c r="D708" i="2"/>
  <c r="H707" i="2"/>
  <c r="I707" i="2" s="1"/>
  <c r="E707" i="2"/>
  <c r="D707" i="2"/>
  <c r="H706" i="2"/>
  <c r="I706" i="2" s="1"/>
  <c r="E706" i="2"/>
  <c r="D706" i="2"/>
  <c r="H705" i="2"/>
  <c r="I705" i="2" s="1"/>
  <c r="E705" i="2"/>
  <c r="D705" i="2"/>
  <c r="H704" i="2"/>
  <c r="I704" i="2" s="1"/>
  <c r="E704" i="2"/>
  <c r="D704" i="2"/>
  <c r="H703" i="2"/>
  <c r="I703" i="2" s="1"/>
  <c r="E703" i="2"/>
  <c r="D703" i="2"/>
  <c r="H702" i="2"/>
  <c r="I702" i="2" s="1"/>
  <c r="E702" i="2"/>
  <c r="D702" i="2"/>
  <c r="H701" i="2"/>
  <c r="I701" i="2" s="1"/>
  <c r="E701" i="2"/>
  <c r="D701" i="2"/>
  <c r="H700" i="2"/>
  <c r="I700" i="2" s="1"/>
  <c r="E700" i="2"/>
  <c r="D700" i="2"/>
  <c r="H699" i="2"/>
  <c r="I699" i="2" s="1"/>
  <c r="E699" i="2"/>
  <c r="D699" i="2"/>
  <c r="H698" i="2"/>
  <c r="I698" i="2" s="1"/>
  <c r="E698" i="2"/>
  <c r="D698" i="2"/>
  <c r="H697" i="2"/>
  <c r="I697" i="2" s="1"/>
  <c r="E697" i="2"/>
  <c r="D697" i="2"/>
  <c r="H696" i="2"/>
  <c r="I696" i="2" s="1"/>
  <c r="E696" i="2"/>
  <c r="D696" i="2"/>
  <c r="H695" i="2"/>
  <c r="I695" i="2" s="1"/>
  <c r="E695" i="2"/>
  <c r="D695" i="2"/>
  <c r="H694" i="2"/>
  <c r="I694" i="2" s="1"/>
  <c r="E694" i="2"/>
  <c r="D694" i="2"/>
  <c r="J693" i="2"/>
  <c r="J694" i="2" s="1"/>
  <c r="J695" i="2" s="1"/>
  <c r="J696" i="2" s="1"/>
  <c r="J697" i="2" s="1"/>
  <c r="J698" i="2" s="1"/>
  <c r="J699" i="2" s="1"/>
  <c r="J700" i="2" s="1"/>
  <c r="J701" i="2" s="1"/>
  <c r="H693" i="2"/>
  <c r="I693" i="2" s="1"/>
  <c r="E693" i="2"/>
  <c r="D693" i="2"/>
  <c r="H692" i="2"/>
  <c r="I692" i="2" s="1"/>
  <c r="E692" i="2"/>
  <c r="D692" i="2"/>
  <c r="H691" i="2"/>
  <c r="I691" i="2" s="1"/>
  <c r="E691" i="2"/>
  <c r="D691" i="2"/>
  <c r="H690" i="2"/>
  <c r="I690" i="2" s="1"/>
  <c r="E690" i="2"/>
  <c r="D690" i="2"/>
  <c r="H689" i="2"/>
  <c r="I689" i="2" s="1"/>
  <c r="E689" i="2"/>
  <c r="D689" i="2"/>
  <c r="H688" i="2"/>
  <c r="I688" i="2" s="1"/>
  <c r="E688" i="2"/>
  <c r="D688" i="2"/>
  <c r="H687" i="2"/>
  <c r="I687" i="2" s="1"/>
  <c r="E687" i="2"/>
  <c r="D687" i="2"/>
  <c r="H686" i="2"/>
  <c r="I686" i="2" s="1"/>
  <c r="E686" i="2"/>
  <c r="D686" i="2"/>
  <c r="H685" i="2"/>
  <c r="I685" i="2" s="1"/>
  <c r="E685" i="2"/>
  <c r="D685" i="2"/>
  <c r="H684" i="2"/>
  <c r="I684" i="2" s="1"/>
  <c r="E684" i="2"/>
  <c r="D684" i="2"/>
  <c r="H683" i="2"/>
  <c r="I683" i="2" s="1"/>
  <c r="E683" i="2"/>
  <c r="D683" i="2"/>
  <c r="H682" i="2"/>
  <c r="I682" i="2" s="1"/>
  <c r="E682" i="2"/>
  <c r="D682" i="2"/>
  <c r="H681" i="2"/>
  <c r="I681" i="2" s="1"/>
  <c r="E681" i="2"/>
  <c r="D681" i="2"/>
  <c r="H680" i="2"/>
  <c r="I680" i="2" s="1"/>
  <c r="E680" i="2"/>
  <c r="D680" i="2"/>
  <c r="H679" i="2"/>
  <c r="I679" i="2" s="1"/>
  <c r="E679" i="2"/>
  <c r="D679" i="2"/>
  <c r="H678" i="2"/>
  <c r="I678" i="2" s="1"/>
  <c r="E678" i="2"/>
  <c r="D678" i="2"/>
  <c r="J677" i="2"/>
  <c r="H677" i="2"/>
  <c r="I677" i="2" s="1"/>
  <c r="E677" i="2"/>
  <c r="D677" i="2"/>
  <c r="H676" i="2"/>
  <c r="I676" i="2" s="1"/>
  <c r="E676" i="2"/>
  <c r="D676" i="2"/>
  <c r="H675" i="2"/>
  <c r="I675" i="2" s="1"/>
  <c r="E675" i="2"/>
  <c r="D675" i="2"/>
  <c r="H674" i="2"/>
  <c r="I674" i="2" s="1"/>
  <c r="E674" i="2"/>
  <c r="D674" i="2"/>
  <c r="H673" i="2"/>
  <c r="I673" i="2" s="1"/>
  <c r="E673" i="2"/>
  <c r="D673" i="2"/>
  <c r="J672" i="2"/>
  <c r="J702" i="2" s="1"/>
  <c r="J703" i="2" s="1"/>
  <c r="J704" i="2" s="1"/>
  <c r="J705" i="2" s="1"/>
  <c r="J706" i="2" s="1"/>
  <c r="J707" i="2" s="1"/>
  <c r="J708" i="2" s="1"/>
  <c r="J709" i="2" s="1"/>
  <c r="H672" i="2"/>
  <c r="I672" i="2" s="1"/>
  <c r="E672" i="2"/>
  <c r="D672" i="2"/>
  <c r="J671" i="2"/>
  <c r="H671" i="2"/>
  <c r="I671" i="2" s="1"/>
  <c r="E671" i="2"/>
  <c r="D671" i="2"/>
  <c r="J670" i="2"/>
  <c r="H670" i="2"/>
  <c r="I670" i="2" s="1"/>
  <c r="E670" i="2"/>
  <c r="D670" i="2"/>
  <c r="J669" i="2"/>
  <c r="H669" i="2"/>
  <c r="I669" i="2" s="1"/>
  <c r="E669" i="2"/>
  <c r="D669" i="2"/>
  <c r="J668" i="2"/>
  <c r="H668" i="2"/>
  <c r="I668" i="2" s="1"/>
  <c r="E668" i="2"/>
  <c r="D668" i="2"/>
  <c r="J667" i="2"/>
  <c r="H667" i="2"/>
  <c r="I667" i="2" s="1"/>
  <c r="E667" i="2"/>
  <c r="D667" i="2"/>
  <c r="J666" i="2"/>
  <c r="H666" i="2"/>
  <c r="I666" i="2" s="1"/>
  <c r="E666" i="2"/>
  <c r="D666" i="2"/>
  <c r="H665" i="2"/>
  <c r="I665" i="2" s="1"/>
  <c r="E665" i="2"/>
  <c r="D665" i="2"/>
  <c r="H664" i="2"/>
  <c r="I664" i="2" s="1"/>
  <c r="E664" i="2"/>
  <c r="D664" i="2"/>
  <c r="H663" i="2"/>
  <c r="I663" i="2" s="1"/>
  <c r="E663" i="2"/>
  <c r="D663" i="2"/>
  <c r="H662" i="2"/>
  <c r="I662" i="2" s="1"/>
  <c r="E662" i="2"/>
  <c r="D662" i="2"/>
  <c r="J661" i="2"/>
  <c r="H661" i="2"/>
  <c r="I661" i="2" s="1"/>
  <c r="E661" i="2"/>
  <c r="D661" i="2"/>
  <c r="J660" i="2"/>
  <c r="H660" i="2"/>
  <c r="I660" i="2" s="1"/>
  <c r="E660" i="2"/>
  <c r="D660" i="2"/>
  <c r="H659" i="2"/>
  <c r="I659" i="2" s="1"/>
  <c r="E659" i="2"/>
  <c r="D659" i="2"/>
  <c r="H658" i="2"/>
  <c r="I658" i="2" s="1"/>
  <c r="E658" i="2"/>
  <c r="D658" i="2"/>
  <c r="H657" i="2"/>
  <c r="I657" i="2" s="1"/>
  <c r="E657" i="2"/>
  <c r="D657" i="2"/>
  <c r="J656" i="2"/>
  <c r="H656" i="2"/>
  <c r="I656" i="2" s="1"/>
  <c r="E656" i="2"/>
  <c r="D656" i="2"/>
  <c r="J655" i="2"/>
  <c r="H655" i="2"/>
  <c r="I655" i="2" s="1"/>
  <c r="E655" i="2"/>
  <c r="D655" i="2"/>
  <c r="H654" i="2"/>
  <c r="I654" i="2" s="1"/>
  <c r="E654" i="2"/>
  <c r="D654" i="2"/>
  <c r="H653" i="2"/>
  <c r="I653" i="2" s="1"/>
  <c r="E653" i="2"/>
  <c r="D653" i="2"/>
  <c r="H652" i="2"/>
  <c r="I652" i="2" s="1"/>
  <c r="E652" i="2"/>
  <c r="D652" i="2"/>
  <c r="H651" i="2"/>
  <c r="I651" i="2" s="1"/>
  <c r="E651" i="2"/>
  <c r="D651" i="2"/>
  <c r="I650" i="2"/>
  <c r="E650" i="2"/>
  <c r="D650" i="2"/>
  <c r="I649" i="2"/>
  <c r="E649" i="2"/>
  <c r="D649" i="2"/>
  <c r="H648" i="2"/>
  <c r="I648" i="2" s="1"/>
  <c r="E648" i="2"/>
  <c r="D648" i="2"/>
  <c r="H647" i="2"/>
  <c r="I647" i="2" s="1"/>
  <c r="E647" i="2"/>
  <c r="D647" i="2"/>
  <c r="J646" i="2"/>
  <c r="J647" i="2" s="1"/>
  <c r="J648" i="2" s="1"/>
  <c r="H646" i="2"/>
  <c r="I646" i="2" s="1"/>
  <c r="E646" i="2"/>
  <c r="D646" i="2"/>
  <c r="H645" i="2"/>
  <c r="I645" i="2" s="1"/>
  <c r="E645" i="2"/>
  <c r="D645" i="2"/>
  <c r="H644" i="2"/>
  <c r="I644" i="2" s="1"/>
  <c r="E644" i="2"/>
  <c r="D644" i="2"/>
  <c r="H643" i="2"/>
  <c r="I643" i="2" s="1"/>
  <c r="E643" i="2"/>
  <c r="D643" i="2"/>
  <c r="H642" i="2"/>
  <c r="I642" i="2" s="1"/>
  <c r="E642" i="2"/>
  <c r="D642" i="2"/>
  <c r="H641" i="2"/>
  <c r="I641" i="2" s="1"/>
  <c r="E641" i="2"/>
  <c r="D641" i="2"/>
  <c r="H640" i="2"/>
  <c r="I640" i="2" s="1"/>
  <c r="E640" i="2"/>
  <c r="D640" i="2"/>
  <c r="H639" i="2"/>
  <c r="I639" i="2" s="1"/>
  <c r="E639" i="2"/>
  <c r="D639" i="2"/>
  <c r="H638" i="2"/>
  <c r="I638" i="2" s="1"/>
  <c r="E638" i="2"/>
  <c r="D638" i="2"/>
  <c r="H637" i="2"/>
  <c r="I637" i="2" s="1"/>
  <c r="E637" i="2"/>
  <c r="D637" i="2"/>
  <c r="H636" i="2"/>
  <c r="I636" i="2" s="1"/>
  <c r="E636" i="2"/>
  <c r="D636" i="2"/>
  <c r="H635" i="2"/>
  <c r="I635" i="2" s="1"/>
  <c r="E635" i="2"/>
  <c r="D635" i="2"/>
  <c r="H634" i="2"/>
  <c r="I634" i="2" s="1"/>
  <c r="E634" i="2"/>
  <c r="D634" i="2"/>
  <c r="H633" i="2"/>
  <c r="I633" i="2" s="1"/>
  <c r="E633" i="2"/>
  <c r="D633" i="2"/>
  <c r="H632" i="2"/>
  <c r="I632" i="2" s="1"/>
  <c r="E632" i="2"/>
  <c r="D632" i="2"/>
  <c r="H631" i="2"/>
  <c r="I631" i="2" s="1"/>
  <c r="E631" i="2"/>
  <c r="D631" i="2"/>
  <c r="H630" i="2"/>
  <c r="I630" i="2" s="1"/>
  <c r="E630" i="2"/>
  <c r="D630" i="2"/>
  <c r="H629" i="2"/>
  <c r="I629" i="2" s="1"/>
  <c r="E629" i="2"/>
  <c r="D629" i="2"/>
  <c r="H628" i="2"/>
  <c r="I628" i="2" s="1"/>
  <c r="E628" i="2"/>
  <c r="D628" i="2"/>
  <c r="H627" i="2"/>
  <c r="I627" i="2" s="1"/>
  <c r="E627" i="2"/>
  <c r="D627" i="2"/>
  <c r="H626" i="2"/>
  <c r="I626" i="2" s="1"/>
  <c r="E626" i="2"/>
  <c r="D626" i="2"/>
  <c r="H625" i="2"/>
  <c r="I625" i="2" s="1"/>
  <c r="E625" i="2"/>
  <c r="D625" i="2"/>
  <c r="J624" i="2"/>
  <c r="J625" i="2" s="1"/>
  <c r="J626" i="2" s="1"/>
  <c r="J627" i="2" s="1"/>
  <c r="H624" i="2"/>
  <c r="I624" i="2" s="1"/>
  <c r="E624" i="2"/>
  <c r="D624" i="2"/>
  <c r="H623" i="2"/>
  <c r="I623" i="2" s="1"/>
  <c r="E623" i="2"/>
  <c r="D623" i="2"/>
  <c r="H622" i="2"/>
  <c r="I622" i="2" s="1"/>
  <c r="E622" i="2"/>
  <c r="D622" i="2"/>
  <c r="H621" i="2"/>
  <c r="I621" i="2" s="1"/>
  <c r="E621" i="2"/>
  <c r="D621" i="2"/>
  <c r="H620" i="2"/>
  <c r="I620" i="2" s="1"/>
  <c r="E620" i="2"/>
  <c r="D620" i="2"/>
  <c r="H619" i="2"/>
  <c r="I619" i="2" s="1"/>
  <c r="E619" i="2"/>
  <c r="D619" i="2"/>
  <c r="H618" i="2"/>
  <c r="I618" i="2" s="1"/>
  <c r="E618" i="2"/>
  <c r="D618" i="2"/>
  <c r="H617" i="2"/>
  <c r="I617" i="2" s="1"/>
  <c r="E617" i="2"/>
  <c r="D617" i="2"/>
  <c r="H616" i="2"/>
  <c r="I616" i="2" s="1"/>
  <c r="E616" i="2"/>
  <c r="D616" i="2"/>
  <c r="H615" i="2"/>
  <c r="I615" i="2" s="1"/>
  <c r="E615" i="2"/>
  <c r="D615" i="2"/>
  <c r="H614" i="2"/>
  <c r="I614" i="2" s="1"/>
  <c r="E614" i="2"/>
  <c r="D614" i="2"/>
  <c r="H613" i="2"/>
  <c r="I613" i="2" s="1"/>
  <c r="E613" i="2"/>
  <c r="D613" i="2"/>
  <c r="H612" i="2"/>
  <c r="I612" i="2" s="1"/>
  <c r="E612" i="2"/>
  <c r="D612" i="2"/>
  <c r="H611" i="2"/>
  <c r="I611" i="2" s="1"/>
  <c r="E611" i="2"/>
  <c r="D611" i="2"/>
  <c r="H610" i="2"/>
  <c r="I610" i="2" s="1"/>
  <c r="E610" i="2"/>
  <c r="D610" i="2"/>
  <c r="H609" i="2"/>
  <c r="I609" i="2" s="1"/>
  <c r="E609" i="2"/>
  <c r="D609" i="2"/>
  <c r="H608" i="2"/>
  <c r="I608" i="2" s="1"/>
  <c r="E608" i="2"/>
  <c r="D608" i="2"/>
  <c r="H607" i="2"/>
  <c r="I607" i="2" s="1"/>
  <c r="E607" i="2"/>
  <c r="D607" i="2"/>
  <c r="H606" i="2"/>
  <c r="I606" i="2" s="1"/>
  <c r="E606" i="2"/>
  <c r="D606" i="2"/>
  <c r="H605" i="2"/>
  <c r="I605" i="2" s="1"/>
  <c r="E605" i="2"/>
  <c r="D605" i="2"/>
  <c r="H604" i="2"/>
  <c r="I604" i="2" s="1"/>
  <c r="E604" i="2"/>
  <c r="D604" i="2"/>
  <c r="H603" i="2"/>
  <c r="I603" i="2" s="1"/>
  <c r="E603" i="2"/>
  <c r="D603" i="2"/>
  <c r="H602" i="2"/>
  <c r="I602" i="2" s="1"/>
  <c r="E602" i="2"/>
  <c r="D602" i="2"/>
  <c r="H601" i="2"/>
  <c r="I601" i="2" s="1"/>
  <c r="E601" i="2"/>
  <c r="D601" i="2"/>
  <c r="J600" i="2"/>
  <c r="J601" i="2" s="1"/>
  <c r="H600" i="2"/>
  <c r="I600" i="2" s="1"/>
  <c r="E600" i="2"/>
  <c r="D600" i="2"/>
  <c r="H599" i="2"/>
  <c r="I599" i="2" s="1"/>
  <c r="E599" i="2"/>
  <c r="D599" i="2"/>
  <c r="H598" i="2"/>
  <c r="I598" i="2" s="1"/>
  <c r="E598" i="2"/>
  <c r="D598" i="2"/>
  <c r="H597" i="2"/>
  <c r="I597" i="2" s="1"/>
  <c r="E597" i="2"/>
  <c r="D597" i="2"/>
  <c r="H596" i="2"/>
  <c r="I596" i="2" s="1"/>
  <c r="E596" i="2"/>
  <c r="D596" i="2"/>
  <c r="H595" i="2"/>
  <c r="I595" i="2" s="1"/>
  <c r="E595" i="2"/>
  <c r="D595" i="2"/>
  <c r="H594" i="2"/>
  <c r="I594" i="2" s="1"/>
  <c r="E594" i="2"/>
  <c r="D594" i="2"/>
  <c r="H593" i="2"/>
  <c r="I593" i="2" s="1"/>
  <c r="E593" i="2"/>
  <c r="D593" i="2"/>
  <c r="H592" i="2"/>
  <c r="I592" i="2" s="1"/>
  <c r="E592" i="2"/>
  <c r="D592" i="2"/>
  <c r="H591" i="2"/>
  <c r="I591" i="2" s="1"/>
  <c r="E591" i="2"/>
  <c r="D591" i="2"/>
  <c r="H590" i="2"/>
  <c r="I590" i="2" s="1"/>
  <c r="E590" i="2"/>
  <c r="D590" i="2"/>
  <c r="H589" i="2"/>
  <c r="I589" i="2" s="1"/>
  <c r="E589" i="2"/>
  <c r="D589" i="2"/>
  <c r="J588" i="2"/>
  <c r="J589" i="2" s="1"/>
  <c r="J590" i="2" s="1"/>
  <c r="J591" i="2" s="1"/>
  <c r="J592" i="2" s="1"/>
  <c r="H588" i="2"/>
  <c r="I588" i="2" s="1"/>
  <c r="E588" i="2"/>
  <c r="D588" i="2"/>
  <c r="H587" i="2"/>
  <c r="I587" i="2" s="1"/>
  <c r="E587" i="2"/>
  <c r="D587" i="2"/>
  <c r="H586" i="2"/>
  <c r="I586" i="2" s="1"/>
  <c r="E586" i="2"/>
  <c r="D586" i="2"/>
  <c r="H585" i="2"/>
  <c r="I585" i="2" s="1"/>
  <c r="E585" i="2"/>
  <c r="D585" i="2"/>
  <c r="H584" i="2"/>
  <c r="I584" i="2" s="1"/>
  <c r="E584" i="2"/>
  <c r="D584" i="2"/>
  <c r="H583" i="2"/>
  <c r="I583" i="2" s="1"/>
  <c r="E583" i="2"/>
  <c r="D583" i="2"/>
  <c r="H582" i="2"/>
  <c r="I582" i="2" s="1"/>
  <c r="E582" i="2"/>
  <c r="D582" i="2"/>
  <c r="H581" i="2"/>
  <c r="I581" i="2" s="1"/>
  <c r="E581" i="2"/>
  <c r="D581" i="2"/>
  <c r="H580" i="2"/>
  <c r="I580" i="2" s="1"/>
  <c r="E580" i="2"/>
  <c r="D580" i="2"/>
  <c r="H579" i="2"/>
  <c r="I579" i="2" s="1"/>
  <c r="E579" i="2"/>
  <c r="D579" i="2"/>
  <c r="H578" i="2"/>
  <c r="I578" i="2" s="1"/>
  <c r="E578" i="2"/>
  <c r="D578" i="2"/>
  <c r="H577" i="2"/>
  <c r="I577" i="2" s="1"/>
  <c r="E577" i="2"/>
  <c r="D577" i="2"/>
  <c r="H576" i="2"/>
  <c r="I576" i="2" s="1"/>
  <c r="E576" i="2"/>
  <c r="D576" i="2"/>
  <c r="H575" i="2"/>
  <c r="I575" i="2" s="1"/>
  <c r="E575" i="2"/>
  <c r="D575" i="2"/>
  <c r="H574" i="2"/>
  <c r="I574" i="2" s="1"/>
  <c r="E574" i="2"/>
  <c r="D574" i="2"/>
  <c r="H573" i="2"/>
  <c r="I573" i="2" s="1"/>
  <c r="E573" i="2"/>
  <c r="D573" i="2"/>
  <c r="H572" i="2"/>
  <c r="I572" i="2" s="1"/>
  <c r="E572" i="2"/>
  <c r="D572" i="2"/>
  <c r="H571" i="2"/>
  <c r="I571" i="2" s="1"/>
  <c r="E571" i="2"/>
  <c r="D571" i="2"/>
  <c r="H570" i="2"/>
  <c r="I570" i="2" s="1"/>
  <c r="E570" i="2"/>
  <c r="D570" i="2"/>
  <c r="H569" i="2"/>
  <c r="I569" i="2" s="1"/>
  <c r="E569" i="2"/>
  <c r="D569" i="2"/>
  <c r="H568" i="2"/>
  <c r="I568" i="2" s="1"/>
  <c r="E568" i="2"/>
  <c r="D568" i="2"/>
  <c r="H567" i="2"/>
  <c r="I567" i="2" s="1"/>
  <c r="E567" i="2"/>
  <c r="D567" i="2"/>
  <c r="H566" i="2"/>
  <c r="I566" i="2" s="1"/>
  <c r="E566" i="2"/>
  <c r="D566" i="2"/>
  <c r="J565" i="2"/>
  <c r="J566" i="2" s="1"/>
  <c r="J567" i="2" s="1"/>
  <c r="J568" i="2" s="1"/>
  <c r="J569" i="2" s="1"/>
  <c r="H565" i="2"/>
  <c r="I565" i="2" s="1"/>
  <c r="E565" i="2"/>
  <c r="D565" i="2"/>
  <c r="H564" i="2"/>
  <c r="I564" i="2" s="1"/>
  <c r="E564" i="2"/>
  <c r="D564" i="2"/>
  <c r="H563" i="2"/>
  <c r="I563" i="2" s="1"/>
  <c r="E563" i="2"/>
  <c r="D563" i="2"/>
  <c r="H562" i="2"/>
  <c r="I562" i="2" s="1"/>
  <c r="E562" i="2"/>
  <c r="D562" i="2"/>
  <c r="H561" i="2"/>
  <c r="I561" i="2" s="1"/>
  <c r="E561" i="2"/>
  <c r="D561" i="2"/>
  <c r="H560" i="2"/>
  <c r="I560" i="2" s="1"/>
  <c r="E560" i="2"/>
  <c r="D560" i="2"/>
  <c r="H559" i="2"/>
  <c r="I559" i="2" s="1"/>
  <c r="E559" i="2"/>
  <c r="D559" i="2"/>
  <c r="H558" i="2"/>
  <c r="I558" i="2" s="1"/>
  <c r="E558" i="2"/>
  <c r="D558" i="2"/>
  <c r="H557" i="2"/>
  <c r="I557" i="2" s="1"/>
  <c r="E557" i="2"/>
  <c r="D557" i="2"/>
  <c r="H556" i="2"/>
  <c r="I556" i="2" s="1"/>
  <c r="E556" i="2"/>
  <c r="D556" i="2"/>
  <c r="H555" i="2"/>
  <c r="I555" i="2" s="1"/>
  <c r="E555" i="2"/>
  <c r="D555" i="2"/>
  <c r="H554" i="2"/>
  <c r="I554" i="2" s="1"/>
  <c r="E554" i="2"/>
  <c r="D554" i="2"/>
  <c r="H553" i="2"/>
  <c r="I553" i="2" s="1"/>
  <c r="E553" i="2"/>
  <c r="D553" i="2"/>
  <c r="H552" i="2"/>
  <c r="I552" i="2" s="1"/>
  <c r="E552" i="2"/>
  <c r="D552" i="2"/>
  <c r="H551" i="2"/>
  <c r="I551" i="2" s="1"/>
  <c r="E551" i="2"/>
  <c r="D551" i="2"/>
  <c r="H550" i="2"/>
  <c r="I550" i="2" s="1"/>
  <c r="E550" i="2"/>
  <c r="D550" i="2"/>
  <c r="H549" i="2"/>
  <c r="I549" i="2" s="1"/>
  <c r="E549" i="2"/>
  <c r="D549" i="2"/>
  <c r="H548" i="2"/>
  <c r="I548" i="2" s="1"/>
  <c r="E548" i="2"/>
  <c r="D548" i="2"/>
  <c r="H547" i="2"/>
  <c r="I547" i="2" s="1"/>
  <c r="E547" i="2"/>
  <c r="D547" i="2"/>
  <c r="H546" i="2"/>
  <c r="I546" i="2" s="1"/>
  <c r="E546" i="2"/>
  <c r="D546" i="2"/>
  <c r="H545" i="2"/>
  <c r="I545" i="2" s="1"/>
  <c r="E545" i="2"/>
  <c r="D545" i="2"/>
  <c r="H544" i="2"/>
  <c r="I544" i="2" s="1"/>
  <c r="E544" i="2"/>
  <c r="D544" i="2"/>
  <c r="H543" i="2"/>
  <c r="I543" i="2" s="1"/>
  <c r="E543" i="2"/>
  <c r="D543" i="2"/>
  <c r="H542" i="2"/>
  <c r="I542" i="2" s="1"/>
  <c r="E542" i="2"/>
  <c r="D542" i="2"/>
  <c r="J541" i="2"/>
  <c r="J542" i="2" s="1"/>
  <c r="H541" i="2"/>
  <c r="I541" i="2" s="1"/>
  <c r="E541" i="2"/>
  <c r="D541" i="2"/>
  <c r="H540" i="2"/>
  <c r="I540" i="2" s="1"/>
  <c r="E540" i="2"/>
  <c r="D540" i="2"/>
  <c r="H539" i="2"/>
  <c r="I539" i="2" s="1"/>
  <c r="E539" i="2"/>
  <c r="D539" i="2"/>
  <c r="H538" i="2"/>
  <c r="I538" i="2" s="1"/>
  <c r="E538" i="2"/>
  <c r="D538" i="2"/>
  <c r="H537" i="2"/>
  <c r="I537" i="2" s="1"/>
  <c r="E537" i="2"/>
  <c r="D537" i="2"/>
  <c r="H536" i="2"/>
  <c r="I536" i="2" s="1"/>
  <c r="E536" i="2"/>
  <c r="D536" i="2"/>
  <c r="H535" i="2"/>
  <c r="I535" i="2" s="1"/>
  <c r="E535" i="2"/>
  <c r="D535" i="2"/>
  <c r="H534" i="2"/>
  <c r="I534" i="2" s="1"/>
  <c r="E534" i="2"/>
  <c r="D534" i="2"/>
  <c r="H533" i="2"/>
  <c r="I533" i="2" s="1"/>
  <c r="E533" i="2"/>
  <c r="D533" i="2"/>
  <c r="H532" i="2"/>
  <c r="I532" i="2" s="1"/>
  <c r="E532" i="2"/>
  <c r="D532" i="2"/>
  <c r="H531" i="2"/>
  <c r="I531" i="2" s="1"/>
  <c r="E531" i="2"/>
  <c r="D531" i="2"/>
  <c r="H530" i="2"/>
  <c r="I530" i="2" s="1"/>
  <c r="E530" i="2"/>
  <c r="D530" i="2"/>
  <c r="H529" i="2"/>
  <c r="I529" i="2" s="1"/>
  <c r="E529" i="2"/>
  <c r="D529" i="2"/>
  <c r="H528" i="2"/>
  <c r="I528" i="2" s="1"/>
  <c r="E528" i="2"/>
  <c r="D528" i="2"/>
  <c r="H527" i="2"/>
  <c r="I527" i="2" s="1"/>
  <c r="E527" i="2"/>
  <c r="D527" i="2"/>
  <c r="H526" i="2"/>
  <c r="I526" i="2" s="1"/>
  <c r="E526" i="2"/>
  <c r="D526" i="2"/>
  <c r="H525" i="2"/>
  <c r="I525" i="2" s="1"/>
  <c r="E525" i="2"/>
  <c r="D525" i="2"/>
  <c r="H524" i="2"/>
  <c r="I524" i="2" s="1"/>
  <c r="E524" i="2"/>
  <c r="D524" i="2"/>
  <c r="H523" i="2"/>
  <c r="I523" i="2" s="1"/>
  <c r="E523" i="2"/>
  <c r="D523" i="2"/>
  <c r="H522" i="2"/>
  <c r="I522" i="2" s="1"/>
  <c r="E522" i="2"/>
  <c r="D522" i="2"/>
  <c r="H521" i="2"/>
  <c r="I521" i="2" s="1"/>
  <c r="E521" i="2"/>
  <c r="D521" i="2"/>
  <c r="H520" i="2"/>
  <c r="I520" i="2" s="1"/>
  <c r="E520" i="2"/>
  <c r="D520" i="2"/>
  <c r="H519" i="2"/>
  <c r="I519" i="2" s="1"/>
  <c r="E519" i="2"/>
  <c r="D519" i="2"/>
  <c r="H518" i="2"/>
  <c r="I518" i="2" s="1"/>
  <c r="E518" i="2"/>
  <c r="D518" i="2"/>
  <c r="H517" i="2"/>
  <c r="I517" i="2" s="1"/>
  <c r="E517" i="2"/>
  <c r="D517" i="2"/>
  <c r="H516" i="2"/>
  <c r="I516" i="2" s="1"/>
  <c r="E516" i="2"/>
  <c r="D516" i="2"/>
  <c r="H515" i="2"/>
  <c r="I515" i="2" s="1"/>
  <c r="E515" i="2"/>
  <c r="D515" i="2"/>
  <c r="H514" i="2"/>
  <c r="I514" i="2" s="1"/>
  <c r="E514" i="2"/>
  <c r="D514" i="2"/>
  <c r="H513" i="2"/>
  <c r="I513" i="2" s="1"/>
  <c r="E513" i="2"/>
  <c r="D513" i="2"/>
  <c r="H512" i="2"/>
  <c r="I512" i="2" s="1"/>
  <c r="E512" i="2"/>
  <c r="D512" i="2"/>
  <c r="H511" i="2"/>
  <c r="I511" i="2" s="1"/>
  <c r="E511" i="2"/>
  <c r="D511" i="2"/>
  <c r="H510" i="2"/>
  <c r="I510" i="2" s="1"/>
  <c r="E510" i="2"/>
  <c r="D510" i="2"/>
  <c r="H509" i="2"/>
  <c r="I509" i="2" s="1"/>
  <c r="E509" i="2"/>
  <c r="D509" i="2"/>
  <c r="H508" i="2"/>
  <c r="I508" i="2" s="1"/>
  <c r="E508" i="2"/>
  <c r="D508" i="2"/>
  <c r="J507" i="2"/>
  <c r="J508" i="2" s="1"/>
  <c r="J509" i="2" s="1"/>
  <c r="H507" i="2"/>
  <c r="I507" i="2" s="1"/>
  <c r="E507" i="2"/>
  <c r="D507" i="2"/>
  <c r="H506" i="2"/>
  <c r="I506" i="2" s="1"/>
  <c r="E506" i="2"/>
  <c r="D506" i="2"/>
  <c r="H505" i="2"/>
  <c r="I505" i="2" s="1"/>
  <c r="E505" i="2"/>
  <c r="D505" i="2"/>
  <c r="H504" i="2"/>
  <c r="I504" i="2" s="1"/>
  <c r="E504" i="2"/>
  <c r="D504" i="2"/>
  <c r="H503" i="2"/>
  <c r="I503" i="2" s="1"/>
  <c r="E503" i="2"/>
  <c r="D503" i="2"/>
  <c r="H502" i="2"/>
  <c r="I502" i="2" s="1"/>
  <c r="E502" i="2"/>
  <c r="D502" i="2"/>
  <c r="H501" i="2"/>
  <c r="I501" i="2" s="1"/>
  <c r="E501" i="2"/>
  <c r="D501" i="2"/>
  <c r="H500" i="2"/>
  <c r="I500" i="2" s="1"/>
  <c r="E500" i="2"/>
  <c r="D500" i="2"/>
  <c r="H499" i="2"/>
  <c r="I499" i="2" s="1"/>
  <c r="E499" i="2"/>
  <c r="D499" i="2"/>
  <c r="H498" i="2"/>
  <c r="I498" i="2" s="1"/>
  <c r="E498" i="2"/>
  <c r="D498" i="2"/>
  <c r="H497" i="2"/>
  <c r="I497" i="2" s="1"/>
  <c r="E497" i="2"/>
  <c r="D497" i="2"/>
  <c r="H496" i="2"/>
  <c r="I496" i="2" s="1"/>
  <c r="E496" i="2"/>
  <c r="D496" i="2"/>
  <c r="H495" i="2"/>
  <c r="I495" i="2" s="1"/>
  <c r="E495" i="2"/>
  <c r="D495" i="2"/>
  <c r="H494" i="2"/>
  <c r="I494" i="2" s="1"/>
  <c r="E494" i="2"/>
  <c r="D494" i="2"/>
  <c r="H493" i="2"/>
  <c r="I493" i="2" s="1"/>
  <c r="E493" i="2"/>
  <c r="D493" i="2"/>
  <c r="H492" i="2"/>
  <c r="I492" i="2" s="1"/>
  <c r="E492" i="2"/>
  <c r="D492" i="2"/>
  <c r="H491" i="2"/>
  <c r="I491" i="2" s="1"/>
  <c r="E491" i="2"/>
  <c r="D491" i="2"/>
  <c r="H490" i="2"/>
  <c r="I490" i="2" s="1"/>
  <c r="E490" i="2"/>
  <c r="D490" i="2"/>
  <c r="H489" i="2"/>
  <c r="I489" i="2" s="1"/>
  <c r="E489" i="2"/>
  <c r="D489" i="2"/>
  <c r="H488" i="2"/>
  <c r="I488" i="2" s="1"/>
  <c r="E488" i="2"/>
  <c r="D488" i="2"/>
  <c r="H487" i="2"/>
  <c r="I487" i="2" s="1"/>
  <c r="E487" i="2"/>
  <c r="D487" i="2"/>
  <c r="H486" i="2"/>
  <c r="I486" i="2" s="1"/>
  <c r="E486" i="2"/>
  <c r="D486" i="2"/>
  <c r="H485" i="2"/>
  <c r="I485" i="2" s="1"/>
  <c r="E485" i="2"/>
  <c r="D485" i="2"/>
  <c r="H484" i="2"/>
  <c r="I484" i="2" s="1"/>
  <c r="E484" i="2"/>
  <c r="D484" i="2"/>
  <c r="H483" i="2"/>
  <c r="I483" i="2" s="1"/>
  <c r="E483" i="2"/>
  <c r="D483" i="2"/>
  <c r="H482" i="2"/>
  <c r="I482" i="2" s="1"/>
  <c r="E482" i="2"/>
  <c r="D482" i="2"/>
  <c r="H481" i="2"/>
  <c r="I481" i="2" s="1"/>
  <c r="E481" i="2"/>
  <c r="D481" i="2"/>
  <c r="H480" i="2"/>
  <c r="I480" i="2" s="1"/>
  <c r="E480" i="2"/>
  <c r="D480" i="2"/>
  <c r="H479" i="2"/>
  <c r="I479" i="2" s="1"/>
  <c r="E479" i="2"/>
  <c r="D479" i="2"/>
  <c r="H478" i="2"/>
  <c r="I478" i="2" s="1"/>
  <c r="E478" i="2"/>
  <c r="D478" i="2"/>
  <c r="H477" i="2"/>
  <c r="I477" i="2" s="1"/>
  <c r="E477" i="2"/>
  <c r="D477" i="2"/>
  <c r="H476" i="2"/>
  <c r="I476" i="2" s="1"/>
  <c r="E476" i="2"/>
  <c r="D476" i="2"/>
  <c r="H475" i="2"/>
  <c r="I475" i="2" s="1"/>
  <c r="E475" i="2"/>
  <c r="D475" i="2"/>
  <c r="H474" i="2"/>
  <c r="I474" i="2" s="1"/>
  <c r="E474" i="2"/>
  <c r="D474" i="2"/>
  <c r="H473" i="2"/>
  <c r="I473" i="2" s="1"/>
  <c r="E473" i="2"/>
  <c r="D473" i="2"/>
  <c r="H472" i="2"/>
  <c r="I472" i="2" s="1"/>
  <c r="E472" i="2"/>
  <c r="D472" i="2"/>
  <c r="J471" i="2"/>
  <c r="J472" i="2" s="1"/>
  <c r="J473" i="2" s="1"/>
  <c r="J474" i="2" s="1"/>
  <c r="J475" i="2" s="1"/>
  <c r="J476" i="2" s="1"/>
  <c r="J477" i="2" s="1"/>
  <c r="H471" i="2"/>
  <c r="I471" i="2" s="1"/>
  <c r="E471" i="2"/>
  <c r="D471" i="2"/>
  <c r="H470" i="2"/>
  <c r="I470" i="2" s="1"/>
  <c r="E470" i="2"/>
  <c r="D470" i="2"/>
  <c r="H469" i="2"/>
  <c r="I469" i="2" s="1"/>
  <c r="E469" i="2"/>
  <c r="D469" i="2"/>
  <c r="H468" i="2"/>
  <c r="I468" i="2" s="1"/>
  <c r="E468" i="2"/>
  <c r="D468" i="2"/>
  <c r="H467" i="2"/>
  <c r="I467" i="2" s="1"/>
  <c r="E467" i="2"/>
  <c r="D467" i="2"/>
  <c r="H466" i="2"/>
  <c r="I466" i="2" s="1"/>
  <c r="E466" i="2"/>
  <c r="D466" i="2"/>
  <c r="H465" i="2"/>
  <c r="I465" i="2" s="1"/>
  <c r="E465" i="2"/>
  <c r="D465" i="2"/>
  <c r="H464" i="2"/>
  <c r="I464" i="2" s="1"/>
  <c r="E464" i="2"/>
  <c r="D464" i="2"/>
  <c r="H463" i="2"/>
  <c r="I463" i="2" s="1"/>
  <c r="E463" i="2"/>
  <c r="D463" i="2"/>
  <c r="H462" i="2"/>
  <c r="I462" i="2" s="1"/>
  <c r="E462" i="2"/>
  <c r="D462" i="2"/>
  <c r="H461" i="2"/>
  <c r="I461" i="2" s="1"/>
  <c r="E461" i="2"/>
  <c r="D461" i="2"/>
  <c r="H460" i="2"/>
  <c r="I460" i="2" s="1"/>
  <c r="E460" i="2"/>
  <c r="D460" i="2"/>
  <c r="H459" i="2"/>
  <c r="I459" i="2" s="1"/>
  <c r="E459" i="2"/>
  <c r="D459" i="2"/>
  <c r="H458" i="2"/>
  <c r="I458" i="2" s="1"/>
  <c r="E458" i="2"/>
  <c r="D458" i="2"/>
  <c r="H457" i="2"/>
  <c r="I457" i="2" s="1"/>
  <c r="E457" i="2"/>
  <c r="D457" i="2"/>
  <c r="H456" i="2"/>
  <c r="I456" i="2" s="1"/>
  <c r="E456" i="2"/>
  <c r="D456" i="2"/>
  <c r="H455" i="2"/>
  <c r="I455" i="2" s="1"/>
  <c r="E455" i="2"/>
  <c r="D455" i="2"/>
  <c r="H454" i="2"/>
  <c r="I454" i="2" s="1"/>
  <c r="E454" i="2"/>
  <c r="D454" i="2"/>
  <c r="H453" i="2"/>
  <c r="I453" i="2" s="1"/>
  <c r="E453" i="2"/>
  <c r="D453" i="2"/>
  <c r="H452" i="2"/>
  <c r="I452" i="2" s="1"/>
  <c r="E452" i="2"/>
  <c r="D452" i="2"/>
  <c r="J451" i="2"/>
  <c r="J452" i="2" s="1"/>
  <c r="H451" i="2"/>
  <c r="I451" i="2" s="1"/>
  <c r="E451" i="2"/>
  <c r="D451" i="2"/>
  <c r="H450" i="2"/>
  <c r="I450" i="2" s="1"/>
  <c r="E450" i="2"/>
  <c r="D450" i="2"/>
  <c r="H449" i="2"/>
  <c r="I449" i="2" s="1"/>
  <c r="E449" i="2"/>
  <c r="D449" i="2"/>
  <c r="H448" i="2"/>
  <c r="I448" i="2" s="1"/>
  <c r="E448" i="2"/>
  <c r="D448" i="2"/>
  <c r="H447" i="2"/>
  <c r="I447" i="2" s="1"/>
  <c r="E447" i="2"/>
  <c r="D447" i="2"/>
  <c r="H446" i="2"/>
  <c r="I446" i="2" s="1"/>
  <c r="E446" i="2"/>
  <c r="D446" i="2"/>
  <c r="H445" i="2"/>
  <c r="I445" i="2" s="1"/>
  <c r="E445" i="2"/>
  <c r="D445" i="2"/>
  <c r="H444" i="2"/>
  <c r="I444" i="2" s="1"/>
  <c r="E444" i="2"/>
  <c r="D444" i="2"/>
  <c r="H443" i="2"/>
  <c r="I443" i="2" s="1"/>
  <c r="E443" i="2"/>
  <c r="D443" i="2"/>
  <c r="H442" i="2"/>
  <c r="I442" i="2" s="1"/>
  <c r="E442" i="2"/>
  <c r="D442" i="2"/>
  <c r="H441" i="2"/>
  <c r="I441" i="2" s="1"/>
  <c r="E441" i="2"/>
  <c r="D441" i="2"/>
  <c r="K440" i="2"/>
  <c r="H440" i="2"/>
  <c r="I440" i="2" s="1"/>
  <c r="E440" i="2"/>
  <c r="D440" i="2"/>
  <c r="K439" i="2"/>
  <c r="H439" i="2"/>
  <c r="I439" i="2" s="1"/>
  <c r="E439" i="2"/>
  <c r="D439" i="2"/>
  <c r="K438" i="2"/>
  <c r="H438" i="2"/>
  <c r="I438" i="2" s="1"/>
  <c r="E438" i="2"/>
  <c r="D438" i="2"/>
  <c r="K437" i="2"/>
  <c r="J437" i="2"/>
  <c r="H437" i="2"/>
  <c r="I437" i="2" s="1"/>
  <c r="E437" i="2"/>
  <c r="D437" i="2"/>
  <c r="H436" i="2"/>
  <c r="I436" i="2" s="1"/>
  <c r="E436" i="2"/>
  <c r="D436" i="2"/>
  <c r="H435" i="2"/>
  <c r="I435" i="2" s="1"/>
  <c r="E435" i="2"/>
  <c r="D435" i="2"/>
  <c r="H434" i="2"/>
  <c r="I434" i="2" s="1"/>
  <c r="E434" i="2"/>
  <c r="D434" i="2"/>
  <c r="H433" i="2"/>
  <c r="I433" i="2" s="1"/>
  <c r="E433" i="2"/>
  <c r="D433" i="2"/>
  <c r="J432" i="2"/>
  <c r="J657" i="2" s="1"/>
  <c r="H432" i="2"/>
  <c r="I432" i="2" s="1"/>
  <c r="E432" i="2"/>
  <c r="D432" i="2"/>
  <c r="H431" i="2"/>
  <c r="I431" i="2" s="1"/>
  <c r="E431" i="2"/>
  <c r="D431" i="2"/>
  <c r="H430" i="2"/>
  <c r="I430" i="2" s="1"/>
  <c r="E430" i="2"/>
  <c r="D430" i="2"/>
  <c r="H429" i="2"/>
  <c r="I429" i="2" s="1"/>
  <c r="E429" i="2"/>
  <c r="D429" i="2"/>
  <c r="H428" i="2"/>
  <c r="I428" i="2" s="1"/>
  <c r="E428" i="2"/>
  <c r="D428" i="2"/>
  <c r="H427" i="2"/>
  <c r="I427" i="2" s="1"/>
  <c r="E427" i="2"/>
  <c r="D427" i="2"/>
  <c r="H426" i="2"/>
  <c r="I426" i="2" s="1"/>
  <c r="E426" i="2"/>
  <c r="D426" i="2"/>
  <c r="H425" i="2"/>
  <c r="I425" i="2" s="1"/>
  <c r="E425" i="2"/>
  <c r="D425" i="2"/>
  <c r="H424" i="2"/>
  <c r="I424" i="2" s="1"/>
  <c r="E424" i="2"/>
  <c r="D424" i="2"/>
  <c r="H423" i="2"/>
  <c r="I423" i="2" s="1"/>
  <c r="E423" i="2"/>
  <c r="D423" i="2"/>
  <c r="H422" i="2"/>
  <c r="I422" i="2" s="1"/>
  <c r="E422" i="2"/>
  <c r="D422" i="2"/>
  <c r="H421" i="2"/>
  <c r="I421" i="2" s="1"/>
  <c r="E421" i="2"/>
  <c r="D421" i="2"/>
  <c r="H420" i="2"/>
  <c r="I420" i="2" s="1"/>
  <c r="E420" i="2"/>
  <c r="D420" i="2"/>
  <c r="H419" i="2"/>
  <c r="I419" i="2" s="1"/>
  <c r="E419" i="2"/>
  <c r="D419" i="2"/>
  <c r="H418" i="2"/>
  <c r="I418" i="2" s="1"/>
  <c r="E418" i="2"/>
  <c r="D418" i="2"/>
  <c r="H417" i="2"/>
  <c r="I417" i="2" s="1"/>
  <c r="E417" i="2"/>
  <c r="D417" i="2"/>
  <c r="H416" i="2"/>
  <c r="I416" i="2" s="1"/>
  <c r="E416" i="2"/>
  <c r="D416" i="2"/>
  <c r="H415" i="2"/>
  <c r="I415" i="2" s="1"/>
  <c r="E415" i="2"/>
  <c r="D415" i="2"/>
  <c r="H414" i="2"/>
  <c r="I414" i="2" s="1"/>
  <c r="E414" i="2"/>
  <c r="D414" i="2"/>
  <c r="H413" i="2"/>
  <c r="I413" i="2" s="1"/>
  <c r="E413" i="2"/>
  <c r="D413" i="2"/>
  <c r="H412" i="2"/>
  <c r="I412" i="2" s="1"/>
  <c r="E412" i="2"/>
  <c r="D412" i="2"/>
  <c r="H411" i="2"/>
  <c r="I411" i="2" s="1"/>
  <c r="E411" i="2"/>
  <c r="D411" i="2"/>
  <c r="H410" i="2"/>
  <c r="I410" i="2" s="1"/>
  <c r="E410" i="2"/>
  <c r="D410" i="2"/>
  <c r="H409" i="2"/>
  <c r="I409" i="2" s="1"/>
  <c r="E409" i="2"/>
  <c r="D409" i="2"/>
  <c r="H408" i="2"/>
  <c r="I408" i="2" s="1"/>
  <c r="E408" i="2"/>
  <c r="D408" i="2"/>
  <c r="H407" i="2"/>
  <c r="I407" i="2" s="1"/>
  <c r="E407" i="2"/>
  <c r="D407" i="2"/>
  <c r="H406" i="2"/>
  <c r="I406" i="2" s="1"/>
  <c r="E406" i="2"/>
  <c r="D406" i="2"/>
  <c r="H405" i="2"/>
  <c r="I405" i="2" s="1"/>
  <c r="E405" i="2"/>
  <c r="D405" i="2"/>
  <c r="H404" i="2"/>
  <c r="I404" i="2" s="1"/>
  <c r="E404" i="2"/>
  <c r="D404" i="2"/>
  <c r="H403" i="2"/>
  <c r="I403" i="2" s="1"/>
  <c r="E403" i="2"/>
  <c r="D403" i="2"/>
  <c r="H402" i="2"/>
  <c r="I402" i="2" s="1"/>
  <c r="E402" i="2"/>
  <c r="D402" i="2"/>
  <c r="H401" i="2"/>
  <c r="I401" i="2" s="1"/>
  <c r="E401" i="2"/>
  <c r="D401" i="2"/>
  <c r="H400" i="2"/>
  <c r="I400" i="2" s="1"/>
  <c r="E400" i="2"/>
  <c r="D400" i="2"/>
  <c r="H399" i="2"/>
  <c r="I399" i="2" s="1"/>
  <c r="E399" i="2"/>
  <c r="D399" i="2"/>
  <c r="H398" i="2"/>
  <c r="I398" i="2" s="1"/>
  <c r="E398" i="2"/>
  <c r="D398" i="2"/>
  <c r="H397" i="2"/>
  <c r="I397" i="2" s="1"/>
  <c r="E397" i="2"/>
  <c r="D397" i="2"/>
  <c r="H396" i="2"/>
  <c r="I396" i="2" s="1"/>
  <c r="E396" i="2"/>
  <c r="D396" i="2"/>
  <c r="H395" i="2"/>
  <c r="I395" i="2" s="1"/>
  <c r="E395" i="2"/>
  <c r="D395" i="2"/>
  <c r="H394" i="2"/>
  <c r="I394" i="2" s="1"/>
  <c r="E394" i="2"/>
  <c r="D394" i="2"/>
  <c r="H393" i="2"/>
  <c r="I393" i="2" s="1"/>
  <c r="E393" i="2"/>
  <c r="D393" i="2"/>
  <c r="H392" i="2"/>
  <c r="I392" i="2" s="1"/>
  <c r="E392" i="2"/>
  <c r="D392" i="2"/>
  <c r="H391" i="2"/>
  <c r="I391" i="2" s="1"/>
  <c r="E391" i="2"/>
  <c r="D391" i="2"/>
  <c r="H390" i="2"/>
  <c r="I390" i="2" s="1"/>
  <c r="E390" i="2"/>
  <c r="D390" i="2"/>
  <c r="H389" i="2"/>
  <c r="I389" i="2" s="1"/>
  <c r="E389" i="2"/>
  <c r="D389" i="2"/>
  <c r="H388" i="2"/>
  <c r="I388" i="2" s="1"/>
  <c r="E388" i="2"/>
  <c r="D388" i="2"/>
  <c r="J387" i="2"/>
  <c r="H387" i="2"/>
  <c r="I387" i="2" s="1"/>
  <c r="E387" i="2"/>
  <c r="D387" i="2"/>
  <c r="H386" i="2"/>
  <c r="I386" i="2" s="1"/>
  <c r="E386" i="2"/>
  <c r="D386" i="2"/>
  <c r="H385" i="2"/>
  <c r="I385" i="2" s="1"/>
  <c r="E385" i="2"/>
  <c r="D385" i="2"/>
  <c r="H384" i="2"/>
  <c r="I384" i="2" s="1"/>
  <c r="E384" i="2"/>
  <c r="D384" i="2"/>
  <c r="H383" i="2"/>
  <c r="I383" i="2" s="1"/>
  <c r="E383" i="2"/>
  <c r="D383" i="2"/>
  <c r="J382" i="2"/>
  <c r="J383" i="2" s="1"/>
  <c r="H382" i="2"/>
  <c r="I382" i="2" s="1"/>
  <c r="E382" i="2"/>
  <c r="D382" i="2"/>
  <c r="H381" i="2"/>
  <c r="I381" i="2" s="1"/>
  <c r="E381" i="2"/>
  <c r="D381" i="2"/>
  <c r="H380" i="2"/>
  <c r="I380" i="2" s="1"/>
  <c r="E380" i="2"/>
  <c r="D380" i="2"/>
  <c r="J379" i="2"/>
  <c r="J380" i="2" s="1"/>
  <c r="H379" i="2"/>
  <c r="I379" i="2" s="1"/>
  <c r="E379" i="2"/>
  <c r="D379" i="2"/>
  <c r="H378" i="2"/>
  <c r="I378" i="2" s="1"/>
  <c r="E378" i="2"/>
  <c r="D378" i="2"/>
  <c r="H377" i="2"/>
  <c r="I377" i="2" s="1"/>
  <c r="E377" i="2"/>
  <c r="D377" i="2"/>
  <c r="H376" i="2"/>
  <c r="I376" i="2" s="1"/>
  <c r="E376" i="2"/>
  <c r="D376" i="2"/>
  <c r="H375" i="2"/>
  <c r="I375" i="2" s="1"/>
  <c r="E375" i="2"/>
  <c r="D375" i="2"/>
  <c r="H374" i="2"/>
  <c r="I374" i="2" s="1"/>
  <c r="E374" i="2"/>
  <c r="D374" i="2"/>
  <c r="H373" i="2"/>
  <c r="I373" i="2" s="1"/>
  <c r="E373" i="2"/>
  <c r="D373" i="2"/>
  <c r="H372" i="2"/>
  <c r="I372" i="2" s="1"/>
  <c r="E372" i="2"/>
  <c r="D372" i="2"/>
  <c r="H371" i="2"/>
  <c r="I371" i="2" s="1"/>
  <c r="E371" i="2"/>
  <c r="D371" i="2"/>
  <c r="H370" i="2"/>
  <c r="I370" i="2" s="1"/>
  <c r="E370" i="2"/>
  <c r="D370" i="2"/>
  <c r="H369" i="2"/>
  <c r="I369" i="2" s="1"/>
  <c r="E369" i="2"/>
  <c r="D369" i="2"/>
  <c r="H368" i="2"/>
  <c r="I368" i="2" s="1"/>
  <c r="E368" i="2"/>
  <c r="D368" i="2"/>
  <c r="H367" i="2"/>
  <c r="I367" i="2" s="1"/>
  <c r="E367" i="2"/>
  <c r="D367" i="2"/>
  <c r="H366" i="2"/>
  <c r="I366" i="2" s="1"/>
  <c r="E366" i="2"/>
  <c r="D366" i="2"/>
  <c r="H365" i="2"/>
  <c r="I365" i="2" s="1"/>
  <c r="E365" i="2"/>
  <c r="D365" i="2"/>
  <c r="H364" i="2"/>
  <c r="I364" i="2" s="1"/>
  <c r="E364" i="2"/>
  <c r="D364" i="2"/>
  <c r="H363" i="2"/>
  <c r="I363" i="2" s="1"/>
  <c r="E363" i="2"/>
  <c r="D363" i="2"/>
  <c r="H362" i="2"/>
  <c r="I362" i="2" s="1"/>
  <c r="E362" i="2"/>
  <c r="D362" i="2"/>
  <c r="H361" i="2"/>
  <c r="I361" i="2" s="1"/>
  <c r="E361" i="2"/>
  <c r="D361" i="2"/>
  <c r="H360" i="2"/>
  <c r="I360" i="2" s="1"/>
  <c r="E360" i="2"/>
  <c r="D360" i="2"/>
  <c r="H359" i="2"/>
  <c r="I359" i="2" s="1"/>
  <c r="E359" i="2"/>
  <c r="D359" i="2"/>
  <c r="H358" i="2"/>
  <c r="I358" i="2" s="1"/>
  <c r="E358" i="2"/>
  <c r="D358" i="2"/>
  <c r="H357" i="2"/>
  <c r="I357" i="2" s="1"/>
  <c r="E357" i="2"/>
  <c r="D357" i="2"/>
  <c r="H356" i="2"/>
  <c r="I356" i="2" s="1"/>
  <c r="E356" i="2"/>
  <c r="D356" i="2"/>
  <c r="H355" i="2"/>
  <c r="I355" i="2" s="1"/>
  <c r="E355" i="2"/>
  <c r="D355" i="2"/>
  <c r="H354" i="2"/>
  <c r="I354" i="2" s="1"/>
  <c r="E354" i="2"/>
  <c r="D354" i="2"/>
  <c r="H353" i="2"/>
  <c r="I353" i="2" s="1"/>
  <c r="E353" i="2"/>
  <c r="D353" i="2"/>
  <c r="H352" i="2"/>
  <c r="I352" i="2" s="1"/>
  <c r="E352" i="2"/>
  <c r="D352" i="2"/>
  <c r="H351" i="2"/>
  <c r="I351" i="2" s="1"/>
  <c r="E351" i="2"/>
  <c r="D351" i="2"/>
  <c r="H350" i="2"/>
  <c r="I350" i="2" s="1"/>
  <c r="E350" i="2"/>
  <c r="D350" i="2"/>
  <c r="H349" i="2"/>
  <c r="I349" i="2" s="1"/>
  <c r="E349" i="2"/>
  <c r="D349" i="2"/>
  <c r="H348" i="2"/>
  <c r="I348" i="2" s="1"/>
  <c r="E348" i="2"/>
  <c r="D348" i="2"/>
  <c r="H347" i="2"/>
  <c r="I347" i="2" s="1"/>
  <c r="E347" i="2"/>
  <c r="D347" i="2"/>
  <c r="H346" i="2"/>
  <c r="I346" i="2" s="1"/>
  <c r="E346" i="2"/>
  <c r="D346" i="2"/>
  <c r="H345" i="2"/>
  <c r="I345" i="2" s="1"/>
  <c r="E345" i="2"/>
  <c r="D345" i="2"/>
  <c r="H344" i="2"/>
  <c r="I344" i="2" s="1"/>
  <c r="E344" i="2"/>
  <c r="D344" i="2"/>
  <c r="H343" i="2"/>
  <c r="I343" i="2" s="1"/>
  <c r="E343" i="2"/>
  <c r="D343" i="2"/>
  <c r="H342" i="2"/>
  <c r="I342" i="2" s="1"/>
  <c r="E342" i="2"/>
  <c r="D342" i="2"/>
  <c r="H341" i="2"/>
  <c r="I341" i="2" s="1"/>
  <c r="E341" i="2"/>
  <c r="D341" i="2"/>
  <c r="H340" i="2"/>
  <c r="I340" i="2" s="1"/>
  <c r="E340" i="2"/>
  <c r="D340" i="2"/>
  <c r="H339" i="2"/>
  <c r="I339" i="2" s="1"/>
  <c r="E339" i="2"/>
  <c r="D339" i="2"/>
  <c r="H338" i="2"/>
  <c r="I338" i="2" s="1"/>
  <c r="E338" i="2"/>
  <c r="D338" i="2"/>
  <c r="H337" i="2"/>
  <c r="I337" i="2" s="1"/>
  <c r="E337" i="2"/>
  <c r="D337" i="2"/>
  <c r="H336" i="2"/>
  <c r="I336" i="2" s="1"/>
  <c r="E336" i="2"/>
  <c r="D336" i="2"/>
  <c r="H335" i="2"/>
  <c r="I335" i="2" s="1"/>
  <c r="E335" i="2"/>
  <c r="D335" i="2"/>
  <c r="H334" i="2"/>
  <c r="I334" i="2" s="1"/>
  <c r="E334" i="2"/>
  <c r="D334" i="2"/>
  <c r="H333" i="2"/>
  <c r="I333" i="2" s="1"/>
  <c r="E333" i="2"/>
  <c r="D333" i="2"/>
  <c r="H332" i="2"/>
  <c r="I332" i="2" s="1"/>
  <c r="E332" i="2"/>
  <c r="D332" i="2"/>
  <c r="H331" i="2"/>
  <c r="I331" i="2" s="1"/>
  <c r="E331" i="2"/>
  <c r="D331" i="2"/>
  <c r="H330" i="2"/>
  <c r="I330" i="2" s="1"/>
  <c r="E330" i="2"/>
  <c r="D330" i="2"/>
  <c r="H329" i="2"/>
  <c r="I329" i="2" s="1"/>
  <c r="E329" i="2"/>
  <c r="D329" i="2"/>
  <c r="H328" i="2"/>
  <c r="I328" i="2" s="1"/>
  <c r="E328" i="2"/>
  <c r="D328" i="2"/>
  <c r="H327" i="2"/>
  <c r="I327" i="2" s="1"/>
  <c r="E327" i="2"/>
  <c r="D327" i="2"/>
  <c r="H326" i="2"/>
  <c r="I326" i="2" s="1"/>
  <c r="E326" i="2"/>
  <c r="D326" i="2"/>
  <c r="H325" i="2"/>
  <c r="I325" i="2" s="1"/>
  <c r="E325" i="2"/>
  <c r="D325" i="2"/>
  <c r="H324" i="2"/>
  <c r="I324" i="2" s="1"/>
  <c r="E324" i="2"/>
  <c r="D324" i="2"/>
  <c r="H323" i="2"/>
  <c r="I323" i="2" s="1"/>
  <c r="E323" i="2"/>
  <c r="D323" i="2"/>
  <c r="H322" i="2"/>
  <c r="I322" i="2" s="1"/>
  <c r="E322" i="2"/>
  <c r="D322" i="2"/>
  <c r="H321" i="2"/>
  <c r="I321" i="2" s="1"/>
  <c r="E321" i="2"/>
  <c r="D321" i="2"/>
  <c r="H320" i="2"/>
  <c r="I320" i="2" s="1"/>
  <c r="E320" i="2"/>
  <c r="D320" i="2"/>
  <c r="H319" i="2"/>
  <c r="I319" i="2" s="1"/>
  <c r="E319" i="2"/>
  <c r="D319" i="2"/>
  <c r="H318" i="2"/>
  <c r="I318" i="2" s="1"/>
  <c r="E318" i="2"/>
  <c r="D318" i="2"/>
  <c r="H317" i="2"/>
  <c r="I317" i="2" s="1"/>
  <c r="E317" i="2"/>
  <c r="D317" i="2"/>
  <c r="H316" i="2"/>
  <c r="I316" i="2" s="1"/>
  <c r="E316" i="2"/>
  <c r="D316" i="2"/>
  <c r="H315" i="2"/>
  <c r="I315" i="2" s="1"/>
  <c r="E315" i="2"/>
  <c r="D315" i="2"/>
  <c r="H314" i="2"/>
  <c r="I314" i="2" s="1"/>
  <c r="E314" i="2"/>
  <c r="D314" i="2"/>
  <c r="H313" i="2"/>
  <c r="I313" i="2" s="1"/>
  <c r="E313" i="2"/>
  <c r="D313" i="2"/>
  <c r="H312" i="2"/>
  <c r="I312" i="2" s="1"/>
  <c r="E312" i="2"/>
  <c r="D312" i="2"/>
  <c r="H311" i="2"/>
  <c r="I311" i="2" s="1"/>
  <c r="E311" i="2"/>
  <c r="D311" i="2"/>
  <c r="H310" i="2"/>
  <c r="I310" i="2" s="1"/>
  <c r="E310" i="2"/>
  <c r="D310" i="2"/>
  <c r="H309" i="2"/>
  <c r="I309" i="2" s="1"/>
  <c r="E309" i="2"/>
  <c r="D309" i="2"/>
  <c r="H308" i="2"/>
  <c r="I308" i="2" s="1"/>
  <c r="E308" i="2"/>
  <c r="D308" i="2"/>
  <c r="H307" i="2"/>
  <c r="I307" i="2" s="1"/>
  <c r="E307" i="2"/>
  <c r="D307" i="2"/>
  <c r="H306" i="2"/>
  <c r="I306" i="2" s="1"/>
  <c r="E306" i="2"/>
  <c r="D306" i="2"/>
  <c r="H305" i="2"/>
  <c r="I305" i="2" s="1"/>
  <c r="E305" i="2"/>
  <c r="D305" i="2"/>
  <c r="H304" i="2"/>
  <c r="I304" i="2" s="1"/>
  <c r="E304" i="2"/>
  <c r="D304" i="2"/>
  <c r="H303" i="2"/>
  <c r="I303" i="2" s="1"/>
  <c r="E303" i="2"/>
  <c r="D303" i="2"/>
  <c r="H302" i="2"/>
  <c r="I302" i="2" s="1"/>
  <c r="E302" i="2"/>
  <c r="D302" i="2"/>
  <c r="H301" i="2"/>
  <c r="I301" i="2" s="1"/>
  <c r="E301" i="2"/>
  <c r="D301" i="2"/>
  <c r="H300" i="2"/>
  <c r="I300" i="2" s="1"/>
  <c r="E300" i="2"/>
  <c r="D300" i="2"/>
  <c r="H299" i="2"/>
  <c r="I299" i="2" s="1"/>
  <c r="E299" i="2"/>
  <c r="D299" i="2"/>
  <c r="H298" i="2"/>
  <c r="I298" i="2" s="1"/>
  <c r="E298" i="2"/>
  <c r="D298" i="2"/>
  <c r="H297" i="2"/>
  <c r="I297" i="2" s="1"/>
  <c r="E297" i="2"/>
  <c r="D297" i="2"/>
  <c r="H296" i="2"/>
  <c r="I296" i="2" s="1"/>
  <c r="E296" i="2"/>
  <c r="D296" i="2"/>
  <c r="H295" i="2"/>
  <c r="I295" i="2" s="1"/>
  <c r="E295" i="2"/>
  <c r="D295" i="2"/>
  <c r="H294" i="2"/>
  <c r="I294" i="2" s="1"/>
  <c r="E294" i="2"/>
  <c r="D294" i="2"/>
  <c r="H293" i="2"/>
  <c r="I293" i="2" s="1"/>
  <c r="E293" i="2"/>
  <c r="D293" i="2"/>
  <c r="H292" i="2"/>
  <c r="I292" i="2" s="1"/>
  <c r="E292" i="2"/>
  <c r="D292" i="2"/>
  <c r="H291" i="2"/>
  <c r="I291" i="2" s="1"/>
  <c r="E291" i="2"/>
  <c r="D291" i="2"/>
  <c r="H290" i="2"/>
  <c r="I290" i="2" s="1"/>
  <c r="E290" i="2"/>
  <c r="D290" i="2"/>
  <c r="H289" i="2"/>
  <c r="I289" i="2" s="1"/>
  <c r="E289" i="2"/>
  <c r="D289" i="2"/>
  <c r="H288" i="2"/>
  <c r="I288" i="2" s="1"/>
  <c r="E288" i="2"/>
  <c r="D288" i="2"/>
  <c r="H287" i="2"/>
  <c r="I287" i="2" s="1"/>
  <c r="E287" i="2"/>
  <c r="D287" i="2"/>
  <c r="H286" i="2"/>
  <c r="I286" i="2" s="1"/>
  <c r="E286" i="2"/>
  <c r="D286" i="2"/>
  <c r="H285" i="2"/>
  <c r="I285" i="2" s="1"/>
  <c r="E285" i="2"/>
  <c r="D285" i="2"/>
  <c r="H284" i="2"/>
  <c r="I284" i="2" s="1"/>
  <c r="E284" i="2"/>
  <c r="D284" i="2"/>
  <c r="H283" i="2"/>
  <c r="I283" i="2" s="1"/>
  <c r="E283" i="2"/>
  <c r="D283" i="2"/>
  <c r="H282" i="2"/>
  <c r="I282" i="2" s="1"/>
  <c r="E282" i="2"/>
  <c r="D282" i="2"/>
  <c r="H281" i="2"/>
  <c r="I281" i="2" s="1"/>
  <c r="E281" i="2"/>
  <c r="D281" i="2"/>
  <c r="H280" i="2"/>
  <c r="I280" i="2" s="1"/>
  <c r="E280" i="2"/>
  <c r="D280" i="2"/>
  <c r="H279" i="2"/>
  <c r="I279" i="2" s="1"/>
  <c r="E279" i="2"/>
  <c r="D279" i="2"/>
  <c r="H278" i="2"/>
  <c r="I278" i="2" s="1"/>
  <c r="E278" i="2"/>
  <c r="D278" i="2"/>
  <c r="H277" i="2"/>
  <c r="I277" i="2" s="1"/>
  <c r="E277" i="2"/>
  <c r="D277" i="2"/>
  <c r="H276" i="2"/>
  <c r="I276" i="2" s="1"/>
  <c r="E276" i="2"/>
  <c r="D276" i="2"/>
  <c r="H275" i="2"/>
  <c r="I275" i="2" s="1"/>
  <c r="E275" i="2"/>
  <c r="D275" i="2"/>
  <c r="H274" i="2"/>
  <c r="I274" i="2" s="1"/>
  <c r="E274" i="2"/>
  <c r="D274" i="2"/>
  <c r="H273" i="2"/>
  <c r="I273" i="2" s="1"/>
  <c r="E273" i="2"/>
  <c r="D273" i="2"/>
  <c r="H272" i="2"/>
  <c r="I272" i="2" s="1"/>
  <c r="E272" i="2"/>
  <c r="D272" i="2"/>
  <c r="H271" i="2"/>
  <c r="I271" i="2" s="1"/>
  <c r="E271" i="2"/>
  <c r="D271" i="2"/>
  <c r="H270" i="2"/>
  <c r="I270" i="2" s="1"/>
  <c r="E270" i="2"/>
  <c r="D270" i="2"/>
  <c r="H269" i="2"/>
  <c r="I269" i="2" s="1"/>
  <c r="E269" i="2"/>
  <c r="D269" i="2"/>
  <c r="H268" i="2"/>
  <c r="I268" i="2" s="1"/>
  <c r="E268" i="2"/>
  <c r="D268" i="2"/>
  <c r="H267" i="2"/>
  <c r="I267" i="2" s="1"/>
  <c r="E267" i="2"/>
  <c r="D267" i="2"/>
  <c r="H266" i="2"/>
  <c r="I266" i="2" s="1"/>
  <c r="E266" i="2"/>
  <c r="D266" i="2"/>
  <c r="H265" i="2"/>
  <c r="I265" i="2" s="1"/>
  <c r="E265" i="2"/>
  <c r="D265" i="2"/>
  <c r="H264" i="2"/>
  <c r="I264" i="2" s="1"/>
  <c r="E264" i="2"/>
  <c r="D264" i="2"/>
  <c r="H263" i="2"/>
  <c r="I263" i="2" s="1"/>
  <c r="E263" i="2"/>
  <c r="D263" i="2"/>
  <c r="H262" i="2"/>
  <c r="I262" i="2" s="1"/>
  <c r="E262" i="2"/>
  <c r="D262" i="2"/>
  <c r="H261" i="2"/>
  <c r="I261" i="2" s="1"/>
  <c r="E261" i="2"/>
  <c r="D261" i="2"/>
  <c r="H260" i="2"/>
  <c r="I260" i="2" s="1"/>
  <c r="E260" i="2"/>
  <c r="D260" i="2"/>
  <c r="H259" i="2"/>
  <c r="I259" i="2" s="1"/>
  <c r="E259" i="2"/>
  <c r="D259" i="2"/>
  <c r="H258" i="2"/>
  <c r="I258" i="2" s="1"/>
  <c r="E258" i="2"/>
  <c r="D258" i="2"/>
  <c r="H257" i="2"/>
  <c r="I257" i="2" s="1"/>
  <c r="E257" i="2"/>
  <c r="D257" i="2"/>
  <c r="H256" i="2"/>
  <c r="I256" i="2" s="1"/>
  <c r="E256" i="2"/>
  <c r="D256" i="2"/>
  <c r="H255" i="2"/>
  <c r="I255" i="2" s="1"/>
  <c r="E255" i="2"/>
  <c r="D255" i="2"/>
  <c r="H254" i="2"/>
  <c r="I254" i="2" s="1"/>
  <c r="E254" i="2"/>
  <c r="D254" i="2"/>
  <c r="H253" i="2"/>
  <c r="I253" i="2" s="1"/>
  <c r="E253" i="2"/>
  <c r="D253" i="2"/>
  <c r="H252" i="2"/>
  <c r="I252" i="2" s="1"/>
  <c r="E252" i="2"/>
  <c r="D252" i="2"/>
  <c r="H251" i="2"/>
  <c r="I251" i="2" s="1"/>
  <c r="E251" i="2"/>
  <c r="D251" i="2"/>
  <c r="H250" i="2"/>
  <c r="I250" i="2" s="1"/>
  <c r="E250" i="2"/>
  <c r="D250" i="2"/>
  <c r="H249" i="2"/>
  <c r="I249" i="2" s="1"/>
  <c r="E249" i="2"/>
  <c r="D249" i="2"/>
  <c r="H248" i="2"/>
  <c r="I248" i="2" s="1"/>
  <c r="E248" i="2"/>
  <c r="D248" i="2"/>
  <c r="H247" i="2"/>
  <c r="I247" i="2" s="1"/>
  <c r="E247" i="2"/>
  <c r="D247" i="2"/>
  <c r="H246" i="2"/>
  <c r="I246" i="2" s="1"/>
  <c r="E246" i="2"/>
  <c r="D246" i="2"/>
  <c r="H245" i="2"/>
  <c r="I245" i="2" s="1"/>
  <c r="E245" i="2"/>
  <c r="D245" i="2"/>
  <c r="H244" i="2"/>
  <c r="I244" i="2" s="1"/>
  <c r="E244" i="2"/>
  <c r="D244" i="2"/>
  <c r="H243" i="2"/>
  <c r="I243" i="2" s="1"/>
  <c r="E243" i="2"/>
  <c r="D243" i="2"/>
  <c r="H242" i="2"/>
  <c r="I242" i="2" s="1"/>
  <c r="E242" i="2"/>
  <c r="D242" i="2"/>
  <c r="H241" i="2"/>
  <c r="I241" i="2" s="1"/>
  <c r="E241" i="2"/>
  <c r="D241" i="2"/>
  <c r="H240" i="2"/>
  <c r="I240" i="2" s="1"/>
  <c r="E240" i="2"/>
  <c r="D240" i="2"/>
  <c r="H239" i="2"/>
  <c r="I239" i="2" s="1"/>
  <c r="E239" i="2"/>
  <c r="D239" i="2"/>
  <c r="H238" i="2"/>
  <c r="I238" i="2" s="1"/>
  <c r="E238" i="2"/>
  <c r="D238" i="2"/>
  <c r="H237" i="2"/>
  <c r="I237" i="2" s="1"/>
  <c r="E237" i="2"/>
  <c r="D237" i="2"/>
  <c r="H236" i="2"/>
  <c r="I236" i="2" s="1"/>
  <c r="E236" i="2"/>
  <c r="D236" i="2"/>
  <c r="H235" i="2"/>
  <c r="I235" i="2" s="1"/>
  <c r="E235" i="2"/>
  <c r="D235" i="2"/>
  <c r="H234" i="2"/>
  <c r="I234" i="2" s="1"/>
  <c r="E234" i="2"/>
  <c r="D234" i="2"/>
  <c r="H233" i="2"/>
  <c r="I233" i="2" s="1"/>
  <c r="E233" i="2"/>
  <c r="D233" i="2"/>
  <c r="H232" i="2"/>
  <c r="I232" i="2" s="1"/>
  <c r="E232" i="2"/>
  <c r="D232" i="2"/>
  <c r="H231" i="2"/>
  <c r="I231" i="2" s="1"/>
  <c r="E231" i="2"/>
  <c r="D231" i="2"/>
  <c r="H230" i="2"/>
  <c r="I230" i="2" s="1"/>
  <c r="E230" i="2"/>
  <c r="D230" i="2"/>
  <c r="H229" i="2"/>
  <c r="I229" i="2" s="1"/>
  <c r="E229" i="2"/>
  <c r="D229" i="2"/>
  <c r="H228" i="2"/>
  <c r="I228" i="2" s="1"/>
  <c r="E228" i="2"/>
  <c r="D228" i="2"/>
  <c r="H227" i="2"/>
  <c r="I227" i="2" s="1"/>
  <c r="E227" i="2"/>
  <c r="D227" i="2"/>
  <c r="H226" i="2"/>
  <c r="I226" i="2" s="1"/>
  <c r="E226" i="2"/>
  <c r="D226" i="2"/>
  <c r="H225" i="2"/>
  <c r="I225" i="2" s="1"/>
  <c r="E225" i="2"/>
  <c r="D225" i="2"/>
  <c r="H224" i="2"/>
  <c r="I224" i="2" s="1"/>
  <c r="E224" i="2"/>
  <c r="D224" i="2"/>
  <c r="H223" i="2"/>
  <c r="I223" i="2" s="1"/>
  <c r="E223" i="2"/>
  <c r="D223" i="2"/>
  <c r="H222" i="2"/>
  <c r="I222" i="2" s="1"/>
  <c r="E222" i="2"/>
  <c r="D222" i="2"/>
  <c r="H221" i="2"/>
  <c r="I221" i="2" s="1"/>
  <c r="E221" i="2"/>
  <c r="D221" i="2"/>
  <c r="H220" i="2"/>
  <c r="I220" i="2" s="1"/>
  <c r="E220" i="2"/>
  <c r="D220" i="2"/>
  <c r="H219" i="2"/>
  <c r="I219" i="2" s="1"/>
  <c r="E219" i="2"/>
  <c r="D219" i="2"/>
  <c r="H218" i="2"/>
  <c r="I218" i="2" s="1"/>
  <c r="E218" i="2"/>
  <c r="D218" i="2"/>
  <c r="H217" i="2"/>
  <c r="I217" i="2" s="1"/>
  <c r="E217" i="2"/>
  <c r="D217" i="2"/>
  <c r="H216" i="2"/>
  <c r="I216" i="2" s="1"/>
  <c r="E216" i="2"/>
  <c r="D216" i="2"/>
  <c r="H215" i="2"/>
  <c r="I215" i="2" s="1"/>
  <c r="E215" i="2"/>
  <c r="D215" i="2"/>
  <c r="H214" i="2"/>
  <c r="I214" i="2" s="1"/>
  <c r="E214" i="2"/>
  <c r="D214" i="2"/>
  <c r="H213" i="2"/>
  <c r="I213" i="2" s="1"/>
  <c r="E213" i="2"/>
  <c r="D213" i="2"/>
  <c r="H212" i="2"/>
  <c r="I212" i="2" s="1"/>
  <c r="E212" i="2"/>
  <c r="D212" i="2"/>
  <c r="H211" i="2"/>
  <c r="I211" i="2" s="1"/>
  <c r="E211" i="2"/>
  <c r="D211" i="2"/>
  <c r="H210" i="2"/>
  <c r="I210" i="2" s="1"/>
  <c r="E210" i="2"/>
  <c r="D210" i="2"/>
  <c r="H209" i="2"/>
  <c r="I209" i="2" s="1"/>
  <c r="E209" i="2"/>
  <c r="D209" i="2"/>
  <c r="H208" i="2"/>
  <c r="I208" i="2" s="1"/>
  <c r="E208" i="2"/>
  <c r="D208" i="2"/>
  <c r="H207" i="2"/>
  <c r="I207" i="2" s="1"/>
  <c r="E207" i="2"/>
  <c r="D207" i="2"/>
  <c r="H206" i="2"/>
  <c r="I206" i="2" s="1"/>
  <c r="E206" i="2"/>
  <c r="D206" i="2"/>
  <c r="H205" i="2"/>
  <c r="I205" i="2" s="1"/>
  <c r="E205" i="2"/>
  <c r="D205" i="2"/>
  <c r="H204" i="2"/>
  <c r="I204" i="2" s="1"/>
  <c r="E204" i="2"/>
  <c r="D204" i="2"/>
  <c r="H203" i="2"/>
  <c r="I203" i="2" s="1"/>
  <c r="E203" i="2"/>
  <c r="D203" i="2"/>
  <c r="H202" i="2"/>
  <c r="I202" i="2" s="1"/>
  <c r="E202" i="2"/>
  <c r="D202" i="2"/>
  <c r="H201" i="2"/>
  <c r="I201" i="2" s="1"/>
  <c r="E201" i="2"/>
  <c r="D201" i="2"/>
  <c r="H200" i="2"/>
  <c r="I200" i="2" s="1"/>
  <c r="E200" i="2"/>
  <c r="D200" i="2"/>
  <c r="H199" i="2"/>
  <c r="I199" i="2" s="1"/>
  <c r="E199" i="2"/>
  <c r="D199" i="2"/>
  <c r="H198" i="2"/>
  <c r="I198" i="2" s="1"/>
  <c r="E198" i="2"/>
  <c r="D198" i="2"/>
  <c r="H197" i="2"/>
  <c r="I197" i="2" s="1"/>
  <c r="E197" i="2"/>
  <c r="D197" i="2"/>
  <c r="H196" i="2"/>
  <c r="I196" i="2" s="1"/>
  <c r="E196" i="2"/>
  <c r="D196" i="2"/>
  <c r="H195" i="2"/>
  <c r="I195" i="2" s="1"/>
  <c r="E195" i="2"/>
  <c r="D195" i="2"/>
  <c r="H194" i="2"/>
  <c r="I194" i="2" s="1"/>
  <c r="E194" i="2"/>
  <c r="D194" i="2"/>
  <c r="H193" i="2"/>
  <c r="I193" i="2" s="1"/>
  <c r="E193" i="2"/>
  <c r="D193" i="2"/>
  <c r="H192" i="2"/>
  <c r="I192" i="2" s="1"/>
  <c r="E192" i="2"/>
  <c r="D192" i="2"/>
  <c r="H191" i="2"/>
  <c r="I191" i="2" s="1"/>
  <c r="E191" i="2"/>
  <c r="D191" i="2"/>
  <c r="H190" i="2"/>
  <c r="I190" i="2" s="1"/>
  <c r="E190" i="2"/>
  <c r="D190" i="2"/>
  <c r="H189" i="2"/>
  <c r="I189" i="2" s="1"/>
  <c r="E189" i="2"/>
  <c r="D189" i="2"/>
  <c r="H188" i="2"/>
  <c r="I188" i="2" s="1"/>
  <c r="E188" i="2"/>
  <c r="D188" i="2"/>
  <c r="H187" i="2"/>
  <c r="I187" i="2" s="1"/>
  <c r="E187" i="2"/>
  <c r="D187" i="2"/>
  <c r="H186" i="2"/>
  <c r="I186" i="2" s="1"/>
  <c r="E186" i="2"/>
  <c r="D186" i="2"/>
  <c r="H185" i="2"/>
  <c r="I185" i="2" s="1"/>
  <c r="E185" i="2"/>
  <c r="D185" i="2"/>
  <c r="H184" i="2"/>
  <c r="I184" i="2" s="1"/>
  <c r="E184" i="2"/>
  <c r="D184" i="2"/>
  <c r="H183" i="2"/>
  <c r="I183" i="2" s="1"/>
  <c r="E183" i="2"/>
  <c r="D183" i="2"/>
  <c r="H182" i="2"/>
  <c r="I182" i="2" s="1"/>
  <c r="E182" i="2"/>
  <c r="D182" i="2"/>
  <c r="H181" i="2"/>
  <c r="I181" i="2" s="1"/>
  <c r="E181" i="2"/>
  <c r="D181" i="2"/>
  <c r="H180" i="2"/>
  <c r="I180" i="2" s="1"/>
  <c r="E180" i="2"/>
  <c r="D180" i="2"/>
  <c r="H179" i="2"/>
  <c r="I179" i="2" s="1"/>
  <c r="E179" i="2"/>
  <c r="D179" i="2"/>
  <c r="H178" i="2"/>
  <c r="I178" i="2" s="1"/>
  <c r="E178" i="2"/>
  <c r="D178" i="2"/>
  <c r="H177" i="2"/>
  <c r="I177" i="2" s="1"/>
  <c r="E177" i="2"/>
  <c r="D177" i="2"/>
  <c r="H176" i="2"/>
  <c r="I176" i="2" s="1"/>
  <c r="E176" i="2"/>
  <c r="D176" i="2"/>
  <c r="H175" i="2"/>
  <c r="I175" i="2" s="1"/>
  <c r="E175" i="2"/>
  <c r="D175" i="2"/>
  <c r="H174" i="2"/>
  <c r="I174" i="2" s="1"/>
  <c r="E174" i="2"/>
  <c r="D174" i="2"/>
  <c r="H173" i="2"/>
  <c r="I173" i="2" s="1"/>
  <c r="E173" i="2"/>
  <c r="D173" i="2"/>
  <c r="H172" i="2"/>
  <c r="I172" i="2" s="1"/>
  <c r="E172" i="2"/>
  <c r="D172" i="2"/>
  <c r="H171" i="2"/>
  <c r="I171" i="2" s="1"/>
  <c r="E171" i="2"/>
  <c r="D171" i="2"/>
  <c r="H170" i="2"/>
  <c r="I170" i="2" s="1"/>
  <c r="E170" i="2"/>
  <c r="D170" i="2"/>
  <c r="H169" i="2"/>
  <c r="I169" i="2" s="1"/>
  <c r="E169" i="2"/>
  <c r="D169" i="2"/>
  <c r="H168" i="2"/>
  <c r="I168" i="2" s="1"/>
  <c r="E168" i="2"/>
  <c r="D168" i="2"/>
  <c r="H167" i="2"/>
  <c r="I167" i="2" s="1"/>
  <c r="E167" i="2"/>
  <c r="D167" i="2"/>
  <c r="H166" i="2"/>
  <c r="I166" i="2" s="1"/>
  <c r="E166" i="2"/>
  <c r="D166" i="2"/>
  <c r="H165" i="2"/>
  <c r="I165" i="2" s="1"/>
  <c r="E165" i="2"/>
  <c r="D165" i="2"/>
  <c r="H164" i="2"/>
  <c r="I164" i="2" s="1"/>
  <c r="E164" i="2"/>
  <c r="D164" i="2"/>
  <c r="H163" i="2"/>
  <c r="I163" i="2" s="1"/>
  <c r="E163" i="2"/>
  <c r="D163" i="2"/>
  <c r="H162" i="2"/>
  <c r="I162" i="2" s="1"/>
  <c r="E162" i="2"/>
  <c r="D162" i="2"/>
  <c r="H161" i="2"/>
  <c r="I161" i="2" s="1"/>
  <c r="E161" i="2"/>
  <c r="D161" i="2"/>
  <c r="H160" i="2"/>
  <c r="I160" i="2" s="1"/>
  <c r="E160" i="2"/>
  <c r="D160" i="2"/>
  <c r="H159" i="2"/>
  <c r="I159" i="2" s="1"/>
  <c r="E159" i="2"/>
  <c r="D159" i="2"/>
  <c r="H158" i="2"/>
  <c r="I158" i="2" s="1"/>
  <c r="E158" i="2"/>
  <c r="D158" i="2"/>
  <c r="H157" i="2"/>
  <c r="I157" i="2" s="1"/>
  <c r="E157" i="2"/>
  <c r="D157" i="2"/>
  <c r="H156" i="2"/>
  <c r="I156" i="2" s="1"/>
  <c r="E156" i="2"/>
  <c r="D156" i="2"/>
  <c r="H155" i="2"/>
  <c r="I155" i="2" s="1"/>
  <c r="E155" i="2"/>
  <c r="D155" i="2"/>
  <c r="H154" i="2"/>
  <c r="I154" i="2" s="1"/>
  <c r="E154" i="2"/>
  <c r="D154" i="2"/>
  <c r="H153" i="2"/>
  <c r="I153" i="2" s="1"/>
  <c r="E153" i="2"/>
  <c r="D153" i="2"/>
  <c r="H152" i="2"/>
  <c r="I152" i="2" s="1"/>
  <c r="E152" i="2"/>
  <c r="D152" i="2"/>
  <c r="H151" i="2"/>
  <c r="I151" i="2" s="1"/>
  <c r="E151" i="2"/>
  <c r="D151" i="2"/>
  <c r="H150" i="2"/>
  <c r="I150" i="2" s="1"/>
  <c r="E150" i="2"/>
  <c r="D150" i="2"/>
  <c r="H149" i="2"/>
  <c r="I149" i="2" s="1"/>
  <c r="E149" i="2"/>
  <c r="D149" i="2"/>
  <c r="H148" i="2"/>
  <c r="I148" i="2" s="1"/>
  <c r="E148" i="2"/>
  <c r="D148" i="2"/>
  <c r="H147" i="2"/>
  <c r="I147" i="2" s="1"/>
  <c r="E147" i="2"/>
  <c r="D147" i="2"/>
  <c r="H146" i="2"/>
  <c r="I146" i="2" s="1"/>
  <c r="E146" i="2"/>
  <c r="D146" i="2"/>
  <c r="H145" i="2"/>
  <c r="I145" i="2" s="1"/>
  <c r="E145" i="2"/>
  <c r="D145" i="2"/>
  <c r="H144" i="2"/>
  <c r="I144" i="2" s="1"/>
  <c r="E144" i="2"/>
  <c r="D144" i="2"/>
  <c r="H143" i="2"/>
  <c r="I143" i="2" s="1"/>
  <c r="E143" i="2"/>
  <c r="D143" i="2"/>
  <c r="H142" i="2"/>
  <c r="I142" i="2" s="1"/>
  <c r="E142" i="2"/>
  <c r="D142" i="2"/>
  <c r="H141" i="2"/>
  <c r="I141" i="2" s="1"/>
  <c r="E141" i="2"/>
  <c r="D141" i="2"/>
  <c r="H140" i="2"/>
  <c r="I140" i="2" s="1"/>
  <c r="E140" i="2"/>
  <c r="D140" i="2"/>
  <c r="H139" i="2"/>
  <c r="I139" i="2" s="1"/>
  <c r="E139" i="2"/>
  <c r="D139" i="2"/>
  <c r="H138" i="2"/>
  <c r="I138" i="2" s="1"/>
  <c r="E138" i="2"/>
  <c r="D138" i="2"/>
  <c r="H137" i="2"/>
  <c r="I137" i="2" s="1"/>
  <c r="E137" i="2"/>
  <c r="D137" i="2"/>
  <c r="H136" i="2"/>
  <c r="I136" i="2" s="1"/>
  <c r="E136" i="2"/>
  <c r="D136" i="2"/>
  <c r="H135" i="2"/>
  <c r="I135" i="2" s="1"/>
  <c r="E135" i="2"/>
  <c r="D135" i="2"/>
  <c r="H134" i="2"/>
  <c r="I134" i="2" s="1"/>
  <c r="E134" i="2"/>
  <c r="D134" i="2"/>
  <c r="H133" i="2"/>
  <c r="I133" i="2" s="1"/>
  <c r="E133" i="2"/>
  <c r="D133" i="2"/>
  <c r="H132" i="2"/>
  <c r="I132" i="2" s="1"/>
  <c r="E132" i="2"/>
  <c r="D132" i="2"/>
  <c r="H131" i="2"/>
  <c r="I131" i="2" s="1"/>
  <c r="E131" i="2"/>
  <c r="D131" i="2"/>
  <c r="H130" i="2"/>
  <c r="I130" i="2" s="1"/>
  <c r="E130" i="2"/>
  <c r="D130" i="2"/>
  <c r="H129" i="2"/>
  <c r="I129" i="2" s="1"/>
  <c r="E129" i="2"/>
  <c r="D129" i="2"/>
  <c r="H128" i="2"/>
  <c r="I128" i="2" s="1"/>
  <c r="E128" i="2"/>
  <c r="D128" i="2"/>
  <c r="H127" i="2"/>
  <c r="I127" i="2" s="1"/>
  <c r="E127" i="2"/>
  <c r="D127" i="2"/>
  <c r="H126" i="2"/>
  <c r="I126" i="2" s="1"/>
  <c r="E126" i="2"/>
  <c r="D126" i="2"/>
  <c r="H125" i="2"/>
  <c r="I125" i="2" s="1"/>
  <c r="E125" i="2"/>
  <c r="D125" i="2"/>
  <c r="H124" i="2"/>
  <c r="I124" i="2" s="1"/>
  <c r="E124" i="2"/>
  <c r="D124" i="2"/>
  <c r="H123" i="2"/>
  <c r="I123" i="2" s="1"/>
  <c r="E123" i="2"/>
  <c r="D123" i="2"/>
  <c r="H122" i="2"/>
  <c r="I122" i="2" s="1"/>
  <c r="E122" i="2"/>
  <c r="D122" i="2"/>
  <c r="H121" i="2"/>
  <c r="I121" i="2" s="1"/>
  <c r="E121" i="2"/>
  <c r="D121" i="2"/>
  <c r="H120" i="2"/>
  <c r="I120" i="2" s="1"/>
  <c r="E120" i="2"/>
  <c r="D120" i="2"/>
  <c r="H119" i="2"/>
  <c r="I119" i="2" s="1"/>
  <c r="E119" i="2"/>
  <c r="D119" i="2"/>
  <c r="H118" i="2"/>
  <c r="I118" i="2" s="1"/>
  <c r="E118" i="2"/>
  <c r="D118" i="2"/>
  <c r="H117" i="2"/>
  <c r="I117" i="2" s="1"/>
  <c r="E117" i="2"/>
  <c r="D117" i="2"/>
  <c r="H116" i="2"/>
  <c r="I116" i="2" s="1"/>
  <c r="E116" i="2"/>
  <c r="D116" i="2"/>
  <c r="H115" i="2"/>
  <c r="I115" i="2" s="1"/>
  <c r="E115" i="2"/>
  <c r="D115" i="2"/>
  <c r="H114" i="2"/>
  <c r="I114" i="2" s="1"/>
  <c r="E114" i="2"/>
  <c r="D114" i="2"/>
  <c r="H113" i="2"/>
  <c r="I113" i="2" s="1"/>
  <c r="E113" i="2"/>
  <c r="D113" i="2"/>
  <c r="H112" i="2"/>
  <c r="I112" i="2" s="1"/>
  <c r="E112" i="2"/>
  <c r="D112" i="2"/>
  <c r="H111" i="2"/>
  <c r="I111" i="2" s="1"/>
  <c r="E111" i="2"/>
  <c r="D111" i="2"/>
  <c r="H110" i="2"/>
  <c r="I110" i="2" s="1"/>
  <c r="E110" i="2"/>
  <c r="D110" i="2"/>
  <c r="H109" i="2"/>
  <c r="I109" i="2" s="1"/>
  <c r="E109" i="2"/>
  <c r="D109" i="2"/>
  <c r="H108" i="2"/>
  <c r="I108" i="2" s="1"/>
  <c r="E108" i="2"/>
  <c r="D108" i="2"/>
  <c r="H107" i="2"/>
  <c r="I107" i="2" s="1"/>
  <c r="E107" i="2"/>
  <c r="D107" i="2"/>
  <c r="H106" i="2"/>
  <c r="I106" i="2" s="1"/>
  <c r="E106" i="2"/>
  <c r="D106" i="2"/>
  <c r="H105" i="2"/>
  <c r="I105" i="2" s="1"/>
  <c r="E105" i="2"/>
  <c r="D105" i="2"/>
  <c r="H104" i="2"/>
  <c r="I104" i="2" s="1"/>
  <c r="E104" i="2"/>
  <c r="D104" i="2"/>
  <c r="H103" i="2"/>
  <c r="I103" i="2" s="1"/>
  <c r="E103" i="2"/>
  <c r="D103" i="2"/>
  <c r="H102" i="2"/>
  <c r="I102" i="2" s="1"/>
  <c r="E102" i="2"/>
  <c r="D102" i="2"/>
  <c r="H101" i="2"/>
  <c r="I101" i="2" s="1"/>
  <c r="E101" i="2"/>
  <c r="D101" i="2"/>
  <c r="H100" i="2"/>
  <c r="I100" i="2" s="1"/>
  <c r="E100" i="2"/>
  <c r="D100" i="2"/>
  <c r="H99" i="2"/>
  <c r="I99" i="2" s="1"/>
  <c r="E99" i="2"/>
  <c r="D99" i="2"/>
  <c r="H98" i="2"/>
  <c r="I98" i="2" s="1"/>
  <c r="E98" i="2"/>
  <c r="D98" i="2"/>
  <c r="H97" i="2"/>
  <c r="I97" i="2" s="1"/>
  <c r="E97" i="2"/>
  <c r="D97" i="2"/>
  <c r="H96" i="2"/>
  <c r="I96" i="2" s="1"/>
  <c r="E96" i="2"/>
  <c r="D96" i="2"/>
  <c r="H95" i="2"/>
  <c r="I95" i="2" s="1"/>
  <c r="E95" i="2"/>
  <c r="D95" i="2"/>
  <c r="H94" i="2"/>
  <c r="I94" i="2" s="1"/>
  <c r="E94" i="2"/>
  <c r="D94" i="2"/>
  <c r="H93" i="2"/>
  <c r="I93" i="2" s="1"/>
  <c r="E93" i="2"/>
  <c r="D93" i="2"/>
  <c r="H92" i="2"/>
  <c r="I92" i="2" s="1"/>
  <c r="E92" i="2"/>
  <c r="D92" i="2"/>
  <c r="H91" i="2"/>
  <c r="I91" i="2" s="1"/>
  <c r="E91" i="2"/>
  <c r="D91" i="2"/>
  <c r="H90" i="2"/>
  <c r="I90" i="2" s="1"/>
  <c r="E90" i="2"/>
  <c r="D90" i="2"/>
  <c r="H89" i="2"/>
  <c r="I89" i="2" s="1"/>
  <c r="E89" i="2"/>
  <c r="D89" i="2"/>
  <c r="H88" i="2"/>
  <c r="I88" i="2" s="1"/>
  <c r="E88" i="2"/>
  <c r="D88" i="2"/>
  <c r="H87" i="2"/>
  <c r="I87" i="2" s="1"/>
  <c r="E87" i="2"/>
  <c r="D87" i="2"/>
  <c r="H86" i="2"/>
  <c r="I86" i="2" s="1"/>
  <c r="E86" i="2"/>
  <c r="D86" i="2"/>
  <c r="H85" i="2"/>
  <c r="I85" i="2" s="1"/>
  <c r="E85" i="2"/>
  <c r="D85" i="2"/>
  <c r="H84" i="2"/>
  <c r="I84" i="2" s="1"/>
  <c r="E84" i="2"/>
  <c r="D84" i="2"/>
  <c r="H83" i="2"/>
  <c r="I83" i="2" s="1"/>
  <c r="E83" i="2"/>
  <c r="D83" i="2"/>
  <c r="H82" i="2"/>
  <c r="I82" i="2" s="1"/>
  <c r="E82" i="2"/>
  <c r="D82" i="2"/>
  <c r="H81" i="2"/>
  <c r="I81" i="2" s="1"/>
  <c r="E81" i="2"/>
  <c r="D81" i="2"/>
  <c r="H80" i="2"/>
  <c r="I80" i="2" s="1"/>
  <c r="E80" i="2"/>
  <c r="D80" i="2"/>
  <c r="H79" i="2"/>
  <c r="I79" i="2" s="1"/>
  <c r="E79" i="2"/>
  <c r="D79" i="2"/>
  <c r="H78" i="2"/>
  <c r="I78" i="2" s="1"/>
  <c r="E78" i="2"/>
  <c r="D78" i="2"/>
  <c r="H77" i="2"/>
  <c r="I77" i="2" s="1"/>
  <c r="E77" i="2"/>
  <c r="D77" i="2"/>
  <c r="H76" i="2"/>
  <c r="I76" i="2" s="1"/>
  <c r="E76" i="2"/>
  <c r="D76" i="2"/>
  <c r="H75" i="2"/>
  <c r="I75" i="2" s="1"/>
  <c r="E75" i="2"/>
  <c r="D75" i="2"/>
  <c r="H74" i="2"/>
  <c r="I74" i="2" s="1"/>
  <c r="E74" i="2"/>
  <c r="D74" i="2"/>
  <c r="H73" i="2"/>
  <c r="I73" i="2" s="1"/>
  <c r="E73" i="2"/>
  <c r="D73" i="2"/>
  <c r="H72" i="2"/>
  <c r="I72" i="2" s="1"/>
  <c r="E72" i="2"/>
  <c r="D72" i="2"/>
  <c r="H71" i="2"/>
  <c r="I71" i="2" s="1"/>
  <c r="E71" i="2"/>
  <c r="D71" i="2"/>
  <c r="H70" i="2"/>
  <c r="I70" i="2" s="1"/>
  <c r="E70" i="2"/>
  <c r="D70" i="2"/>
  <c r="H69" i="2"/>
  <c r="I69" i="2" s="1"/>
  <c r="E69" i="2"/>
  <c r="D69" i="2"/>
  <c r="H68" i="2"/>
  <c r="I68" i="2" s="1"/>
  <c r="E68" i="2"/>
  <c r="D68" i="2"/>
  <c r="H67" i="2"/>
  <c r="I67" i="2" s="1"/>
  <c r="E67" i="2"/>
  <c r="D67" i="2"/>
  <c r="H66" i="2"/>
  <c r="I66" i="2" s="1"/>
  <c r="E66" i="2"/>
  <c r="D66" i="2"/>
  <c r="H65" i="2"/>
  <c r="I65" i="2" s="1"/>
  <c r="E65" i="2"/>
  <c r="D65" i="2"/>
  <c r="H64" i="2"/>
  <c r="I64" i="2" s="1"/>
  <c r="E64" i="2"/>
  <c r="D64" i="2"/>
  <c r="H63" i="2"/>
  <c r="I63" i="2" s="1"/>
  <c r="E63" i="2"/>
  <c r="D63" i="2"/>
  <c r="H62" i="2"/>
  <c r="I62" i="2" s="1"/>
  <c r="E62" i="2"/>
  <c r="D62" i="2"/>
  <c r="H61" i="2"/>
  <c r="I61" i="2" s="1"/>
  <c r="E61" i="2"/>
  <c r="D61" i="2"/>
  <c r="H60" i="2"/>
  <c r="I60" i="2" s="1"/>
  <c r="E60" i="2"/>
  <c r="D60" i="2"/>
  <c r="H59" i="2"/>
  <c r="I59" i="2" s="1"/>
  <c r="E59" i="2"/>
  <c r="D59" i="2"/>
  <c r="H58" i="2"/>
  <c r="I58" i="2" s="1"/>
  <c r="E58" i="2"/>
  <c r="D58" i="2"/>
  <c r="H57" i="2"/>
  <c r="I57" i="2" s="1"/>
  <c r="E57" i="2"/>
  <c r="D57" i="2"/>
  <c r="H56" i="2"/>
  <c r="I56" i="2" s="1"/>
  <c r="E56" i="2"/>
  <c r="D56" i="2"/>
  <c r="H55" i="2"/>
  <c r="I55" i="2" s="1"/>
  <c r="E55" i="2"/>
  <c r="D55" i="2"/>
  <c r="H54" i="2"/>
  <c r="I54" i="2" s="1"/>
  <c r="E54" i="2"/>
  <c r="D54" i="2"/>
  <c r="H53" i="2"/>
  <c r="I53" i="2" s="1"/>
  <c r="E53" i="2"/>
  <c r="D53" i="2"/>
  <c r="H52" i="2"/>
  <c r="I52" i="2" s="1"/>
  <c r="E52" i="2"/>
  <c r="D52" i="2"/>
  <c r="H51" i="2"/>
  <c r="I51" i="2" s="1"/>
  <c r="E51" i="2"/>
  <c r="D51" i="2"/>
  <c r="H50" i="2"/>
  <c r="I50" i="2" s="1"/>
  <c r="E50" i="2"/>
  <c r="D50" i="2"/>
  <c r="H49" i="2"/>
  <c r="I49" i="2" s="1"/>
  <c r="E49" i="2"/>
  <c r="D49" i="2"/>
  <c r="H48" i="2"/>
  <c r="I48" i="2" s="1"/>
  <c r="E48" i="2"/>
  <c r="D48" i="2"/>
  <c r="H47" i="2"/>
  <c r="I47" i="2" s="1"/>
  <c r="E47" i="2"/>
  <c r="D47" i="2"/>
  <c r="H46" i="2"/>
  <c r="I46" i="2" s="1"/>
  <c r="E46" i="2"/>
  <c r="D46" i="2"/>
  <c r="H45" i="2"/>
  <c r="I45" i="2" s="1"/>
  <c r="E45" i="2"/>
  <c r="D45" i="2"/>
  <c r="H44" i="2"/>
  <c r="I44" i="2" s="1"/>
  <c r="E44" i="2"/>
  <c r="D44" i="2"/>
  <c r="H43" i="2"/>
  <c r="I43" i="2" s="1"/>
  <c r="E43" i="2"/>
  <c r="D43" i="2"/>
  <c r="H42" i="2"/>
  <c r="I42" i="2" s="1"/>
  <c r="E42" i="2"/>
  <c r="D42" i="2"/>
  <c r="H41" i="2"/>
  <c r="I41" i="2" s="1"/>
  <c r="E41" i="2"/>
  <c r="D41" i="2"/>
  <c r="H40" i="2"/>
  <c r="I40" i="2" s="1"/>
  <c r="E40" i="2"/>
  <c r="D40" i="2"/>
  <c r="H39" i="2"/>
  <c r="I39" i="2" s="1"/>
  <c r="E39" i="2"/>
  <c r="D39" i="2"/>
  <c r="H38" i="2"/>
  <c r="I38" i="2" s="1"/>
  <c r="E38" i="2"/>
  <c r="D38" i="2"/>
  <c r="H37" i="2"/>
  <c r="I37" i="2" s="1"/>
  <c r="E37" i="2"/>
  <c r="D37" i="2"/>
  <c r="H36" i="2"/>
  <c r="I36" i="2" s="1"/>
  <c r="E36" i="2"/>
  <c r="D36" i="2"/>
  <c r="H35" i="2"/>
  <c r="I35" i="2" s="1"/>
  <c r="E35" i="2"/>
  <c r="D35" i="2"/>
  <c r="H34" i="2"/>
  <c r="I34" i="2" s="1"/>
  <c r="E34" i="2"/>
  <c r="D34" i="2"/>
  <c r="H33" i="2"/>
  <c r="I33" i="2" s="1"/>
  <c r="E33" i="2"/>
  <c r="D33" i="2"/>
  <c r="H32" i="2"/>
  <c r="I32" i="2" s="1"/>
  <c r="E32" i="2"/>
  <c r="D32" i="2"/>
  <c r="H31" i="2"/>
  <c r="I31" i="2" s="1"/>
  <c r="E31" i="2"/>
  <c r="D31" i="2"/>
  <c r="H30" i="2"/>
  <c r="I30" i="2" s="1"/>
  <c r="E30" i="2"/>
  <c r="D30" i="2"/>
  <c r="H29" i="2"/>
  <c r="I29" i="2" s="1"/>
  <c r="E29" i="2"/>
  <c r="D29" i="2"/>
  <c r="H28" i="2"/>
  <c r="I28" i="2" s="1"/>
  <c r="E28" i="2"/>
  <c r="D28" i="2"/>
  <c r="H27" i="2"/>
  <c r="I27" i="2" s="1"/>
  <c r="E27" i="2"/>
  <c r="D27" i="2"/>
  <c r="H26" i="2"/>
  <c r="I26" i="2" s="1"/>
  <c r="E26" i="2"/>
  <c r="D26" i="2"/>
  <c r="H25" i="2"/>
  <c r="I25" i="2" s="1"/>
  <c r="E25" i="2"/>
  <c r="D25" i="2"/>
  <c r="H24" i="2"/>
  <c r="I24" i="2" s="1"/>
  <c r="E24" i="2"/>
  <c r="D24" i="2"/>
  <c r="H23" i="2"/>
  <c r="I23" i="2" s="1"/>
  <c r="E23" i="2"/>
  <c r="D23" i="2"/>
  <c r="H22" i="2"/>
  <c r="I22" i="2" s="1"/>
  <c r="E22" i="2"/>
  <c r="D22" i="2"/>
  <c r="H21" i="2"/>
  <c r="I21" i="2" s="1"/>
  <c r="E21" i="2"/>
  <c r="D21" i="2"/>
  <c r="H20" i="2"/>
  <c r="I20" i="2" s="1"/>
  <c r="E20" i="2"/>
  <c r="D20" i="2"/>
  <c r="H19" i="2"/>
  <c r="I19" i="2" s="1"/>
  <c r="E19" i="2"/>
  <c r="D19" i="2"/>
  <c r="H18" i="2"/>
  <c r="I18" i="2" s="1"/>
  <c r="E18" i="2"/>
  <c r="D18" i="2"/>
  <c r="H17" i="2"/>
  <c r="I17" i="2" s="1"/>
  <c r="E17" i="2"/>
  <c r="D17" i="2"/>
  <c r="H16" i="2"/>
  <c r="I16" i="2" s="1"/>
  <c r="E16" i="2"/>
  <c r="D16" i="2"/>
  <c r="H15" i="2"/>
  <c r="I15" i="2" s="1"/>
  <c r="E15" i="2"/>
  <c r="D15" i="2"/>
  <c r="H14" i="2"/>
  <c r="I14" i="2" s="1"/>
  <c r="E14" i="2"/>
  <c r="D14" i="2"/>
  <c r="H13" i="2"/>
  <c r="I13" i="2" s="1"/>
  <c r="E13" i="2"/>
  <c r="D13" i="2"/>
  <c r="H12" i="2"/>
  <c r="I12" i="2" s="1"/>
  <c r="E12" i="2"/>
  <c r="D12" i="2"/>
  <c r="H11" i="2"/>
  <c r="I11" i="2" s="1"/>
  <c r="E11" i="2"/>
  <c r="D11" i="2"/>
  <c r="H10" i="2"/>
  <c r="I10" i="2" s="1"/>
  <c r="E10" i="2"/>
  <c r="D10" i="2"/>
  <c r="H9" i="2"/>
  <c r="I9" i="2" s="1"/>
  <c r="E9" i="2"/>
  <c r="D9" i="2"/>
  <c r="H8" i="2"/>
  <c r="I8" i="2" s="1"/>
  <c r="E8" i="2"/>
  <c r="D8" i="2"/>
  <c r="H7" i="2"/>
  <c r="I7" i="2" s="1"/>
  <c r="E7" i="2"/>
  <c r="D7" i="2"/>
  <c r="H6" i="2"/>
  <c r="I6" i="2" s="1"/>
  <c r="E6" i="2"/>
  <c r="D6" i="2"/>
  <c r="H5" i="2"/>
  <c r="I5" i="2" s="1"/>
  <c r="E5" i="2"/>
  <c r="D5" i="2"/>
  <c r="H4" i="2"/>
  <c r="I4" i="2" s="1"/>
  <c r="E4" i="2"/>
  <c r="D4" i="2"/>
  <c r="H3" i="2"/>
  <c r="I3" i="2" s="1"/>
  <c r="E3" i="2"/>
  <c r="D3" i="2"/>
  <c r="H2" i="2"/>
  <c r="I2" i="2" s="1"/>
  <c r="E2" i="2"/>
  <c r="D2" i="2"/>
  <c r="I52" i="5" l="1"/>
  <c r="C284" i="3"/>
  <c r="C287" i="3"/>
  <c r="C79" i="3"/>
  <c r="C330" i="3"/>
  <c r="C482" i="3"/>
  <c r="C283" i="3"/>
  <c r="C518" i="3"/>
  <c r="C218" i="3"/>
  <c r="C94" i="3"/>
  <c r="C211" i="3"/>
  <c r="C217" i="3"/>
  <c r="C6" i="3"/>
  <c r="C81" i="3"/>
  <c r="C199" i="3"/>
  <c r="C374" i="3"/>
  <c r="C195" i="3"/>
  <c r="C256" i="3"/>
  <c r="C257" i="3"/>
  <c r="D53" i="3"/>
  <c r="C161" i="3"/>
  <c r="C164" i="3"/>
  <c r="C167" i="3"/>
  <c r="C173" i="3"/>
  <c r="C174" i="3"/>
  <c r="C178" i="3"/>
  <c r="C179" i="3"/>
  <c r="C182" i="3"/>
  <c r="D181" i="3" s="1"/>
  <c r="C184" i="3"/>
  <c r="C441" i="3"/>
  <c r="D439" i="3" s="1"/>
  <c r="D70" i="3"/>
  <c r="C3" i="3"/>
  <c r="C128" i="3"/>
  <c r="C39" i="3"/>
  <c r="J662" i="2"/>
  <c r="J438" i="2"/>
  <c r="J439" i="2" s="1"/>
  <c r="C15" i="3"/>
  <c r="C20" i="3"/>
  <c r="C83" i="3"/>
  <c r="C334" i="3"/>
  <c r="C84" i="3"/>
  <c r="C86" i="3"/>
  <c r="C115" i="3"/>
  <c r="C301" i="3"/>
  <c r="C4" i="3"/>
  <c r="C27" i="3"/>
  <c r="C12" i="3"/>
  <c r="C74" i="3"/>
  <c r="D73" i="3" s="1"/>
  <c r="C98" i="3"/>
  <c r="C132" i="3"/>
  <c r="C250" i="3"/>
  <c r="C316" i="3"/>
  <c r="C418" i="3"/>
  <c r="C63" i="3"/>
  <c r="C222" i="3"/>
  <c r="C321" i="3"/>
  <c r="D320" i="3" s="1"/>
  <c r="C292" i="3"/>
  <c r="C402" i="3"/>
  <c r="C8" i="3"/>
  <c r="C62" i="3"/>
  <c r="C191" i="3"/>
  <c r="C237" i="3"/>
  <c r="D237" i="3" s="1"/>
  <c r="C350" i="3"/>
  <c r="D348" i="3" s="1"/>
  <c r="D65" i="3"/>
  <c r="C312" i="3"/>
  <c r="C326" i="3"/>
  <c r="C190" i="3"/>
  <c r="C223" i="3"/>
  <c r="C227" i="3"/>
  <c r="C340" i="3"/>
  <c r="C404" i="3"/>
  <c r="C450" i="3"/>
  <c r="C110" i="3"/>
  <c r="C136" i="3"/>
  <c r="C138" i="3"/>
  <c r="C143" i="3"/>
  <c r="C144" i="3"/>
  <c r="C187" i="3"/>
  <c r="C216" i="3"/>
  <c r="C298" i="3"/>
  <c r="C309" i="3"/>
  <c r="C355" i="3"/>
  <c r="D41" i="3"/>
  <c r="D387" i="3"/>
  <c r="D408" i="3"/>
  <c r="D419" i="3"/>
  <c r="D460" i="3"/>
  <c r="D122" i="3"/>
  <c r="D384" i="3"/>
  <c r="C22" i="3"/>
  <c r="C82" i="3"/>
  <c r="C9" i="3"/>
  <c r="C11" i="3"/>
  <c r="C14" i="3"/>
  <c r="C17" i="3"/>
  <c r="C19" i="3"/>
  <c r="C36" i="3"/>
  <c r="C34" i="3"/>
  <c r="C16" i="3"/>
  <c r="C32" i="3"/>
  <c r="C29" i="3"/>
  <c r="C21" i="3"/>
  <c r="C7" i="3"/>
  <c r="C33" i="3"/>
  <c r="C5" i="3"/>
  <c r="C10" i="3"/>
  <c r="C13" i="3"/>
  <c r="C28" i="3"/>
  <c r="C91" i="3"/>
  <c r="C93" i="3"/>
  <c r="C111" i="3"/>
  <c r="C117" i="3"/>
  <c r="C92" i="3"/>
  <c r="C134" i="3"/>
  <c r="C48" i="3"/>
  <c r="C89" i="3"/>
  <c r="C105" i="3"/>
  <c r="C106" i="3"/>
  <c r="C114" i="3"/>
  <c r="C219" i="3"/>
  <c r="C31" i="3"/>
  <c r="C35" i="3"/>
  <c r="C37" i="3"/>
  <c r="C38" i="3"/>
  <c r="C40" i="3"/>
  <c r="C46" i="3"/>
  <c r="C47" i="3"/>
  <c r="C87" i="3"/>
  <c r="C104" i="3"/>
  <c r="C113" i="3"/>
  <c r="C116" i="3"/>
  <c r="C154" i="3"/>
  <c r="C197" i="3"/>
  <c r="J433" i="2"/>
  <c r="C96" i="3"/>
  <c r="C99" i="3"/>
  <c r="C100" i="3"/>
  <c r="C209" i="3"/>
  <c r="C97" i="3"/>
  <c r="C30" i="3"/>
  <c r="C85" i="3"/>
  <c r="C95" i="3"/>
  <c r="C112" i="3"/>
  <c r="C118" i="3"/>
  <c r="C129" i="3"/>
  <c r="C135" i="3"/>
  <c r="C137" i="3"/>
  <c r="C139" i="3"/>
  <c r="C158" i="3"/>
  <c r="C159" i="3"/>
  <c r="C160" i="3"/>
  <c r="C188" i="3"/>
  <c r="C228" i="3"/>
  <c r="C310" i="3"/>
  <c r="C314" i="3"/>
  <c r="C121" i="3"/>
  <c r="C133" i="3"/>
  <c r="C155" i="3"/>
  <c r="C193" i="3"/>
  <c r="C203" i="3"/>
  <c r="C215" i="3"/>
  <c r="C252" i="3"/>
  <c r="C90" i="3"/>
  <c r="C120" i="3"/>
  <c r="C130" i="3"/>
  <c r="C147" i="3"/>
  <c r="C208" i="3"/>
  <c r="C210" i="3"/>
  <c r="C269" i="3"/>
  <c r="C319" i="3"/>
  <c r="C131" i="3"/>
  <c r="C148" i="3"/>
  <c r="C149" i="3"/>
  <c r="C212" i="3"/>
  <c r="C194" i="3"/>
  <c r="C207" i="3"/>
  <c r="C229" i="3"/>
  <c r="C300" i="3"/>
  <c r="C307" i="3"/>
  <c r="C344" i="3"/>
  <c r="C162" i="3"/>
  <c r="C163" i="3"/>
  <c r="C189" i="3"/>
  <c r="C233" i="3"/>
  <c r="D233" i="3" s="1"/>
  <c r="C367" i="3"/>
  <c r="C156" i="3"/>
  <c r="C202" i="3"/>
  <c r="C214" i="3"/>
  <c r="C278" i="3"/>
  <c r="C291" i="3"/>
  <c r="C305" i="3"/>
  <c r="C317" i="3"/>
  <c r="C341" i="3"/>
  <c r="C359" i="3"/>
  <c r="C362" i="3"/>
  <c r="C506" i="3"/>
  <c r="C246" i="3"/>
  <c r="C274" i="3"/>
  <c r="C289" i="3"/>
  <c r="C303" i="3"/>
  <c r="C325" i="3"/>
  <c r="C356" i="3"/>
  <c r="C417" i="3"/>
  <c r="C268" i="3"/>
  <c r="C273" i="3"/>
  <c r="C311" i="3"/>
  <c r="C313" i="3"/>
  <c r="C329" i="3"/>
  <c r="C427" i="3"/>
  <c r="D426" i="3" s="1"/>
  <c r="C276" i="3"/>
  <c r="C286" i="3"/>
  <c r="C304" i="3"/>
  <c r="C336" i="3"/>
  <c r="C400" i="3"/>
  <c r="D399" i="3" s="1"/>
  <c r="C220" i="3"/>
  <c r="C224" i="3"/>
  <c r="C225" i="3"/>
  <c r="C243" i="3"/>
  <c r="D240" i="3" s="1"/>
  <c r="C266" i="3"/>
  <c r="C277" i="3"/>
  <c r="C288" i="3"/>
  <c r="C306" i="3"/>
  <c r="C308" i="3"/>
  <c r="C331" i="3"/>
  <c r="C332" i="3"/>
  <c r="C342" i="3"/>
  <c r="C347" i="3"/>
  <c r="C366" i="3"/>
  <c r="C466" i="3"/>
  <c r="C521" i="3"/>
  <c r="C346" i="3"/>
  <c r="C480" i="3"/>
  <c r="C486" i="3"/>
  <c r="C166" i="3"/>
  <c r="C168" i="3"/>
  <c r="D168" i="3" s="1"/>
  <c r="C185" i="3"/>
  <c r="C280" i="3"/>
  <c r="C290" i="3"/>
  <c r="C424" i="3"/>
  <c r="C519" i="3"/>
  <c r="C343" i="3"/>
  <c r="C394" i="3"/>
  <c r="D393" i="3" s="1"/>
  <c r="C406" i="3"/>
  <c r="C458" i="3"/>
  <c r="C512" i="3"/>
  <c r="C514" i="3"/>
  <c r="C457" i="3"/>
  <c r="C469" i="3"/>
  <c r="C376" i="3"/>
  <c r="D375" i="3" s="1"/>
  <c r="C425" i="3"/>
  <c r="D425" i="3" s="1"/>
  <c r="C451" i="3"/>
  <c r="C468" i="3"/>
  <c r="C484" i="3"/>
  <c r="C495" i="3"/>
  <c r="D491" i="3" s="1"/>
  <c r="C520" i="3"/>
  <c r="C373" i="3"/>
  <c r="C403" i="3"/>
  <c r="C405" i="3"/>
  <c r="C422" i="3"/>
  <c r="C432" i="3"/>
  <c r="C449" i="3"/>
  <c r="C455" i="3"/>
  <c r="C488" i="3"/>
  <c r="C489" i="3"/>
  <c r="C502" i="3"/>
  <c r="D500" i="3" s="1"/>
  <c r="C504" i="3"/>
  <c r="C505" i="3"/>
  <c r="C513" i="3"/>
  <c r="C528" i="3"/>
  <c r="D525" i="3" s="1"/>
  <c r="C517" i="3"/>
  <c r="D258" i="3"/>
  <c r="C509" i="3"/>
  <c r="D470" i="3"/>
  <c r="D390" i="3"/>
  <c r="J663" i="2" l="1"/>
  <c r="D281" i="3"/>
  <c r="D477" i="3"/>
  <c r="D354" i="3"/>
  <c r="D369" i="3"/>
  <c r="D296" i="3"/>
  <c r="D178" i="3"/>
  <c r="D60" i="3"/>
  <c r="D3" i="3"/>
  <c r="D140" i="3"/>
  <c r="D446" i="3"/>
  <c r="D79" i="3"/>
  <c r="D335" i="3"/>
  <c r="D246" i="3"/>
  <c r="D17" i="3"/>
  <c r="D275" i="3"/>
  <c r="D252" i="3"/>
  <c r="D173" i="3"/>
  <c r="D453" i="3"/>
  <c r="D518" i="3"/>
  <c r="D27" i="3"/>
  <c r="D291" i="3"/>
  <c r="D12" i="3"/>
  <c r="C75" i="3"/>
  <c r="D75" i="3" s="1"/>
  <c r="D94" i="3"/>
  <c r="D402" i="3"/>
  <c r="D84" i="3"/>
  <c r="D107" i="3"/>
  <c r="D6" i="3"/>
  <c r="D405" i="3"/>
  <c r="D216" i="3"/>
  <c r="C322" i="3"/>
  <c r="D287" i="3"/>
  <c r="D145" i="3"/>
  <c r="D153" i="3"/>
  <c r="D199" i="3"/>
  <c r="D193" i="3"/>
  <c r="D497" i="3"/>
  <c r="D222" i="3"/>
  <c r="D530" i="3"/>
  <c r="D422" i="3"/>
  <c r="D484" i="3"/>
  <c r="D511" i="3"/>
  <c r="D357" i="3"/>
  <c r="C204" i="3"/>
  <c r="C381" i="3"/>
  <c r="D302" i="3"/>
  <c r="D163" i="3"/>
  <c r="C150" i="3"/>
  <c r="D396" i="3"/>
  <c r="C530" i="3"/>
  <c r="C429" i="3"/>
  <c r="D210" i="3"/>
  <c r="D187" i="3"/>
  <c r="D36" i="3"/>
  <c r="C263" i="3"/>
  <c r="C396" i="3"/>
  <c r="C497" i="3"/>
  <c r="D466" i="3"/>
  <c r="D112" i="3"/>
  <c r="D89" i="3"/>
  <c r="C23" i="3"/>
  <c r="D23" i="3" s="1"/>
  <c r="C175" i="3"/>
  <c r="D158" i="3"/>
  <c r="D504" i="3"/>
  <c r="D117" i="3"/>
  <c r="D130" i="3"/>
  <c r="C125" i="3"/>
  <c r="D125" i="3" s="1"/>
  <c r="D104" i="3"/>
  <c r="D314" i="3"/>
  <c r="J434" i="2"/>
  <c r="J659" i="2" s="1"/>
  <c r="J658" i="2"/>
  <c r="J664" i="2"/>
  <c r="J440" i="2"/>
  <c r="J665" i="2" s="1"/>
  <c r="C49" i="3"/>
  <c r="D49" i="3" s="1"/>
  <c r="C463" i="3"/>
  <c r="D432" i="3"/>
  <c r="C293" i="3"/>
  <c r="D266" i="3"/>
  <c r="D99" i="3"/>
  <c r="D207" i="3"/>
  <c r="C234" i="3"/>
  <c r="D463" i="3"/>
  <c r="D416" i="3"/>
  <c r="D329" i="3"/>
  <c r="C351" i="3"/>
  <c r="D325" i="3"/>
  <c r="D135" i="3"/>
  <c r="D128" i="3"/>
  <c r="D46" i="3"/>
  <c r="C101" i="3"/>
  <c r="D101" i="3" s="1"/>
  <c r="D363" i="3"/>
  <c r="D31" i="3"/>
  <c r="D269" i="3"/>
  <c r="C412" i="3"/>
  <c r="D308" i="3"/>
  <c r="D341" i="3"/>
  <c r="D228" i="3"/>
  <c r="D263" i="3" l="1"/>
  <c r="D412" i="3"/>
  <c r="D204" i="3"/>
  <c r="D322" i="3"/>
  <c r="D175" i="3"/>
  <c r="D293" i="3"/>
  <c r="D150" i="3"/>
  <c r="D381" i="3"/>
  <c r="D429" i="3"/>
  <c r="D234" i="3"/>
  <c r="D351" i="3"/>
</calcChain>
</file>

<file path=xl/sharedStrings.xml><?xml version="1.0" encoding="utf-8"?>
<sst xmlns="http://schemas.openxmlformats.org/spreadsheetml/2006/main" count="13331" uniqueCount="1495">
  <si>
    <t>ID Pel</t>
  </si>
  <si>
    <t>Nama</t>
  </si>
  <si>
    <t>No. WA</t>
  </si>
  <si>
    <t>A1001</t>
  </si>
  <si>
    <t>Citra Bayunda</t>
  </si>
  <si>
    <t>A1002</t>
  </si>
  <si>
    <t>Firdyah</t>
  </si>
  <si>
    <t>A1003</t>
  </si>
  <si>
    <t>Hertina Susandari</t>
  </si>
  <si>
    <t>A1004</t>
  </si>
  <si>
    <t>Efi</t>
  </si>
  <si>
    <t>A1005</t>
  </si>
  <si>
    <t>Kartika Ongso</t>
  </si>
  <si>
    <t>A1006</t>
  </si>
  <si>
    <t>Antik</t>
  </si>
  <si>
    <t>A1007</t>
  </si>
  <si>
    <t>Devi</t>
  </si>
  <si>
    <t>A1008</t>
  </si>
  <si>
    <t>Fitri</t>
  </si>
  <si>
    <t>A1009</t>
  </si>
  <si>
    <t>Kumala Sari Dewi</t>
  </si>
  <si>
    <t>A1010</t>
  </si>
  <si>
    <t>Ratih</t>
  </si>
  <si>
    <t>A1011</t>
  </si>
  <si>
    <t>Fadhilah</t>
  </si>
  <si>
    <t>A1012</t>
  </si>
  <si>
    <t>Siska</t>
  </si>
  <si>
    <t>A1013</t>
  </si>
  <si>
    <t>Rahma Diah</t>
  </si>
  <si>
    <t>A1014</t>
  </si>
  <si>
    <t>Sulistyowati</t>
  </si>
  <si>
    <t>A1015</t>
  </si>
  <si>
    <t>Astri</t>
  </si>
  <si>
    <t>A1016</t>
  </si>
  <si>
    <t>Pipin</t>
  </si>
  <si>
    <t>A1017</t>
  </si>
  <si>
    <t>Herlin</t>
  </si>
  <si>
    <t>A1018</t>
  </si>
  <si>
    <t>Pramita Ariyanti</t>
  </si>
  <si>
    <t>A1019</t>
  </si>
  <si>
    <t>Indawidi</t>
  </si>
  <si>
    <t>A1020</t>
  </si>
  <si>
    <t>Aisyah</t>
  </si>
  <si>
    <t>A1021</t>
  </si>
  <si>
    <t>Niken</t>
  </si>
  <si>
    <t>A1022</t>
  </si>
  <si>
    <t>Sri Nuryani</t>
  </si>
  <si>
    <t>A1023</t>
  </si>
  <si>
    <t>Nysa</t>
  </si>
  <si>
    <t>A1024</t>
  </si>
  <si>
    <t>Adinda Binti Widiatmodjo</t>
  </si>
  <si>
    <t>A1025</t>
  </si>
  <si>
    <t>Lilik</t>
  </si>
  <si>
    <t>A1026</t>
  </si>
  <si>
    <t>Pipit</t>
  </si>
  <si>
    <t>A1027</t>
  </si>
  <si>
    <t>Andita</t>
  </si>
  <si>
    <t>A1028</t>
  </si>
  <si>
    <t>Heni Purbowati</t>
  </si>
  <si>
    <t>A1029</t>
  </si>
  <si>
    <t>Dwi Yuniariati</t>
  </si>
  <si>
    <t>A1030</t>
  </si>
  <si>
    <t>Lini</t>
  </si>
  <si>
    <t>A1031</t>
  </si>
  <si>
    <t>Irene</t>
  </si>
  <si>
    <t>A1032</t>
  </si>
  <si>
    <t>A1033</t>
  </si>
  <si>
    <t>Umi Fatimah</t>
  </si>
  <si>
    <t>A1034</t>
  </si>
  <si>
    <t>Kikie</t>
  </si>
  <si>
    <t>A1035</t>
  </si>
  <si>
    <t>Marlindra</t>
  </si>
  <si>
    <t>A1036</t>
  </si>
  <si>
    <t>Inez K</t>
  </si>
  <si>
    <t>A1037</t>
  </si>
  <si>
    <t>Bidari</t>
  </si>
  <si>
    <t>A1038</t>
  </si>
  <si>
    <t>Dien Novita</t>
  </si>
  <si>
    <t>A1039</t>
  </si>
  <si>
    <t>Aghnia Putri</t>
  </si>
  <si>
    <t>A1040</t>
  </si>
  <si>
    <t>Ade Sita Damayanti</t>
  </si>
  <si>
    <t>A1041</t>
  </si>
  <si>
    <t>Sarahprili</t>
  </si>
  <si>
    <t>A1042</t>
  </si>
  <si>
    <t>Lita Pricilia</t>
  </si>
  <si>
    <t>A1043</t>
  </si>
  <si>
    <t>Lady</t>
  </si>
  <si>
    <t>A1044</t>
  </si>
  <si>
    <t>Yetty</t>
  </si>
  <si>
    <t>A1045</t>
  </si>
  <si>
    <t>Rasayana</t>
  </si>
  <si>
    <t>A1046</t>
  </si>
  <si>
    <t>Ratna</t>
  </si>
  <si>
    <t>A1047</t>
  </si>
  <si>
    <t>Linda Purnama</t>
  </si>
  <si>
    <t>A1048</t>
  </si>
  <si>
    <t>Aura</t>
  </si>
  <si>
    <t>A1049</t>
  </si>
  <si>
    <t>Naning</t>
  </si>
  <si>
    <t>A1050</t>
  </si>
  <si>
    <t>Hana Yushofi</t>
  </si>
  <si>
    <t>A1051</t>
  </si>
  <si>
    <t>Natalia Cang</t>
  </si>
  <si>
    <t>A1052</t>
  </si>
  <si>
    <t>Elizabeth njo may fen</t>
  </si>
  <si>
    <t>A1053</t>
  </si>
  <si>
    <t>Patrice Theodora</t>
  </si>
  <si>
    <t>A1054</t>
  </si>
  <si>
    <t>Gamalia</t>
  </si>
  <si>
    <t>A1055</t>
  </si>
  <si>
    <t>Indah</t>
  </si>
  <si>
    <t>A1056</t>
  </si>
  <si>
    <t>Reynilda Suprapto</t>
  </si>
  <si>
    <t>A1057</t>
  </si>
  <si>
    <t>Deana</t>
  </si>
  <si>
    <t>A1058</t>
  </si>
  <si>
    <t>Vanessa Irma</t>
  </si>
  <si>
    <t>A1059</t>
  </si>
  <si>
    <t>Lydia</t>
  </si>
  <si>
    <t>A1060</t>
  </si>
  <si>
    <t>Saski</t>
  </si>
  <si>
    <t>A1061</t>
  </si>
  <si>
    <t>Dewi Okta</t>
  </si>
  <si>
    <t>A1062</t>
  </si>
  <si>
    <t>Dita</t>
  </si>
  <si>
    <t>A1063</t>
  </si>
  <si>
    <t>Kezia Endhy</t>
  </si>
  <si>
    <t>A1064</t>
  </si>
  <si>
    <t>Andreas EW</t>
  </si>
  <si>
    <t>A1065</t>
  </si>
  <si>
    <t>Riani</t>
  </si>
  <si>
    <t>A1066</t>
  </si>
  <si>
    <t>Marisca</t>
  </si>
  <si>
    <t>A1067</t>
  </si>
  <si>
    <t>Lydia Arifianti</t>
  </si>
  <si>
    <t>A1068</t>
  </si>
  <si>
    <t>Diana Prima</t>
  </si>
  <si>
    <t>A1069</t>
  </si>
  <si>
    <t>Dewi</t>
  </si>
  <si>
    <t>A1070</t>
  </si>
  <si>
    <t>A1071</t>
  </si>
  <si>
    <t>Catharina</t>
  </si>
  <si>
    <t>A1072</t>
  </si>
  <si>
    <t>Kimberly</t>
  </si>
  <si>
    <t>A1073</t>
  </si>
  <si>
    <t>Titin</t>
  </si>
  <si>
    <t>A1074</t>
  </si>
  <si>
    <t>Anang Rubyanto</t>
  </si>
  <si>
    <t>A1075</t>
  </si>
  <si>
    <t>Mayang</t>
  </si>
  <si>
    <t>A1076</t>
  </si>
  <si>
    <t>Syifa</t>
  </si>
  <si>
    <t>A1077</t>
  </si>
  <si>
    <t>Widi</t>
  </si>
  <si>
    <t>A1078</t>
  </si>
  <si>
    <t>Grace</t>
  </si>
  <si>
    <t>A1079</t>
  </si>
  <si>
    <t>Yesica</t>
  </si>
  <si>
    <t>A1080</t>
  </si>
  <si>
    <t>Kei</t>
  </si>
  <si>
    <t>A1081</t>
  </si>
  <si>
    <t>Rina Widowati</t>
  </si>
  <si>
    <t>A1082</t>
  </si>
  <si>
    <t>Aprilia Dasuki</t>
  </si>
  <si>
    <t>A1083</t>
  </si>
  <si>
    <t>Nur Aini</t>
  </si>
  <si>
    <t>A1084</t>
  </si>
  <si>
    <t>Veronica</t>
  </si>
  <si>
    <t>A1085</t>
  </si>
  <si>
    <t>Peni</t>
  </si>
  <si>
    <t>A1086</t>
  </si>
  <si>
    <t>Rinda</t>
  </si>
  <si>
    <t>A1087</t>
  </si>
  <si>
    <t>Aulia Widya</t>
  </si>
  <si>
    <t>A1088</t>
  </si>
  <si>
    <t>Rvang Kopi, a/n Kirana</t>
  </si>
  <si>
    <t>A1089</t>
  </si>
  <si>
    <t>Salwa</t>
  </si>
  <si>
    <t>A1090</t>
  </si>
  <si>
    <t>Audia</t>
  </si>
  <si>
    <t>A1091</t>
  </si>
  <si>
    <t>A1092</t>
  </si>
  <si>
    <t>Siska Rizky</t>
  </si>
  <si>
    <t>A1093</t>
  </si>
  <si>
    <t>Meigita</t>
  </si>
  <si>
    <t>A1094</t>
  </si>
  <si>
    <t>Khansa</t>
  </si>
  <si>
    <t>A1095</t>
  </si>
  <si>
    <t>Arina</t>
  </si>
  <si>
    <t>A1096</t>
  </si>
  <si>
    <t>Regina</t>
  </si>
  <si>
    <t>A1097</t>
  </si>
  <si>
    <t>Athaya</t>
  </si>
  <si>
    <t>A1098</t>
  </si>
  <si>
    <t>Kayla</t>
  </si>
  <si>
    <t>A1099</t>
  </si>
  <si>
    <t>Vonny Salim</t>
  </si>
  <si>
    <t>A1100</t>
  </si>
  <si>
    <t>Imawati Prayoga</t>
  </si>
  <si>
    <t>A1101</t>
  </si>
  <si>
    <t>Retno Ayu</t>
  </si>
  <si>
    <t>A1102</t>
  </si>
  <si>
    <t>Bella</t>
  </si>
  <si>
    <t>A1103</t>
  </si>
  <si>
    <t>Putri Dwitasari</t>
  </si>
  <si>
    <t>A1107</t>
  </si>
  <si>
    <t>Pika</t>
  </si>
  <si>
    <t>A1108</t>
  </si>
  <si>
    <t>Dinda</t>
  </si>
  <si>
    <t>A1109</t>
  </si>
  <si>
    <t>Ika Fadhilah</t>
  </si>
  <si>
    <t>A1111</t>
  </si>
  <si>
    <t>Nisa</t>
  </si>
  <si>
    <t>A1115</t>
  </si>
  <si>
    <t>Ika</t>
  </si>
  <si>
    <t>A1116</t>
  </si>
  <si>
    <t>Atik</t>
  </si>
  <si>
    <t>A1117</t>
  </si>
  <si>
    <t>Mira</t>
  </si>
  <si>
    <t>A1118</t>
  </si>
  <si>
    <t>Putri Maharani</t>
  </si>
  <si>
    <t>A1119</t>
  </si>
  <si>
    <t>Karina Dwi Yanti</t>
  </si>
  <si>
    <t>A1120</t>
  </si>
  <si>
    <t>Merry</t>
  </si>
  <si>
    <t>A1121</t>
  </si>
  <si>
    <t>Shanada</t>
  </si>
  <si>
    <t>A1122</t>
  </si>
  <si>
    <t>Aldina</t>
  </si>
  <si>
    <t>A1123</t>
  </si>
  <si>
    <t>Nathania Bintang</t>
  </si>
  <si>
    <t>A1125</t>
  </si>
  <si>
    <t>Jenny Joy</t>
  </si>
  <si>
    <t>A1126</t>
  </si>
  <si>
    <t>Nadhila</t>
  </si>
  <si>
    <t>A1127</t>
  </si>
  <si>
    <t>Firly</t>
  </si>
  <si>
    <t>A1128</t>
  </si>
  <si>
    <t>Dewi Diana</t>
  </si>
  <si>
    <t>A1129</t>
  </si>
  <si>
    <t>Farah Zalfa</t>
  </si>
  <si>
    <t>A1130</t>
  </si>
  <si>
    <t>Maria</t>
  </si>
  <si>
    <t>A1131</t>
  </si>
  <si>
    <t>Dewi Wardhani</t>
  </si>
  <si>
    <t>A1132</t>
  </si>
  <si>
    <t>Arnia Nurlitasari</t>
  </si>
  <si>
    <t>A1133</t>
  </si>
  <si>
    <t>Sabrina Ayu</t>
  </si>
  <si>
    <t>A1134</t>
  </si>
  <si>
    <t>Eva Alifiatus</t>
  </si>
  <si>
    <t>A1135</t>
  </si>
  <si>
    <t>Safirah</t>
  </si>
  <si>
    <t>A1136</t>
  </si>
  <si>
    <t>Arlisa</t>
  </si>
  <si>
    <t>A1137</t>
  </si>
  <si>
    <t>Amel</t>
  </si>
  <si>
    <t>A1138</t>
  </si>
  <si>
    <t>Rizki F</t>
  </si>
  <si>
    <t>A1139</t>
  </si>
  <si>
    <t>Citra Mustika</t>
  </si>
  <si>
    <t>A1140</t>
  </si>
  <si>
    <t>Ifana</t>
  </si>
  <si>
    <t>A1141</t>
  </si>
  <si>
    <t>Kurnia Febrianty</t>
  </si>
  <si>
    <t>A1142</t>
  </si>
  <si>
    <t>Sinta</t>
  </si>
  <si>
    <t>A1143</t>
  </si>
  <si>
    <t>Meisya</t>
  </si>
  <si>
    <t>A1144</t>
  </si>
  <si>
    <t>Rosita Trisna Marsela</t>
  </si>
  <si>
    <t>A1145</t>
  </si>
  <si>
    <t>Meuthia Nailacetta</t>
  </si>
  <si>
    <t>A1146</t>
  </si>
  <si>
    <t>Winda</t>
  </si>
  <si>
    <t>A1147</t>
  </si>
  <si>
    <t>Ara</t>
  </si>
  <si>
    <t>A1148</t>
  </si>
  <si>
    <t>Diva</t>
  </si>
  <si>
    <t>A1149</t>
  </si>
  <si>
    <t>Dinda Jamuuaan</t>
  </si>
  <si>
    <t>A1150</t>
  </si>
  <si>
    <t>Faly</t>
  </si>
  <si>
    <t>A1151</t>
  </si>
  <si>
    <t>Fatih</t>
  </si>
  <si>
    <t>A1152</t>
  </si>
  <si>
    <t>Pungky Pramita</t>
  </si>
  <si>
    <t>A1154</t>
  </si>
  <si>
    <t>Ratih Sarastiti</t>
  </si>
  <si>
    <t>A1155</t>
  </si>
  <si>
    <t>Khasna</t>
  </si>
  <si>
    <t>A1156</t>
  </si>
  <si>
    <t>Alfa</t>
  </si>
  <si>
    <t>A1157</t>
  </si>
  <si>
    <t>Almira Hasna Zulfany</t>
  </si>
  <si>
    <t>A1158</t>
  </si>
  <si>
    <t>Nona</t>
  </si>
  <si>
    <t>A1159</t>
  </si>
  <si>
    <t>A1160</t>
  </si>
  <si>
    <t>Nenock</t>
  </si>
  <si>
    <t>A1161</t>
  </si>
  <si>
    <t>A1162</t>
  </si>
  <si>
    <t>Julia</t>
  </si>
  <si>
    <t>A1163</t>
  </si>
  <si>
    <t>Farrah</t>
  </si>
  <si>
    <t>A1164</t>
  </si>
  <si>
    <t>Nindy Hantoro</t>
  </si>
  <si>
    <t>A1165</t>
  </si>
  <si>
    <t>Malda</t>
  </si>
  <si>
    <t>A1166</t>
  </si>
  <si>
    <t>Ica</t>
  </si>
  <si>
    <t>A1167</t>
  </si>
  <si>
    <t>Dayinta</t>
  </si>
  <si>
    <t>A1168</t>
  </si>
  <si>
    <t>Haidar</t>
  </si>
  <si>
    <t>A1169</t>
  </si>
  <si>
    <t>Van Van</t>
  </si>
  <si>
    <t>A1170</t>
  </si>
  <si>
    <t>Rejanuar</t>
  </si>
  <si>
    <t>A1171</t>
  </si>
  <si>
    <t>Tasya</t>
  </si>
  <si>
    <t>A1172</t>
  </si>
  <si>
    <t>Roni</t>
  </si>
  <si>
    <t>A1173</t>
  </si>
  <si>
    <t>Rahma Dina</t>
  </si>
  <si>
    <t>A1174</t>
  </si>
  <si>
    <t>Ahrash</t>
  </si>
  <si>
    <t>A1175</t>
  </si>
  <si>
    <t>A1176</t>
  </si>
  <si>
    <t>Rafa Hylmi</t>
  </si>
  <si>
    <t>6281382678041</t>
  </si>
  <si>
    <t>A1177</t>
  </si>
  <si>
    <t>Clara Carissa</t>
  </si>
  <si>
    <t>A1178</t>
  </si>
  <si>
    <t>Nuni</t>
  </si>
  <si>
    <t>A1179</t>
  </si>
  <si>
    <t>Prima Apriyana</t>
  </si>
  <si>
    <t>A1180</t>
  </si>
  <si>
    <t>Dharacaa</t>
  </si>
  <si>
    <t>A1181</t>
  </si>
  <si>
    <t>Syanis</t>
  </si>
  <si>
    <t>A1182</t>
  </si>
  <si>
    <t>Hana</t>
  </si>
  <si>
    <t>A1183</t>
  </si>
  <si>
    <t>Danira</t>
  </si>
  <si>
    <t>A1184</t>
  </si>
  <si>
    <t>Hanna</t>
  </si>
  <si>
    <t>A1185</t>
  </si>
  <si>
    <t>Dina</t>
  </si>
  <si>
    <t>A1186</t>
  </si>
  <si>
    <t>Ida</t>
  </si>
  <si>
    <t>A1187</t>
  </si>
  <si>
    <t>Berlyana Tri</t>
  </si>
  <si>
    <t>A1188</t>
  </si>
  <si>
    <t>Audi</t>
  </si>
  <si>
    <t>A1189</t>
  </si>
  <si>
    <t>Lala</t>
  </si>
  <si>
    <t>A1190</t>
  </si>
  <si>
    <t>Anisa Aryant</t>
  </si>
  <si>
    <t>A1191</t>
  </si>
  <si>
    <t>Maira</t>
  </si>
  <si>
    <t>A1192</t>
  </si>
  <si>
    <t>Rana</t>
  </si>
  <si>
    <t>A1193</t>
  </si>
  <si>
    <t>Anita Maharani</t>
  </si>
  <si>
    <t>A1194</t>
  </si>
  <si>
    <t>A1195</t>
  </si>
  <si>
    <t>Tikha</t>
  </si>
  <si>
    <t>A1196</t>
  </si>
  <si>
    <t>Indah Ummu Erdana</t>
  </si>
  <si>
    <t>A1197</t>
  </si>
  <si>
    <t>Aqila</t>
  </si>
  <si>
    <t>A1198</t>
  </si>
  <si>
    <t>Alex</t>
  </si>
  <si>
    <t>A1199</t>
  </si>
  <si>
    <t>Dinda Aulia</t>
  </si>
  <si>
    <t>A1200</t>
  </si>
  <si>
    <t>Safira</t>
  </si>
  <si>
    <t>A1201</t>
  </si>
  <si>
    <t>Naily</t>
  </si>
  <si>
    <t>A1202</t>
  </si>
  <si>
    <t>Tika</t>
  </si>
  <si>
    <t>A1203</t>
  </si>
  <si>
    <t>Nathania</t>
  </si>
  <si>
    <t>A1204</t>
  </si>
  <si>
    <t>Jessica</t>
  </si>
  <si>
    <t>A1205</t>
  </si>
  <si>
    <t>Rini</t>
  </si>
  <si>
    <t>A1206</t>
  </si>
  <si>
    <t>Asya</t>
  </si>
  <si>
    <t>A1207</t>
  </si>
  <si>
    <t>Audry Azzahra</t>
  </si>
  <si>
    <t>A1208</t>
  </si>
  <si>
    <t>Nita</t>
  </si>
  <si>
    <t>A1209</t>
  </si>
  <si>
    <t>Glaniz</t>
  </si>
  <si>
    <t>A1211</t>
  </si>
  <si>
    <t>Nadia Qisthi</t>
  </si>
  <si>
    <t>A1212</t>
  </si>
  <si>
    <t>Dwi</t>
  </si>
  <si>
    <t>A1213</t>
  </si>
  <si>
    <t>Andri</t>
  </si>
  <si>
    <t>A1214</t>
  </si>
  <si>
    <t>Michelle</t>
  </si>
  <si>
    <t>A1215</t>
  </si>
  <si>
    <t>Hanif Ariq</t>
  </si>
  <si>
    <t>A1216</t>
  </si>
  <si>
    <t>Rania</t>
  </si>
  <si>
    <t>A1217</t>
  </si>
  <si>
    <t>A1218</t>
  </si>
  <si>
    <t>Nike Prima</t>
  </si>
  <si>
    <t>A1219</t>
  </si>
  <si>
    <t>Vyra</t>
  </si>
  <si>
    <t>A1220</t>
  </si>
  <si>
    <t>A1221</t>
  </si>
  <si>
    <t>Ikbal</t>
  </si>
  <si>
    <t>A1222</t>
  </si>
  <si>
    <t>Yasmine Rizky Sabrina</t>
  </si>
  <si>
    <t>A1223</t>
  </si>
  <si>
    <t>Dian</t>
  </si>
  <si>
    <t>A1224</t>
  </si>
  <si>
    <t>Dimas Akbar</t>
  </si>
  <si>
    <t>A1225</t>
  </si>
  <si>
    <t>Sellananda</t>
  </si>
  <si>
    <t>A1226</t>
  </si>
  <si>
    <t>Della</t>
  </si>
  <si>
    <t>A1227</t>
  </si>
  <si>
    <t>Arifa</t>
  </si>
  <si>
    <t>A1228</t>
  </si>
  <si>
    <t>Afifah</t>
  </si>
  <si>
    <t>A1229</t>
  </si>
  <si>
    <t>Ayu Dwi Jayati</t>
  </si>
  <si>
    <t>A1230</t>
  </si>
  <si>
    <t>Anggi</t>
  </si>
  <si>
    <t>A1231</t>
  </si>
  <si>
    <t>Ale</t>
  </si>
  <si>
    <t>A1232</t>
  </si>
  <si>
    <t>Lintang Nur</t>
  </si>
  <si>
    <t>A1233</t>
  </si>
  <si>
    <t>Nazila</t>
  </si>
  <si>
    <t>A1234</t>
  </si>
  <si>
    <t>Vany</t>
  </si>
  <si>
    <t>A1236</t>
  </si>
  <si>
    <t>Denta</t>
  </si>
  <si>
    <t>A1237</t>
  </si>
  <si>
    <t>A1238</t>
  </si>
  <si>
    <t>A1239</t>
  </si>
  <si>
    <t xml:space="preserve">Rosita </t>
  </si>
  <si>
    <t>A1240</t>
  </si>
  <si>
    <t>Kukun</t>
  </si>
  <si>
    <t>A1241</t>
  </si>
  <si>
    <t>Sarita Rahel Diang</t>
  </si>
  <si>
    <t>A1242</t>
  </si>
  <si>
    <t>A1243</t>
  </si>
  <si>
    <t>A1244</t>
  </si>
  <si>
    <t>Firman Fuadi</t>
  </si>
  <si>
    <t>A1245</t>
  </si>
  <si>
    <t>Mesya</t>
  </si>
  <si>
    <t>A1246</t>
  </si>
  <si>
    <t>A1247</t>
  </si>
  <si>
    <t>Tiara</t>
  </si>
  <si>
    <t>A1249</t>
  </si>
  <si>
    <t>A1250</t>
  </si>
  <si>
    <t>Nina</t>
  </si>
  <si>
    <t>A1251</t>
  </si>
  <si>
    <t>Joya</t>
  </si>
  <si>
    <t>A1252</t>
  </si>
  <si>
    <t>Mutiara</t>
  </si>
  <si>
    <t>A1253</t>
  </si>
  <si>
    <t>Berliana</t>
  </si>
  <si>
    <t>A1254</t>
  </si>
  <si>
    <t>Dimas</t>
  </si>
  <si>
    <t>A1255</t>
  </si>
  <si>
    <t>Resti</t>
  </si>
  <si>
    <t>A1256</t>
  </si>
  <si>
    <t>Laila</t>
  </si>
  <si>
    <t>A1257</t>
  </si>
  <si>
    <t>Bastian</t>
  </si>
  <si>
    <t>A1258</t>
  </si>
  <si>
    <t>Yeisara</t>
  </si>
  <si>
    <t>A1259</t>
  </si>
  <si>
    <t>Ryan Afiva</t>
  </si>
  <si>
    <t>A1260</t>
  </si>
  <si>
    <t>Nadilla Atifah</t>
  </si>
  <si>
    <t>A1261</t>
  </si>
  <si>
    <t>Lisa</t>
  </si>
  <si>
    <t>A1262</t>
  </si>
  <si>
    <t>Zevana</t>
  </si>
  <si>
    <t>A1264</t>
  </si>
  <si>
    <t>Arista Wahyu</t>
  </si>
  <si>
    <t>A1265</t>
  </si>
  <si>
    <t>Fioriza Syahdana</t>
  </si>
  <si>
    <t>A1266</t>
  </si>
  <si>
    <t>Erna</t>
  </si>
  <si>
    <t>A1267</t>
  </si>
  <si>
    <t>Lailly</t>
  </si>
  <si>
    <t>A1268</t>
  </si>
  <si>
    <t>A1269</t>
  </si>
  <si>
    <t>Erlina</t>
  </si>
  <si>
    <t>A1270</t>
  </si>
  <si>
    <t>Riana</t>
  </si>
  <si>
    <t>A1271</t>
  </si>
  <si>
    <t>Fadila Sonya</t>
  </si>
  <si>
    <t>A1272</t>
  </si>
  <si>
    <t>Sonya</t>
  </si>
  <si>
    <t>A1273</t>
  </si>
  <si>
    <t>Tasha</t>
  </si>
  <si>
    <t>A1274</t>
  </si>
  <si>
    <t>A1275</t>
  </si>
  <si>
    <t>Zahwa</t>
  </si>
  <si>
    <t>A1276</t>
  </si>
  <si>
    <t>Gaby Irma</t>
  </si>
  <si>
    <t>A1277</t>
  </si>
  <si>
    <t>Khai</t>
  </si>
  <si>
    <t>A1278</t>
  </si>
  <si>
    <t>Abil</t>
  </si>
  <si>
    <t>A1279</t>
  </si>
  <si>
    <t>Shafa Nabila</t>
  </si>
  <si>
    <t>A1280</t>
  </si>
  <si>
    <t>Nabilla Putri</t>
  </si>
  <si>
    <t>A1281</t>
  </si>
  <si>
    <t>Dwi Rakhmatun</t>
  </si>
  <si>
    <t>A1282</t>
  </si>
  <si>
    <t>Ira</t>
  </si>
  <si>
    <t>A1283</t>
  </si>
  <si>
    <t>Ilham Rifanto</t>
  </si>
  <si>
    <t>A1284</t>
  </si>
  <si>
    <t>Desty Denna</t>
  </si>
  <si>
    <t>A1285</t>
  </si>
  <si>
    <t>Dipta</t>
  </si>
  <si>
    <t>A1286</t>
  </si>
  <si>
    <t>Nazhry Zahra</t>
  </si>
  <si>
    <t>A1287</t>
  </si>
  <si>
    <t>A1288</t>
  </si>
  <si>
    <t>Maria Anastasia</t>
  </si>
  <si>
    <t>A1289</t>
  </si>
  <si>
    <t>Aiko</t>
  </si>
  <si>
    <t>A1290</t>
  </si>
  <si>
    <t>Is</t>
  </si>
  <si>
    <t>A1291</t>
  </si>
  <si>
    <t>Paskha</t>
  </si>
  <si>
    <t>A1292</t>
  </si>
  <si>
    <t>Jessi</t>
  </si>
  <si>
    <t>A1293</t>
  </si>
  <si>
    <t>A1294</t>
  </si>
  <si>
    <t>Rahel</t>
  </si>
  <si>
    <t>A1295</t>
  </si>
  <si>
    <t>Nena</t>
  </si>
  <si>
    <t>A1296</t>
  </si>
  <si>
    <t>Fikko</t>
  </si>
  <si>
    <t>A1297</t>
  </si>
  <si>
    <t>Roif</t>
  </si>
  <si>
    <t>A1298</t>
  </si>
  <si>
    <t>Chika</t>
  </si>
  <si>
    <t>A1299</t>
  </si>
  <si>
    <t>A1300</t>
  </si>
  <si>
    <t>Irafani Dyah</t>
  </si>
  <si>
    <t>A1301</t>
  </si>
  <si>
    <t>Dessy</t>
  </si>
  <si>
    <t>A1302</t>
  </si>
  <si>
    <t>Rosalina Dinda</t>
  </si>
  <si>
    <t>A1303</t>
  </si>
  <si>
    <t>Cicha</t>
  </si>
  <si>
    <t>A1304</t>
  </si>
  <si>
    <t>Elifia Firfara</t>
  </si>
  <si>
    <t>A1305</t>
  </si>
  <si>
    <t>Aisyah Vania</t>
  </si>
  <si>
    <t>A1306</t>
  </si>
  <si>
    <t>Karina</t>
  </si>
  <si>
    <t>A1307</t>
  </si>
  <si>
    <t>Dhilla</t>
  </si>
  <si>
    <t>A1308</t>
  </si>
  <si>
    <t>Connie</t>
  </si>
  <si>
    <t>A1309</t>
  </si>
  <si>
    <t>Cia</t>
  </si>
  <si>
    <t>A1310</t>
  </si>
  <si>
    <t>Arel</t>
  </si>
  <si>
    <t>A1311</t>
  </si>
  <si>
    <t>Rachel dr</t>
  </si>
  <si>
    <t>A1312</t>
  </si>
  <si>
    <t>Hani</t>
  </si>
  <si>
    <t>A1313</t>
  </si>
  <si>
    <t>Aulia Nur F</t>
  </si>
  <si>
    <t>A1314</t>
  </si>
  <si>
    <t>Joey</t>
  </si>
  <si>
    <t>A1315</t>
  </si>
  <si>
    <t>A1316</t>
  </si>
  <si>
    <t>Neysa</t>
  </si>
  <si>
    <t>A1317</t>
  </si>
  <si>
    <t>Nauli Khalila</t>
  </si>
  <si>
    <t>A1318</t>
  </si>
  <si>
    <t>A1319</t>
  </si>
  <si>
    <t>Cinday</t>
  </si>
  <si>
    <t>A1320</t>
  </si>
  <si>
    <t>Sani</t>
  </si>
  <si>
    <t>A1321</t>
  </si>
  <si>
    <t>Anita Dwi</t>
  </si>
  <si>
    <t>A1322</t>
  </si>
  <si>
    <t>Angel</t>
  </si>
  <si>
    <t>A1323</t>
  </si>
  <si>
    <t>Lorenza</t>
  </si>
  <si>
    <t>A1324</t>
  </si>
  <si>
    <t>Izzah Putri</t>
  </si>
  <si>
    <t>A1325</t>
  </si>
  <si>
    <t xml:space="preserve">Lydia </t>
  </si>
  <si>
    <t>A1326</t>
  </si>
  <si>
    <t>Arina Tanisya</t>
  </si>
  <si>
    <t>A1327</t>
  </si>
  <si>
    <t>Tasya N</t>
  </si>
  <si>
    <t>A1328</t>
  </si>
  <si>
    <t>Emy</t>
  </si>
  <si>
    <t>A1329</t>
  </si>
  <si>
    <t>Najwa</t>
  </si>
  <si>
    <t>A1330</t>
  </si>
  <si>
    <t>Nabila Mahfud</t>
  </si>
  <si>
    <t>A1331</t>
  </si>
  <si>
    <t>Dinti</t>
  </si>
  <si>
    <t>A1332</t>
  </si>
  <si>
    <t>Risma</t>
  </si>
  <si>
    <t>A1333</t>
  </si>
  <si>
    <t>Insi</t>
  </si>
  <si>
    <t>A1334</t>
  </si>
  <si>
    <t>Nia</t>
  </si>
  <si>
    <t>A1335</t>
  </si>
  <si>
    <t>Rita</t>
  </si>
  <si>
    <t>A1336</t>
  </si>
  <si>
    <t>Sashi Ramadhani</t>
  </si>
  <si>
    <t>A1337</t>
  </si>
  <si>
    <t>ila</t>
  </si>
  <si>
    <t>A1338</t>
  </si>
  <si>
    <t>miranda agustini</t>
  </si>
  <si>
    <t>A1339</t>
  </si>
  <si>
    <t>Ocha</t>
  </si>
  <si>
    <t>A1340</t>
  </si>
  <si>
    <t>Sabitha</t>
  </si>
  <si>
    <t>A1341</t>
  </si>
  <si>
    <t>Adelya</t>
  </si>
  <si>
    <t>A1342</t>
  </si>
  <si>
    <t>Dhifa</t>
  </si>
  <si>
    <t>A1343</t>
  </si>
  <si>
    <t>Ervina</t>
  </si>
  <si>
    <t>A1344</t>
  </si>
  <si>
    <t>Laura</t>
  </si>
  <si>
    <t>A1345</t>
  </si>
  <si>
    <t>Jihan</t>
  </si>
  <si>
    <t>A1346</t>
  </si>
  <si>
    <t>Anisa Setyo</t>
  </si>
  <si>
    <t>A1347</t>
  </si>
  <si>
    <t>Ericha</t>
  </si>
  <si>
    <t>A1348</t>
  </si>
  <si>
    <t>Gadis</t>
  </si>
  <si>
    <t>A1349</t>
  </si>
  <si>
    <t>Ramadhan</t>
  </si>
  <si>
    <t>A1350</t>
  </si>
  <si>
    <t>Maya</t>
  </si>
  <si>
    <t>A1351</t>
  </si>
  <si>
    <t>Hafidha</t>
  </si>
  <si>
    <t>A1352</t>
  </si>
  <si>
    <t>Erike</t>
  </si>
  <si>
    <t>A1353</t>
  </si>
  <si>
    <t>Atika</t>
  </si>
  <si>
    <t>A1354</t>
  </si>
  <si>
    <t>Levina</t>
  </si>
  <si>
    <t>A1355</t>
  </si>
  <si>
    <t>Juan N</t>
  </si>
  <si>
    <t>A1356</t>
  </si>
  <si>
    <t>Andin Ardiana</t>
  </si>
  <si>
    <t>A1357</t>
  </si>
  <si>
    <t>Unga</t>
  </si>
  <si>
    <t>A1358</t>
  </si>
  <si>
    <t>Ive</t>
  </si>
  <si>
    <t>A1359</t>
  </si>
  <si>
    <t>A1360</t>
  </si>
  <si>
    <t>Adhita</t>
  </si>
  <si>
    <t>A1361</t>
  </si>
  <si>
    <t>Aqil</t>
  </si>
  <si>
    <t>A1362</t>
  </si>
  <si>
    <t>Zahra</t>
  </si>
  <si>
    <t>A1363</t>
  </si>
  <si>
    <t>Heling</t>
  </si>
  <si>
    <t>A1364</t>
  </si>
  <si>
    <t>Athyra Elmilla</t>
  </si>
  <si>
    <t>A1365</t>
  </si>
  <si>
    <t>Putri Dewi</t>
  </si>
  <si>
    <t>A1366</t>
  </si>
  <si>
    <t>Ananda Suci</t>
  </si>
  <si>
    <t>A1367</t>
  </si>
  <si>
    <t>Annisa Husna</t>
  </si>
  <si>
    <t>A1368</t>
  </si>
  <si>
    <t>Lintang Kirana</t>
  </si>
  <si>
    <t>A1369</t>
  </si>
  <si>
    <t>Lathifa Malia</t>
  </si>
  <si>
    <t>A1370</t>
  </si>
  <si>
    <t>Desy</t>
  </si>
  <si>
    <t>A1371</t>
  </si>
  <si>
    <t>Adwa</t>
  </si>
  <si>
    <t>A1372</t>
  </si>
  <si>
    <t>Evi Erika Puspitasari</t>
  </si>
  <si>
    <t>A1373</t>
  </si>
  <si>
    <t>Aula</t>
  </si>
  <si>
    <t>A1374</t>
  </si>
  <si>
    <t>Salwa Ridha Kamilah</t>
  </si>
  <si>
    <t>A1375</t>
  </si>
  <si>
    <t>diva rizky nur rahmah</t>
  </si>
  <si>
    <t>A1376</t>
  </si>
  <si>
    <t>Adinda Kurnia Dewi</t>
  </si>
  <si>
    <t>A1377</t>
  </si>
  <si>
    <t>A1378</t>
  </si>
  <si>
    <t>Lutfi Bunga</t>
  </si>
  <si>
    <t>A1379</t>
  </si>
  <si>
    <t>Alia</t>
  </si>
  <si>
    <t>A1380</t>
  </si>
  <si>
    <t xml:space="preserve">Netta Fitri </t>
  </si>
  <si>
    <t>A1381</t>
  </si>
  <si>
    <t>Abigail</t>
  </si>
  <si>
    <t>A1382</t>
  </si>
  <si>
    <t>Fengki Gofar</t>
  </si>
  <si>
    <t>A1383</t>
  </si>
  <si>
    <t xml:space="preserve">Agita </t>
  </si>
  <si>
    <t>A1384</t>
  </si>
  <si>
    <t>Lidia</t>
  </si>
  <si>
    <t>A1385</t>
  </si>
  <si>
    <t>tatu indira</t>
  </si>
  <si>
    <t>A1386</t>
  </si>
  <si>
    <t>Nora Aurora</t>
  </si>
  <si>
    <t>A1387</t>
  </si>
  <si>
    <t>Firza Rachmalia</t>
  </si>
  <si>
    <t>A1388</t>
  </si>
  <si>
    <t>ayu nikmatul sak diah</t>
  </si>
  <si>
    <t>A1389</t>
  </si>
  <si>
    <t>Andira</t>
  </si>
  <si>
    <t>A1390</t>
  </si>
  <si>
    <t>Afa</t>
  </si>
  <si>
    <t>A1391</t>
  </si>
  <si>
    <t>Frq</t>
  </si>
  <si>
    <t>A1392</t>
  </si>
  <si>
    <t>Fania</t>
  </si>
  <si>
    <t>A1393</t>
  </si>
  <si>
    <t xml:space="preserve">Ghefira Aisyatul </t>
  </si>
  <si>
    <t>A1394</t>
  </si>
  <si>
    <t>Ave</t>
  </si>
  <si>
    <t>A1395</t>
  </si>
  <si>
    <t>Zenia</t>
  </si>
  <si>
    <t>A1396</t>
  </si>
  <si>
    <t>Anditya</t>
  </si>
  <si>
    <t>A1397</t>
  </si>
  <si>
    <t>Aya</t>
  </si>
  <si>
    <t>A1398</t>
  </si>
  <si>
    <t>Niki</t>
  </si>
  <si>
    <t>A1399</t>
  </si>
  <si>
    <t>nurul indhana zulva</t>
  </si>
  <si>
    <t>A1400</t>
  </si>
  <si>
    <t>Nanda</t>
  </si>
  <si>
    <t>A1401</t>
  </si>
  <si>
    <t>Angel Yosefin</t>
  </si>
  <si>
    <t>A1402</t>
  </si>
  <si>
    <t>Fira</t>
  </si>
  <si>
    <t>A1403</t>
  </si>
  <si>
    <t>Ismi</t>
  </si>
  <si>
    <t>A1404</t>
  </si>
  <si>
    <t>Kala</t>
  </si>
  <si>
    <t>A1405</t>
  </si>
  <si>
    <t>A1406</t>
  </si>
  <si>
    <t>Lica</t>
  </si>
  <si>
    <t>A1407</t>
  </si>
  <si>
    <t>Triyas</t>
  </si>
  <si>
    <t>A1408</t>
  </si>
  <si>
    <t>Wican</t>
  </si>
  <si>
    <t>A1409</t>
  </si>
  <si>
    <t>Arma</t>
  </si>
  <si>
    <t>A1410</t>
  </si>
  <si>
    <t>C2O Library</t>
  </si>
  <si>
    <t>A1411</t>
  </si>
  <si>
    <t>Hikmah Altway</t>
  </si>
  <si>
    <t>A1412</t>
  </si>
  <si>
    <t>Alfi</t>
  </si>
  <si>
    <t>A1413</t>
  </si>
  <si>
    <t>Audrey</t>
  </si>
  <si>
    <t>A1414</t>
  </si>
  <si>
    <t>Isna</t>
  </si>
  <si>
    <t>A1415</t>
  </si>
  <si>
    <t>Nadifa S.</t>
  </si>
  <si>
    <t>A1416</t>
  </si>
  <si>
    <t>Dwiputra Rachman</t>
  </si>
  <si>
    <t>A1417</t>
  </si>
  <si>
    <t>Fina Sulthon</t>
  </si>
  <si>
    <t>A1418</t>
  </si>
  <si>
    <t>Lillla Ayudyaswara</t>
  </si>
  <si>
    <t>A1419</t>
  </si>
  <si>
    <t>Julian</t>
  </si>
  <si>
    <t>A1420</t>
  </si>
  <si>
    <t>Hazni Oktaviana</t>
  </si>
  <si>
    <t>A1421</t>
  </si>
  <si>
    <t>Irna</t>
  </si>
  <si>
    <t>A1422</t>
  </si>
  <si>
    <t>Charina</t>
  </si>
  <si>
    <t>A1423</t>
  </si>
  <si>
    <t>Thomas Rahasia</t>
  </si>
  <si>
    <t>A1424</t>
  </si>
  <si>
    <t>Ricky PSK</t>
  </si>
  <si>
    <t>A1425</t>
  </si>
  <si>
    <t>Habibah</t>
  </si>
  <si>
    <t>A1426</t>
  </si>
  <si>
    <t>Eka</t>
  </si>
  <si>
    <t>A1427</t>
  </si>
  <si>
    <t>Tary</t>
  </si>
  <si>
    <t>A1428</t>
  </si>
  <si>
    <t>Ainun J</t>
  </si>
  <si>
    <t>A1429</t>
  </si>
  <si>
    <t>Natalia</t>
  </si>
  <si>
    <t>A1430</t>
  </si>
  <si>
    <t>Eva</t>
  </si>
  <si>
    <t>A1431</t>
  </si>
  <si>
    <t>Adenia</t>
  </si>
  <si>
    <t>A1432</t>
  </si>
  <si>
    <t>Mita Andarwati</t>
  </si>
  <si>
    <t>A1433</t>
  </si>
  <si>
    <t>Maya Rachman</t>
  </si>
  <si>
    <t>A1434</t>
  </si>
  <si>
    <t>Claire</t>
  </si>
  <si>
    <t>A1435</t>
  </si>
  <si>
    <t>Azizahmahaputri</t>
  </si>
  <si>
    <t>A1436</t>
  </si>
  <si>
    <t>Rayhan</t>
  </si>
  <si>
    <t>A1437</t>
  </si>
  <si>
    <t>Lucky</t>
  </si>
  <si>
    <t>A1438</t>
  </si>
  <si>
    <t>Ully</t>
  </si>
  <si>
    <t>A1439</t>
  </si>
  <si>
    <t>Ananda</t>
  </si>
  <si>
    <t>A1440</t>
  </si>
  <si>
    <t>Fitri Yulianti</t>
  </si>
  <si>
    <t>A1441</t>
  </si>
  <si>
    <t>Volare (YoungLiving)</t>
  </si>
  <si>
    <t>A1442</t>
  </si>
  <si>
    <t>ayu</t>
  </si>
  <si>
    <t>A1443</t>
  </si>
  <si>
    <t>Mega Arroyo</t>
  </si>
  <si>
    <t>A1444</t>
  </si>
  <si>
    <t>Fara</t>
  </si>
  <si>
    <t>A1445</t>
  </si>
  <si>
    <t>Selly</t>
  </si>
  <si>
    <t>A1446</t>
  </si>
  <si>
    <t>Annisa Fardianti</t>
  </si>
  <si>
    <t>A1447</t>
  </si>
  <si>
    <t>Wayuni Indah Yuyun</t>
  </si>
  <si>
    <t>A1448</t>
  </si>
  <si>
    <t>Chichi</t>
  </si>
  <si>
    <t>A1449</t>
  </si>
  <si>
    <t>Opie Fidyah</t>
  </si>
  <si>
    <t>A1450</t>
  </si>
  <si>
    <t>Caca</t>
  </si>
  <si>
    <t>A1451</t>
  </si>
  <si>
    <t>Yenny Wulandari</t>
  </si>
  <si>
    <t>A1452</t>
  </si>
  <si>
    <t>Julya Fanny</t>
  </si>
  <si>
    <t>A1453</t>
  </si>
  <si>
    <t>Risky Amalia Widiani</t>
  </si>
  <si>
    <t>A1454</t>
  </si>
  <si>
    <t>Fia</t>
  </si>
  <si>
    <t>A1455</t>
  </si>
  <si>
    <t>Yasmine</t>
  </si>
  <si>
    <t>A1456</t>
  </si>
  <si>
    <t>Krisna</t>
  </si>
  <si>
    <t>A1457</t>
  </si>
  <si>
    <t>Diby</t>
  </si>
  <si>
    <t>A1458</t>
  </si>
  <si>
    <t>Melva Tobing</t>
  </si>
  <si>
    <t>A1459</t>
  </si>
  <si>
    <t>Echa</t>
  </si>
  <si>
    <t>A1460</t>
  </si>
  <si>
    <t>Xera</t>
  </si>
  <si>
    <t>A1461</t>
  </si>
  <si>
    <t>Samantha</t>
  </si>
  <si>
    <t>A1462</t>
  </si>
  <si>
    <t>Celia</t>
  </si>
  <si>
    <t>A1463</t>
  </si>
  <si>
    <t>Isla</t>
  </si>
  <si>
    <t>A1464</t>
  </si>
  <si>
    <t>Lailatul Fitriyah</t>
  </si>
  <si>
    <t>A1465</t>
  </si>
  <si>
    <t>Annisa Dewi</t>
  </si>
  <si>
    <t>A1466</t>
  </si>
  <si>
    <t>David</t>
  </si>
  <si>
    <t>A1467</t>
  </si>
  <si>
    <t>Naya</t>
  </si>
  <si>
    <t>A1468</t>
  </si>
  <si>
    <t>Shinta</t>
  </si>
  <si>
    <t>A1469</t>
  </si>
  <si>
    <t>A1470</t>
  </si>
  <si>
    <t>Rosita Trisna</t>
  </si>
  <si>
    <t>A1471</t>
  </si>
  <si>
    <t>Hilmy Hidayana</t>
  </si>
  <si>
    <t>A1472</t>
  </si>
  <si>
    <t>Athalla</t>
  </si>
  <si>
    <t>A1473</t>
  </si>
  <si>
    <t>A1474</t>
  </si>
  <si>
    <t xml:space="preserve">Azarine Faiza </t>
  </si>
  <si>
    <t>A1475</t>
  </si>
  <si>
    <t>Nafilah Sofie</t>
  </si>
  <si>
    <t>A1476</t>
  </si>
  <si>
    <t>Ria</t>
  </si>
  <si>
    <t>A1477</t>
  </si>
  <si>
    <t>Neya</t>
  </si>
  <si>
    <t>A1478</t>
  </si>
  <si>
    <t>A1479</t>
  </si>
  <si>
    <t>A1480</t>
  </si>
  <si>
    <t>Salma</t>
  </si>
  <si>
    <t>A1481</t>
  </si>
  <si>
    <t>Afidati Lelani</t>
  </si>
  <si>
    <t>A1482</t>
  </si>
  <si>
    <t>Laela Putri</t>
  </si>
  <si>
    <t>A1483</t>
  </si>
  <si>
    <t>Zahra Putri Pratiwig</t>
  </si>
  <si>
    <t>A1484</t>
  </si>
  <si>
    <t>Daffa Amelia Yasa</t>
  </si>
  <si>
    <t>A1485</t>
  </si>
  <si>
    <t>A1486</t>
  </si>
  <si>
    <t>Melisa</t>
  </si>
  <si>
    <t>A1487</t>
  </si>
  <si>
    <t>Patrice</t>
  </si>
  <si>
    <t>A1488</t>
  </si>
  <si>
    <t>Reisya Fadhilah</t>
  </si>
  <si>
    <t>A1489</t>
  </si>
  <si>
    <t>Ananda Zaky</t>
  </si>
  <si>
    <t>A1490</t>
  </si>
  <si>
    <t>Rio</t>
  </si>
  <si>
    <t>A1491</t>
  </si>
  <si>
    <t>Mayarani Islami Ilmi</t>
  </si>
  <si>
    <t>A1492</t>
  </si>
  <si>
    <t>Arina Utami Nur</t>
  </si>
  <si>
    <t>A1493</t>
  </si>
  <si>
    <t>Mahda Wulandani</t>
  </si>
  <si>
    <t>A1494</t>
  </si>
  <si>
    <t>Reyna dwi chalisya</t>
  </si>
  <si>
    <t>A1495</t>
  </si>
  <si>
    <t>A1496</t>
  </si>
  <si>
    <t>Intan</t>
  </si>
  <si>
    <t>A1497</t>
  </si>
  <si>
    <t>Monica</t>
  </si>
  <si>
    <t>A1498</t>
  </si>
  <si>
    <t>Baihaqi</t>
  </si>
  <si>
    <t>A1499</t>
  </si>
  <si>
    <t>Dio</t>
  </si>
  <si>
    <t>A1500</t>
  </si>
  <si>
    <t>Ayu Dyah</t>
  </si>
  <si>
    <t>A1501</t>
  </si>
  <si>
    <t>nikee</t>
  </si>
  <si>
    <t>A1502</t>
  </si>
  <si>
    <t>Fidya Mardiyah</t>
  </si>
  <si>
    <t>A1503</t>
  </si>
  <si>
    <t>Helen</t>
  </si>
  <si>
    <t>A1504</t>
  </si>
  <si>
    <t>Vina</t>
  </si>
  <si>
    <t>A1505</t>
  </si>
  <si>
    <t>Sarah</t>
  </si>
  <si>
    <t>A1506</t>
  </si>
  <si>
    <t>Vira Rezalia</t>
  </si>
  <si>
    <t>A1507</t>
  </si>
  <si>
    <t>Anggra Ayu Rucitra</t>
  </si>
  <si>
    <t>A1508</t>
  </si>
  <si>
    <t>Adelnia</t>
  </si>
  <si>
    <t>A1509</t>
  </si>
  <si>
    <t>Vira Aulia</t>
  </si>
  <si>
    <t>A1510</t>
  </si>
  <si>
    <t>Isyana</t>
  </si>
  <si>
    <t>A1511</t>
  </si>
  <si>
    <t>Ricky Aditya</t>
  </si>
  <si>
    <t>A1512</t>
  </si>
  <si>
    <t>Anggia Ditya</t>
  </si>
  <si>
    <t>A1513</t>
  </si>
  <si>
    <t>A1514</t>
  </si>
  <si>
    <t>Ratri</t>
  </si>
  <si>
    <t>A1515</t>
  </si>
  <si>
    <t>Ikeshia Grace Halim</t>
  </si>
  <si>
    <t>A1516</t>
  </si>
  <si>
    <t>Alana Abigael</t>
  </si>
  <si>
    <t>A1517</t>
  </si>
  <si>
    <t>A1518</t>
  </si>
  <si>
    <t>Rizki Annisa Kiki</t>
  </si>
  <si>
    <t>A1519</t>
  </si>
  <si>
    <t>Ilham Ramadhan</t>
  </si>
  <si>
    <t>A1520</t>
  </si>
  <si>
    <t>Martina Dwi Raviningtias</t>
  </si>
  <si>
    <t>A1521</t>
  </si>
  <si>
    <t>Fannela</t>
  </si>
  <si>
    <t>A1522</t>
  </si>
  <si>
    <t>Maria Equina</t>
  </si>
  <si>
    <t>A1523</t>
  </si>
  <si>
    <t>Shofwa</t>
  </si>
  <si>
    <t>A1524</t>
  </si>
  <si>
    <t>Angeline Clara</t>
  </si>
  <si>
    <t>A1525</t>
  </si>
  <si>
    <t>Patricius johansyah</t>
  </si>
  <si>
    <t>A1526</t>
  </si>
  <si>
    <t>Amanda Putri Noviyanti</t>
  </si>
  <si>
    <t>A1527</t>
  </si>
  <si>
    <t>A1528</t>
  </si>
  <si>
    <t>Anisa nursabila</t>
  </si>
  <si>
    <t>A1529</t>
  </si>
  <si>
    <t>Nevia</t>
  </si>
  <si>
    <t>A1530</t>
  </si>
  <si>
    <t>Avin Yanuar Alief</t>
  </si>
  <si>
    <t>A1531</t>
  </si>
  <si>
    <t>fahmi</t>
  </si>
  <si>
    <t>A1532</t>
  </si>
  <si>
    <t>Jennifer</t>
  </si>
  <si>
    <t>A1533</t>
  </si>
  <si>
    <t>Bram Rahadian</t>
  </si>
  <si>
    <t>A1534</t>
  </si>
  <si>
    <t>Indri</t>
  </si>
  <si>
    <t>A1535</t>
  </si>
  <si>
    <t>Tia Anisa</t>
  </si>
  <si>
    <t>A1536</t>
  </si>
  <si>
    <t>Iqbal</t>
  </si>
  <si>
    <t>A1537</t>
  </si>
  <si>
    <t>Felicia B</t>
  </si>
  <si>
    <t>A1538</t>
  </si>
  <si>
    <t>Livia Salsabila</t>
  </si>
  <si>
    <t>A1539</t>
  </si>
  <si>
    <t>jejee</t>
  </si>
  <si>
    <t>A1540</t>
  </si>
  <si>
    <t>Laisya Kezia</t>
  </si>
  <si>
    <t>A1541</t>
  </si>
  <si>
    <t>Dinda Ratih</t>
  </si>
  <si>
    <t>A1542</t>
  </si>
  <si>
    <t>Regina Hasna</t>
  </si>
  <si>
    <t>A1543</t>
  </si>
  <si>
    <t>A1544</t>
  </si>
  <si>
    <t>Annida Jihada Shabriya</t>
  </si>
  <si>
    <t>A1545</t>
  </si>
  <si>
    <t>Felicia</t>
  </si>
  <si>
    <t>A1546</t>
  </si>
  <si>
    <t>Dinda Putri</t>
  </si>
  <si>
    <t>A1547</t>
  </si>
  <si>
    <t>Adam Syukur</t>
  </si>
  <si>
    <t>A1548</t>
  </si>
  <si>
    <t>Ivo</t>
  </si>
  <si>
    <t>A1549</t>
  </si>
  <si>
    <t>Mary Liz Shellyn Maselite</t>
  </si>
  <si>
    <t>A1550</t>
  </si>
  <si>
    <t>Levira Leonata</t>
  </si>
  <si>
    <t>A1551</t>
  </si>
  <si>
    <t>Wanda Aulia</t>
  </si>
  <si>
    <t>A1552</t>
  </si>
  <si>
    <t>Nindy Adhilah</t>
  </si>
  <si>
    <t>A1553</t>
  </si>
  <si>
    <t>Nathalia</t>
  </si>
  <si>
    <t>A1554</t>
  </si>
  <si>
    <t>Fery Rahmatullah</t>
  </si>
  <si>
    <t>A1555</t>
  </si>
  <si>
    <t>Najwa Saind Putri</t>
  </si>
  <si>
    <t>A1556</t>
  </si>
  <si>
    <t>Talitha Annora</t>
  </si>
  <si>
    <t>A1557</t>
  </si>
  <si>
    <t>Firman Ramadhan</t>
  </si>
  <si>
    <t>A1558</t>
  </si>
  <si>
    <t>Diana S</t>
  </si>
  <si>
    <t>A1559</t>
  </si>
  <si>
    <t>Alya Afifah</t>
  </si>
  <si>
    <t>A1560</t>
  </si>
  <si>
    <t>Nabilah Hanin</t>
  </si>
  <si>
    <t>A1561</t>
  </si>
  <si>
    <t>Fany</t>
  </si>
  <si>
    <t>A1562</t>
  </si>
  <si>
    <t>Lira</t>
  </si>
  <si>
    <t>A1563</t>
  </si>
  <si>
    <t>Naura Qonita Azka</t>
  </si>
  <si>
    <t>A1564</t>
  </si>
  <si>
    <t>chesya</t>
  </si>
  <si>
    <t>A1565</t>
  </si>
  <si>
    <t>Kania Jo</t>
  </si>
  <si>
    <t>A1566</t>
  </si>
  <si>
    <t>Celia Ivana</t>
  </si>
  <si>
    <t>A1567</t>
  </si>
  <si>
    <t>A1568</t>
  </si>
  <si>
    <t>Aliya</t>
  </si>
  <si>
    <t>A1569</t>
  </si>
  <si>
    <t>Mia</t>
  </si>
  <si>
    <t>A1570</t>
  </si>
  <si>
    <t>Yaya</t>
  </si>
  <si>
    <t>A1571</t>
  </si>
  <si>
    <t>A1572</t>
  </si>
  <si>
    <t>Nada</t>
  </si>
  <si>
    <t>A1573</t>
  </si>
  <si>
    <t>Eci</t>
  </si>
  <si>
    <t>A1574</t>
  </si>
  <si>
    <t>Nia Rahmawati</t>
  </si>
  <si>
    <t>A1575</t>
  </si>
  <si>
    <t>Indriani Filanda</t>
  </si>
  <si>
    <t>A1576</t>
  </si>
  <si>
    <t>Iin Indecor</t>
  </si>
  <si>
    <t>A1577</t>
  </si>
  <si>
    <t>Feranika Kriswardani</t>
  </si>
  <si>
    <t>A1578</t>
  </si>
  <si>
    <t>Nabila Laflowerssby</t>
  </si>
  <si>
    <t>A1579</t>
  </si>
  <si>
    <t>Onish Akhsani</t>
  </si>
  <si>
    <t>A1580</t>
  </si>
  <si>
    <t>Desrara Widyadhari</t>
  </si>
  <si>
    <t>A1581</t>
  </si>
  <si>
    <t>Billa</t>
  </si>
  <si>
    <t>A1582</t>
  </si>
  <si>
    <t>Dafa fauzan</t>
  </si>
  <si>
    <t>A1583</t>
  </si>
  <si>
    <t>A1584</t>
  </si>
  <si>
    <t>Rina</t>
  </si>
  <si>
    <t>A1585</t>
  </si>
  <si>
    <t>Iin</t>
  </si>
  <si>
    <t>A1586</t>
  </si>
  <si>
    <t>Tasya Gresik</t>
  </si>
  <si>
    <t>A1587</t>
  </si>
  <si>
    <t xml:space="preserve">Ratih </t>
  </si>
  <si>
    <t>A1588</t>
  </si>
  <si>
    <t>Merlina Febry N</t>
  </si>
  <si>
    <t>A1589</t>
  </si>
  <si>
    <t>Fadilah</t>
  </si>
  <si>
    <t>A1590</t>
  </si>
  <si>
    <t>Endah Sulistijowati</t>
  </si>
  <si>
    <t>A1591</t>
  </si>
  <si>
    <t>A1592</t>
  </si>
  <si>
    <t>Heppy Kurnia Putri</t>
  </si>
  <si>
    <t>A1593</t>
  </si>
  <si>
    <t>Amanda Wardani</t>
  </si>
  <si>
    <t>A1594</t>
  </si>
  <si>
    <t>A1595</t>
  </si>
  <si>
    <t>A1596</t>
  </si>
  <si>
    <t>Eyang Adeline</t>
  </si>
  <si>
    <t>A1597</t>
  </si>
  <si>
    <t>Qonita</t>
  </si>
  <si>
    <t>A1598</t>
  </si>
  <si>
    <t>Nur Kholifah</t>
  </si>
  <si>
    <t>A1599</t>
  </si>
  <si>
    <t>Rina Indarwati</t>
  </si>
  <si>
    <t>A1600</t>
  </si>
  <si>
    <t>Rossy</t>
  </si>
  <si>
    <t>A1601</t>
  </si>
  <si>
    <t>A1602</t>
  </si>
  <si>
    <t>Aul</t>
  </si>
  <si>
    <t>A1603</t>
  </si>
  <si>
    <t>Laras</t>
  </si>
  <si>
    <t>A1604</t>
  </si>
  <si>
    <t>Kirana</t>
  </si>
  <si>
    <t>A1605</t>
  </si>
  <si>
    <t>Ruri</t>
  </si>
  <si>
    <t>A1607</t>
  </si>
  <si>
    <t>Inka</t>
  </si>
  <si>
    <t>A1608</t>
  </si>
  <si>
    <t>A1609</t>
  </si>
  <si>
    <t>Yoora</t>
  </si>
  <si>
    <t>A1610</t>
  </si>
  <si>
    <t>Romero Hutapea</t>
  </si>
  <si>
    <t>A1611</t>
  </si>
  <si>
    <t>A1612</t>
  </si>
  <si>
    <t>Noe Ummu</t>
  </si>
  <si>
    <t>A1613</t>
  </si>
  <si>
    <t>A1614</t>
  </si>
  <si>
    <t>Nuke</t>
  </si>
  <si>
    <t>A1615</t>
  </si>
  <si>
    <t>Andini Twenty Three Studio</t>
  </si>
  <si>
    <t>A1616</t>
  </si>
  <si>
    <t>A1617</t>
  </si>
  <si>
    <t>Rama</t>
  </si>
  <si>
    <t>A1618</t>
  </si>
  <si>
    <t>Nina Tenny</t>
  </si>
  <si>
    <t>A1619</t>
  </si>
  <si>
    <t>Deede She Radio</t>
  </si>
  <si>
    <t>A1620</t>
  </si>
  <si>
    <t>Kak Dika</t>
  </si>
  <si>
    <t>A1621</t>
  </si>
  <si>
    <t>Berlia 00135</t>
  </si>
  <si>
    <t>A1622</t>
  </si>
  <si>
    <t>Kinan</t>
  </si>
  <si>
    <t>A1623</t>
  </si>
  <si>
    <t>Rara Shertina</t>
  </si>
  <si>
    <t>A1624</t>
  </si>
  <si>
    <t>Sisi</t>
  </si>
  <si>
    <t>A1625</t>
  </si>
  <si>
    <t>Vania</t>
  </si>
  <si>
    <t>A1626</t>
  </si>
  <si>
    <t>A1627</t>
  </si>
  <si>
    <t>Afni</t>
  </si>
  <si>
    <t>A1628</t>
  </si>
  <si>
    <t>A1629</t>
  </si>
  <si>
    <t>Arsyi</t>
  </si>
  <si>
    <t>A1630</t>
  </si>
  <si>
    <t>Aulia Nisa Lubis</t>
  </si>
  <si>
    <t>A1631</t>
  </si>
  <si>
    <t>Ayu Rosita</t>
  </si>
  <si>
    <t>A1632</t>
  </si>
  <si>
    <t>Iyem</t>
  </si>
  <si>
    <t>A1633</t>
  </si>
  <si>
    <t>Elisabeth</t>
  </si>
  <si>
    <t>A1634</t>
  </si>
  <si>
    <t>Erna Fakhriyana</t>
  </si>
  <si>
    <t>A1635</t>
  </si>
  <si>
    <t>Rani</t>
  </si>
  <si>
    <t>A1636</t>
  </si>
  <si>
    <t>A1637</t>
  </si>
  <si>
    <t>Tsani</t>
  </si>
  <si>
    <t>A1638</t>
  </si>
  <si>
    <t>Devi Anggiasari</t>
  </si>
  <si>
    <t>A1639</t>
  </si>
  <si>
    <t>Liquisa Ekashanty</t>
  </si>
  <si>
    <t>A1640</t>
  </si>
  <si>
    <t xml:space="preserve">Dian  </t>
  </si>
  <si>
    <t>A1641</t>
  </si>
  <si>
    <t>Dyta</t>
  </si>
  <si>
    <t>A1642</t>
  </si>
  <si>
    <t>Nadya</t>
  </si>
  <si>
    <t>A1643</t>
  </si>
  <si>
    <t>Ristanti Katja Mlaku</t>
  </si>
  <si>
    <t>A1644</t>
  </si>
  <si>
    <t>Ayik</t>
  </si>
  <si>
    <t>A1645</t>
  </si>
  <si>
    <t>Medha</t>
  </si>
  <si>
    <t>A1646</t>
  </si>
  <si>
    <t>Fani</t>
  </si>
  <si>
    <t>A1647</t>
  </si>
  <si>
    <t>A1648</t>
  </si>
  <si>
    <t>Lina</t>
  </si>
  <si>
    <t>A1649</t>
  </si>
  <si>
    <t>Jose Sifo</t>
  </si>
  <si>
    <t>A1650</t>
  </si>
  <si>
    <t>Putri Sifo</t>
  </si>
  <si>
    <t>A1651</t>
  </si>
  <si>
    <t>Diffa</t>
  </si>
  <si>
    <t>A1652</t>
  </si>
  <si>
    <t>Huri</t>
  </si>
  <si>
    <t>A1653</t>
  </si>
  <si>
    <t>A1654</t>
  </si>
  <si>
    <t>Tri Wulan</t>
  </si>
  <si>
    <t>A1655</t>
  </si>
  <si>
    <t>Yurika</t>
  </si>
  <si>
    <t>A1656</t>
  </si>
  <si>
    <t>Cea</t>
  </si>
  <si>
    <t>A1657</t>
  </si>
  <si>
    <t>Kezia</t>
  </si>
  <si>
    <t>A1658</t>
  </si>
  <si>
    <t>Ni Made Agustina</t>
  </si>
  <si>
    <t>A1659</t>
  </si>
  <si>
    <t>Arka Sifo</t>
  </si>
  <si>
    <t>A1660</t>
  </si>
  <si>
    <t>A1661</t>
  </si>
  <si>
    <t>Baskoro</t>
  </si>
  <si>
    <t>A1662</t>
  </si>
  <si>
    <t>Sera</t>
  </si>
  <si>
    <t>A1663</t>
  </si>
  <si>
    <t>Eka Purnama</t>
  </si>
  <si>
    <t>A1664</t>
  </si>
  <si>
    <t>Vira</t>
  </si>
  <si>
    <t>A1665</t>
  </si>
  <si>
    <t>A1666</t>
  </si>
  <si>
    <t>Hari</t>
  </si>
  <si>
    <t>Tanggal</t>
  </si>
  <si>
    <t>No. Cust</t>
  </si>
  <si>
    <t>Customer</t>
  </si>
  <si>
    <t>Produk</t>
  </si>
  <si>
    <t>Qty</t>
  </si>
  <si>
    <t>Harga</t>
  </si>
  <si>
    <t>Total Harga</t>
  </si>
  <si>
    <t>Pembayaran</t>
  </si>
  <si>
    <t>Keterangan</t>
  </si>
  <si>
    <t>Jumat</t>
  </si>
  <si>
    <t>Carrot Cake</t>
  </si>
  <si>
    <t>QRIS</t>
  </si>
  <si>
    <t>Dine-in di Teras Rayu</t>
  </si>
  <si>
    <t>Chocolate Cake</t>
  </si>
  <si>
    <t>Brownies Bites</t>
  </si>
  <si>
    <t>Sabtu</t>
  </si>
  <si>
    <t>Soft Cookies</t>
  </si>
  <si>
    <t>Cash</t>
  </si>
  <si>
    <t>Limun</t>
  </si>
  <si>
    <t>Rosella</t>
  </si>
  <si>
    <t>Minggu</t>
  </si>
  <si>
    <t>Debit</t>
  </si>
  <si>
    <t>Gula Asem</t>
  </si>
  <si>
    <t>Takeaway di Teras Rayu</t>
  </si>
  <si>
    <t>Gosend</t>
  </si>
  <si>
    <t>Senin</t>
  </si>
  <si>
    <t>Selasa</t>
  </si>
  <si>
    <t>Matcha Mille Crepes</t>
  </si>
  <si>
    <t>Chocolate Mille Crepes</t>
  </si>
  <si>
    <t>Rabu</t>
  </si>
  <si>
    <t>Chocochip Cookies</t>
  </si>
  <si>
    <t>Mini Chocochip Cookies</t>
  </si>
  <si>
    <t>Matcha Oat Latte</t>
  </si>
  <si>
    <t>Red Velvet Cake</t>
  </si>
  <si>
    <t>Lemon Tartlet</t>
  </si>
  <si>
    <t>Quiche</t>
  </si>
  <si>
    <t>Polaroid</t>
  </si>
  <si>
    <t>Kamis</t>
  </si>
  <si>
    <t>Soft Cookies Ice Cream</t>
  </si>
  <si>
    <t>Japanese Cheese Cake</t>
  </si>
  <si>
    <t>Korean Cake (Whole)</t>
  </si>
  <si>
    <t>Cold Brew Coffee</t>
  </si>
  <si>
    <t>A1210</t>
  </si>
  <si>
    <t>Japanese Cheese Cake (Whole)</t>
  </si>
  <si>
    <t>Transfer</t>
  </si>
  <si>
    <t>Mocha Nougat Roll</t>
  </si>
  <si>
    <t>A1235</t>
  </si>
  <si>
    <t>Chocolate Cake (Whole)</t>
  </si>
  <si>
    <t>Carrot Cake (Whole)</t>
  </si>
  <si>
    <t>A1248</t>
  </si>
  <si>
    <t>Red Velvet Bites</t>
  </si>
  <si>
    <t>Matcha Mille Crepes (Whole)</t>
  </si>
  <si>
    <t>Opera Cake</t>
  </si>
  <si>
    <t>A1263</t>
  </si>
  <si>
    <t>Petite Four</t>
  </si>
  <si>
    <t>Klappertart</t>
  </si>
  <si>
    <t>Carrot Cake Square (2)</t>
  </si>
  <si>
    <t>Chocolate Cake Square (2)</t>
  </si>
  <si>
    <t>Chocolate pie</t>
  </si>
  <si>
    <t>Pink Blush</t>
  </si>
  <si>
    <t>Vegan Donut</t>
  </si>
  <si>
    <t>Bitterballen</t>
  </si>
  <si>
    <t>Strawberry Yakult</t>
  </si>
  <si>
    <t>Quiche Slice</t>
  </si>
  <si>
    <t>Peach Crumble</t>
  </si>
  <si>
    <t>Roasted Milk Tea</t>
  </si>
  <si>
    <t>Lemon Sheet Cake</t>
  </si>
  <si>
    <t>Lime Tartlet</t>
  </si>
  <si>
    <t>Apple Crumble</t>
  </si>
  <si>
    <t>Strawberry Cheese Tart</t>
  </si>
  <si>
    <t>Teh Alang-Alang</t>
  </si>
  <si>
    <t>Kopi Serai</t>
  </si>
  <si>
    <t>Strawberry Shortcake</t>
  </si>
  <si>
    <t>6281231177447</t>
  </si>
  <si>
    <t>Mini Pound Cake</t>
  </si>
  <si>
    <t>Lychee Tea</t>
  </si>
  <si>
    <t>Haveltea Berry biscous</t>
  </si>
  <si>
    <t>Custom Korean Cake (Whole)</t>
  </si>
  <si>
    <t>6281931001233</t>
  </si>
  <si>
    <t>Haveltea Cacaotea</t>
  </si>
  <si>
    <t>Haveltea Amyra Lychee</t>
  </si>
  <si>
    <t>628179332765</t>
  </si>
  <si>
    <t>15 Oktober 2023</t>
  </si>
  <si>
    <t>Haveltea Chamomile Lavender</t>
  </si>
  <si>
    <t>selasa</t>
  </si>
  <si>
    <t>Strawberry Cheese Tart (Whole)</t>
  </si>
  <si>
    <t>6281225793263</t>
  </si>
  <si>
    <t>6285330851664</t>
  </si>
  <si>
    <t>Melva</t>
  </si>
  <si>
    <t>62882003333296</t>
  </si>
  <si>
    <t>6282225864999</t>
  </si>
  <si>
    <t>Haveltea Crysantmint</t>
  </si>
  <si>
    <t>22 Desember 2023</t>
  </si>
  <si>
    <t>25 Desember 2023</t>
  </si>
  <si>
    <t>Azarine</t>
  </si>
  <si>
    <t>-</t>
  </si>
  <si>
    <t>6287751332139</t>
  </si>
  <si>
    <t>6281315901046</t>
  </si>
  <si>
    <t>Hilmy</t>
  </si>
  <si>
    <t>Mini Lemon Tartlet</t>
  </si>
  <si>
    <t>Mini Chocolate Cake</t>
  </si>
  <si>
    <t>Mocha Nougat</t>
  </si>
  <si>
    <t>081559996649</t>
  </si>
  <si>
    <t>087853175549</t>
  </si>
  <si>
    <t>Mini Quiche</t>
  </si>
  <si>
    <t xml:space="preserve">Senin </t>
  </si>
  <si>
    <t>081248708888</t>
  </si>
  <si>
    <t>Red Velvet Roll</t>
  </si>
  <si>
    <t>Brownies Pie</t>
  </si>
  <si>
    <t>0895806729962</t>
  </si>
  <si>
    <t xml:space="preserve">Sabtu </t>
  </si>
  <si>
    <t>Soes Vanilla</t>
  </si>
  <si>
    <t>Lilin dan tulisan</t>
  </si>
  <si>
    <t>Brownies Cookies 100gr</t>
  </si>
  <si>
    <t>Victoria Cake</t>
  </si>
  <si>
    <t>Brownies Cookies 150gr</t>
  </si>
  <si>
    <t>Royal Milk Tea</t>
  </si>
  <si>
    <t xml:space="preserve">Minggu </t>
  </si>
  <si>
    <t xml:space="preserve">Matcha Cake </t>
  </si>
  <si>
    <r>
      <rPr>
        <sz val="10"/>
        <color rgb="FF000000"/>
        <rFont val="Docs-Poppins"/>
      </rPr>
      <t>A1092</t>
    </r>
  </si>
  <si>
    <t>628123577539</t>
  </si>
  <si>
    <r>
      <rPr>
        <sz val="10"/>
        <color rgb="FF000000"/>
        <rFont val="Docs-Poppins"/>
      </rPr>
      <t>A1092</t>
    </r>
  </si>
  <si>
    <t>Sales</t>
  </si>
  <si>
    <t>Sales/Week</t>
  </si>
  <si>
    <t>Februari</t>
  </si>
  <si>
    <t>x</t>
  </si>
  <si>
    <t>Total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</si>
  <si>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</si>
  <si>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</si>
  <si>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</si>
  <si>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</si>
  <si>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</si>
  <si>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</si>
  <si>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</si>
  <si>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</si>
  <si>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</si>
  <si>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 xml:space="preserve">Kamis </t>
  </si>
  <si>
    <t>Desember</t>
  </si>
  <si>
    <t>Januari</t>
  </si>
  <si>
    <t>Jenis</t>
  </si>
  <si>
    <t>Nama Produk</t>
  </si>
  <si>
    <t>Harga Jual</t>
  </si>
  <si>
    <t>Satuan</t>
  </si>
  <si>
    <t>Ukuran</t>
  </si>
  <si>
    <t>Whole</t>
  </si>
  <si>
    <t>whole</t>
  </si>
  <si>
    <t>d 18 cm</t>
  </si>
  <si>
    <t xml:space="preserve">whole </t>
  </si>
  <si>
    <t>Red Velvet Cake (Whole)</t>
  </si>
  <si>
    <t>d 10 cm</t>
  </si>
  <si>
    <t>Quiche (Whole)</t>
  </si>
  <si>
    <t>d 20 cm</t>
  </si>
  <si>
    <t>Lemon Tartlet (Whole)</t>
  </si>
  <si>
    <t>Chocolate Mille Crepes (Whole)</t>
  </si>
  <si>
    <t>Matcha Cake (Whole)</t>
  </si>
  <si>
    <t>Slice</t>
  </si>
  <si>
    <t>slice</t>
  </si>
  <si>
    <t>pack</t>
  </si>
  <si>
    <t>Chocolate Cake Square</t>
  </si>
  <si>
    <t>Carrot Cake Square</t>
  </si>
  <si>
    <t>Mini</t>
  </si>
  <si>
    <t>pcs</t>
  </si>
  <si>
    <t>Pie</t>
  </si>
  <si>
    <t>Cookies</t>
  </si>
  <si>
    <t>150 gr</t>
  </si>
  <si>
    <t>Other</t>
  </si>
  <si>
    <t>glass</t>
  </si>
  <si>
    <t>6 pcs</t>
  </si>
  <si>
    <t>Beverages</t>
  </si>
  <si>
    <t>botol</t>
  </si>
  <si>
    <t>275 ml</t>
  </si>
  <si>
    <t>276 ml</t>
  </si>
  <si>
    <t>gelas</t>
  </si>
  <si>
    <t>Activity</t>
  </si>
  <si>
    <t>Chocochip Cookies Reseller</t>
  </si>
  <si>
    <t>Whole Chocolate Cake</t>
  </si>
  <si>
    <t>Whole Mocha Nougat</t>
  </si>
  <si>
    <t>Bento Cake</t>
  </si>
  <si>
    <t>Whole Quiche</t>
  </si>
  <si>
    <t>Whole chocolate Cake</t>
  </si>
  <si>
    <t>Vegan Brownies</t>
  </si>
  <si>
    <t>Whole Vanilla Cake</t>
  </si>
  <si>
    <t>Fresh Flower Pound Cake</t>
  </si>
  <si>
    <t>whole chocolate cake</t>
  </si>
  <si>
    <t>Brownies</t>
  </si>
  <si>
    <t>Cake Custom</t>
  </si>
  <si>
    <t>Whole Brownies Bites</t>
  </si>
  <si>
    <t>Whole Brownies</t>
  </si>
  <si>
    <t>Whole Japanese Cheese Cake</t>
  </si>
  <si>
    <t>Whole Custom Quiche</t>
  </si>
  <si>
    <t>Donut Vegan Vanilla</t>
  </si>
  <si>
    <t>Whole Matcha Mille Crepes</t>
  </si>
  <si>
    <t>Fresh Flower Chocolate Cake</t>
  </si>
  <si>
    <t>Whole Chocolate Cake Dairy Free Callebaut</t>
  </si>
  <si>
    <t>vanilla Cake</t>
  </si>
  <si>
    <t xml:space="preserve">Whole Red Velvet Cake </t>
  </si>
  <si>
    <t>Flower Box Lemon Pound Cake</t>
  </si>
  <si>
    <t>Vegan Chocolate cake</t>
  </si>
  <si>
    <t>Carrot Cake Whole</t>
  </si>
  <si>
    <t>Matcha Mille Crepes Whole</t>
  </si>
  <si>
    <t>Mini Matcha Cake</t>
  </si>
  <si>
    <t>Whole Vegan Brownies</t>
  </si>
  <si>
    <t>Choco Layer Cake</t>
  </si>
  <si>
    <t>Flower Box Pound Cake</t>
  </si>
  <si>
    <t>Ugly Chocolate Cake</t>
  </si>
  <si>
    <t>Whole Flower Cake</t>
  </si>
  <si>
    <t>Chocolate Cake (Slice)</t>
  </si>
  <si>
    <t>Carrot Cake (Slice)</t>
  </si>
  <si>
    <t>Matcha Mille Crepes (Slice)</t>
  </si>
  <si>
    <t>Vegan Donut Vanilla</t>
  </si>
  <si>
    <t>Japanese Cheese Cake (Slice)</t>
  </si>
  <si>
    <t xml:space="preserve">Donut Vegan </t>
  </si>
  <si>
    <t>Whole Choco Layer Cake</t>
  </si>
  <si>
    <t>Whole Fresh Flower Chocolate Cake</t>
  </si>
  <si>
    <t>Brownies Loyang</t>
  </si>
  <si>
    <t>Vegan Chocolate Cake</t>
  </si>
  <si>
    <t>Vegan Donut Chocolate</t>
  </si>
  <si>
    <t>Jum'at</t>
  </si>
  <si>
    <t>Whole Carrot Cake</t>
  </si>
  <si>
    <t>Whole Red Velvet Cake</t>
  </si>
  <si>
    <t>Whole Chocolate Cake (d 10)</t>
  </si>
  <si>
    <t>Cake Klepon</t>
  </si>
  <si>
    <t>Whole Victoria Cake</t>
  </si>
  <si>
    <t>Whole Matcha Cake</t>
  </si>
  <si>
    <t>A1104</t>
  </si>
  <si>
    <t>A1105</t>
  </si>
  <si>
    <t>A1106</t>
  </si>
  <si>
    <t>A1110</t>
  </si>
  <si>
    <t>A1112</t>
  </si>
  <si>
    <t>A1113</t>
  </si>
  <si>
    <t>A1114</t>
  </si>
  <si>
    <t>A1124</t>
  </si>
  <si>
    <t>A1153</t>
  </si>
  <si>
    <t>+97433694688</t>
  </si>
  <si>
    <t>‪6285162986656‬</t>
  </si>
  <si>
    <t>083833625001</t>
  </si>
  <si>
    <t>085257444134</t>
  </si>
  <si>
    <t>081331607277</t>
  </si>
  <si>
    <t>6287834834303</t>
  </si>
  <si>
    <t>QRIS (BCA)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</si>
</sst>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#,##0;\(#,##0\)"/>
  </numFmts>
  <fonts count="13">
    <font>
      <sz val="10"/>
      <color rgb="FF000000"/>
      <name val="Arial"/>
      <scheme val="minor"/>
    </font>
    <font>
      <b/>
      <sz val="10"/>
      <color theme="1"/>
      <name val="Poppins"/>
    </font>
    <font>
      <sz val="10"/>
      <color theme="1"/>
      <name val="Poppins"/>
    </font>
    <font>
      <sz val="10"/>
      <color rgb="FF262626"/>
      <name val="Poppins"/>
    </font>
    <font>
      <sz val="10"/>
      <color rgb="FF000000"/>
      <name val="Poppins"/>
    </font>
    <font>
      <b/>
      <sz val="10"/>
      <color rgb="FFFFFFFF"/>
      <name val="Poppins"/>
    </font>
    <font>
      <sz val="10"/>
      <color rgb="FFFFFFFF"/>
      <name val="Poppins"/>
    </font>
    <font>
      <sz val="10"/>
      <color theme="1"/>
      <name val="Arial"/>
    </font>
    <font>
      <b/>
      <sz val="14"/>
      <color theme="1"/>
      <name val="Poppins"/>
    </font>
    <font>
      <sz val="10"/>
      <name val="Arial"/>
    </font>
    <font>
      <sz val="10"/>
      <color rgb="FF000000"/>
      <name val="Arial"/>
    </font>
    <font>
      <sz val="10"/>
      <color rgb="FF000000"/>
      <name val="Docs-Poppins"/>
    </font>
    <font>
      <sz val="10"/>
      <color rgb="FF555555"/>
      <name val="Poppins"/>
    </font>
  </fonts>
  <fills count="1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2" fillId="5" borderId="8" xfId="0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3" fontId="2" fillId="0" borderId="0" xfId="0" applyNumberFormat="1" applyFont="1" applyAlignment="1">
      <alignment horizontal="right"/>
    </xf>
    <xf numFmtId="0" fontId="2" fillId="6" borderId="1" xfId="0" applyFont="1" applyFill="1" applyBorder="1" applyAlignment="1">
      <alignment horizontal="center"/>
    </xf>
    <xf numFmtId="164" fontId="6" fillId="4" borderId="8" xfId="0" applyNumberFormat="1" applyFont="1" applyFill="1" applyBorder="1" applyAlignment="1">
      <alignment horizontal="center"/>
    </xf>
    <xf numFmtId="0" fontId="2" fillId="0" borderId="1" xfId="0" applyFont="1" applyBorder="1"/>
    <xf numFmtId="164" fontId="6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164" fontId="6" fillId="4" borderId="7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3" xfId="0" applyFont="1" applyBorder="1"/>
    <xf numFmtId="1" fontId="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64" fontId="2" fillId="7" borderId="8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right"/>
    </xf>
    <xf numFmtId="0" fontId="2" fillId="8" borderId="11" xfId="0" applyFont="1" applyFill="1" applyBorder="1" applyAlignment="1">
      <alignment horizontal="center"/>
    </xf>
    <xf numFmtId="164" fontId="2" fillId="8" borderId="8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2" fillId="7" borderId="14" xfId="0" applyNumberFormat="1" applyFont="1" applyFill="1" applyBorder="1" applyAlignment="1">
      <alignment horizontal="right"/>
    </xf>
    <xf numFmtId="3" fontId="2" fillId="8" borderId="14" xfId="0" applyNumberFormat="1" applyFont="1" applyFill="1" applyBorder="1" applyAlignment="1">
      <alignment horizontal="right"/>
    </xf>
    <xf numFmtId="0" fontId="2" fillId="9" borderId="11" xfId="0" applyFont="1" applyFill="1" applyBorder="1" applyAlignment="1">
      <alignment horizontal="center"/>
    </xf>
    <xf numFmtId="3" fontId="1" fillId="9" borderId="14" xfId="0" applyNumberFormat="1" applyFont="1" applyFill="1" applyBorder="1" applyAlignment="1">
      <alignment horizontal="right"/>
    </xf>
    <xf numFmtId="3" fontId="2" fillId="10" borderId="1" xfId="0" applyNumberFormat="1" applyFont="1" applyFill="1" applyBorder="1"/>
    <xf numFmtId="0" fontId="2" fillId="9" borderId="1" xfId="0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/>
    <xf numFmtId="3" fontId="2" fillId="0" borderId="9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11" borderId="16" xfId="0" applyNumberFormat="1" applyFont="1" applyFill="1" applyBorder="1" applyAlignment="1">
      <alignment horizontal="center"/>
    </xf>
    <xf numFmtId="165" fontId="2" fillId="12" borderId="16" xfId="0" applyNumberFormat="1" applyFont="1" applyFill="1" applyBorder="1" applyAlignment="1">
      <alignment horizontal="center"/>
    </xf>
    <xf numFmtId="165" fontId="2" fillId="8" borderId="16" xfId="0" applyNumberFormat="1" applyFont="1" applyFill="1" applyBorder="1" applyAlignment="1">
      <alignment horizontal="center"/>
    </xf>
    <xf numFmtId="165" fontId="2" fillId="13" borderId="16" xfId="0" applyNumberFormat="1" applyFont="1" applyFill="1" applyBorder="1" applyAlignment="1">
      <alignment horizontal="center"/>
    </xf>
    <xf numFmtId="165" fontId="2" fillId="14" borderId="16" xfId="0" applyNumberFormat="1" applyFont="1" applyFill="1" applyBorder="1" applyAlignment="1">
      <alignment horizontal="center"/>
    </xf>
    <xf numFmtId="165" fontId="2" fillId="15" borderId="16" xfId="0" applyNumberFormat="1" applyFont="1" applyFill="1" applyBorder="1" applyAlignment="1">
      <alignment horizontal="center"/>
    </xf>
    <xf numFmtId="165" fontId="2" fillId="16" borderId="16" xfId="0" applyNumberFormat="1" applyFont="1" applyFill="1" applyBorder="1" applyAlignment="1">
      <alignment horizontal="center"/>
    </xf>
    <xf numFmtId="165" fontId="2" fillId="17" borderId="16" xfId="0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6" borderId="8" xfId="0" applyFont="1" applyFill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quotePrefix="1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12" fillId="3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1" fillId="2" borderId="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0" fillId="0" borderId="0" xfId="0" applyNumberFormat="1"/>
    <xf numFmtId="164" fontId="5" fillId="4" borderId="7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7" xfId="0" applyNumberFormat="1" applyFont="1" applyFill="1" applyBorder="1" applyAlignment="1">
      <alignment horizontal="center"/>
    </xf>
    <xf numFmtId="164" fontId="1" fillId="9" borderId="8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9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11" borderId="16" xfId="0" applyNumberFormat="1" applyFont="1" applyFill="1" applyBorder="1"/>
    <xf numFmtId="49" fontId="2" fillId="12" borderId="16" xfId="0" applyNumberFormat="1" applyFont="1" applyFill="1" applyBorder="1"/>
    <xf numFmtId="49" fontId="2" fillId="8" borderId="16" xfId="0" applyNumberFormat="1" applyFont="1" applyFill="1" applyBorder="1"/>
    <xf numFmtId="49" fontId="2" fillId="13" borderId="16" xfId="0" applyNumberFormat="1" applyFont="1" applyFill="1" applyBorder="1"/>
    <xf numFmtId="49" fontId="2" fillId="14" borderId="16" xfId="0" applyNumberFormat="1" applyFont="1" applyFill="1" applyBorder="1"/>
    <xf numFmtId="49" fontId="2" fillId="15" borderId="16" xfId="0" applyNumberFormat="1" applyFont="1" applyFill="1" applyBorder="1"/>
    <xf numFmtId="49" fontId="2" fillId="16" borderId="16" xfId="0" applyNumberFormat="1" applyFont="1" applyFill="1" applyBorder="1"/>
    <xf numFmtId="49" fontId="2" fillId="17" borderId="16" xfId="0" applyNumberFormat="1" applyFont="1" applyFill="1" applyBorder="1"/>
    <xf numFmtId="49" fontId="2" fillId="0" borderId="0" xfId="0" applyNumberFormat="1" applyFont="1"/>
    <xf numFmtId="49" fontId="2" fillId="11" borderId="16" xfId="0" applyNumberFormat="1" applyFont="1" applyFill="1" applyBorder="1" applyAlignment="1">
      <alignment horizontal="center"/>
    </xf>
    <xf numFmtId="49" fontId="2" fillId="12" borderId="16" xfId="0" applyNumberFormat="1" applyFont="1" applyFill="1" applyBorder="1" applyAlignment="1">
      <alignment horizontal="center"/>
    </xf>
    <xf numFmtId="49" fontId="2" fillId="8" borderId="16" xfId="0" applyNumberFormat="1" applyFont="1" applyFill="1" applyBorder="1" applyAlignment="1">
      <alignment horizontal="center"/>
    </xf>
    <xf numFmtId="49" fontId="2" fillId="13" borderId="16" xfId="0" applyNumberFormat="1" applyFont="1" applyFill="1" applyBorder="1" applyAlignment="1">
      <alignment horizontal="center"/>
    </xf>
    <xf numFmtId="49" fontId="2" fillId="14" borderId="16" xfId="0" applyNumberFormat="1" applyFont="1" applyFill="1" applyBorder="1" applyAlignment="1">
      <alignment horizontal="center"/>
    </xf>
    <xf numFmtId="49" fontId="2" fillId="15" borderId="16" xfId="0" applyNumberFormat="1" applyFont="1" applyFill="1" applyBorder="1" applyAlignment="1">
      <alignment horizontal="center"/>
    </xf>
    <xf numFmtId="49" fontId="2" fillId="16" borderId="16" xfId="0" applyNumberFormat="1" applyFont="1" applyFill="1" applyBorder="1" applyAlignment="1">
      <alignment horizontal="center"/>
    </xf>
    <xf numFmtId="49" fontId="2" fillId="17" borderId="16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8" fillId="12" borderId="16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64" fontId="6" fillId="4" borderId="8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/>
    </xf>
    <xf numFmtId="49" fontId="2" fillId="5" borderId="8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/>
    </xf>
    <xf numFmtId="3" fontId="2" fillId="0" borderId="4" xfId="0" applyNumberFormat="1" applyFont="1" applyBorder="1" applyAlignment="1">
      <alignment horizontal="center" vertical="center"/>
    </xf>
    <xf numFmtId="0" fontId="9" fillId="0" borderId="9" xfId="0" applyFont="1" applyBorder="1"/>
    <xf numFmtId="0" fontId="8" fillId="0" borderId="5" xfId="0" applyFont="1" applyBorder="1" applyAlignment="1">
      <alignment horizontal="center"/>
    </xf>
    <xf numFmtId="0" fontId="9" fillId="0" borderId="10" xfId="0" applyFont="1" applyBorder="1"/>
    <xf numFmtId="0" fontId="9" fillId="0" borderId="2" xfId="0" applyFont="1" applyBorder="1"/>
    <xf numFmtId="0" fontId="9" fillId="0" borderId="12" xfId="0" applyFont="1" applyBorder="1"/>
    <xf numFmtId="0" fontId="8" fillId="0" borderId="13" xfId="0" applyFont="1" applyBorder="1" applyAlignment="1">
      <alignment horizontal="center"/>
    </xf>
    <xf numFmtId="0" fontId="9" fillId="0" borderId="13" xfId="0" applyFont="1" applyBorder="1"/>
    <xf numFmtId="49" fontId="8" fillId="15" borderId="15" xfId="0" applyNumberFormat="1" applyFont="1" applyFill="1" applyBorder="1" applyAlignment="1">
      <alignment horizontal="center" vertical="center"/>
    </xf>
    <xf numFmtId="49" fontId="9" fillId="0" borderId="17" xfId="0" applyNumberFormat="1" applyFont="1" applyBorder="1"/>
    <xf numFmtId="49" fontId="9" fillId="0" borderId="18" xfId="0" applyNumberFormat="1" applyFont="1" applyBorder="1"/>
    <xf numFmtId="49" fontId="8" fillId="16" borderId="15" xfId="0" applyNumberFormat="1" applyFont="1" applyFill="1" applyBorder="1" applyAlignment="1">
      <alignment horizontal="center" vertical="center"/>
    </xf>
    <xf numFmtId="49" fontId="8" fillId="17" borderId="15" xfId="0" applyNumberFormat="1" applyFont="1" applyFill="1" applyBorder="1" applyAlignment="1">
      <alignment horizontal="center" vertical="center"/>
    </xf>
    <xf numFmtId="49" fontId="8" fillId="11" borderId="15" xfId="0" applyNumberFormat="1" applyFont="1" applyFill="1" applyBorder="1" applyAlignment="1">
      <alignment horizontal="center" vertical="center"/>
    </xf>
    <xf numFmtId="49" fontId="8" fillId="12" borderId="15" xfId="0" applyNumberFormat="1" applyFont="1" applyFill="1" applyBorder="1" applyAlignment="1">
      <alignment horizontal="center" vertical="center"/>
    </xf>
    <xf numFmtId="49" fontId="8" fillId="8" borderId="15" xfId="0" applyNumberFormat="1" applyFont="1" applyFill="1" applyBorder="1" applyAlignment="1">
      <alignment horizontal="center" vertical="center"/>
    </xf>
    <xf numFmtId="49" fontId="8" fillId="13" borderId="15" xfId="0" applyNumberFormat="1" applyFont="1" applyFill="1" applyBorder="1" applyAlignment="1">
      <alignment horizontal="center" vertical="center"/>
    </xf>
    <xf numFmtId="49" fontId="8" fillId="14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9"/>
  <sheetViews>
    <sheetView workbookViewId="0">
      <pane ySplit="1" topLeftCell="A660" activePane="bottomLeft" state="frozen"/>
      <selection pane="bottomLeft" activeCell="C665" sqref="C665"/>
    </sheetView>
  </sheetViews>
  <sheetFormatPr defaultColWidth="12.6328125" defaultRowHeight="12.5"/>
  <cols>
    <col min="2" max="2" width="26.453125" style="99" customWidth="1"/>
    <col min="3" max="3" width="21.08984375" style="86" bestFit="1" customWidth="1"/>
    <col min="4" max="26" width="12.453125" customWidth="1"/>
  </cols>
  <sheetData>
    <row r="1" spans="1:22" ht="20">
      <c r="A1" s="1" t="s">
        <v>0</v>
      </c>
      <c r="B1" s="89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0">
      <c r="A2" s="4" t="s">
        <v>3</v>
      </c>
      <c r="B2" s="76" t="s">
        <v>4</v>
      </c>
      <c r="C2" s="6">
        <v>6281231177447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0">
      <c r="A3" s="4" t="s">
        <v>5</v>
      </c>
      <c r="B3" s="76" t="s">
        <v>6</v>
      </c>
      <c r="C3" s="6">
        <v>6281234500002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0">
      <c r="A4" s="4" t="s">
        <v>7</v>
      </c>
      <c r="B4" s="76" t="s">
        <v>8</v>
      </c>
      <c r="C4" s="6">
        <v>6281330736634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0">
      <c r="A5" s="4" t="s">
        <v>9</v>
      </c>
      <c r="B5" s="76" t="s">
        <v>10</v>
      </c>
      <c r="C5" s="6">
        <v>6281249725854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0">
      <c r="A6" s="4" t="s">
        <v>11</v>
      </c>
      <c r="B6" s="76" t="s">
        <v>12</v>
      </c>
      <c r="C6" s="6">
        <v>6281237397455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0">
      <c r="A7" s="4" t="s">
        <v>13</v>
      </c>
      <c r="B7" s="76" t="s">
        <v>14</v>
      </c>
      <c r="C7" s="6">
        <v>6281326315001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0">
      <c r="A8" s="4" t="s">
        <v>15</v>
      </c>
      <c r="B8" s="76" t="s">
        <v>16</v>
      </c>
      <c r="C8" s="6">
        <v>6285655153553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0">
      <c r="A9" s="4" t="s">
        <v>17</v>
      </c>
      <c r="B9" s="76" t="s">
        <v>18</v>
      </c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20">
      <c r="A10" s="4" t="s">
        <v>19</v>
      </c>
      <c r="B10" s="76" t="s">
        <v>20</v>
      </c>
      <c r="C10" s="6">
        <v>628123287383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0">
      <c r="A11" s="4" t="s">
        <v>21</v>
      </c>
      <c r="B11" s="76" t="s">
        <v>22</v>
      </c>
      <c r="C11" s="6">
        <v>6281252391980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0">
      <c r="A12" s="4" t="s">
        <v>23</v>
      </c>
      <c r="B12" s="76" t="s">
        <v>24</v>
      </c>
      <c r="C12" s="6">
        <v>6281703982215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20">
      <c r="A13" s="4" t="s">
        <v>25</v>
      </c>
      <c r="B13" s="76" t="s">
        <v>26</v>
      </c>
      <c r="C13" s="6">
        <v>628113007582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0">
      <c r="A14" s="4" t="s">
        <v>27</v>
      </c>
      <c r="B14" s="76" t="s">
        <v>28</v>
      </c>
      <c r="C14" s="6">
        <v>6285645113007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20">
      <c r="A15" s="4" t="s">
        <v>29</v>
      </c>
      <c r="B15" s="76" t="s">
        <v>30</v>
      </c>
      <c r="C15" s="6">
        <v>6281330475650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20">
      <c r="A16" s="4" t="s">
        <v>31</v>
      </c>
      <c r="B16" s="76" t="s">
        <v>32</v>
      </c>
      <c r="C16" s="6">
        <v>62817396715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20">
      <c r="A17" s="4" t="s">
        <v>33</v>
      </c>
      <c r="B17" s="76" t="s">
        <v>34</v>
      </c>
      <c r="C17" s="6">
        <v>6281235213331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0">
      <c r="A18" s="4" t="s">
        <v>35</v>
      </c>
      <c r="B18" s="76" t="s">
        <v>36</v>
      </c>
      <c r="C18" s="6">
        <v>6281938284295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20">
      <c r="A19" s="4" t="s">
        <v>37</v>
      </c>
      <c r="B19" s="76" t="s">
        <v>38</v>
      </c>
      <c r="C19" s="6">
        <v>6285854377669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20">
      <c r="A20" s="4" t="s">
        <v>39</v>
      </c>
      <c r="B20" s="76" t="s">
        <v>40</v>
      </c>
      <c r="C20" s="6">
        <v>6281332345445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20">
      <c r="A21" s="4" t="s">
        <v>41</v>
      </c>
      <c r="B21" s="76" t="s">
        <v>42</v>
      </c>
      <c r="C21" s="6">
        <v>6287747867563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20">
      <c r="A22" s="4" t="s">
        <v>43</v>
      </c>
      <c r="B22" s="76" t="s">
        <v>44</v>
      </c>
      <c r="C22" s="6">
        <v>6282132950010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20">
      <c r="A23" s="4" t="s">
        <v>45</v>
      </c>
      <c r="B23" s="76" t="s">
        <v>46</v>
      </c>
      <c r="C23" s="6">
        <v>6281357664513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20">
      <c r="A24" s="4" t="s">
        <v>47</v>
      </c>
      <c r="B24" s="76" t="s">
        <v>48</v>
      </c>
      <c r="C24" s="6">
        <v>6281330970097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20">
      <c r="A25" s="4" t="s">
        <v>49</v>
      </c>
      <c r="B25" s="76" t="s">
        <v>50</v>
      </c>
      <c r="C25" s="6">
        <v>6285203461207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20">
      <c r="A26" s="4" t="s">
        <v>51</v>
      </c>
      <c r="B26" s="76" t="s">
        <v>52</v>
      </c>
      <c r="C26" s="6">
        <v>6289524616396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0">
      <c r="A27" s="4" t="s">
        <v>53</v>
      </c>
      <c r="B27" s="76" t="s">
        <v>54</v>
      </c>
      <c r="C27" s="7">
        <v>6281252982979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20">
      <c r="A28" s="4" t="s">
        <v>55</v>
      </c>
      <c r="B28" s="76" t="s">
        <v>56</v>
      </c>
      <c r="C28" s="6">
        <v>6282228229898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20">
      <c r="A29" s="4" t="s">
        <v>57</v>
      </c>
      <c r="B29" s="76" t="s">
        <v>58</v>
      </c>
      <c r="C29" s="6">
        <v>6281233752165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0">
      <c r="A30" s="4" t="s">
        <v>59</v>
      </c>
      <c r="B30" s="76" t="s">
        <v>60</v>
      </c>
      <c r="C30" s="6">
        <v>6281231190271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20">
      <c r="A31" s="4" t="s">
        <v>61</v>
      </c>
      <c r="B31" s="76" t="s">
        <v>62</v>
      </c>
      <c r="C31" s="6">
        <v>6287853747800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20">
      <c r="A32" s="4" t="s">
        <v>63</v>
      </c>
      <c r="B32" s="76" t="s">
        <v>64</v>
      </c>
      <c r="C32" s="7">
        <v>6281331308000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20">
      <c r="A33" s="4" t="s">
        <v>65</v>
      </c>
      <c r="B33" s="76" t="s">
        <v>16</v>
      </c>
      <c r="C33" s="6">
        <v>6281215077778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20">
      <c r="A34" s="4" t="s">
        <v>66</v>
      </c>
      <c r="B34" s="76" t="s">
        <v>67</v>
      </c>
      <c r="C34" s="6">
        <v>6282221159273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20">
      <c r="A35" s="4" t="s">
        <v>68</v>
      </c>
      <c r="B35" s="76" t="s">
        <v>69</v>
      </c>
      <c r="C35" s="6">
        <v>6282140443055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20">
      <c r="A36" s="4" t="s">
        <v>70</v>
      </c>
      <c r="B36" s="76" t="s">
        <v>71</v>
      </c>
      <c r="C36" s="6">
        <v>6281288258351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20">
      <c r="A37" s="4" t="s">
        <v>72</v>
      </c>
      <c r="B37" s="90" t="s">
        <v>73</v>
      </c>
      <c r="C37" s="7">
        <v>6285719312470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20">
      <c r="A38" s="4" t="s">
        <v>74</v>
      </c>
      <c r="B38" s="76" t="s">
        <v>75</v>
      </c>
      <c r="C38" s="6">
        <v>628113598448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20">
      <c r="A39" s="4" t="s">
        <v>76</v>
      </c>
      <c r="B39" s="76" t="s">
        <v>77</v>
      </c>
      <c r="C39" s="6">
        <v>6281231624982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20">
      <c r="A40" s="4" t="s">
        <v>78</v>
      </c>
      <c r="B40" s="76" t="s">
        <v>79</v>
      </c>
      <c r="C40" s="6">
        <v>6282233599228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20">
      <c r="A41" s="4" t="s">
        <v>80</v>
      </c>
      <c r="B41" s="90" t="s">
        <v>81</v>
      </c>
      <c r="C41" s="7">
        <v>6281234703096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20">
      <c r="A42" s="4" t="s">
        <v>82</v>
      </c>
      <c r="B42" s="76" t="s">
        <v>83</v>
      </c>
      <c r="C42" s="6">
        <v>6282230654678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20">
      <c r="A43" s="4" t="s">
        <v>84</v>
      </c>
      <c r="B43" s="76" t="s">
        <v>85</v>
      </c>
      <c r="C43" s="6">
        <v>6282131465323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20">
      <c r="A44" s="4" t="s">
        <v>86</v>
      </c>
      <c r="B44" s="76" t="s">
        <v>87</v>
      </c>
      <c r="C44" s="6">
        <v>6281231918822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20">
      <c r="A45" s="4" t="s">
        <v>88</v>
      </c>
      <c r="B45" s="76" t="s">
        <v>89</v>
      </c>
      <c r="C45" s="6">
        <v>628179332765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20">
      <c r="A46" s="4" t="s">
        <v>90</v>
      </c>
      <c r="B46" s="76" t="s">
        <v>91</v>
      </c>
      <c r="C46" s="6">
        <v>6281388284818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20">
      <c r="A47" s="4" t="s">
        <v>92</v>
      </c>
      <c r="B47" s="76" t="s">
        <v>93</v>
      </c>
      <c r="C47" s="6">
        <v>628165453404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20">
      <c r="A48" s="4" t="s">
        <v>94</v>
      </c>
      <c r="B48" s="76" t="s">
        <v>95</v>
      </c>
      <c r="C48" s="6">
        <v>628123213112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20">
      <c r="A49" s="4" t="s">
        <v>96</v>
      </c>
      <c r="B49" s="76" t="s">
        <v>97</v>
      </c>
      <c r="C49" s="6">
        <v>6281226237997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20">
      <c r="A50" s="4" t="s">
        <v>98</v>
      </c>
      <c r="B50" s="76" t="s">
        <v>99</v>
      </c>
      <c r="C50" s="6">
        <v>6281359913242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20">
      <c r="A51" s="4" t="s">
        <v>100</v>
      </c>
      <c r="B51" s="76" t="s">
        <v>101</v>
      </c>
      <c r="C51" s="6">
        <v>6281280390213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20">
      <c r="A52" s="4" t="s">
        <v>102</v>
      </c>
      <c r="B52" s="76" t="s">
        <v>103</v>
      </c>
      <c r="C52" s="6">
        <v>6281931535158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20">
      <c r="A53" s="4" t="s">
        <v>104</v>
      </c>
      <c r="B53" s="76" t="s">
        <v>105</v>
      </c>
      <c r="C53" s="7">
        <v>62811370793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20">
      <c r="A54" s="4" t="s">
        <v>106</v>
      </c>
      <c r="B54" s="90" t="s">
        <v>107</v>
      </c>
      <c r="C54" s="6">
        <v>6281216824314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20">
      <c r="A55" s="4" t="s">
        <v>108</v>
      </c>
      <c r="B55" s="76" t="s">
        <v>109</v>
      </c>
      <c r="C55" s="6">
        <v>6285851127572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20">
      <c r="A56" s="4" t="s">
        <v>110</v>
      </c>
      <c r="B56" s="76" t="s">
        <v>111</v>
      </c>
      <c r="C56" s="6">
        <v>6287853064888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20">
      <c r="A57" s="4" t="s">
        <v>112</v>
      </c>
      <c r="B57" s="90" t="s">
        <v>113</v>
      </c>
      <c r="C57" s="7">
        <v>6281331785188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20">
      <c r="A58" s="4" t="s">
        <v>114</v>
      </c>
      <c r="B58" s="76" t="s">
        <v>115</v>
      </c>
      <c r="C58" s="6">
        <v>6283840896826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20">
      <c r="A59" s="4" t="s">
        <v>116</v>
      </c>
      <c r="B59" s="76" t="s">
        <v>117</v>
      </c>
      <c r="C59" s="6">
        <v>6283834534528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20">
      <c r="A60" s="4" t="s">
        <v>118</v>
      </c>
      <c r="B60" s="76" t="s">
        <v>119</v>
      </c>
      <c r="C60" s="6">
        <v>6287854130288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20">
      <c r="A61" s="4" t="s">
        <v>120</v>
      </c>
      <c r="B61" s="76" t="s">
        <v>121</v>
      </c>
      <c r="C61" s="6">
        <v>6282141016689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20">
      <c r="A62" s="4" t="s">
        <v>122</v>
      </c>
      <c r="B62" s="76" t="s">
        <v>123</v>
      </c>
      <c r="C62" s="8">
        <v>6281803247170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20">
      <c r="A63" s="4" t="s">
        <v>124</v>
      </c>
      <c r="B63" s="76" t="s">
        <v>125</v>
      </c>
      <c r="C63" s="6">
        <v>6282185079930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20">
      <c r="A64" s="4" t="s">
        <v>126</v>
      </c>
      <c r="B64" s="76" t="s">
        <v>127</v>
      </c>
      <c r="C64" s="6">
        <v>6283144484092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20">
      <c r="A65" s="4" t="s">
        <v>128</v>
      </c>
      <c r="B65" s="76" t="s">
        <v>129</v>
      </c>
      <c r="C65" s="6">
        <v>6285105016913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20">
      <c r="A66" s="4" t="s">
        <v>130</v>
      </c>
      <c r="B66" s="76" t="s">
        <v>131</v>
      </c>
      <c r="C66" s="6">
        <f>628113283233</f>
        <v>628113283233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20">
      <c r="A67" s="4" t="s">
        <v>132</v>
      </c>
      <c r="B67" s="76" t="s">
        <v>133</v>
      </c>
      <c r="C67" s="6">
        <v>6282395075123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20">
      <c r="A68" s="4" t="s">
        <v>134</v>
      </c>
      <c r="B68" s="76" t="s">
        <v>135</v>
      </c>
      <c r="C68" s="6">
        <v>62811317304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20">
      <c r="A69" s="4" t="s">
        <v>136</v>
      </c>
      <c r="B69" s="76" t="s">
        <v>137</v>
      </c>
      <c r="C69" s="6">
        <v>6281938802842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20">
      <c r="A70" s="4" t="s">
        <v>138</v>
      </c>
      <c r="B70" s="76" t="s">
        <v>139</v>
      </c>
      <c r="C70" s="8">
        <v>628155000192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20">
      <c r="A71" s="4" t="s">
        <v>140</v>
      </c>
      <c r="B71" s="76" t="s">
        <v>64</v>
      </c>
      <c r="C71" s="6">
        <v>6285336282535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20">
      <c r="A72" s="4" t="s">
        <v>141</v>
      </c>
      <c r="B72" s="76" t="s">
        <v>142</v>
      </c>
      <c r="C72" s="6">
        <v>6282332701116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20">
      <c r="A73" s="4" t="s">
        <v>143</v>
      </c>
      <c r="B73" s="76" t="s">
        <v>144</v>
      </c>
      <c r="C73" s="6">
        <v>6282232431912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20">
      <c r="A74" s="4" t="s">
        <v>145</v>
      </c>
      <c r="B74" s="76" t="s">
        <v>146</v>
      </c>
      <c r="C74" s="6">
        <v>6281232727837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20">
      <c r="A75" s="4" t="s">
        <v>147</v>
      </c>
      <c r="B75" s="76" t="s">
        <v>148</v>
      </c>
      <c r="C75" s="6">
        <v>6283857284920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20">
      <c r="A76" s="4" t="s">
        <v>149</v>
      </c>
      <c r="B76" s="76" t="s">
        <v>150</v>
      </c>
      <c r="C76" s="6">
        <v>6281294405900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20">
      <c r="A77" s="4" t="s">
        <v>151</v>
      </c>
      <c r="B77" s="76" t="s">
        <v>152</v>
      </c>
      <c r="C77" s="6">
        <v>6281295768870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20">
      <c r="A78" s="4" t="s">
        <v>153</v>
      </c>
      <c r="B78" s="76" t="s">
        <v>154</v>
      </c>
      <c r="C78" s="6">
        <v>6281328808600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20">
      <c r="A79" s="4" t="s">
        <v>155</v>
      </c>
      <c r="B79" s="76" t="s">
        <v>156</v>
      </c>
      <c r="C79" s="6">
        <v>6281938364999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20">
      <c r="A80" s="4" t="s">
        <v>157</v>
      </c>
      <c r="B80" s="76" t="s">
        <v>158</v>
      </c>
      <c r="C80" s="6">
        <v>6281217799984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20">
      <c r="A81" s="4" t="s">
        <v>159</v>
      </c>
      <c r="B81" s="76" t="s">
        <v>160</v>
      </c>
      <c r="C81" s="6">
        <v>6282218326481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20">
      <c r="A82" s="4" t="s">
        <v>161</v>
      </c>
      <c r="B82" s="76" t="s">
        <v>162</v>
      </c>
      <c r="C82" s="6">
        <v>6281235042671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20">
      <c r="A83" s="4" t="s">
        <v>163</v>
      </c>
      <c r="B83" s="76" t="s">
        <v>164</v>
      </c>
      <c r="C83" s="6">
        <v>6287864528707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20">
      <c r="A84" s="4" t="s">
        <v>165</v>
      </c>
      <c r="B84" s="76" t="s">
        <v>166</v>
      </c>
      <c r="C84" s="6">
        <v>6281554275242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20">
      <c r="A85" s="4" t="s">
        <v>167</v>
      </c>
      <c r="B85" s="76" t="s">
        <v>168</v>
      </c>
      <c r="C85" s="6">
        <v>6282276175599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20">
      <c r="A86" s="4" t="s">
        <v>169</v>
      </c>
      <c r="B86" s="76" t="s">
        <v>170</v>
      </c>
      <c r="C86" s="6">
        <v>6287753972000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20">
      <c r="A87" s="4" t="s">
        <v>171</v>
      </c>
      <c r="B87" s="76" t="s">
        <v>172</v>
      </c>
      <c r="C87" s="6">
        <v>6285733003920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20">
      <c r="A88" s="4" t="s">
        <v>173</v>
      </c>
      <c r="B88" s="76" t="s">
        <v>174</v>
      </c>
      <c r="C88" s="6">
        <v>628155100624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20">
      <c r="A89" s="4" t="s">
        <v>175</v>
      </c>
      <c r="B89" s="76" t="s">
        <v>176</v>
      </c>
      <c r="C89" s="6">
        <v>628977327085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20">
      <c r="A90" s="4" t="s">
        <v>177</v>
      </c>
      <c r="B90" s="76" t="s">
        <v>178</v>
      </c>
      <c r="C90" s="6">
        <v>6281222755587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20">
      <c r="A91" s="4" t="s">
        <v>179</v>
      </c>
      <c r="B91" s="76" t="s">
        <v>180</v>
      </c>
      <c r="C91" s="6">
        <v>6281230256145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20">
      <c r="A92" s="4" t="s">
        <v>181</v>
      </c>
      <c r="B92" s="76" t="s">
        <v>18</v>
      </c>
      <c r="C92" s="6">
        <v>6285234432090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20">
      <c r="A93" s="4" t="s">
        <v>182</v>
      </c>
      <c r="B93" s="76" t="s">
        <v>183</v>
      </c>
      <c r="C93" s="6">
        <v>62818300422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20">
      <c r="A94" s="4" t="s">
        <v>184</v>
      </c>
      <c r="B94" s="76" t="s">
        <v>185</v>
      </c>
      <c r="C94" s="6">
        <v>628117878445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20">
      <c r="A95" s="4" t="s">
        <v>186</v>
      </c>
      <c r="B95" s="76" t="s">
        <v>187</v>
      </c>
      <c r="C95" s="6">
        <v>628113000964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20">
      <c r="A96" s="4" t="s">
        <v>188</v>
      </c>
      <c r="B96" s="76" t="s">
        <v>189</v>
      </c>
      <c r="C96" s="6">
        <v>6281216174704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20">
      <c r="A97" s="4" t="s">
        <v>190</v>
      </c>
      <c r="B97" s="76" t="s">
        <v>191</v>
      </c>
      <c r="C97" s="6">
        <v>628141582486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20">
      <c r="A98" s="4" t="s">
        <v>192</v>
      </c>
      <c r="B98" s="76" t="s">
        <v>193</v>
      </c>
      <c r="C98" s="6">
        <v>6281336923694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20">
      <c r="A99" s="4" t="s">
        <v>194</v>
      </c>
      <c r="B99" s="76" t="s">
        <v>195</v>
      </c>
      <c r="C99" s="6">
        <v>6285607146174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20">
      <c r="A100" s="4" t="s">
        <v>196</v>
      </c>
      <c r="B100" s="76" t="s">
        <v>197</v>
      </c>
      <c r="C100" s="6">
        <v>62816508042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20">
      <c r="A101" s="4" t="s">
        <v>198</v>
      </c>
      <c r="B101" s="76" t="s">
        <v>199</v>
      </c>
      <c r="C101" s="6">
        <v>6281515273227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20">
      <c r="A102" s="4" t="s">
        <v>200</v>
      </c>
      <c r="B102" s="76" t="s">
        <v>201</v>
      </c>
      <c r="C102" s="6">
        <v>6282252384434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20">
      <c r="A103" s="4" t="s">
        <v>202</v>
      </c>
      <c r="B103" s="76" t="s">
        <v>203</v>
      </c>
      <c r="C103" s="6">
        <v>62895627124088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20">
      <c r="A104" s="4" t="s">
        <v>204</v>
      </c>
      <c r="B104" s="76" t="s">
        <v>205</v>
      </c>
      <c r="C104" s="6">
        <v>6281803224141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20">
      <c r="A105" s="4" t="s">
        <v>1479</v>
      </c>
      <c r="B105" s="76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20">
      <c r="A106" s="4" t="s">
        <v>1480</v>
      </c>
      <c r="B106" s="76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20">
      <c r="A107" s="4" t="s">
        <v>1481</v>
      </c>
      <c r="B107" s="76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20">
      <c r="A108" s="4" t="s">
        <v>206</v>
      </c>
      <c r="B108" s="76" t="s">
        <v>207</v>
      </c>
      <c r="C108" s="6">
        <v>6282231898385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20">
      <c r="A109" s="4" t="s">
        <v>208</v>
      </c>
      <c r="B109" s="76" t="s">
        <v>209</v>
      </c>
      <c r="C109" s="6">
        <v>6282231120033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20">
      <c r="A110" s="4" t="s">
        <v>210</v>
      </c>
      <c r="B110" s="76" t="s">
        <v>211</v>
      </c>
      <c r="C110" s="6">
        <v>628563100673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20">
      <c r="A111" s="4" t="s">
        <v>1482</v>
      </c>
      <c r="B111" s="7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20">
      <c r="A112" s="4" t="s">
        <v>212</v>
      </c>
      <c r="B112" s="76" t="s">
        <v>213</v>
      </c>
      <c r="C112" s="6">
        <v>6281328980983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20">
      <c r="A113" s="4" t="s">
        <v>1483</v>
      </c>
      <c r="B113" s="7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20">
      <c r="A114" s="4" t="s">
        <v>1484</v>
      </c>
      <c r="B114" s="7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20">
      <c r="A115" s="4" t="s">
        <v>1485</v>
      </c>
      <c r="B115" s="7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20">
      <c r="A116" s="4" t="s">
        <v>214</v>
      </c>
      <c r="B116" s="76" t="s">
        <v>215</v>
      </c>
      <c r="C116" s="6">
        <v>6281333008545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20">
      <c r="A117" s="4" t="s">
        <v>216</v>
      </c>
      <c r="B117" s="76" t="s">
        <v>217</v>
      </c>
      <c r="C117" s="6">
        <v>6281381818602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20">
      <c r="A118" s="4" t="s">
        <v>218</v>
      </c>
      <c r="B118" s="76" t="s">
        <v>219</v>
      </c>
      <c r="C118" s="6">
        <v>6281333562200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20">
      <c r="A119" s="4" t="s">
        <v>220</v>
      </c>
      <c r="B119" s="91" t="s">
        <v>221</v>
      </c>
      <c r="C119" s="6">
        <v>628123038477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20">
      <c r="A120" s="4" t="s">
        <v>222</v>
      </c>
      <c r="B120" s="76" t="s">
        <v>223</v>
      </c>
      <c r="C120" s="6">
        <v>6282350548010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20">
      <c r="A121" s="4" t="s">
        <v>224</v>
      </c>
      <c r="B121" s="76" t="s">
        <v>225</v>
      </c>
      <c r="C121" s="6">
        <v>6281234910043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20">
      <c r="A122" s="4" t="s">
        <v>226</v>
      </c>
      <c r="B122" s="76" t="s">
        <v>227</v>
      </c>
      <c r="C122" s="6">
        <v>6281331834110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20">
      <c r="A123" s="4" t="s">
        <v>228</v>
      </c>
      <c r="B123" s="76" t="s">
        <v>229</v>
      </c>
      <c r="C123" s="6">
        <v>62895368712886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20">
      <c r="A124" s="4" t="s">
        <v>230</v>
      </c>
      <c r="B124" s="76" t="s">
        <v>231</v>
      </c>
      <c r="C124" s="6">
        <v>6281230656609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20">
      <c r="A125" s="4" t="s">
        <v>1486</v>
      </c>
      <c r="B125" s="7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20">
      <c r="A126" s="4" t="s">
        <v>232</v>
      </c>
      <c r="B126" s="76" t="s">
        <v>233</v>
      </c>
      <c r="C126" s="6">
        <v>6281217700324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20">
      <c r="A127" s="4" t="s">
        <v>234</v>
      </c>
      <c r="B127" s="76" t="s">
        <v>235</v>
      </c>
      <c r="C127" s="6">
        <v>6282234805804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20">
      <c r="A128" s="4" t="s">
        <v>236</v>
      </c>
      <c r="B128" s="76" t="s">
        <v>237</v>
      </c>
      <c r="C128" s="6">
        <v>6281334555407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20">
      <c r="A129" s="4" t="s">
        <v>238</v>
      </c>
      <c r="B129" s="76" t="s">
        <v>239</v>
      </c>
      <c r="C129" s="6">
        <v>6285606671464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20">
      <c r="A130" s="4" t="s">
        <v>240</v>
      </c>
      <c r="B130" s="76" t="s">
        <v>241</v>
      </c>
      <c r="C130" s="6">
        <v>6281337802240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20">
      <c r="A131" s="4" t="s">
        <v>242</v>
      </c>
      <c r="B131" s="76" t="s">
        <v>243</v>
      </c>
      <c r="C131" s="6">
        <v>6285921382040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20">
      <c r="A132" s="4" t="s">
        <v>244</v>
      </c>
      <c r="B132" s="76" t="s">
        <v>245</v>
      </c>
      <c r="C132" s="6">
        <v>6285330528108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20">
      <c r="A133" s="4" t="s">
        <v>246</v>
      </c>
      <c r="B133" s="76" t="s">
        <v>247</v>
      </c>
      <c r="C133" s="6">
        <v>628123236448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20">
      <c r="A134" s="4" t="s">
        <v>248</v>
      </c>
      <c r="B134" s="76" t="s">
        <v>249</v>
      </c>
      <c r="C134" s="6">
        <v>6282257794848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20">
      <c r="A135" s="4" t="s">
        <v>250</v>
      </c>
      <c r="B135" s="76" t="s">
        <v>251</v>
      </c>
      <c r="C135" s="6">
        <v>6285156876529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20">
      <c r="A136" s="4" t="s">
        <v>252</v>
      </c>
      <c r="B136" s="76" t="s">
        <v>253</v>
      </c>
      <c r="C136" s="6">
        <v>6281232206655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20">
      <c r="A137" s="4" t="s">
        <v>254</v>
      </c>
      <c r="B137" s="76" t="s">
        <v>255</v>
      </c>
      <c r="C137" s="6">
        <v>6281234554993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20">
      <c r="A138" s="4" t="s">
        <v>256</v>
      </c>
      <c r="B138" s="76" t="s">
        <v>257</v>
      </c>
      <c r="C138" s="6">
        <v>6281333131407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20">
      <c r="A139" s="4" t="s">
        <v>258</v>
      </c>
      <c r="B139" s="76" t="s">
        <v>259</v>
      </c>
      <c r="C139" s="6">
        <v>628114221788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20">
      <c r="A140" s="4" t="s">
        <v>260</v>
      </c>
      <c r="B140" s="76" t="s">
        <v>261</v>
      </c>
      <c r="C140" s="6">
        <v>6281231833717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20">
      <c r="A141" s="4" t="s">
        <v>262</v>
      </c>
      <c r="B141" s="76" t="s">
        <v>263</v>
      </c>
      <c r="C141" s="6">
        <v>6282143019113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20">
      <c r="A142" s="4" t="s">
        <v>264</v>
      </c>
      <c r="B142" s="76" t="s">
        <v>265</v>
      </c>
      <c r="C142" s="6">
        <v>6281632217519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20">
      <c r="A143" s="4" t="s">
        <v>266</v>
      </c>
      <c r="B143" s="76" t="s">
        <v>267</v>
      </c>
      <c r="C143" s="6">
        <v>6281217015090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20">
      <c r="A144" s="4" t="s">
        <v>268</v>
      </c>
      <c r="B144" s="76" t="s">
        <v>269</v>
      </c>
      <c r="C144" s="6">
        <v>6282142032004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20">
      <c r="A145" s="4" t="s">
        <v>270</v>
      </c>
      <c r="B145" s="76" t="s">
        <v>271</v>
      </c>
      <c r="C145" s="6">
        <v>6285964250886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20">
      <c r="A146" s="4" t="s">
        <v>272</v>
      </c>
      <c r="B146" s="76" t="s">
        <v>273</v>
      </c>
      <c r="C146" s="6">
        <v>6287851234864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20">
      <c r="A147" s="4" t="s">
        <v>274</v>
      </c>
      <c r="B147" s="76" t="s">
        <v>275</v>
      </c>
      <c r="C147" s="6">
        <v>6281333252827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20">
      <c r="A148" s="4" t="s">
        <v>276</v>
      </c>
      <c r="B148" s="76" t="s">
        <v>277</v>
      </c>
      <c r="C148" s="6">
        <v>62895605982084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20">
      <c r="A149" s="4" t="s">
        <v>278</v>
      </c>
      <c r="B149" s="76" t="s">
        <v>279</v>
      </c>
      <c r="C149" s="6">
        <v>628179061199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20">
      <c r="A150" s="4" t="s">
        <v>280</v>
      </c>
      <c r="B150" s="76" t="s">
        <v>281</v>
      </c>
      <c r="C150" s="6">
        <v>6283857023085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20">
      <c r="A151" s="4" t="s">
        <v>282</v>
      </c>
      <c r="B151" s="76" t="s">
        <v>283</v>
      </c>
      <c r="C151" s="6">
        <v>6287782707072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20">
      <c r="A152" s="4" t="s">
        <v>284</v>
      </c>
      <c r="B152" s="76" t="s">
        <v>285</v>
      </c>
      <c r="C152" s="6">
        <v>6281235045145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20">
      <c r="A153" s="4" t="s">
        <v>286</v>
      </c>
      <c r="B153" s="76" t="s">
        <v>287</v>
      </c>
      <c r="C153" s="6">
        <v>6282132384288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20">
      <c r="A154" s="4" t="s">
        <v>1487</v>
      </c>
      <c r="B154" s="76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20">
      <c r="A155" s="4" t="s">
        <v>288</v>
      </c>
      <c r="B155" s="76" t="s">
        <v>289</v>
      </c>
      <c r="C155" s="6">
        <v>6282112461766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20">
      <c r="A156" s="4" t="s">
        <v>290</v>
      </c>
      <c r="B156" s="76" t="s">
        <v>291</v>
      </c>
      <c r="C156" s="6">
        <v>6282223663546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20">
      <c r="A157" s="4" t="s">
        <v>292</v>
      </c>
      <c r="B157" s="76" t="s">
        <v>293</v>
      </c>
      <c r="C157" s="6">
        <v>6285335335360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20">
      <c r="A158" s="4" t="s">
        <v>294</v>
      </c>
      <c r="B158" s="76" t="s">
        <v>295</v>
      </c>
      <c r="C158" s="6">
        <v>6285854577350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20">
      <c r="A159" s="4" t="s">
        <v>296</v>
      </c>
      <c r="B159" s="76" t="s">
        <v>297</v>
      </c>
      <c r="C159" s="6">
        <v>6282331444423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20">
      <c r="A160" s="4" t="s">
        <v>298</v>
      </c>
      <c r="B160" s="76" t="s">
        <v>187</v>
      </c>
      <c r="C160" s="6">
        <v>6281554078977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20">
      <c r="A161" s="4" t="s">
        <v>299</v>
      </c>
      <c r="B161" s="76" t="s">
        <v>300</v>
      </c>
      <c r="C161" s="6">
        <v>628121642216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20">
      <c r="A162" s="4" t="s">
        <v>301</v>
      </c>
      <c r="B162" s="76" t="s">
        <v>267</v>
      </c>
      <c r="C162" s="6">
        <v>6281335254271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20">
      <c r="A163" s="4" t="s">
        <v>302</v>
      </c>
      <c r="B163" s="76" t="s">
        <v>303</v>
      </c>
      <c r="C163" s="6">
        <v>6285648578102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20">
      <c r="A164" s="4" t="s">
        <v>304</v>
      </c>
      <c r="B164" s="76" t="s">
        <v>305</v>
      </c>
      <c r="C164" s="6">
        <v>6282257145944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20">
      <c r="A165" s="4" t="s">
        <v>306</v>
      </c>
      <c r="B165" s="76" t="s">
        <v>307</v>
      </c>
      <c r="C165" s="6">
        <v>6281249803351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20">
      <c r="A166" s="4" t="s">
        <v>308</v>
      </c>
      <c r="B166" s="76" t="s">
        <v>309</v>
      </c>
      <c r="C166" s="6">
        <v>6281233450025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20">
      <c r="A167" s="4" t="s">
        <v>310</v>
      </c>
      <c r="B167" s="76" t="s">
        <v>311</v>
      </c>
      <c r="C167" s="6">
        <v>6287855942010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20">
      <c r="A168" s="4" t="s">
        <v>312</v>
      </c>
      <c r="B168" s="76" t="s">
        <v>313</v>
      </c>
      <c r="C168" s="6">
        <v>6281230340456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20">
      <c r="A169" s="4" t="s">
        <v>314</v>
      </c>
      <c r="B169" s="76" t="s">
        <v>315</v>
      </c>
      <c r="C169" s="6">
        <v>628114141001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20">
      <c r="A170" s="4" t="s">
        <v>316</v>
      </c>
      <c r="B170" s="76" t="s">
        <v>317</v>
      </c>
      <c r="C170" s="6">
        <v>6287855538965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20">
      <c r="A171" s="4" t="s">
        <v>318</v>
      </c>
      <c r="B171" s="76" t="s">
        <v>319</v>
      </c>
      <c r="C171" s="6">
        <v>6287855147871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20">
      <c r="A172" s="4" t="s">
        <v>320</v>
      </c>
      <c r="B172" s="76" t="s">
        <v>321</v>
      </c>
      <c r="C172" s="6">
        <v>6287824623469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20">
      <c r="A173" s="4" t="s">
        <v>322</v>
      </c>
      <c r="B173" s="76" t="s">
        <v>323</v>
      </c>
      <c r="C173" s="6">
        <v>6285331446036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20">
      <c r="A174" s="4" t="s">
        <v>324</v>
      </c>
      <c r="B174" s="76" t="s">
        <v>325</v>
      </c>
      <c r="C174" s="6">
        <v>62895333870810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20">
      <c r="A175" s="4" t="s">
        <v>326</v>
      </c>
      <c r="B175" s="76" t="s">
        <v>327</v>
      </c>
      <c r="C175" s="6">
        <v>6287783995166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20">
      <c r="A176" s="4" t="s">
        <v>328</v>
      </c>
      <c r="B176" s="76" t="s">
        <v>209</v>
      </c>
      <c r="C176" s="6">
        <v>6285755465494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20">
      <c r="A177" s="4" t="s">
        <v>329</v>
      </c>
      <c r="B177" s="76" t="s">
        <v>330</v>
      </c>
      <c r="C177" s="77" t="s">
        <v>331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20">
      <c r="A178" s="4" t="s">
        <v>332</v>
      </c>
      <c r="B178" s="76" t="s">
        <v>333</v>
      </c>
      <c r="C178" s="77" t="s">
        <v>1493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20">
      <c r="A179" s="4" t="s">
        <v>334</v>
      </c>
      <c r="B179" s="76" t="s">
        <v>335</v>
      </c>
      <c r="C179" s="6">
        <v>6285395560747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20">
      <c r="A180" s="4" t="s">
        <v>336</v>
      </c>
      <c r="B180" s="76" t="s">
        <v>337</v>
      </c>
      <c r="C180" s="6">
        <v>628124303128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20">
      <c r="A181" s="4" t="s">
        <v>338</v>
      </c>
      <c r="B181" s="76" t="s">
        <v>339</v>
      </c>
      <c r="C181" s="6">
        <v>6285230687817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20">
      <c r="A182" s="4" t="s">
        <v>340</v>
      </c>
      <c r="B182" s="76" t="s">
        <v>341</v>
      </c>
      <c r="C182" s="6">
        <v>6288102652517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20">
      <c r="A183" s="4" t="s">
        <v>342</v>
      </c>
      <c r="B183" s="76" t="s">
        <v>343</v>
      </c>
      <c r="C183" s="6">
        <v>6285736108611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20">
      <c r="A184" s="4" t="s">
        <v>344</v>
      </c>
      <c r="B184" s="76" t="s">
        <v>345</v>
      </c>
      <c r="C184" s="6">
        <v>6281232210444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20">
      <c r="A185" s="4" t="s">
        <v>346</v>
      </c>
      <c r="B185" s="76" t="s">
        <v>347</v>
      </c>
      <c r="C185" s="6">
        <v>6285655437525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20">
      <c r="A186" s="4" t="s">
        <v>348</v>
      </c>
      <c r="B186" s="76" t="s">
        <v>349</v>
      </c>
      <c r="C186" s="6">
        <v>62895628117796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20">
      <c r="A187" s="4" t="s">
        <v>350</v>
      </c>
      <c r="B187" s="76" t="s">
        <v>351</v>
      </c>
      <c r="C187" s="6">
        <v>6282153532877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20">
      <c r="A188" s="4" t="s">
        <v>352</v>
      </c>
      <c r="B188" s="76" t="s">
        <v>353</v>
      </c>
      <c r="C188" s="6">
        <v>6285843841175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20">
      <c r="A189" s="4" t="s">
        <v>354</v>
      </c>
      <c r="B189" s="76" t="s">
        <v>355</v>
      </c>
      <c r="C189" s="6">
        <v>6281329199019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20">
      <c r="A190" s="4" t="s">
        <v>356</v>
      </c>
      <c r="B190" s="76" t="s">
        <v>357</v>
      </c>
      <c r="C190" s="6">
        <v>62881036067588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20">
      <c r="A191" s="4" t="s">
        <v>358</v>
      </c>
      <c r="B191" s="76" t="s">
        <v>359</v>
      </c>
      <c r="C191" s="6">
        <v>6285806275078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20">
      <c r="A192" s="4" t="s">
        <v>360</v>
      </c>
      <c r="B192" s="76" t="s">
        <v>361</v>
      </c>
      <c r="C192" s="6">
        <v>6282232378413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20">
      <c r="A193" s="4" t="s">
        <v>362</v>
      </c>
      <c r="B193" s="76" t="s">
        <v>363</v>
      </c>
      <c r="C193" s="6">
        <v>628973206656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20">
      <c r="A194" s="4" t="s">
        <v>364</v>
      </c>
      <c r="B194" s="76" t="s">
        <v>365</v>
      </c>
      <c r="C194" s="6">
        <v>6281337898879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20">
      <c r="A195" s="4" t="s">
        <v>366</v>
      </c>
      <c r="B195" s="76" t="s">
        <v>139</v>
      </c>
      <c r="C195" s="6">
        <v>62895396059995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20">
      <c r="A196" s="4" t="s">
        <v>367</v>
      </c>
      <c r="B196" s="76" t="s">
        <v>368</v>
      </c>
      <c r="C196" s="6">
        <v>6282221112360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20">
      <c r="A197" s="4" t="s">
        <v>369</v>
      </c>
      <c r="B197" s="76" t="s">
        <v>370</v>
      </c>
      <c r="C197" s="6">
        <v>6282131385541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20">
      <c r="A198" s="4" t="s">
        <v>371</v>
      </c>
      <c r="B198" s="76" t="s">
        <v>372</v>
      </c>
      <c r="C198" s="6">
        <v>6285708337499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20">
      <c r="A199" s="4" t="s">
        <v>373</v>
      </c>
      <c r="B199" s="76" t="s">
        <v>374</v>
      </c>
      <c r="C199" s="6">
        <v>6281953764106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20">
      <c r="A200" s="4" t="s">
        <v>375</v>
      </c>
      <c r="B200" s="76" t="s">
        <v>376</v>
      </c>
      <c r="C200" s="6">
        <v>6281217537868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20">
      <c r="A201" s="4" t="s">
        <v>377</v>
      </c>
      <c r="B201" s="76" t="s">
        <v>378</v>
      </c>
      <c r="C201" s="6">
        <v>6281331303501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20">
      <c r="A202" s="4" t="s">
        <v>379</v>
      </c>
      <c r="B202" s="76" t="s">
        <v>380</v>
      </c>
      <c r="C202" s="6">
        <v>6285707909593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20">
      <c r="A203" s="4" t="s">
        <v>381</v>
      </c>
      <c r="B203" s="76" t="s">
        <v>382</v>
      </c>
      <c r="C203" s="6">
        <v>6287885805719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20">
      <c r="A204" s="4" t="s">
        <v>383</v>
      </c>
      <c r="B204" s="76" t="s">
        <v>384</v>
      </c>
      <c r="C204" s="6">
        <v>62811218988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20">
      <c r="A205" s="4" t="s">
        <v>385</v>
      </c>
      <c r="B205" s="76" t="s">
        <v>386</v>
      </c>
      <c r="C205" s="6">
        <v>62881036608216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20">
      <c r="A206" s="4" t="s">
        <v>387</v>
      </c>
      <c r="B206" s="76" t="s">
        <v>388</v>
      </c>
      <c r="C206" s="6">
        <v>6281261347075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20">
      <c r="A207" s="4" t="s">
        <v>389</v>
      </c>
      <c r="B207" s="76" t="s">
        <v>390</v>
      </c>
      <c r="C207" s="6">
        <v>6281234441285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20">
      <c r="A208" s="4" t="s">
        <v>391</v>
      </c>
      <c r="B208" s="76" t="s">
        <v>392</v>
      </c>
      <c r="C208" s="6">
        <v>6281939714604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20">
      <c r="A209" s="4" t="s">
        <v>393</v>
      </c>
      <c r="B209" s="76" t="s">
        <v>394</v>
      </c>
      <c r="C209" s="6">
        <v>6289525347293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20">
      <c r="A210" s="4" t="s">
        <v>395</v>
      </c>
      <c r="B210" s="76" t="s">
        <v>396</v>
      </c>
      <c r="C210" s="6">
        <v>6281213120426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20">
      <c r="A211" s="4" t="s">
        <v>1297</v>
      </c>
      <c r="B211" s="76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20">
      <c r="A212" s="4" t="s">
        <v>397</v>
      </c>
      <c r="B212" s="76" t="s">
        <v>398</v>
      </c>
      <c r="C212" s="6">
        <v>6285862411171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20">
      <c r="A213" s="4" t="s">
        <v>399</v>
      </c>
      <c r="B213" s="76" t="s">
        <v>400</v>
      </c>
      <c r="C213" s="6">
        <v>6287852276629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20">
      <c r="A214" s="4" t="s">
        <v>401</v>
      </c>
      <c r="B214" s="76" t="s">
        <v>402</v>
      </c>
      <c r="C214" s="6">
        <v>6282167620322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20">
      <c r="A215" s="4" t="s">
        <v>403</v>
      </c>
      <c r="B215" s="76" t="s">
        <v>404</v>
      </c>
      <c r="C215" s="6">
        <v>6281259465732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20">
      <c r="A216" s="4" t="s">
        <v>405</v>
      </c>
      <c r="B216" s="76" t="s">
        <v>406</v>
      </c>
      <c r="C216" s="6">
        <v>6281235530136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20">
      <c r="A217" s="4" t="s">
        <v>407</v>
      </c>
      <c r="B217" s="76" t="s">
        <v>408</v>
      </c>
      <c r="C217" s="6">
        <v>628975542041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20">
      <c r="A218" s="4" t="s">
        <v>409</v>
      </c>
      <c r="B218" s="76" t="s">
        <v>343</v>
      </c>
      <c r="C218" s="6">
        <v>6282143383304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20">
      <c r="A219" s="4" t="s">
        <v>410</v>
      </c>
      <c r="B219" s="76" t="s">
        <v>411</v>
      </c>
      <c r="C219" s="6">
        <v>62811174860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20">
      <c r="A220" s="4" t="s">
        <v>412</v>
      </c>
      <c r="B220" s="76" t="s">
        <v>413</v>
      </c>
      <c r="C220" s="6">
        <v>6281553006438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20">
      <c r="A221" s="4" t="s">
        <v>414</v>
      </c>
      <c r="B221" s="76" t="s">
        <v>111</v>
      </c>
      <c r="C221" s="6">
        <v>62882009478933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20">
      <c r="A222" s="4" t="s">
        <v>415</v>
      </c>
      <c r="B222" s="76" t="s">
        <v>416</v>
      </c>
      <c r="C222" s="6">
        <v>6289657513239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20">
      <c r="A223" s="4" t="s">
        <v>417</v>
      </c>
      <c r="B223" s="76" t="s">
        <v>418</v>
      </c>
      <c r="C223" s="6">
        <v>6282231834117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20">
      <c r="A224" s="4" t="s">
        <v>419</v>
      </c>
      <c r="B224" s="76" t="s">
        <v>420</v>
      </c>
      <c r="C224" s="6">
        <v>6281356075286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20">
      <c r="A225" s="4" t="s">
        <v>421</v>
      </c>
      <c r="B225" s="76" t="s">
        <v>422</v>
      </c>
      <c r="C225" s="6">
        <v>6281259489705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20">
      <c r="A226" s="4" t="s">
        <v>423</v>
      </c>
      <c r="B226" s="76" t="s">
        <v>424</v>
      </c>
      <c r="C226" s="6">
        <v>6285749211677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20">
      <c r="A227" s="4" t="s">
        <v>425</v>
      </c>
      <c r="B227" s="76" t="s">
        <v>426</v>
      </c>
      <c r="C227" s="6">
        <v>6283831479272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20">
      <c r="A228" s="4" t="s">
        <v>427</v>
      </c>
      <c r="B228" s="76" t="s">
        <v>428</v>
      </c>
      <c r="C228" s="6">
        <v>6285163211736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20">
      <c r="A229" s="4" t="s">
        <v>429</v>
      </c>
      <c r="B229" s="76" t="s">
        <v>430</v>
      </c>
      <c r="C229" s="6">
        <v>6281807851307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20">
      <c r="A230" s="4" t="s">
        <v>431</v>
      </c>
      <c r="B230" s="76" t="s">
        <v>432</v>
      </c>
      <c r="C230" s="6">
        <v>6285749008451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20">
      <c r="A231" s="4" t="s">
        <v>433</v>
      </c>
      <c r="B231" s="76" t="s">
        <v>434</v>
      </c>
      <c r="C231" s="6">
        <v>6285785430957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20">
      <c r="A232" s="4" t="s">
        <v>435</v>
      </c>
      <c r="B232" s="76" t="s">
        <v>436</v>
      </c>
      <c r="C232" s="6">
        <v>6281225598380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20">
      <c r="A233" s="4" t="s">
        <v>437</v>
      </c>
      <c r="B233" s="76" t="s">
        <v>438</v>
      </c>
      <c r="C233" s="6">
        <v>6287820649377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20">
      <c r="A234" s="4" t="s">
        <v>439</v>
      </c>
      <c r="B234" s="76" t="s">
        <v>440</v>
      </c>
      <c r="C234" s="6">
        <v>6285749000155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20">
      <c r="A235" s="4" t="s">
        <v>441</v>
      </c>
      <c r="B235" s="76" t="s">
        <v>442</v>
      </c>
      <c r="C235" s="6">
        <v>6285708150135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20">
      <c r="A236" s="4" t="s">
        <v>1301</v>
      </c>
      <c r="B236" s="76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20">
      <c r="A237" s="4" t="s">
        <v>443</v>
      </c>
      <c r="B237" s="76" t="s">
        <v>444</v>
      </c>
      <c r="C237" s="6">
        <v>6282139184276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20">
      <c r="A238" s="4" t="s">
        <v>445</v>
      </c>
      <c r="B238" s="76" t="s">
        <v>111</v>
      </c>
      <c r="C238" s="6">
        <v>6285607804570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20">
      <c r="A239" s="4" t="s">
        <v>446</v>
      </c>
      <c r="B239" s="76" t="s">
        <v>18</v>
      </c>
      <c r="C239" s="6">
        <v>628113579161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20">
      <c r="A240" s="4" t="s">
        <v>447</v>
      </c>
      <c r="B240" s="76" t="s">
        <v>448</v>
      </c>
      <c r="C240" s="6">
        <v>6289607657141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20">
      <c r="A241" s="4" t="s">
        <v>449</v>
      </c>
      <c r="B241" s="76" t="s">
        <v>450</v>
      </c>
      <c r="C241" s="6">
        <v>628121710699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20">
      <c r="A242" s="4" t="s">
        <v>451</v>
      </c>
      <c r="B242" s="76" t="s">
        <v>452</v>
      </c>
      <c r="C242" s="6">
        <v>6281910041997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20">
      <c r="A243" s="4" t="s">
        <v>453</v>
      </c>
      <c r="B243" s="76" t="s">
        <v>203</v>
      </c>
      <c r="C243" s="6">
        <v>6285812554382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20">
      <c r="A244" s="4" t="s">
        <v>454</v>
      </c>
      <c r="B244" s="76" t="s">
        <v>203</v>
      </c>
      <c r="C244" s="6">
        <v>6282220676047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20">
      <c r="A245" s="4" t="s">
        <v>455</v>
      </c>
      <c r="B245" s="76" t="s">
        <v>456</v>
      </c>
      <c r="C245" s="6">
        <v>6281249991181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20">
      <c r="A246" s="4" t="s">
        <v>457</v>
      </c>
      <c r="B246" s="76" t="s">
        <v>458</v>
      </c>
      <c r="C246" s="6">
        <v>6281330448871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20">
      <c r="A247" s="4" t="s">
        <v>459</v>
      </c>
      <c r="B247" s="76" t="s">
        <v>203</v>
      </c>
      <c r="C247" s="6">
        <v>6281210637186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20">
      <c r="A248" s="4" t="s">
        <v>460</v>
      </c>
      <c r="B248" s="76" t="s">
        <v>461</v>
      </c>
      <c r="C248" s="6">
        <v>6282336550538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20">
      <c r="A249" s="4" t="s">
        <v>1304</v>
      </c>
      <c r="B249" s="76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20">
      <c r="A250" s="4" t="s">
        <v>462</v>
      </c>
      <c r="B250" s="76" t="s">
        <v>243</v>
      </c>
      <c r="C250" s="6">
        <v>6282131791636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20">
      <c r="A251" s="4" t="s">
        <v>463</v>
      </c>
      <c r="B251" s="76" t="s">
        <v>464</v>
      </c>
      <c r="C251" s="6">
        <v>628973909372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20">
      <c r="A252" s="4" t="s">
        <v>465</v>
      </c>
      <c r="B252" s="76" t="s">
        <v>466</v>
      </c>
      <c r="C252" s="6">
        <v>62895335533134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20">
      <c r="A253" s="4" t="s">
        <v>467</v>
      </c>
      <c r="B253" s="76" t="s">
        <v>468</v>
      </c>
      <c r="C253" s="6">
        <v>6281232222388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20">
      <c r="A254" s="4" t="s">
        <v>469</v>
      </c>
      <c r="B254" s="76" t="s">
        <v>470</v>
      </c>
      <c r="C254" s="6">
        <v>6281335298819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20">
      <c r="A255" s="4" t="s">
        <v>471</v>
      </c>
      <c r="B255" s="76" t="s">
        <v>472</v>
      </c>
      <c r="C255" s="6">
        <v>6285954390246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20">
      <c r="A256" s="4" t="s">
        <v>473</v>
      </c>
      <c r="B256" s="76" t="s">
        <v>474</v>
      </c>
      <c r="C256" s="6">
        <v>6285333624365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20">
      <c r="A257" s="4" t="s">
        <v>475</v>
      </c>
      <c r="B257" s="76" t="s">
        <v>476</v>
      </c>
      <c r="C257" s="6">
        <v>6281234324217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20">
      <c r="A258" s="4" t="s">
        <v>477</v>
      </c>
      <c r="B258" s="76" t="s">
        <v>478</v>
      </c>
      <c r="C258" s="6">
        <v>6282142099926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20">
      <c r="A259" s="4" t="s">
        <v>479</v>
      </c>
      <c r="B259" s="76" t="s">
        <v>480</v>
      </c>
      <c r="C259" s="6">
        <v>6285869852420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20">
      <c r="A260" s="4" t="s">
        <v>481</v>
      </c>
      <c r="B260" s="76" t="s">
        <v>482</v>
      </c>
      <c r="C260" s="6">
        <v>6283192291679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20">
      <c r="A261" s="4" t="s">
        <v>483</v>
      </c>
      <c r="B261" s="76" t="s">
        <v>484</v>
      </c>
      <c r="C261" s="6">
        <v>6289669732956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20">
      <c r="A262" s="4" t="s">
        <v>485</v>
      </c>
      <c r="B262" s="76" t="s">
        <v>486</v>
      </c>
      <c r="C262" s="6">
        <v>31629505061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20">
      <c r="A263" s="4" t="s">
        <v>487</v>
      </c>
      <c r="B263" s="76" t="s">
        <v>488</v>
      </c>
      <c r="C263" s="6">
        <v>6285808265410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20">
      <c r="A264" s="4" t="s">
        <v>1308</v>
      </c>
      <c r="B264" s="90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20">
      <c r="A265" s="4" t="s">
        <v>489</v>
      </c>
      <c r="B265" s="76" t="s">
        <v>490</v>
      </c>
      <c r="C265" s="6">
        <v>6283857152521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20">
      <c r="A266" s="4" t="s">
        <v>491</v>
      </c>
      <c r="B266" s="76" t="s">
        <v>492</v>
      </c>
      <c r="C266" s="6">
        <v>6281231911481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20">
      <c r="A267" s="4" t="s">
        <v>493</v>
      </c>
      <c r="B267" s="76" t="s">
        <v>494</v>
      </c>
      <c r="C267" s="6">
        <v>6281331373600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20">
      <c r="A268" s="4" t="s">
        <v>495</v>
      </c>
      <c r="B268" s="76" t="s">
        <v>496</v>
      </c>
      <c r="C268" s="6">
        <v>6285330687155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20">
      <c r="A269" s="4" t="s">
        <v>497</v>
      </c>
      <c r="B269" s="76" t="s">
        <v>26</v>
      </c>
      <c r="C269" s="6">
        <v>628553251460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20">
      <c r="A270" s="4" t="s">
        <v>498</v>
      </c>
      <c r="B270" s="76" t="s">
        <v>499</v>
      </c>
      <c r="C270" s="6">
        <v>6285784065075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20">
      <c r="A271" s="4" t="s">
        <v>500</v>
      </c>
      <c r="B271" s="76" t="s">
        <v>501</v>
      </c>
      <c r="C271" s="6">
        <v>6283849037056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20">
      <c r="A272" s="4" t="s">
        <v>502</v>
      </c>
      <c r="B272" s="76" t="s">
        <v>503</v>
      </c>
      <c r="C272" s="6">
        <v>6285606923468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20">
      <c r="A273" s="4" t="s">
        <v>504</v>
      </c>
      <c r="B273" s="76" t="s">
        <v>505</v>
      </c>
      <c r="C273" s="6">
        <v>62811310252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20">
      <c r="A274" s="4" t="s">
        <v>506</v>
      </c>
      <c r="B274" s="76" t="s">
        <v>507</v>
      </c>
      <c r="C274" s="6">
        <v>6281216262821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20">
      <c r="A275" s="4" t="s">
        <v>508</v>
      </c>
      <c r="B275" s="76" t="s">
        <v>279</v>
      </c>
      <c r="C275" s="6">
        <v>6281230307506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20">
      <c r="A276" s="4" t="s">
        <v>509</v>
      </c>
      <c r="B276" s="76" t="s">
        <v>510</v>
      </c>
      <c r="C276" s="6">
        <v>6281331102930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20">
      <c r="A277" s="4" t="s">
        <v>511</v>
      </c>
      <c r="B277" s="76" t="s">
        <v>512</v>
      </c>
      <c r="C277" s="6">
        <v>6287853114543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20">
      <c r="A278" s="4" t="s">
        <v>513</v>
      </c>
      <c r="B278" s="76" t="s">
        <v>514</v>
      </c>
      <c r="C278" s="6">
        <v>6281806381116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20">
      <c r="A279" s="4" t="s">
        <v>515</v>
      </c>
      <c r="B279" s="76" t="s">
        <v>516</v>
      </c>
      <c r="C279" s="6">
        <v>6281515344600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20">
      <c r="A280" s="4" t="s">
        <v>517</v>
      </c>
      <c r="B280" s="76" t="s">
        <v>518</v>
      </c>
      <c r="C280" s="6">
        <v>6282335364770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20">
      <c r="A281" s="4" t="s">
        <v>519</v>
      </c>
      <c r="B281" s="76" t="s">
        <v>520</v>
      </c>
      <c r="C281" s="6">
        <v>6281294050459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20">
      <c r="A282" s="4" t="s">
        <v>521</v>
      </c>
      <c r="B282" s="76" t="s">
        <v>522</v>
      </c>
      <c r="C282" s="6">
        <v>6281336722978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20">
      <c r="A283" s="4" t="s">
        <v>523</v>
      </c>
      <c r="B283" s="76" t="s">
        <v>524</v>
      </c>
      <c r="C283" s="78">
        <v>628123252588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20">
      <c r="A284" s="4" t="s">
        <v>525</v>
      </c>
      <c r="B284" s="76" t="s">
        <v>526</v>
      </c>
      <c r="C284" s="78">
        <v>6285735614231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20">
      <c r="A285" s="4" t="s">
        <v>527</v>
      </c>
      <c r="B285" s="76" t="s">
        <v>528</v>
      </c>
      <c r="C285" s="78">
        <v>62895397365236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20">
      <c r="A286" s="4" t="s">
        <v>529</v>
      </c>
      <c r="B286" s="76" t="s">
        <v>530</v>
      </c>
      <c r="C286" s="78">
        <v>6281253332192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20">
      <c r="A287" s="4" t="s">
        <v>531</v>
      </c>
      <c r="B287" s="76" t="s">
        <v>532</v>
      </c>
      <c r="C287" s="78">
        <v>6281217143436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20">
      <c r="A288" s="4" t="s">
        <v>533</v>
      </c>
      <c r="B288" s="76" t="s">
        <v>18</v>
      </c>
      <c r="C288" s="78">
        <v>62895335492243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20">
      <c r="A289" s="4" t="s">
        <v>534</v>
      </c>
      <c r="B289" s="76" t="s">
        <v>535</v>
      </c>
      <c r="C289" s="78">
        <v>6281232853058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20">
      <c r="A290" s="4" t="s">
        <v>536</v>
      </c>
      <c r="B290" s="76" t="s">
        <v>537</v>
      </c>
      <c r="C290" s="78">
        <v>6281357610423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20">
      <c r="A291" s="4" t="s">
        <v>538</v>
      </c>
      <c r="B291" s="76" t="s">
        <v>539</v>
      </c>
      <c r="C291" s="78">
        <v>6283123486017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20">
      <c r="A292" s="4" t="s">
        <v>540</v>
      </c>
      <c r="B292" s="76" t="s">
        <v>541</v>
      </c>
      <c r="C292" s="78">
        <v>6281337366305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20">
      <c r="A293" s="4" t="s">
        <v>542</v>
      </c>
      <c r="B293" s="76" t="s">
        <v>543</v>
      </c>
      <c r="C293" s="78">
        <v>628973971548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20">
      <c r="A294" s="4" t="s">
        <v>544</v>
      </c>
      <c r="B294" s="76" t="s">
        <v>144</v>
      </c>
      <c r="C294" s="78">
        <v>6281228180888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20">
      <c r="A295" s="4" t="s">
        <v>545</v>
      </c>
      <c r="B295" s="76" t="s">
        <v>546</v>
      </c>
      <c r="C295" s="78">
        <v>6282179719447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20">
      <c r="A296" s="4" t="s">
        <v>547</v>
      </c>
      <c r="B296" s="76" t="s">
        <v>548</v>
      </c>
      <c r="C296" s="78">
        <v>62818333392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20">
      <c r="A297" s="4" t="s">
        <v>549</v>
      </c>
      <c r="B297" s="76" t="s">
        <v>550</v>
      </c>
      <c r="C297" s="6">
        <v>6282144303344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20">
      <c r="A298" s="4" t="s">
        <v>551</v>
      </c>
      <c r="B298" s="76" t="s">
        <v>552</v>
      </c>
      <c r="C298" s="6">
        <v>6287852363118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20">
      <c r="A299" s="4" t="s">
        <v>553</v>
      </c>
      <c r="B299" s="76" t="s">
        <v>554</v>
      </c>
      <c r="C299" s="6">
        <v>6282229161945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20">
      <c r="A300" s="4" t="s">
        <v>555</v>
      </c>
      <c r="B300" s="76" t="s">
        <v>213</v>
      </c>
      <c r="C300" s="6">
        <v>6281335883738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20">
      <c r="A301" s="4" t="s">
        <v>556</v>
      </c>
      <c r="B301" s="92" t="s">
        <v>557</v>
      </c>
      <c r="C301" s="6">
        <v>6281295426007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20">
      <c r="A302" s="4" t="s">
        <v>558</v>
      </c>
      <c r="B302" s="76" t="s">
        <v>559</v>
      </c>
      <c r="C302" s="79">
        <v>6285156113163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20">
      <c r="A303" s="4" t="s">
        <v>560</v>
      </c>
      <c r="B303" s="76" t="s">
        <v>561</v>
      </c>
      <c r="C303" s="6">
        <v>6282334119029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20">
      <c r="A304" s="4" t="s">
        <v>562</v>
      </c>
      <c r="B304" s="76" t="s">
        <v>563</v>
      </c>
      <c r="C304" s="6">
        <v>6287743280465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20">
      <c r="A305" s="4" t="s">
        <v>564</v>
      </c>
      <c r="B305" s="76" t="s">
        <v>565</v>
      </c>
      <c r="C305" s="6">
        <v>6282140327616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20">
      <c r="A306" s="4" t="s">
        <v>566</v>
      </c>
      <c r="B306" s="76" t="s">
        <v>567</v>
      </c>
      <c r="C306" s="6">
        <v>6287750279114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20">
      <c r="A307" s="4" t="s">
        <v>568</v>
      </c>
      <c r="B307" s="76" t="s">
        <v>569</v>
      </c>
      <c r="C307" s="6">
        <v>6289512944500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20">
      <c r="A308" s="4" t="s">
        <v>570</v>
      </c>
      <c r="B308" s="76" t="s">
        <v>571</v>
      </c>
      <c r="C308" s="6">
        <v>6289698784237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20">
      <c r="A309" s="4" t="s">
        <v>572</v>
      </c>
      <c r="B309" s="76" t="s">
        <v>573</v>
      </c>
      <c r="C309" s="6">
        <v>6282288294050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20">
      <c r="A310" s="4" t="s">
        <v>574</v>
      </c>
      <c r="B310" s="76" t="s">
        <v>575</v>
      </c>
      <c r="C310" s="6">
        <v>6282173913481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20">
      <c r="A311" s="4" t="s">
        <v>576</v>
      </c>
      <c r="B311" s="76" t="s">
        <v>577</v>
      </c>
      <c r="C311" s="6">
        <v>6281332658638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20">
      <c r="A312" s="4" t="s">
        <v>578</v>
      </c>
      <c r="B312" s="76" t="s">
        <v>579</v>
      </c>
      <c r="C312" s="6">
        <v>62895620046151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20">
      <c r="A313" s="4" t="s">
        <v>580</v>
      </c>
      <c r="B313" s="76" t="s">
        <v>581</v>
      </c>
      <c r="C313" s="6">
        <v>6282231388386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20">
      <c r="A314" s="4" t="s">
        <v>582</v>
      </c>
      <c r="B314" s="76" t="s">
        <v>583</v>
      </c>
      <c r="C314" s="6">
        <v>6285790424924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20">
      <c r="A315" s="4" t="s">
        <v>584</v>
      </c>
      <c r="B315" s="76" t="s">
        <v>585</v>
      </c>
      <c r="C315" s="6">
        <v>628113222942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20">
      <c r="A316" s="4" t="s">
        <v>586</v>
      </c>
      <c r="B316" s="76" t="s">
        <v>581</v>
      </c>
      <c r="C316" s="6">
        <v>6282231388386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20">
      <c r="A317" s="4" t="s">
        <v>587</v>
      </c>
      <c r="B317" s="76" t="s">
        <v>588</v>
      </c>
      <c r="C317" s="6" t="s">
        <v>1488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20">
      <c r="A318" s="4" t="s">
        <v>589</v>
      </c>
      <c r="B318" s="76" t="s">
        <v>590</v>
      </c>
      <c r="C318" s="6">
        <v>6283849915375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20">
      <c r="A319" s="4" t="s">
        <v>591</v>
      </c>
      <c r="B319" s="76" t="s">
        <v>209</v>
      </c>
      <c r="C319" s="6">
        <v>628113052511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20">
      <c r="A320" s="4" t="s">
        <v>592</v>
      </c>
      <c r="B320" s="76" t="s">
        <v>593</v>
      </c>
      <c r="C320" s="8">
        <v>62881027833054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20">
      <c r="A321" s="4" t="s">
        <v>594</v>
      </c>
      <c r="B321" s="76" t="s">
        <v>595</v>
      </c>
      <c r="C321" s="6">
        <v>6287758308117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20">
      <c r="A322" s="4" t="s">
        <v>596</v>
      </c>
      <c r="B322" s="76" t="s">
        <v>597</v>
      </c>
      <c r="C322" s="80">
        <v>6285895056724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20">
      <c r="A323" s="4" t="s">
        <v>598</v>
      </c>
      <c r="B323" s="76" t="s">
        <v>599</v>
      </c>
      <c r="C323" s="6">
        <v>6282117588485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20">
      <c r="A324" s="4" t="s">
        <v>600</v>
      </c>
      <c r="B324" s="76" t="s">
        <v>601</v>
      </c>
      <c r="C324" s="6">
        <v>6285733620954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20">
      <c r="A325" s="4" t="s">
        <v>602</v>
      </c>
      <c r="B325" s="76" t="s">
        <v>603</v>
      </c>
      <c r="C325" s="6">
        <v>6285156142808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20">
      <c r="A326" s="4" t="s">
        <v>604</v>
      </c>
      <c r="B326" s="76" t="s">
        <v>605</v>
      </c>
      <c r="C326" s="6">
        <v>6285230003535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20">
      <c r="A327" s="4" t="s">
        <v>606</v>
      </c>
      <c r="B327" s="76" t="s">
        <v>607</v>
      </c>
      <c r="C327" s="6">
        <v>62881026910400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20">
      <c r="A328" s="4" t="s">
        <v>608</v>
      </c>
      <c r="B328" s="76" t="s">
        <v>609</v>
      </c>
      <c r="C328" s="80">
        <v>628113070207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20">
      <c r="A329" s="4" t="s">
        <v>610</v>
      </c>
      <c r="B329" s="76" t="s">
        <v>611</v>
      </c>
      <c r="C329" s="6">
        <v>6281553597353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20">
      <c r="A330" s="4" t="s">
        <v>612</v>
      </c>
      <c r="B330" s="76" t="s">
        <v>613</v>
      </c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20">
      <c r="A331" s="4" t="s">
        <v>614</v>
      </c>
      <c r="B331" s="76" t="s">
        <v>615</v>
      </c>
      <c r="C331" s="80">
        <v>6289614144447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20">
      <c r="A332" s="4" t="s">
        <v>616</v>
      </c>
      <c r="B332" s="76" t="s">
        <v>617</v>
      </c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20">
      <c r="A333" s="4" t="s">
        <v>618</v>
      </c>
      <c r="B333" s="76" t="s">
        <v>619</v>
      </c>
      <c r="C333" s="6">
        <v>6282328782226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20">
      <c r="A334" s="4" t="s">
        <v>620</v>
      </c>
      <c r="B334" s="76" t="s">
        <v>621</v>
      </c>
      <c r="C334" s="6">
        <v>6282140620258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20">
      <c r="A335" s="4" t="s">
        <v>622</v>
      </c>
      <c r="B335" s="76" t="s">
        <v>623</v>
      </c>
      <c r="C335" s="6">
        <v>6281333210523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20">
      <c r="A336" s="4" t="s">
        <v>624</v>
      </c>
      <c r="B336" s="76" t="s">
        <v>625</v>
      </c>
      <c r="C336" s="6">
        <v>6283134310528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20">
      <c r="A337" s="4" t="s">
        <v>626</v>
      </c>
      <c r="B337" s="76" t="s">
        <v>627</v>
      </c>
      <c r="C337" s="6">
        <v>6281515317667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20">
      <c r="A338" s="4" t="s">
        <v>628</v>
      </c>
      <c r="B338" s="76" t="s">
        <v>629</v>
      </c>
      <c r="C338" s="6">
        <v>6281515310380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20">
      <c r="A339" s="4" t="s">
        <v>630</v>
      </c>
      <c r="B339" s="76" t="s">
        <v>631</v>
      </c>
      <c r="C339" s="6">
        <v>6289516500141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20">
      <c r="A340" s="4" t="s">
        <v>632</v>
      </c>
      <c r="B340" s="76" t="s">
        <v>633</v>
      </c>
      <c r="C340" s="6">
        <v>6281252613030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20">
      <c r="A341" s="4" t="s">
        <v>634</v>
      </c>
      <c r="B341" s="76" t="s">
        <v>635</v>
      </c>
      <c r="C341" s="6">
        <v>6281217689835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20">
      <c r="A342" s="4" t="s">
        <v>636</v>
      </c>
      <c r="B342" s="76" t="s">
        <v>637</v>
      </c>
      <c r="C342" s="6">
        <v>62816525450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20">
      <c r="A343" s="4" t="s">
        <v>638</v>
      </c>
      <c r="B343" s="76" t="s">
        <v>639</v>
      </c>
      <c r="C343" s="80">
        <v>6282329427657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20">
      <c r="A344" s="4" t="s">
        <v>640</v>
      </c>
      <c r="B344" s="76" t="s">
        <v>641</v>
      </c>
      <c r="C344" s="80">
        <v>628993940656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20">
      <c r="A345" s="4" t="s">
        <v>642</v>
      </c>
      <c r="B345" s="76" t="s">
        <v>643</v>
      </c>
      <c r="C345" s="6">
        <v>6285731100798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20">
      <c r="A346" s="4" t="s">
        <v>644</v>
      </c>
      <c r="B346" s="76" t="s">
        <v>645</v>
      </c>
      <c r="C346" s="6">
        <v>6281333578586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20">
      <c r="A347" s="4" t="s">
        <v>646</v>
      </c>
      <c r="B347" s="76" t="s">
        <v>647</v>
      </c>
      <c r="C347" s="6">
        <v>6281235370458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20">
      <c r="A348" s="4" t="s">
        <v>648</v>
      </c>
      <c r="B348" s="76" t="s">
        <v>649</v>
      </c>
      <c r="C348" s="6">
        <v>6281358017509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20">
      <c r="A349" s="4" t="s">
        <v>650</v>
      </c>
      <c r="B349" s="76" t="s">
        <v>651</v>
      </c>
      <c r="C349" s="6">
        <v>6285157059955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20">
      <c r="A350" s="4" t="s">
        <v>652</v>
      </c>
      <c r="B350" s="76" t="s">
        <v>653</v>
      </c>
      <c r="C350" s="6">
        <v>6282131447482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20">
      <c r="A351" s="4" t="s">
        <v>654</v>
      </c>
      <c r="B351" s="76" t="s">
        <v>655</v>
      </c>
      <c r="C351" s="6">
        <v>6285233117123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20">
      <c r="A352" s="4" t="s">
        <v>656</v>
      </c>
      <c r="B352" s="76" t="s">
        <v>657</v>
      </c>
      <c r="C352" s="6">
        <v>6281231301415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20">
      <c r="A353" s="4" t="s">
        <v>658</v>
      </c>
      <c r="B353" s="76" t="s">
        <v>659</v>
      </c>
      <c r="C353" s="6">
        <v>6282233533398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20">
      <c r="A354" s="4" t="s">
        <v>660</v>
      </c>
      <c r="B354" s="76" t="s">
        <v>661</v>
      </c>
      <c r="C354" s="6">
        <v>62895631515610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20">
      <c r="A355" s="4" t="s">
        <v>662</v>
      </c>
      <c r="B355" s="76" t="s">
        <v>663</v>
      </c>
      <c r="C355" s="6">
        <v>6281330165207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20">
      <c r="A356" s="4" t="s">
        <v>664</v>
      </c>
      <c r="B356" s="76" t="s">
        <v>665</v>
      </c>
      <c r="C356" s="80">
        <v>6281217984050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20">
      <c r="A357" s="4" t="s">
        <v>666</v>
      </c>
      <c r="B357" s="76" t="s">
        <v>667</v>
      </c>
      <c r="C357" s="80">
        <v>6285936158774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20">
      <c r="A358" s="4" t="s">
        <v>668</v>
      </c>
      <c r="B358" s="76" t="s">
        <v>669</v>
      </c>
      <c r="C358" s="6">
        <v>6281317988864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20">
      <c r="A359" s="4" t="s">
        <v>670</v>
      </c>
      <c r="B359" s="76" t="s">
        <v>671</v>
      </c>
      <c r="C359" s="80">
        <v>6287870007637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20">
      <c r="A360" s="4" t="s">
        <v>672</v>
      </c>
      <c r="B360" s="76" t="s">
        <v>625</v>
      </c>
      <c r="C360" s="6">
        <v>6283134310528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20">
      <c r="A361" s="4" t="s">
        <v>673</v>
      </c>
      <c r="B361" s="76" t="s">
        <v>674</v>
      </c>
      <c r="C361" s="6">
        <v>6281515033450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20">
      <c r="A362" s="4" t="s">
        <v>675</v>
      </c>
      <c r="B362" s="76" t="s">
        <v>676</v>
      </c>
      <c r="C362" s="6">
        <v>6289678824408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20">
      <c r="A363" s="4" t="s">
        <v>677</v>
      </c>
      <c r="B363" s="76" t="s">
        <v>678</v>
      </c>
      <c r="C363" s="6">
        <v>6281378273191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20">
      <c r="A364" s="4" t="s">
        <v>679</v>
      </c>
      <c r="B364" s="76" t="s">
        <v>680</v>
      </c>
      <c r="C364" s="6">
        <v>6281217446326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20">
      <c r="A365" s="4" t="s">
        <v>681</v>
      </c>
      <c r="B365" s="76" t="s">
        <v>682</v>
      </c>
      <c r="C365" s="6">
        <v>6281225796680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20">
      <c r="A366" s="4" t="s">
        <v>683</v>
      </c>
      <c r="B366" s="76" t="s">
        <v>684</v>
      </c>
      <c r="C366" s="6">
        <v>6285706540525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20">
      <c r="A367" s="4" t="s">
        <v>685</v>
      </c>
      <c r="B367" s="76" t="s">
        <v>686</v>
      </c>
      <c r="C367" s="6">
        <v>6285730866112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20">
      <c r="A368" s="4" t="s">
        <v>687</v>
      </c>
      <c r="B368" s="76" t="s">
        <v>688</v>
      </c>
      <c r="C368" s="6">
        <v>6281355668707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20">
      <c r="A369" s="4" t="s">
        <v>689</v>
      </c>
      <c r="B369" s="76" t="s">
        <v>690</v>
      </c>
      <c r="C369" s="6">
        <v>6282143031159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20">
      <c r="A370" s="4" t="s">
        <v>691</v>
      </c>
      <c r="B370" s="76" t="s">
        <v>692</v>
      </c>
      <c r="C370" s="6">
        <v>6289528559696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20">
      <c r="A371" s="4" t="s">
        <v>693</v>
      </c>
      <c r="B371" s="76" t="s">
        <v>694</v>
      </c>
      <c r="C371" s="6">
        <v>6281259502529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20">
      <c r="A372" s="4" t="s">
        <v>695</v>
      </c>
      <c r="B372" s="76" t="s">
        <v>696</v>
      </c>
      <c r="C372" s="6">
        <v>6281332040654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20">
      <c r="A373" s="4" t="s">
        <v>697</v>
      </c>
      <c r="B373" s="76" t="s">
        <v>698</v>
      </c>
      <c r="C373" s="6">
        <v>6282232276288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20">
      <c r="A374" s="4" t="s">
        <v>699</v>
      </c>
      <c r="B374" s="76" t="s">
        <v>700</v>
      </c>
      <c r="C374" s="6">
        <v>6281917101151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20">
      <c r="A375" s="4" t="s">
        <v>701</v>
      </c>
      <c r="B375" s="76" t="s">
        <v>702</v>
      </c>
      <c r="C375" s="6">
        <v>6287855188277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20">
      <c r="A376" s="4" t="s">
        <v>703</v>
      </c>
      <c r="B376" s="76" t="s">
        <v>704</v>
      </c>
      <c r="C376" s="6">
        <v>6287784580673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20">
      <c r="A377" s="4" t="s">
        <v>705</v>
      </c>
      <c r="B377" s="76" t="s">
        <v>706</v>
      </c>
      <c r="C377" s="6">
        <v>6281259489705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20">
      <c r="A378" s="4" t="s">
        <v>707</v>
      </c>
      <c r="B378" s="76" t="s">
        <v>474</v>
      </c>
      <c r="C378" s="6">
        <v>6285730281299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20">
      <c r="A379" s="4" t="s">
        <v>708</v>
      </c>
      <c r="B379" s="76" t="s">
        <v>709</v>
      </c>
      <c r="C379" s="6">
        <v>6285171150312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20">
      <c r="A380" s="4" t="s">
        <v>710</v>
      </c>
      <c r="B380" s="76" t="s">
        <v>711</v>
      </c>
      <c r="C380" s="6">
        <v>6281334273200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20">
      <c r="A381" s="4" t="s">
        <v>712</v>
      </c>
      <c r="B381" s="93" t="s">
        <v>713</v>
      </c>
      <c r="C381" s="6">
        <v>6281358720877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20">
      <c r="A382" s="4" t="s">
        <v>714</v>
      </c>
      <c r="B382" s="76" t="s">
        <v>715</v>
      </c>
      <c r="C382" s="6">
        <v>6282193146902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20">
      <c r="A383" s="4" t="s">
        <v>716</v>
      </c>
      <c r="B383" s="93" t="s">
        <v>717</v>
      </c>
      <c r="C383" s="80">
        <v>6282152705771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20">
      <c r="A384" s="4" t="s">
        <v>718</v>
      </c>
      <c r="B384" s="93" t="s">
        <v>719</v>
      </c>
      <c r="C384" s="80">
        <v>6283856055005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20">
      <c r="A385" s="4" t="s">
        <v>720</v>
      </c>
      <c r="B385" s="76" t="s">
        <v>721</v>
      </c>
      <c r="C385" s="6">
        <v>6281235164739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20">
      <c r="A386" s="4" t="s">
        <v>722</v>
      </c>
      <c r="B386" s="94" t="s">
        <v>723</v>
      </c>
      <c r="C386" s="79">
        <v>6281290479319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20">
      <c r="A387" s="4" t="s">
        <v>724</v>
      </c>
      <c r="B387" s="94" t="s">
        <v>725</v>
      </c>
      <c r="C387" s="79">
        <v>6281325550801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20">
      <c r="A388" s="4" t="s">
        <v>726</v>
      </c>
      <c r="B388" s="94" t="s">
        <v>727</v>
      </c>
      <c r="C388" s="79">
        <v>6285939433566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20">
      <c r="A389" s="4" t="s">
        <v>728</v>
      </c>
      <c r="B389" s="94" t="s">
        <v>729</v>
      </c>
      <c r="C389" s="79">
        <v>6285784424136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20">
      <c r="A390" s="4" t="s">
        <v>730</v>
      </c>
      <c r="B390" s="76" t="s">
        <v>731</v>
      </c>
      <c r="C390" s="6">
        <v>6289605255140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20">
      <c r="A391" s="4" t="s">
        <v>732</v>
      </c>
      <c r="B391" s="76" t="s">
        <v>733</v>
      </c>
      <c r="C391" s="6">
        <v>6282142086835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20">
      <c r="A392" s="4" t="s">
        <v>734</v>
      </c>
      <c r="B392" s="76" t="s">
        <v>735</v>
      </c>
      <c r="C392" s="6">
        <v>6281334501506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20">
      <c r="A393" s="4" t="s">
        <v>736</v>
      </c>
      <c r="B393" s="76" t="s">
        <v>737</v>
      </c>
      <c r="C393" s="6">
        <v>6281238027342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20">
      <c r="A394" s="4" t="s">
        <v>738</v>
      </c>
      <c r="B394" s="76" t="s">
        <v>739</v>
      </c>
      <c r="C394" s="6">
        <v>6285231396546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20">
      <c r="A395" s="4" t="s">
        <v>740</v>
      </c>
      <c r="B395" s="76" t="s">
        <v>741</v>
      </c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20">
      <c r="A396" s="4" t="s">
        <v>742</v>
      </c>
      <c r="B396" s="76" t="s">
        <v>743</v>
      </c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20">
      <c r="A397" s="4" t="s">
        <v>744</v>
      </c>
      <c r="B397" s="76" t="s">
        <v>745</v>
      </c>
      <c r="C397" s="6">
        <v>6282132962363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20">
      <c r="A398" s="4" t="s">
        <v>746</v>
      </c>
      <c r="B398" s="76" t="s">
        <v>747</v>
      </c>
      <c r="C398" s="6" t="s">
        <v>1489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20">
      <c r="A399" s="4" t="s">
        <v>748</v>
      </c>
      <c r="B399" s="76" t="s">
        <v>749</v>
      </c>
      <c r="C399" s="6">
        <v>6281340825121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20">
      <c r="A400" s="4" t="s">
        <v>750</v>
      </c>
      <c r="B400" s="93" t="s">
        <v>751</v>
      </c>
      <c r="C400" s="80">
        <v>6285860985642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20">
      <c r="A401" s="4" t="s">
        <v>752</v>
      </c>
      <c r="B401" s="76" t="s">
        <v>753</v>
      </c>
      <c r="C401" s="6">
        <v>6281556483321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20">
      <c r="A402" s="4" t="s">
        <v>754</v>
      </c>
      <c r="B402" s="76" t="s">
        <v>755</v>
      </c>
      <c r="C402" s="6">
        <v>6285648515865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20">
      <c r="A403" s="4" t="s">
        <v>756</v>
      </c>
      <c r="B403" s="76" t="s">
        <v>757</v>
      </c>
      <c r="C403" s="6">
        <v>6282333503361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20">
      <c r="A404" s="4" t="s">
        <v>758</v>
      </c>
      <c r="B404" s="76" t="s">
        <v>759</v>
      </c>
      <c r="C404" s="6">
        <v>6289643509095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20">
      <c r="A405" s="4" t="s">
        <v>760</v>
      </c>
      <c r="B405" s="76" t="s">
        <v>761</v>
      </c>
      <c r="C405" s="6">
        <v>62895413966366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20">
      <c r="A406" s="4" t="s">
        <v>762</v>
      </c>
      <c r="B406" s="76" t="s">
        <v>349</v>
      </c>
      <c r="C406" s="6">
        <v>6287856664544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20">
      <c r="A407" s="4" t="s">
        <v>763</v>
      </c>
      <c r="B407" s="76" t="s">
        <v>764</v>
      </c>
      <c r="C407" s="6">
        <v>6281391314516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20">
      <c r="A408" s="4" t="s">
        <v>765</v>
      </c>
      <c r="B408" s="76" t="s">
        <v>766</v>
      </c>
      <c r="C408" s="6">
        <v>6289681185855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20">
      <c r="A409" s="4" t="s">
        <v>767</v>
      </c>
      <c r="B409" s="76" t="s">
        <v>768</v>
      </c>
      <c r="C409" s="6">
        <v>6285700924559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20">
      <c r="A410" s="4" t="s">
        <v>769</v>
      </c>
      <c r="B410" s="76" t="s">
        <v>770</v>
      </c>
      <c r="C410" s="6">
        <v>6282143237996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20">
      <c r="A411" s="4" t="s">
        <v>771</v>
      </c>
      <c r="B411" s="76" t="s">
        <v>772</v>
      </c>
      <c r="C411" s="6">
        <v>6281615221216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20">
      <c r="A412" s="4" t="s">
        <v>773</v>
      </c>
      <c r="B412" s="76" t="s">
        <v>774</v>
      </c>
      <c r="C412" s="6">
        <v>6287852513664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20">
      <c r="A413" s="4" t="s">
        <v>775</v>
      </c>
      <c r="B413" s="76" t="s">
        <v>776</v>
      </c>
      <c r="C413" s="6">
        <v>6288217616473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20">
      <c r="A414" s="4" t="s">
        <v>777</v>
      </c>
      <c r="B414" s="76" t="s">
        <v>778</v>
      </c>
      <c r="C414" s="6">
        <v>628113579161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20">
      <c r="A415" s="4" t="s">
        <v>779</v>
      </c>
      <c r="B415" s="76" t="s">
        <v>780</v>
      </c>
      <c r="C415" s="6">
        <v>6285235317842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20">
      <c r="A416" s="4" t="s">
        <v>781</v>
      </c>
      <c r="B416" s="76" t="s">
        <v>782</v>
      </c>
      <c r="C416" s="6">
        <v>6281217859167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20">
      <c r="A417" s="4" t="s">
        <v>783</v>
      </c>
      <c r="B417" s="76" t="s">
        <v>784</v>
      </c>
      <c r="C417" s="6">
        <v>6283849800092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20">
      <c r="A418" s="4" t="s">
        <v>785</v>
      </c>
      <c r="B418" s="76" t="s">
        <v>786</v>
      </c>
      <c r="C418" s="6">
        <v>6281233021000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20">
      <c r="A419" s="4" t="s">
        <v>787</v>
      </c>
      <c r="B419" s="76" t="s">
        <v>788</v>
      </c>
      <c r="C419" s="6">
        <v>6285755806660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20">
      <c r="A420" s="4" t="s">
        <v>789</v>
      </c>
      <c r="B420" s="76" t="s">
        <v>790</v>
      </c>
      <c r="C420" s="79">
        <v>6282233362645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20">
      <c r="A421" s="4" t="s">
        <v>791</v>
      </c>
      <c r="B421" s="76" t="s">
        <v>792</v>
      </c>
      <c r="C421" s="6">
        <v>6281286982331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20">
      <c r="A422" s="4" t="s">
        <v>793</v>
      </c>
      <c r="B422" s="76" t="s">
        <v>794</v>
      </c>
      <c r="C422" s="6">
        <v>6282230883108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20">
      <c r="A423" s="4" t="s">
        <v>795</v>
      </c>
      <c r="B423" s="76" t="s">
        <v>796</v>
      </c>
      <c r="C423" s="6">
        <v>6289522504242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20">
      <c r="A424" s="4" t="s">
        <v>797</v>
      </c>
      <c r="B424" s="76" t="s">
        <v>798</v>
      </c>
      <c r="C424" s="6">
        <v>6285646188983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20">
      <c r="A425" s="4" t="s">
        <v>799</v>
      </c>
      <c r="B425" s="76" t="s">
        <v>800</v>
      </c>
      <c r="C425" s="6">
        <v>628118393999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20">
      <c r="A426" s="4" t="s">
        <v>801</v>
      </c>
      <c r="B426" s="76" t="s">
        <v>802</v>
      </c>
      <c r="C426" s="6">
        <v>6285735244604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20">
      <c r="A427" s="4" t="s">
        <v>803</v>
      </c>
      <c r="B427" s="76" t="s">
        <v>804</v>
      </c>
      <c r="C427" s="6">
        <v>6285648565539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20">
      <c r="A428" s="4" t="s">
        <v>805</v>
      </c>
      <c r="B428" s="76" t="s">
        <v>806</v>
      </c>
      <c r="C428" s="6">
        <v>6287757578555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20">
      <c r="A429" s="4" t="s">
        <v>807</v>
      </c>
      <c r="B429" s="76" t="s">
        <v>808</v>
      </c>
      <c r="C429" s="6">
        <v>6282234701153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20">
      <c r="A430" s="4" t="s">
        <v>809</v>
      </c>
      <c r="B430" s="76" t="s">
        <v>810</v>
      </c>
      <c r="C430" s="6">
        <v>62811373999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20">
      <c r="A431" s="4" t="s">
        <v>811</v>
      </c>
      <c r="B431" s="76" t="s">
        <v>812</v>
      </c>
      <c r="C431" s="6">
        <v>62811322329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20">
      <c r="A432" s="4" t="s">
        <v>813</v>
      </c>
      <c r="B432" s="76" t="s">
        <v>814</v>
      </c>
      <c r="C432" s="6">
        <v>62881026794699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20">
      <c r="A433" s="4" t="s">
        <v>815</v>
      </c>
      <c r="B433" s="76" t="s">
        <v>816</v>
      </c>
      <c r="C433" s="6">
        <v>6281331636374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20">
      <c r="A434" s="4" t="s">
        <v>817</v>
      </c>
      <c r="B434" s="76" t="s">
        <v>818</v>
      </c>
      <c r="C434" s="6">
        <v>6281330893450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20">
      <c r="A435" s="4" t="s">
        <v>819</v>
      </c>
      <c r="B435" s="76" t="s">
        <v>820</v>
      </c>
      <c r="C435" s="6">
        <v>6282165889168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20">
      <c r="A436" s="4" t="s">
        <v>821</v>
      </c>
      <c r="B436" s="76" t="s">
        <v>822</v>
      </c>
      <c r="C436" s="6">
        <v>6281296586347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20">
      <c r="A437" s="4" t="s">
        <v>823</v>
      </c>
      <c r="B437" s="76" t="s">
        <v>824</v>
      </c>
      <c r="C437" s="6">
        <v>62895388702576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20">
      <c r="A438" s="4" t="s">
        <v>825</v>
      </c>
      <c r="B438" s="76" t="s">
        <v>826</v>
      </c>
      <c r="C438" s="6">
        <v>6285954859664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20">
      <c r="A439" s="4" t="s">
        <v>827</v>
      </c>
      <c r="B439" s="76" t="s">
        <v>828</v>
      </c>
      <c r="C439" s="6">
        <v>6282231552009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20">
      <c r="A440" s="4" t="s">
        <v>829</v>
      </c>
      <c r="B440" s="76" t="s">
        <v>830</v>
      </c>
      <c r="C440" s="6">
        <v>6282169393996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20">
      <c r="A441" s="4" t="s">
        <v>831</v>
      </c>
      <c r="B441" s="76" t="s">
        <v>832</v>
      </c>
      <c r="C441" s="6">
        <v>6281284097006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20">
      <c r="A442" s="4" t="s">
        <v>833</v>
      </c>
      <c r="B442" s="76" t="s">
        <v>834</v>
      </c>
      <c r="C442" s="6">
        <v>6281931001233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20">
      <c r="A443" s="4" t="s">
        <v>835</v>
      </c>
      <c r="B443" s="76" t="s">
        <v>836</v>
      </c>
      <c r="C443" s="6">
        <v>6281216528692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20">
      <c r="A444" s="4" t="s">
        <v>837</v>
      </c>
      <c r="B444" s="76" t="s">
        <v>838</v>
      </c>
      <c r="C444" s="6">
        <v>6282193247425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20">
      <c r="A445" s="4" t="s">
        <v>839</v>
      </c>
      <c r="B445" s="76" t="s">
        <v>840</v>
      </c>
      <c r="C445" s="6">
        <v>6281235909269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20">
      <c r="A446" s="4" t="s">
        <v>841</v>
      </c>
      <c r="B446" s="76" t="s">
        <v>842</v>
      </c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20">
      <c r="A447" s="4" t="s">
        <v>843</v>
      </c>
      <c r="B447" s="76" t="s">
        <v>844</v>
      </c>
      <c r="C447" s="6">
        <v>6281233666632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20">
      <c r="A448" s="4" t="s">
        <v>845</v>
      </c>
      <c r="B448" s="76" t="s">
        <v>846</v>
      </c>
      <c r="C448" s="6">
        <v>6281805150818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20">
      <c r="A449" s="4" t="s">
        <v>847</v>
      </c>
      <c r="B449" s="76" t="s">
        <v>848</v>
      </c>
      <c r="C449" s="6">
        <v>628113414715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20">
      <c r="A450" s="4" t="s">
        <v>849</v>
      </c>
      <c r="B450" s="76" t="s">
        <v>850</v>
      </c>
      <c r="C450" s="6">
        <v>6285732792512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20">
      <c r="A451" s="4" t="s">
        <v>851</v>
      </c>
      <c r="B451" s="76" t="s">
        <v>852</v>
      </c>
      <c r="C451" s="6">
        <v>62817326508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20">
      <c r="A452" s="4" t="s">
        <v>853</v>
      </c>
      <c r="B452" s="76" t="s">
        <v>854</v>
      </c>
      <c r="C452" s="6">
        <v>628123577539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20">
      <c r="A453" s="4" t="s">
        <v>855</v>
      </c>
      <c r="B453" s="76" t="s">
        <v>856</v>
      </c>
      <c r="C453" s="6">
        <v>6285648100207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20">
      <c r="A454" s="4" t="s">
        <v>857</v>
      </c>
      <c r="B454" s="76" t="s">
        <v>858</v>
      </c>
      <c r="C454" s="6">
        <v>6285155449268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20">
      <c r="A455" s="4" t="s">
        <v>859</v>
      </c>
      <c r="B455" s="76" t="s">
        <v>860</v>
      </c>
      <c r="C455" s="6">
        <v>6282233442226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20">
      <c r="A456" s="4" t="s">
        <v>861</v>
      </c>
      <c r="B456" s="76" t="s">
        <v>862</v>
      </c>
      <c r="C456" s="6">
        <v>6285220254800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20">
      <c r="A457" s="4" t="s">
        <v>863</v>
      </c>
      <c r="B457" s="76" t="s">
        <v>864</v>
      </c>
      <c r="C457" s="6">
        <v>6281233455871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20">
      <c r="A458" s="4" t="s">
        <v>865</v>
      </c>
      <c r="B458" s="76" t="s">
        <v>866</v>
      </c>
      <c r="C458" s="6">
        <v>6289649110718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20">
      <c r="A459" s="4" t="s">
        <v>867</v>
      </c>
      <c r="B459" s="76" t="s">
        <v>868</v>
      </c>
      <c r="C459" s="6">
        <v>6281315901046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20">
      <c r="A460" s="4" t="s">
        <v>869</v>
      </c>
      <c r="B460" s="76" t="s">
        <v>870</v>
      </c>
      <c r="C460" s="6">
        <v>6289694211539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20">
      <c r="A461" s="4" t="s">
        <v>871</v>
      </c>
      <c r="B461" s="76" t="s">
        <v>872</v>
      </c>
      <c r="C461" s="6">
        <v>628573290884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20">
      <c r="A462" s="4" t="s">
        <v>873</v>
      </c>
      <c r="B462" s="76" t="s">
        <v>874</v>
      </c>
      <c r="C462" s="6">
        <v>6285941202026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20">
      <c r="A463" s="4" t="s">
        <v>875</v>
      </c>
      <c r="B463" s="76" t="s">
        <v>876</v>
      </c>
      <c r="C463" s="6">
        <v>6285330851664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20">
      <c r="A464" s="4" t="s">
        <v>877</v>
      </c>
      <c r="B464" s="76" t="s">
        <v>878</v>
      </c>
      <c r="C464" s="6">
        <v>6281225793263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20">
      <c r="A465" s="4" t="s">
        <v>879</v>
      </c>
      <c r="B465" s="76" t="s">
        <v>880</v>
      </c>
      <c r="C465" s="6">
        <v>6289616696036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20">
      <c r="A466" s="4" t="s">
        <v>881</v>
      </c>
      <c r="B466" s="76" t="s">
        <v>882</v>
      </c>
      <c r="C466" s="6">
        <v>6282225864999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20">
      <c r="A467" s="4" t="s">
        <v>883</v>
      </c>
      <c r="B467" s="76" t="s">
        <v>884</v>
      </c>
      <c r="C467" s="6">
        <v>628179896554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20">
      <c r="A468" s="4" t="s">
        <v>885</v>
      </c>
      <c r="B468" s="76" t="s">
        <v>886</v>
      </c>
      <c r="C468" s="6">
        <v>6281330636233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20">
      <c r="A469" s="4" t="s">
        <v>887</v>
      </c>
      <c r="B469" s="76" t="s">
        <v>888</v>
      </c>
      <c r="C469" s="6">
        <v>6281276951117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20">
      <c r="A470" s="4" t="s">
        <v>889</v>
      </c>
      <c r="B470" s="76" t="s">
        <v>577</v>
      </c>
      <c r="C470" s="80">
        <v>6281332658638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20">
      <c r="A471" s="4" t="s">
        <v>890</v>
      </c>
      <c r="B471" s="76" t="s">
        <v>891</v>
      </c>
      <c r="C471" s="6">
        <f>6285964250886</f>
        <v>6285964250886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20">
      <c r="A472" s="4" t="s">
        <v>892</v>
      </c>
      <c r="B472" s="76" t="s">
        <v>893</v>
      </c>
      <c r="C472" s="6">
        <v>6289685683901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20">
      <c r="A473" s="4" t="s">
        <v>894</v>
      </c>
      <c r="B473" s="76" t="s">
        <v>895</v>
      </c>
      <c r="C473" s="6">
        <v>6287751332139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20">
      <c r="A474" s="4" t="s">
        <v>896</v>
      </c>
      <c r="B474" s="76" t="s">
        <v>514</v>
      </c>
      <c r="C474" s="6">
        <v>6285348615993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20">
      <c r="A475" s="4" t="s">
        <v>897</v>
      </c>
      <c r="B475" s="76" t="s">
        <v>898</v>
      </c>
      <c r="C475" s="6">
        <v>6281394507177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20">
      <c r="A476" s="4" t="s">
        <v>899</v>
      </c>
      <c r="B476" s="76" t="s">
        <v>900</v>
      </c>
      <c r="C476" s="6">
        <v>6288989714278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20">
      <c r="A477" s="4" t="s">
        <v>901</v>
      </c>
      <c r="B477" s="76" t="s">
        <v>902</v>
      </c>
      <c r="C477" s="6">
        <v>62818405704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20">
      <c r="A478" s="4" t="s">
        <v>903</v>
      </c>
      <c r="B478" s="76" t="s">
        <v>904</v>
      </c>
      <c r="C478" s="6">
        <v>62895397019070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20">
      <c r="A479" s="4" t="s">
        <v>905</v>
      </c>
      <c r="B479" s="76" t="s">
        <v>213</v>
      </c>
      <c r="C479" s="6">
        <v>6281355668707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20">
      <c r="A480" s="4" t="s">
        <v>906</v>
      </c>
      <c r="B480" s="76" t="s">
        <v>893</v>
      </c>
      <c r="C480" s="75">
        <v>6289685683901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20">
      <c r="A481" s="4" t="s">
        <v>907</v>
      </c>
      <c r="B481" s="95" t="s">
        <v>908</v>
      </c>
      <c r="C481" s="75">
        <v>6285732280787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20">
      <c r="A482" s="4" t="s">
        <v>909</v>
      </c>
      <c r="B482" s="76" t="s">
        <v>910</v>
      </c>
      <c r="C482" s="75">
        <v>6282324783043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20">
      <c r="A483" s="4" t="s">
        <v>911</v>
      </c>
      <c r="B483" s="76" t="s">
        <v>912</v>
      </c>
      <c r="C483" s="75">
        <v>62882003333296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20">
      <c r="A484" s="4" t="s">
        <v>913</v>
      </c>
      <c r="B484" s="76" t="s">
        <v>914</v>
      </c>
      <c r="C484" s="75">
        <v>6281913002316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20">
      <c r="A485" s="4" t="s">
        <v>915</v>
      </c>
      <c r="B485" s="76" t="s">
        <v>916</v>
      </c>
      <c r="C485" s="75">
        <v>6285336071282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20">
      <c r="A486" s="4" t="s">
        <v>917</v>
      </c>
      <c r="B486" s="96" t="s">
        <v>203</v>
      </c>
      <c r="C486" s="74">
        <v>6281230264900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20">
      <c r="A487" s="4" t="s">
        <v>918</v>
      </c>
      <c r="B487" s="96" t="s">
        <v>919</v>
      </c>
      <c r="C487" s="74">
        <v>6285942966731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20">
      <c r="A488" s="4" t="s">
        <v>920</v>
      </c>
      <c r="B488" s="96" t="s">
        <v>921</v>
      </c>
      <c r="C488" s="74">
        <v>6283857502894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20">
      <c r="A489" s="4" t="s">
        <v>922</v>
      </c>
      <c r="B489" s="76" t="s">
        <v>923</v>
      </c>
      <c r="C489" s="75">
        <v>6281347197036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20">
      <c r="A490" s="4" t="s">
        <v>924</v>
      </c>
      <c r="B490" s="76" t="s">
        <v>925</v>
      </c>
      <c r="C490" s="6">
        <v>6287866898007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20">
      <c r="A491" s="4" t="s">
        <v>926</v>
      </c>
      <c r="B491" s="76" t="s">
        <v>927</v>
      </c>
      <c r="C491" s="6">
        <v>6281224643946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20">
      <c r="A492" s="4" t="s">
        <v>928</v>
      </c>
      <c r="B492" s="76" t="s">
        <v>929</v>
      </c>
      <c r="C492" s="6">
        <v>6282230654527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20">
      <c r="A493" s="4" t="s">
        <v>930</v>
      </c>
      <c r="B493" s="76" t="s">
        <v>931</v>
      </c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20">
      <c r="A494" s="4" t="s">
        <v>932</v>
      </c>
      <c r="B494" s="76" t="s">
        <v>933</v>
      </c>
      <c r="C494" s="6">
        <v>6281233231014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20">
      <c r="A495" s="4" t="s">
        <v>934</v>
      </c>
      <c r="B495" s="76" t="s">
        <v>935</v>
      </c>
      <c r="C495" s="77" t="s">
        <v>1357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20">
      <c r="A496" s="4" t="s">
        <v>936</v>
      </c>
      <c r="B496" s="76" t="s">
        <v>205</v>
      </c>
      <c r="C496" s="6">
        <v>6281803224141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20">
      <c r="A497" s="4" t="s">
        <v>937</v>
      </c>
      <c r="B497" s="76" t="s">
        <v>938</v>
      </c>
      <c r="C497" s="6">
        <v>6285716649391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20">
      <c r="A498" s="4" t="s">
        <v>939</v>
      </c>
      <c r="B498" s="76" t="s">
        <v>940</v>
      </c>
      <c r="C498" s="77" t="s">
        <v>1358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20">
      <c r="A499" s="4" t="s">
        <v>941</v>
      </c>
      <c r="B499" s="76" t="s">
        <v>942</v>
      </c>
      <c r="C499" s="6">
        <v>6283833703080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20">
      <c r="A500" s="4" t="s">
        <v>943</v>
      </c>
      <c r="B500" s="76" t="s">
        <v>944</v>
      </c>
      <c r="C500" s="6">
        <v>6285704781534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20">
      <c r="A501" s="4" t="s">
        <v>945</v>
      </c>
      <c r="B501" s="76" t="s">
        <v>946</v>
      </c>
      <c r="C501" s="6">
        <v>6281239684176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20">
      <c r="A502" s="4" t="s">
        <v>947</v>
      </c>
      <c r="B502" s="97" t="s">
        <v>948</v>
      </c>
      <c r="C502" s="6">
        <v>6282187787123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20">
      <c r="A503" s="4" t="s">
        <v>949</v>
      </c>
      <c r="B503" s="76" t="s">
        <v>950</v>
      </c>
      <c r="C503" s="6">
        <v>6282232929047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20">
      <c r="A504" s="4" t="s">
        <v>951</v>
      </c>
      <c r="B504" s="76" t="s">
        <v>952</v>
      </c>
      <c r="C504" s="6">
        <v>6282157105273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20">
      <c r="A505" s="4" t="s">
        <v>953</v>
      </c>
      <c r="B505" s="76" t="s">
        <v>954</v>
      </c>
      <c r="C505" s="6">
        <v>6285220811491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20">
      <c r="A506" s="4" t="s">
        <v>955</v>
      </c>
      <c r="B506" s="76" t="s">
        <v>956</v>
      </c>
      <c r="C506" s="6">
        <v>6282142619780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20">
      <c r="A507" s="4" t="s">
        <v>957</v>
      </c>
      <c r="B507" s="76" t="s">
        <v>958</v>
      </c>
      <c r="C507" s="6">
        <v>6281553685088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20">
      <c r="A508" s="4" t="s">
        <v>959</v>
      </c>
      <c r="B508" s="76" t="s">
        <v>960</v>
      </c>
      <c r="C508" s="6">
        <v>6281233889028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20">
      <c r="A509" s="4" t="s">
        <v>961</v>
      </c>
      <c r="B509" s="76" t="s">
        <v>962</v>
      </c>
      <c r="C509" s="6">
        <v>6285806886044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20">
      <c r="A510" s="4" t="s">
        <v>963</v>
      </c>
      <c r="B510" s="76" t="s">
        <v>964</v>
      </c>
      <c r="C510" s="6">
        <v>6282231773104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20">
      <c r="A511" s="4" t="s">
        <v>965</v>
      </c>
      <c r="B511" s="76" t="s">
        <v>966</v>
      </c>
      <c r="C511" s="6">
        <v>6282333817636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20">
      <c r="A512" s="4" t="s">
        <v>967</v>
      </c>
      <c r="B512" s="76" t="s">
        <v>968</v>
      </c>
      <c r="C512" s="81" t="s">
        <v>1490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20">
      <c r="A513" s="4" t="s">
        <v>969</v>
      </c>
      <c r="B513" s="76" t="s">
        <v>970</v>
      </c>
      <c r="C513" s="6">
        <v>62811348146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20">
      <c r="A514" s="4" t="s">
        <v>971</v>
      </c>
      <c r="B514" s="76" t="s">
        <v>753</v>
      </c>
      <c r="C514" s="6">
        <v>6282126012158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20">
      <c r="A515" s="4" t="s">
        <v>972</v>
      </c>
      <c r="B515" s="76" t="s">
        <v>973</v>
      </c>
      <c r="C515" s="6">
        <v>6285731500097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20">
      <c r="A516" s="4" t="s">
        <v>974</v>
      </c>
      <c r="B516" s="76" t="s">
        <v>975</v>
      </c>
      <c r="C516" s="77" t="s">
        <v>1361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20">
      <c r="A517" s="4" t="s">
        <v>976</v>
      </c>
      <c r="B517" s="76" t="s">
        <v>977</v>
      </c>
      <c r="C517" s="6">
        <v>6287789131643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20">
      <c r="A518" s="4" t="s">
        <v>978</v>
      </c>
      <c r="B518" s="76" t="s">
        <v>382</v>
      </c>
      <c r="C518" s="6">
        <v>6283834611377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20">
      <c r="A519" s="4" t="s">
        <v>979</v>
      </c>
      <c r="B519" s="76" t="s">
        <v>980</v>
      </c>
      <c r="C519" s="6">
        <v>6285258141588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20">
      <c r="A520" s="4" t="s">
        <v>981</v>
      </c>
      <c r="B520" s="76" t="s">
        <v>982</v>
      </c>
      <c r="C520" s="6">
        <v>6287758357497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20">
      <c r="A521" s="4" t="s">
        <v>983</v>
      </c>
      <c r="B521" s="76" t="s">
        <v>984</v>
      </c>
      <c r="C521" s="6">
        <v>6289682540960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20">
      <c r="A522" s="4" t="s">
        <v>985</v>
      </c>
      <c r="B522" s="76" t="s">
        <v>986</v>
      </c>
      <c r="C522" s="6">
        <v>6282199670307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20">
      <c r="A523" s="4" t="s">
        <v>987</v>
      </c>
      <c r="B523" s="76" t="s">
        <v>988</v>
      </c>
      <c r="C523" s="6">
        <v>62895410775861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20">
      <c r="A524" s="4" t="s">
        <v>989</v>
      </c>
      <c r="B524" s="76" t="s">
        <v>990</v>
      </c>
      <c r="C524" s="77" t="s">
        <v>1491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20">
      <c r="A525" s="4" t="s">
        <v>991</v>
      </c>
      <c r="B525" s="76" t="s">
        <v>992</v>
      </c>
      <c r="C525" s="6">
        <v>6282271078237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20">
      <c r="A526" s="4" t="s">
        <v>993</v>
      </c>
      <c r="B526" s="76" t="s">
        <v>994</v>
      </c>
      <c r="C526" s="6">
        <v>6285747984022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20">
      <c r="A527" s="4" t="s">
        <v>995</v>
      </c>
      <c r="B527" s="76" t="s">
        <v>996</v>
      </c>
      <c r="C527" s="6">
        <v>6281216346600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20">
      <c r="A528" s="4" t="s">
        <v>997</v>
      </c>
      <c r="B528" s="76" t="s">
        <v>413</v>
      </c>
      <c r="C528" s="6">
        <v>6281553006438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20">
      <c r="A529" s="4" t="s">
        <v>998</v>
      </c>
      <c r="B529" s="76" t="s">
        <v>999</v>
      </c>
      <c r="C529" s="6">
        <v>6285607777276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20">
      <c r="A530" s="4" t="s">
        <v>1000</v>
      </c>
      <c r="B530" s="76" t="s">
        <v>1001</v>
      </c>
      <c r="C530" s="6">
        <v>6285331760130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20">
      <c r="A531" s="4" t="s">
        <v>1002</v>
      </c>
      <c r="B531" s="76" t="s">
        <v>1003</v>
      </c>
      <c r="C531" s="6">
        <v>6285954583813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20">
      <c r="A532" s="4" t="s">
        <v>1004</v>
      </c>
      <c r="B532" s="76" t="s">
        <v>1005</v>
      </c>
      <c r="C532" s="77" t="s">
        <v>1364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20">
      <c r="A533" s="4" t="s">
        <v>1006</v>
      </c>
      <c r="B533" s="76" t="s">
        <v>1007</v>
      </c>
      <c r="C533" s="6">
        <v>6285156802384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20">
      <c r="A534" s="4" t="s">
        <v>1008</v>
      </c>
      <c r="B534" s="76" t="s">
        <v>1009</v>
      </c>
      <c r="C534" s="6">
        <v>6282142623661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20">
      <c r="A535" s="4" t="s">
        <v>1010</v>
      </c>
      <c r="B535" s="76" t="s">
        <v>1011</v>
      </c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20">
      <c r="A536" s="4" t="s">
        <v>1012</v>
      </c>
      <c r="B536" s="76" t="s">
        <v>1013</v>
      </c>
      <c r="C536" s="82">
        <v>6281217419183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20">
      <c r="A537" s="4" t="s">
        <v>1014</v>
      </c>
      <c r="B537" s="76" t="s">
        <v>1015</v>
      </c>
      <c r="C537" s="6">
        <v>6287840333366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20">
      <c r="A538" s="4" t="s">
        <v>1016</v>
      </c>
      <c r="B538" s="76" t="s">
        <v>1017</v>
      </c>
      <c r="C538" s="6">
        <v>6282219326247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20">
      <c r="A539" s="4" t="s">
        <v>1018</v>
      </c>
      <c r="B539" s="76" t="s">
        <v>1019</v>
      </c>
      <c r="C539" s="6">
        <v>6281216609252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20">
      <c r="A540" s="4" t="s">
        <v>1020</v>
      </c>
      <c r="B540" s="76" t="s">
        <v>1021</v>
      </c>
      <c r="C540" s="77" t="s">
        <v>1492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20">
      <c r="A541" s="4" t="s">
        <v>1022</v>
      </c>
      <c r="B541" s="76" t="s">
        <v>1023</v>
      </c>
      <c r="C541" s="6">
        <v>6281286052881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20">
      <c r="A542" s="4" t="s">
        <v>1024</v>
      </c>
      <c r="B542" s="76" t="s">
        <v>1025</v>
      </c>
      <c r="C542" s="6">
        <v>6281350621645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20">
      <c r="A543" s="4" t="s">
        <v>1026</v>
      </c>
      <c r="B543" s="76" t="s">
        <v>1027</v>
      </c>
      <c r="C543" s="6">
        <v>6289602230108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20">
      <c r="A544" s="4" t="s">
        <v>1028</v>
      </c>
      <c r="B544" s="76" t="s">
        <v>279</v>
      </c>
      <c r="C544" s="6">
        <v>6285748755718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20">
      <c r="A545" s="4" t="s">
        <v>1029</v>
      </c>
      <c r="B545" s="76" t="s">
        <v>1030</v>
      </c>
      <c r="C545" s="6">
        <v>6281585255880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20">
      <c r="A546" s="4" t="s">
        <v>1031</v>
      </c>
      <c r="B546" s="76" t="s">
        <v>1032</v>
      </c>
      <c r="C546" s="6">
        <v>6285257416850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20">
      <c r="A547" s="4" t="s">
        <v>1033</v>
      </c>
      <c r="B547" s="76" t="s">
        <v>1034</v>
      </c>
      <c r="C547" s="6">
        <v>62895396008793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20">
      <c r="A548" s="4" t="s">
        <v>1035</v>
      </c>
      <c r="B548" s="76" t="s">
        <v>1036</v>
      </c>
      <c r="C548" s="6">
        <v>6285161266302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20">
      <c r="A549" s="4" t="s">
        <v>1037</v>
      </c>
      <c r="B549" s="76" t="s">
        <v>1038</v>
      </c>
      <c r="C549" s="83">
        <v>6281292294705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20">
      <c r="A550" s="4" t="s">
        <v>1039</v>
      </c>
      <c r="B550" s="76" t="s">
        <v>1040</v>
      </c>
      <c r="C550" s="6">
        <v>6289524261938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20">
      <c r="A551" s="4" t="s">
        <v>1041</v>
      </c>
      <c r="B551" s="76" t="s">
        <v>1042</v>
      </c>
      <c r="C551" s="84">
        <v>6281931030905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20">
      <c r="A552" s="4" t="s">
        <v>1043</v>
      </c>
      <c r="B552" s="76" t="s">
        <v>1044</v>
      </c>
      <c r="C552" s="6">
        <v>6285945896944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20">
      <c r="A553" s="4" t="s">
        <v>1045</v>
      </c>
      <c r="B553" s="76" t="s">
        <v>1046</v>
      </c>
      <c r="C553" s="6">
        <v>628123024934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20">
      <c r="A554" s="4" t="s">
        <v>1047</v>
      </c>
      <c r="B554" s="76" t="s">
        <v>1048</v>
      </c>
      <c r="C554" s="6">
        <v>62895610531127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20">
      <c r="A555" s="4" t="s">
        <v>1049</v>
      </c>
      <c r="B555" s="76" t="s">
        <v>1050</v>
      </c>
      <c r="C555" s="6">
        <v>62895804112929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20">
      <c r="A556" s="4" t="s">
        <v>1051</v>
      </c>
      <c r="B556" s="76" t="s">
        <v>1052</v>
      </c>
      <c r="C556" s="6">
        <v>6282142565148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20">
      <c r="A557" s="4" t="s">
        <v>1053</v>
      </c>
      <c r="B557" s="98" t="s">
        <v>1054</v>
      </c>
      <c r="C557" s="85">
        <v>6282111565153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20">
      <c r="A558" s="4" t="s">
        <v>1055</v>
      </c>
      <c r="B558" s="76" t="s">
        <v>1056</v>
      </c>
      <c r="C558" s="6">
        <v>6289630248710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20">
      <c r="A559" s="4" t="s">
        <v>1057</v>
      </c>
      <c r="B559" s="76" t="s">
        <v>1058</v>
      </c>
      <c r="C559" s="6">
        <v>6287852624603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20">
      <c r="A560" s="4" t="s">
        <v>1059</v>
      </c>
      <c r="B560" s="76" t="s">
        <v>1060</v>
      </c>
      <c r="C560" s="6">
        <v>6281230995875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20">
      <c r="A561" s="4" t="s">
        <v>1061</v>
      </c>
      <c r="B561" s="76" t="s">
        <v>1062</v>
      </c>
      <c r="C561" s="85">
        <v>62895393126823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20">
      <c r="A562" s="4" t="s">
        <v>1063</v>
      </c>
      <c r="B562" s="76" t="s">
        <v>1064</v>
      </c>
      <c r="C562" s="85">
        <v>6285156393149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20">
      <c r="A563" s="4" t="s">
        <v>1065</v>
      </c>
      <c r="B563" s="76" t="s">
        <v>1066</v>
      </c>
      <c r="C563" s="74">
        <v>6281373437116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20">
      <c r="A564" s="4" t="s">
        <v>1067</v>
      </c>
      <c r="B564" s="76" t="s">
        <v>1068</v>
      </c>
      <c r="C564" s="85">
        <v>6281232771285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20">
      <c r="A565" s="4" t="s">
        <v>1069</v>
      </c>
      <c r="B565" s="76" t="s">
        <v>1070</v>
      </c>
      <c r="C565" s="85">
        <v>6281330240084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20">
      <c r="A566" s="4" t="s">
        <v>1071</v>
      </c>
      <c r="B566" s="76" t="s">
        <v>1072</v>
      </c>
      <c r="C566" s="85">
        <v>6281222689680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20">
      <c r="A567" s="4" t="s">
        <v>1073</v>
      </c>
      <c r="B567" s="76" t="s">
        <v>1074</v>
      </c>
      <c r="C567" s="6">
        <v>62817312744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20">
      <c r="A568" s="4" t="s">
        <v>1075</v>
      </c>
      <c r="B568" s="76" t="s">
        <v>625</v>
      </c>
      <c r="C568" s="6">
        <v>6282141322008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20">
      <c r="A569" s="4" t="s">
        <v>1076</v>
      </c>
      <c r="B569" s="76" t="s">
        <v>1077</v>
      </c>
      <c r="C569" s="6">
        <v>628228852299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20">
      <c r="A570" s="4" t="s">
        <v>1078</v>
      </c>
      <c r="B570" s="76" t="s">
        <v>1079</v>
      </c>
      <c r="C570" s="85">
        <v>6285792169793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20">
      <c r="A571" s="4" t="s">
        <v>1080</v>
      </c>
      <c r="B571" s="76" t="s">
        <v>1081</v>
      </c>
      <c r="C571" s="85">
        <v>62895633053470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20">
      <c r="A572" s="4" t="s">
        <v>1082</v>
      </c>
      <c r="B572" s="76" t="s">
        <v>189</v>
      </c>
      <c r="C572" s="6">
        <v>6285730883455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20">
      <c r="A573" s="4" t="s">
        <v>1083</v>
      </c>
      <c r="B573" s="76" t="s">
        <v>1084</v>
      </c>
      <c r="C573" s="6">
        <v>6283837969420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20">
      <c r="A574" s="4" t="s">
        <v>1085</v>
      </c>
      <c r="B574" s="76" t="s">
        <v>1086</v>
      </c>
      <c r="C574" s="6">
        <v>6281331622257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20">
      <c r="A575" s="4" t="s">
        <v>1087</v>
      </c>
      <c r="B575" s="76" t="s">
        <v>1088</v>
      </c>
      <c r="C575" s="6">
        <v>6285231922495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20">
      <c r="A576" s="4" t="s">
        <v>1089</v>
      </c>
      <c r="B576" s="76" t="s">
        <v>1090</v>
      </c>
      <c r="C576" s="6">
        <v>62811489625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20">
      <c r="A577" s="4" t="s">
        <v>1091</v>
      </c>
      <c r="B577" s="76" t="s">
        <v>1092</v>
      </c>
      <c r="C577" s="6">
        <v>628123588797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20">
      <c r="A578" s="4" t="s">
        <v>1093</v>
      </c>
      <c r="B578" s="76" t="s">
        <v>1094</v>
      </c>
      <c r="C578" s="6">
        <v>6281225281288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20">
      <c r="A579" s="4" t="s">
        <v>1095</v>
      </c>
      <c r="B579" s="76" t="s">
        <v>1096</v>
      </c>
      <c r="C579" s="6">
        <v>62881026405452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20">
      <c r="A580" s="4" t="s">
        <v>1097</v>
      </c>
      <c r="B580" s="76" t="s">
        <v>1098</v>
      </c>
      <c r="C580" s="6">
        <v>6281234804979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20">
      <c r="A581" s="4" t="s">
        <v>1099</v>
      </c>
      <c r="B581" s="76" t="s">
        <v>1100</v>
      </c>
      <c r="C581" s="6">
        <v>62895395062343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20">
      <c r="A582" s="4" t="s">
        <v>1101</v>
      </c>
      <c r="B582" s="76" t="s">
        <v>1102</v>
      </c>
      <c r="C582" s="6">
        <v>6281253225499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20">
      <c r="A583" s="4" t="s">
        <v>1103</v>
      </c>
      <c r="B583" s="76" t="s">
        <v>1104</v>
      </c>
      <c r="C583" s="6">
        <v>6281332275382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20">
      <c r="A584" s="4" t="s">
        <v>1105</v>
      </c>
      <c r="B584" s="76" t="s">
        <v>386</v>
      </c>
      <c r="C584" s="6">
        <v>6281236657585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20">
      <c r="A585" s="4" t="s">
        <v>1106</v>
      </c>
      <c r="B585" s="76" t="s">
        <v>1107</v>
      </c>
      <c r="C585" s="6">
        <v>6282132304065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20">
      <c r="A586" s="4" t="s">
        <v>1108</v>
      </c>
      <c r="B586" s="76" t="s">
        <v>1109</v>
      </c>
      <c r="C586" s="6">
        <v>628563411105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20">
      <c r="A587" s="4" t="s">
        <v>1110</v>
      </c>
      <c r="B587" s="76" t="s">
        <v>1111</v>
      </c>
      <c r="C587" s="82">
        <v>6287855470336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20">
      <c r="A588" s="4" t="s">
        <v>1112</v>
      </c>
      <c r="B588" s="76" t="s">
        <v>1113</v>
      </c>
      <c r="C588" s="6">
        <v>6281230161222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20">
      <c r="A589" s="4" t="s">
        <v>1114</v>
      </c>
      <c r="B589" s="76" t="s">
        <v>1115</v>
      </c>
      <c r="C589" s="6">
        <v>628133620332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20">
      <c r="A590" s="4" t="s">
        <v>1116</v>
      </c>
      <c r="B590" s="76" t="s">
        <v>1117</v>
      </c>
      <c r="C590" s="6">
        <v>6285856444951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20">
      <c r="A591" s="4" t="s">
        <v>1118</v>
      </c>
      <c r="B591" s="76" t="s">
        <v>1119</v>
      </c>
      <c r="C591" s="6">
        <v>6287854187010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20">
      <c r="A592" s="4" t="s">
        <v>1120</v>
      </c>
      <c r="B592" s="76" t="s">
        <v>886</v>
      </c>
      <c r="C592" s="85">
        <v>6289505976476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20">
      <c r="A593" s="4" t="s">
        <v>1121</v>
      </c>
      <c r="B593" s="76" t="s">
        <v>1122</v>
      </c>
      <c r="C593" s="6">
        <v>6285706437215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20">
      <c r="A594" s="4" t="s">
        <v>1123</v>
      </c>
      <c r="B594" s="76" t="s">
        <v>1124</v>
      </c>
      <c r="C594" s="6">
        <v>6282223331696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20">
      <c r="A595" s="4" t="s">
        <v>1125</v>
      </c>
      <c r="B595" s="76" t="s">
        <v>209</v>
      </c>
      <c r="C595" s="6">
        <v>62818309878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20">
      <c r="A596" s="4" t="s">
        <v>1126</v>
      </c>
      <c r="B596" s="76" t="s">
        <v>486</v>
      </c>
      <c r="C596" s="6">
        <v>6282225434852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20">
      <c r="A597" s="4" t="s">
        <v>1127</v>
      </c>
      <c r="B597" s="76" t="s">
        <v>1128</v>
      </c>
      <c r="C597" s="6">
        <v>62811335324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20">
      <c r="A598" s="4" t="s">
        <v>1129</v>
      </c>
      <c r="B598" s="76" t="s">
        <v>1130</v>
      </c>
      <c r="C598" s="6">
        <v>6281234509310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20">
      <c r="A599" s="4" t="s">
        <v>1131</v>
      </c>
      <c r="B599" s="76" t="s">
        <v>1132</v>
      </c>
      <c r="C599" s="6">
        <v>6282233357227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20">
      <c r="A600" s="4" t="s">
        <v>1133</v>
      </c>
      <c r="B600" s="76" t="s">
        <v>1134</v>
      </c>
      <c r="C600" s="6">
        <v>6285729051749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20">
      <c r="A601" s="4" t="s">
        <v>1135</v>
      </c>
      <c r="B601" s="76" t="s">
        <v>1136</v>
      </c>
      <c r="C601" s="6">
        <v>6282232425581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20">
      <c r="A602" s="4" t="s">
        <v>1137</v>
      </c>
      <c r="B602" s="76" t="s">
        <v>357</v>
      </c>
      <c r="C602" s="6">
        <v>6285770106549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20">
      <c r="A603" s="4" t="s">
        <v>1138</v>
      </c>
      <c r="B603" s="76" t="s">
        <v>1139</v>
      </c>
      <c r="C603" s="6">
        <v>6285731334754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20">
      <c r="A604" s="4" t="s">
        <v>1140</v>
      </c>
      <c r="B604" s="76" t="s">
        <v>1141</v>
      </c>
      <c r="C604" s="6">
        <v>628815511545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20">
      <c r="A605" s="4" t="s">
        <v>1142</v>
      </c>
      <c r="B605" s="76" t="s">
        <v>1143</v>
      </c>
      <c r="C605" s="6">
        <v>6282231830133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20">
      <c r="A606" s="4" t="s">
        <v>1144</v>
      </c>
      <c r="B606" s="76" t="s">
        <v>1145</v>
      </c>
      <c r="C606" s="6">
        <v>6281217977577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20">
      <c r="A607" s="4" t="s">
        <v>1146</v>
      </c>
      <c r="B607" s="76" t="s">
        <v>1147</v>
      </c>
      <c r="C607" s="6">
        <v>6285745397559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20">
      <c r="A608" s="4" t="s">
        <v>1148</v>
      </c>
      <c r="B608" s="76" t="s">
        <v>201</v>
      </c>
      <c r="C608" s="6">
        <v>628977444495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20">
      <c r="A609" s="4" t="s">
        <v>1149</v>
      </c>
      <c r="B609" s="76" t="s">
        <v>1150</v>
      </c>
      <c r="C609" s="6">
        <v>6281231568657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20">
      <c r="A610" s="4" t="s">
        <v>1151</v>
      </c>
      <c r="B610" s="76" t="s">
        <v>1152</v>
      </c>
      <c r="C610" s="6">
        <v>12064899862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20">
      <c r="A611" s="4" t="s">
        <v>1153</v>
      </c>
      <c r="B611" s="76" t="s">
        <v>257</v>
      </c>
      <c r="C611" s="6">
        <v>6281218662043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20">
      <c r="A612" s="4" t="s">
        <v>1154</v>
      </c>
      <c r="B612" s="76" t="s">
        <v>1155</v>
      </c>
      <c r="C612" s="6">
        <v>6281330900404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20">
      <c r="A613" s="4" t="s">
        <v>1156</v>
      </c>
      <c r="B613" s="76" t="s">
        <v>721</v>
      </c>
      <c r="C613" s="6">
        <v>628990256008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20">
      <c r="A614" s="4" t="s">
        <v>1157</v>
      </c>
      <c r="B614" s="76" t="s">
        <v>1158</v>
      </c>
      <c r="C614" s="6">
        <v>6289622752257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20">
      <c r="A615" s="4" t="s">
        <v>1159</v>
      </c>
      <c r="B615" s="76" t="s">
        <v>1160</v>
      </c>
      <c r="C615" s="6">
        <v>6288216081548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20">
      <c r="A616" s="4" t="s">
        <v>1161</v>
      </c>
      <c r="B616" s="76" t="s">
        <v>812</v>
      </c>
      <c r="C616" s="6">
        <v>62895414103322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20">
      <c r="A617" s="4" t="s">
        <v>1162</v>
      </c>
      <c r="B617" s="76" t="s">
        <v>1163</v>
      </c>
      <c r="C617" s="6">
        <v>6285748026459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20">
      <c r="A618" s="4" t="s">
        <v>1164</v>
      </c>
      <c r="B618" s="76" t="s">
        <v>1165</v>
      </c>
      <c r="C618" s="6">
        <v>6282257752793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20">
      <c r="A619" s="4" t="s">
        <v>1166</v>
      </c>
      <c r="B619" s="76" t="s">
        <v>1167</v>
      </c>
      <c r="C619" s="6">
        <v>6285736341023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20">
      <c r="A620" s="4" t="s">
        <v>1168</v>
      </c>
      <c r="B620" s="76" t="s">
        <v>1169</v>
      </c>
      <c r="C620" s="6">
        <v>6581128126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20">
      <c r="A621" s="4" t="s">
        <v>1170</v>
      </c>
      <c r="B621" s="76" t="s">
        <v>1171</v>
      </c>
      <c r="C621" s="6">
        <v>6289617393200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20">
      <c r="A622" s="4" t="s">
        <v>1172</v>
      </c>
      <c r="B622" s="76" t="s">
        <v>1173</v>
      </c>
      <c r="C622" s="6">
        <v>6282365921834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20">
      <c r="A623" s="4" t="s">
        <v>1174</v>
      </c>
      <c r="B623" s="76" t="s">
        <v>1175</v>
      </c>
      <c r="C623" s="6">
        <v>6282141870121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20">
      <c r="A624" s="4" t="s">
        <v>1176</v>
      </c>
      <c r="B624" s="76" t="s">
        <v>1177</v>
      </c>
      <c r="C624" s="6">
        <v>6281330145544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20">
      <c r="A625" s="4" t="s">
        <v>1178</v>
      </c>
      <c r="B625" s="76" t="s">
        <v>1179</v>
      </c>
      <c r="C625" s="6">
        <v>62895323266883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20">
      <c r="A626" s="4" t="s">
        <v>1180</v>
      </c>
      <c r="B626" s="76" t="s">
        <v>1032</v>
      </c>
      <c r="C626" s="6">
        <v>6285257416850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20">
      <c r="A627" s="4" t="s">
        <v>1181</v>
      </c>
      <c r="B627" s="76" t="s">
        <v>1182</v>
      </c>
      <c r="C627" s="6">
        <v>6287852495296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20">
      <c r="A628" s="4" t="s">
        <v>1183</v>
      </c>
      <c r="B628" s="76" t="s">
        <v>1113</v>
      </c>
      <c r="C628" s="6">
        <v>6281230161222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20">
      <c r="A629" s="4" t="s">
        <v>1184</v>
      </c>
      <c r="B629" s="76" t="s">
        <v>1185</v>
      </c>
      <c r="C629" s="6">
        <v>6285330486945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20">
      <c r="A630" s="4" t="s">
        <v>1186</v>
      </c>
      <c r="B630" s="76" t="s">
        <v>1187</v>
      </c>
      <c r="C630" s="6">
        <v>6282190965010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20">
      <c r="A631" s="4" t="s">
        <v>1188</v>
      </c>
      <c r="B631" s="76" t="s">
        <v>1189</v>
      </c>
      <c r="C631" s="6">
        <v>6281938827575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20">
      <c r="A632" s="4" t="s">
        <v>1190</v>
      </c>
      <c r="B632" s="76" t="s">
        <v>1191</v>
      </c>
      <c r="C632" s="6">
        <v>6281216172879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20">
      <c r="A633" s="4" t="s">
        <v>1192</v>
      </c>
      <c r="B633" s="76" t="s">
        <v>1193</v>
      </c>
      <c r="C633" s="6">
        <v>6285157261109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20">
      <c r="A634" s="4" t="s">
        <v>1194</v>
      </c>
      <c r="B634" s="76" t="s">
        <v>1195</v>
      </c>
      <c r="C634" s="6">
        <v>6287851233411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20">
      <c r="A635" s="4" t="s">
        <v>1196</v>
      </c>
      <c r="B635" s="76" t="s">
        <v>1197</v>
      </c>
      <c r="C635" s="6">
        <v>6281252229711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20">
      <c r="A636" s="4" t="s">
        <v>1198</v>
      </c>
      <c r="B636" s="76" t="s">
        <v>1141</v>
      </c>
      <c r="C636" s="6">
        <v>6285730591555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20">
      <c r="A637" s="4" t="s">
        <v>1199</v>
      </c>
      <c r="B637" s="76" t="s">
        <v>1200</v>
      </c>
      <c r="C637" s="6">
        <v>6281222708084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20">
      <c r="A638" s="4" t="s">
        <v>1201</v>
      </c>
      <c r="B638" s="76" t="s">
        <v>1202</v>
      </c>
      <c r="C638" s="6">
        <v>6281938416087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20">
      <c r="A639" s="4" t="s">
        <v>1203</v>
      </c>
      <c r="B639" s="76" t="s">
        <v>1204</v>
      </c>
      <c r="C639" s="6">
        <v>62811302143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20">
      <c r="A640" s="4" t="s">
        <v>1205</v>
      </c>
      <c r="B640" s="76" t="s">
        <v>1206</v>
      </c>
      <c r="C640" s="6">
        <f>628999910098</f>
        <v>628999910098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20">
      <c r="A641" s="4" t="s">
        <v>1207</v>
      </c>
      <c r="B641" s="76" t="s">
        <v>1208</v>
      </c>
      <c r="C641" s="6">
        <v>6282140009585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20">
      <c r="A642" s="4" t="s">
        <v>1209</v>
      </c>
      <c r="B642" s="76" t="s">
        <v>1210</v>
      </c>
      <c r="C642" s="6">
        <v>6287855520088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20">
      <c r="A643" s="4" t="s">
        <v>1211</v>
      </c>
      <c r="B643" s="76" t="s">
        <v>1212</v>
      </c>
      <c r="C643" s="6">
        <v>62881082382858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20">
      <c r="A644" s="4" t="s">
        <v>1213</v>
      </c>
      <c r="B644" s="76" t="s">
        <v>1214</v>
      </c>
      <c r="C644" s="6">
        <v>6287800111105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20">
      <c r="A645" s="4" t="s">
        <v>1215</v>
      </c>
      <c r="B645" s="76" t="s">
        <v>1216</v>
      </c>
      <c r="C645" s="6">
        <v>6281220578300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20">
      <c r="A646" s="4" t="s">
        <v>1217</v>
      </c>
      <c r="B646" s="76" t="s">
        <v>1218</v>
      </c>
      <c r="C646" s="6">
        <v>6285774143273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20">
      <c r="A647" s="4" t="s">
        <v>1219</v>
      </c>
      <c r="B647" s="76" t="s">
        <v>215</v>
      </c>
      <c r="C647" s="6">
        <v>6285211243425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20">
      <c r="A648" s="4" t="s">
        <v>1220</v>
      </c>
      <c r="B648" s="76" t="s">
        <v>1221</v>
      </c>
      <c r="C648" s="6">
        <v>6282139855254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20">
      <c r="A649" s="4" t="s">
        <v>1222</v>
      </c>
      <c r="B649" s="76" t="s">
        <v>1223</v>
      </c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20">
      <c r="A650" s="4" t="s">
        <v>1224</v>
      </c>
      <c r="B650" s="76" t="s">
        <v>1225</v>
      </c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20">
      <c r="A651" s="4" t="s">
        <v>1226</v>
      </c>
      <c r="B651" s="76" t="s">
        <v>1227</v>
      </c>
      <c r="C651" s="6">
        <v>6282232524401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20">
      <c r="A652" s="4" t="s">
        <v>1228</v>
      </c>
      <c r="B652" s="76" t="s">
        <v>1229</v>
      </c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20">
      <c r="A653" s="4" t="s">
        <v>1230</v>
      </c>
      <c r="B653" s="76" t="s">
        <v>125</v>
      </c>
      <c r="C653" s="6">
        <v>6281297906841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20">
      <c r="A654" s="4" t="s">
        <v>1231</v>
      </c>
      <c r="B654" s="76" t="s">
        <v>1232</v>
      </c>
      <c r="C654" s="6">
        <v>6281703760424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20">
      <c r="A655" s="4" t="s">
        <v>1233</v>
      </c>
      <c r="B655" s="76" t="s">
        <v>1234</v>
      </c>
      <c r="C655" s="6">
        <v>6282144978880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20">
      <c r="A656" s="4" t="s">
        <v>1235</v>
      </c>
      <c r="B656" s="76" t="s">
        <v>1236</v>
      </c>
      <c r="C656" s="6">
        <v>6289605965800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20">
      <c r="A657" s="4" t="s">
        <v>1237</v>
      </c>
      <c r="B657" s="76" t="s">
        <v>1238</v>
      </c>
      <c r="C657" s="6">
        <f>6281217552748</f>
        <v>6281217552748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20">
      <c r="A658" s="4" t="s">
        <v>1239</v>
      </c>
      <c r="B658" s="76" t="s">
        <v>1240</v>
      </c>
      <c r="C658" s="6">
        <v>6282184733456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20">
      <c r="A659" s="4" t="s">
        <v>1241</v>
      </c>
      <c r="B659" s="76" t="s">
        <v>1242</v>
      </c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20">
      <c r="A660" s="4" t="s">
        <v>1243</v>
      </c>
      <c r="B660" s="76" t="s">
        <v>343</v>
      </c>
      <c r="C660" s="6">
        <v>6283848738234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20">
      <c r="A661" s="4" t="s">
        <v>1244</v>
      </c>
      <c r="B661" s="76" t="s">
        <v>1245</v>
      </c>
      <c r="C661" s="6">
        <v>6287759584511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20">
      <c r="A662" s="4" t="s">
        <v>1246</v>
      </c>
      <c r="B662" s="76" t="s">
        <v>1247</v>
      </c>
      <c r="C662" s="6">
        <v>628176771726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20">
      <c r="A663" s="4" t="s">
        <v>1248</v>
      </c>
      <c r="B663" s="76" t="s">
        <v>1249</v>
      </c>
      <c r="C663" s="6">
        <v>6281330302892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20">
      <c r="A664" s="4" t="s">
        <v>1250</v>
      </c>
      <c r="B664" s="76" t="s">
        <v>1251</v>
      </c>
      <c r="C664" s="6">
        <v>6285645121313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20">
      <c r="A665" s="4" t="s">
        <v>1252</v>
      </c>
      <c r="B665" s="76" t="s">
        <v>1145</v>
      </c>
      <c r="C665" s="6">
        <v>6281217977577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20">
      <c r="A666" s="4" t="s">
        <v>1253</v>
      </c>
      <c r="B666" s="76" t="s">
        <v>902</v>
      </c>
      <c r="C666" s="6">
        <v>628123163975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20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22" ht="20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22" ht="20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22" ht="2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22" ht="20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22" ht="20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22" ht="20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22" ht="20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22" ht="20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22" ht="20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22" ht="20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22" ht="20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22" ht="20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22" ht="2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22" ht="20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22" ht="20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22" ht="20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22" ht="20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22" ht="20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22" ht="20">
      <c r="A686" s="4"/>
      <c r="B686" s="76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20">
      <c r="A687" s="4"/>
      <c r="B687" s="76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20">
      <c r="A688" s="4"/>
      <c r="B688" s="76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20">
      <c r="A689" s="4"/>
      <c r="B689" s="76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20">
      <c r="A690" s="4"/>
      <c r="B690" s="76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20">
      <c r="A691" s="4"/>
      <c r="B691" s="76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20">
      <c r="A692" s="4"/>
      <c r="B692" s="76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20">
      <c r="A693" s="4"/>
      <c r="B693" s="76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20">
      <c r="A694" s="4"/>
      <c r="B694" s="76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20">
      <c r="A695" s="4"/>
      <c r="B695" s="76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20">
      <c r="A696" s="4"/>
      <c r="B696" s="76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20">
      <c r="A697" s="4"/>
      <c r="B697" s="76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20">
      <c r="A698" s="4"/>
      <c r="B698" s="76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20">
      <c r="A699" s="4"/>
      <c r="B699" s="76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20">
      <c r="A700" s="4"/>
      <c r="B700" s="76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20">
      <c r="A701" s="4"/>
      <c r="B701" s="76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20">
      <c r="A702" s="4"/>
      <c r="B702" s="76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20">
      <c r="A703" s="4"/>
      <c r="B703" s="76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20">
      <c r="A704" s="4"/>
      <c r="B704" s="76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20">
      <c r="A705" s="4"/>
      <c r="B705" s="76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20">
      <c r="A706" s="4"/>
      <c r="B706" s="76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20">
      <c r="A707" s="4"/>
      <c r="B707" s="76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20">
      <c r="A708" s="4"/>
      <c r="B708" s="76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20">
      <c r="A709" s="4"/>
      <c r="B709" s="76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20">
      <c r="A710" s="4"/>
      <c r="B710" s="76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20">
      <c r="A711" s="4"/>
      <c r="B711" s="76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20">
      <c r="A712" s="4"/>
      <c r="B712" s="76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20">
      <c r="A713" s="4"/>
      <c r="B713" s="76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20">
      <c r="A714" s="4"/>
      <c r="B714" s="76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20">
      <c r="A715" s="4"/>
      <c r="B715" s="76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20">
      <c r="A716" s="4"/>
      <c r="B716" s="76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20">
      <c r="A717" s="4"/>
      <c r="B717" s="76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20">
      <c r="A718" s="4"/>
      <c r="B718" s="76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20">
      <c r="A719" s="4"/>
      <c r="B719" s="76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20">
      <c r="A720" s="4"/>
      <c r="B720" s="76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20">
      <c r="A721" s="4"/>
      <c r="B721" s="76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20">
      <c r="A722" s="4"/>
      <c r="B722" s="76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20">
      <c r="A723" s="4"/>
      <c r="B723" s="76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20">
      <c r="A724" s="4"/>
      <c r="B724" s="76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20">
      <c r="A725" s="4"/>
      <c r="B725" s="76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20">
      <c r="A726" s="4"/>
      <c r="B726" s="76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20">
      <c r="A727" s="4"/>
      <c r="B727" s="76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20">
      <c r="A728" s="4"/>
      <c r="B728" s="76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20">
      <c r="A729" s="4"/>
      <c r="B729" s="76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20">
      <c r="A730" s="4"/>
      <c r="B730" s="76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20">
      <c r="A731" s="4"/>
      <c r="B731" s="76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20">
      <c r="A732" s="4"/>
      <c r="B732" s="76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20">
      <c r="A733" s="4"/>
      <c r="B733" s="76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20">
      <c r="A734" s="4"/>
      <c r="B734" s="76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20">
      <c r="A735" s="4"/>
      <c r="B735" s="76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20">
      <c r="A736" s="4"/>
      <c r="B736" s="76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20">
      <c r="A737" s="4"/>
      <c r="B737" s="76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20">
      <c r="A738" s="4"/>
      <c r="B738" s="76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20">
      <c r="A739" s="4"/>
      <c r="B739" s="76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20">
      <c r="A740" s="4"/>
      <c r="B740" s="76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20">
      <c r="A741" s="4"/>
      <c r="B741" s="76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20">
      <c r="A742" s="4"/>
      <c r="B742" s="76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20">
      <c r="A743" s="4"/>
      <c r="B743" s="76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20">
      <c r="A744" s="4"/>
      <c r="B744" s="76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20">
      <c r="A745" s="4"/>
      <c r="B745" s="76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20">
      <c r="A746" s="4"/>
      <c r="B746" s="76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20">
      <c r="A747" s="4"/>
      <c r="B747" s="76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20">
      <c r="A748" s="4"/>
      <c r="B748" s="76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20">
      <c r="A749" s="4"/>
      <c r="B749" s="76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20">
      <c r="A750" s="4"/>
      <c r="B750" s="76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20">
      <c r="A751" s="4"/>
      <c r="B751" s="76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20">
      <c r="A752" s="4"/>
      <c r="B752" s="76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20">
      <c r="A753" s="4"/>
      <c r="B753" s="76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20">
      <c r="A754" s="4"/>
      <c r="B754" s="76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20">
      <c r="A755" s="4"/>
      <c r="B755" s="76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20">
      <c r="A756" s="4"/>
      <c r="B756" s="76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20">
      <c r="A757" s="4"/>
      <c r="B757" s="76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20">
      <c r="A758" s="4"/>
      <c r="B758" s="76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20">
      <c r="A759" s="4"/>
      <c r="B759" s="76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20">
      <c r="A760" s="4"/>
      <c r="B760" s="76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20">
      <c r="A761" s="4"/>
      <c r="B761" s="76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20">
      <c r="A762" s="4"/>
      <c r="B762" s="76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20">
      <c r="A763" s="4"/>
      <c r="B763" s="76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20">
      <c r="A764" s="4"/>
      <c r="B764" s="76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20">
      <c r="A765" s="4"/>
      <c r="B765" s="76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20">
      <c r="A766" s="4"/>
      <c r="B766" s="76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20">
      <c r="A767" s="4"/>
      <c r="B767" s="76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20">
      <c r="A768" s="4"/>
      <c r="B768" s="76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20">
      <c r="A769" s="4"/>
      <c r="B769" s="76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20">
      <c r="A770" s="4"/>
      <c r="B770" s="76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20">
      <c r="A771" s="4"/>
      <c r="B771" s="76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20">
      <c r="A772" s="4"/>
      <c r="B772" s="76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20">
      <c r="A773" s="4"/>
      <c r="B773" s="76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20">
      <c r="A774" s="4"/>
      <c r="B774" s="76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20">
      <c r="A775" s="4"/>
      <c r="B775" s="76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20">
      <c r="A776" s="4"/>
      <c r="B776" s="76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20">
      <c r="A777" s="4"/>
      <c r="B777" s="76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20">
      <c r="A778" s="4"/>
      <c r="B778" s="76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20">
      <c r="A779" s="4"/>
      <c r="B779" s="76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20">
      <c r="A780" s="4"/>
      <c r="B780" s="76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20">
      <c r="A781" s="4"/>
      <c r="B781" s="76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20">
      <c r="A782" s="4"/>
      <c r="B782" s="76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20">
      <c r="A783" s="4"/>
      <c r="B783" s="76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20">
      <c r="A784" s="4"/>
      <c r="B784" s="76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20">
      <c r="A785" s="4"/>
      <c r="B785" s="76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20">
      <c r="A786" s="4"/>
      <c r="B786" s="76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20">
      <c r="A787" s="4"/>
      <c r="B787" s="76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20">
      <c r="A788" s="4"/>
      <c r="B788" s="76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20">
      <c r="A789" s="4"/>
      <c r="B789" s="76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20">
      <c r="A790" s="4"/>
      <c r="B790" s="76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20">
      <c r="A791" s="4"/>
      <c r="B791" s="76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20">
      <c r="A792" s="4"/>
      <c r="B792" s="76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20">
      <c r="A793" s="4"/>
      <c r="B793" s="76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20">
      <c r="A794" s="4"/>
      <c r="B794" s="76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20">
      <c r="A795" s="4"/>
      <c r="B795" s="76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20">
      <c r="A796" s="4"/>
      <c r="B796" s="76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20">
      <c r="A797" s="4"/>
      <c r="B797" s="76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20">
      <c r="A798" s="4"/>
      <c r="B798" s="76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20">
      <c r="A799" s="4"/>
      <c r="B799" s="76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20">
      <c r="A800" s="4"/>
      <c r="B800" s="76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20">
      <c r="A801" s="4"/>
      <c r="B801" s="76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20">
      <c r="A802" s="4"/>
      <c r="B802" s="76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20">
      <c r="A803" s="4"/>
      <c r="B803" s="76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20">
      <c r="A804" s="4"/>
      <c r="B804" s="76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20">
      <c r="A805" s="4"/>
      <c r="B805" s="76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20">
      <c r="A806" s="4"/>
      <c r="B806" s="76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20">
      <c r="A807" s="4"/>
      <c r="B807" s="76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20">
      <c r="A808" s="4"/>
      <c r="B808" s="76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20">
      <c r="A809" s="4"/>
      <c r="B809" s="76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20">
      <c r="A810" s="4"/>
      <c r="B810" s="76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20">
      <c r="A811" s="4"/>
      <c r="B811" s="76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20">
      <c r="A812" s="4"/>
      <c r="B812" s="76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20">
      <c r="A813" s="4"/>
      <c r="B813" s="76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20">
      <c r="A814" s="4"/>
      <c r="B814" s="76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20">
      <c r="A815" s="4"/>
      <c r="B815" s="76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20">
      <c r="A816" s="4"/>
      <c r="B816" s="76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20">
      <c r="A817" s="4"/>
      <c r="B817" s="76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20">
      <c r="A818" s="4"/>
      <c r="B818" s="76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20">
      <c r="A819" s="4"/>
      <c r="B819" s="76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20">
      <c r="A820" s="4"/>
      <c r="B820" s="76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20">
      <c r="A821" s="4"/>
      <c r="B821" s="76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20">
      <c r="A822" s="4"/>
      <c r="B822" s="76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20">
      <c r="A823" s="4"/>
      <c r="B823" s="76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20">
      <c r="A824" s="4"/>
      <c r="B824" s="76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20">
      <c r="A825" s="4"/>
      <c r="B825" s="76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20">
      <c r="A826" s="4"/>
      <c r="B826" s="76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20">
      <c r="A827" s="4"/>
      <c r="B827" s="76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20">
      <c r="A828" s="4"/>
      <c r="B828" s="76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20">
      <c r="A829" s="4"/>
      <c r="B829" s="76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20">
      <c r="A830" s="4"/>
      <c r="B830" s="76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20">
      <c r="A831" s="4"/>
      <c r="B831" s="76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20">
      <c r="A832" s="4"/>
      <c r="B832" s="76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20">
      <c r="A833" s="4"/>
      <c r="B833" s="76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20">
      <c r="A834" s="4"/>
      <c r="B834" s="76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20">
      <c r="A835" s="4"/>
      <c r="B835" s="76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20">
      <c r="A836" s="4"/>
      <c r="B836" s="76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20">
      <c r="A837" s="4"/>
      <c r="B837" s="76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20">
      <c r="A838" s="4"/>
      <c r="B838" s="76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20">
      <c r="A839" s="4"/>
      <c r="B839" s="76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20">
      <c r="A840" s="4"/>
      <c r="B840" s="76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20">
      <c r="A841" s="4"/>
      <c r="B841" s="76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20">
      <c r="A842" s="4"/>
      <c r="B842" s="76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20">
      <c r="A843" s="4"/>
      <c r="B843" s="76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20">
      <c r="A844" s="4"/>
      <c r="B844" s="76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20">
      <c r="A845" s="4"/>
      <c r="B845" s="76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20">
      <c r="A846" s="4"/>
      <c r="B846" s="76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20">
      <c r="A847" s="4"/>
      <c r="B847" s="76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20">
      <c r="A848" s="4"/>
      <c r="B848" s="76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20">
      <c r="A849" s="4"/>
      <c r="B849" s="76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20">
      <c r="A850" s="4"/>
      <c r="B850" s="76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20">
      <c r="A851" s="4"/>
      <c r="B851" s="76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20">
      <c r="A852" s="4"/>
      <c r="B852" s="76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20">
      <c r="A853" s="4"/>
      <c r="B853" s="76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20">
      <c r="A854" s="4"/>
      <c r="B854" s="76"/>
      <c r="C854" s="6"/>
    </row>
    <row r="855" spans="1:22" ht="20">
      <c r="A855" s="4"/>
      <c r="B855" s="76"/>
      <c r="C855" s="6"/>
    </row>
    <row r="856" spans="1:22" ht="20">
      <c r="A856" s="4"/>
      <c r="B856" s="76"/>
      <c r="C856" s="6"/>
    </row>
    <row r="857" spans="1:22" ht="20">
      <c r="A857" s="4"/>
      <c r="B857" s="76"/>
      <c r="C857" s="6"/>
    </row>
    <row r="858" spans="1:22" ht="20">
      <c r="A858" s="4"/>
      <c r="B858" s="76"/>
      <c r="C858" s="6"/>
    </row>
    <row r="859" spans="1:22" ht="20">
      <c r="A859" s="4"/>
      <c r="B859" s="76"/>
      <c r="C859" s="6"/>
    </row>
    <row r="860" spans="1:22" ht="20">
      <c r="A860" s="4"/>
      <c r="B860" s="76"/>
      <c r="C860" s="6"/>
    </row>
    <row r="861" spans="1:22" ht="20">
      <c r="A861" s="4"/>
      <c r="B861" s="76"/>
      <c r="C861" s="6"/>
    </row>
    <row r="862" spans="1:22" ht="20">
      <c r="A862" s="4"/>
      <c r="B862" s="76"/>
      <c r="C862" s="6"/>
    </row>
    <row r="863" spans="1:22" ht="20">
      <c r="A863" s="4"/>
      <c r="B863" s="76"/>
      <c r="C863" s="6"/>
    </row>
    <row r="864" spans="1:22" ht="20">
      <c r="A864" s="4"/>
      <c r="B864" s="76"/>
      <c r="C864" s="6"/>
    </row>
    <row r="865" spans="1:3" ht="20">
      <c r="A865" s="4"/>
      <c r="B865" s="76"/>
      <c r="C865" s="6"/>
    </row>
    <row r="866" spans="1:3" ht="20">
      <c r="A866" s="4"/>
      <c r="B866" s="76"/>
      <c r="C866" s="6"/>
    </row>
    <row r="867" spans="1:3" ht="20">
      <c r="A867" s="4"/>
      <c r="B867" s="76"/>
      <c r="C867" s="6"/>
    </row>
    <row r="868" spans="1:3" ht="20">
      <c r="A868" s="4"/>
      <c r="B868" s="76"/>
      <c r="C868" s="6"/>
    </row>
    <row r="869" spans="1:3" ht="20">
      <c r="A869" s="4"/>
      <c r="B869" s="76"/>
      <c r="C869" s="6"/>
    </row>
    <row r="870" spans="1:3" ht="20">
      <c r="A870" s="4"/>
      <c r="B870" s="76"/>
      <c r="C870" s="6"/>
    </row>
    <row r="871" spans="1:3" ht="20">
      <c r="A871" s="4"/>
      <c r="B871" s="76"/>
      <c r="C871" s="6"/>
    </row>
    <row r="872" spans="1:3" ht="20">
      <c r="A872" s="4"/>
      <c r="B872" s="76"/>
      <c r="C872" s="6"/>
    </row>
    <row r="873" spans="1:3" ht="20">
      <c r="A873" s="4"/>
      <c r="B873" s="76"/>
      <c r="C873" s="6"/>
    </row>
    <row r="874" spans="1:3" ht="20">
      <c r="A874" s="4"/>
      <c r="B874" s="76"/>
      <c r="C874" s="6"/>
    </row>
    <row r="875" spans="1:3" ht="20">
      <c r="A875" s="4"/>
      <c r="B875" s="76"/>
      <c r="C875" s="6"/>
    </row>
    <row r="876" spans="1:3" ht="20">
      <c r="A876" s="4"/>
      <c r="B876" s="76"/>
      <c r="C876" s="6"/>
    </row>
    <row r="877" spans="1:3" ht="20">
      <c r="A877" s="4"/>
      <c r="B877" s="76"/>
      <c r="C877" s="6"/>
    </row>
    <row r="878" spans="1:3" ht="20">
      <c r="A878" s="4"/>
      <c r="B878" s="76"/>
      <c r="C878" s="6"/>
    </row>
    <row r="879" spans="1:3" ht="20">
      <c r="A879" s="4"/>
      <c r="B879" s="76"/>
      <c r="C879" s="6"/>
    </row>
    <row r="880" spans="1:3" ht="20">
      <c r="A880" s="4"/>
      <c r="B880" s="76"/>
      <c r="C880" s="6"/>
    </row>
    <row r="881" spans="1:3" ht="20">
      <c r="A881" s="4"/>
      <c r="B881" s="76"/>
      <c r="C881" s="6"/>
    </row>
    <row r="882" spans="1:3" ht="20">
      <c r="A882" s="4"/>
      <c r="B882" s="76"/>
      <c r="C882" s="6"/>
    </row>
    <row r="883" spans="1:3" ht="20">
      <c r="A883" s="4"/>
      <c r="B883" s="76"/>
      <c r="C883" s="6"/>
    </row>
    <row r="884" spans="1:3" ht="20">
      <c r="A884" s="4"/>
      <c r="B884" s="76"/>
      <c r="C884" s="6"/>
    </row>
    <row r="885" spans="1:3" ht="20">
      <c r="A885" s="4"/>
      <c r="B885" s="76"/>
      <c r="C885" s="6"/>
    </row>
    <row r="886" spans="1:3" ht="20">
      <c r="A886" s="4"/>
      <c r="B886" s="76"/>
      <c r="C886" s="6"/>
    </row>
    <row r="887" spans="1:3" ht="20">
      <c r="A887" s="4"/>
      <c r="B887" s="76"/>
      <c r="C887" s="6"/>
    </row>
    <row r="888" spans="1:3" ht="20">
      <c r="A888" s="4"/>
      <c r="B888" s="76"/>
      <c r="C888" s="6"/>
    </row>
    <row r="889" spans="1:3" ht="20">
      <c r="A889" s="4"/>
      <c r="B889" s="76"/>
      <c r="C889" s="6"/>
    </row>
    <row r="890" spans="1:3" ht="20">
      <c r="A890" s="4"/>
      <c r="B890" s="76"/>
      <c r="C890" s="6"/>
    </row>
    <row r="891" spans="1:3" ht="20">
      <c r="A891" s="4"/>
      <c r="B891" s="76"/>
      <c r="C891" s="6"/>
    </row>
    <row r="892" spans="1:3" ht="20">
      <c r="A892" s="4"/>
      <c r="B892" s="76"/>
      <c r="C892" s="6"/>
    </row>
    <row r="893" spans="1:3" ht="20">
      <c r="A893" s="4"/>
      <c r="B893" s="76"/>
      <c r="C893" s="6"/>
    </row>
    <row r="894" spans="1:3" ht="20">
      <c r="A894" s="4"/>
      <c r="B894" s="76"/>
      <c r="C894" s="6"/>
    </row>
    <row r="895" spans="1:3" ht="20">
      <c r="A895" s="4"/>
      <c r="B895" s="76"/>
      <c r="C895" s="6"/>
    </row>
    <row r="896" spans="1:3" ht="20">
      <c r="A896" s="4"/>
      <c r="B896" s="76"/>
      <c r="C896" s="6"/>
    </row>
    <row r="897" spans="1:3" ht="20">
      <c r="A897" s="4"/>
      <c r="B897" s="76"/>
      <c r="C897" s="6"/>
    </row>
    <row r="898" spans="1:3" ht="20">
      <c r="A898" s="4"/>
      <c r="B898" s="76"/>
      <c r="C898" s="6"/>
    </row>
    <row r="899" spans="1:3" ht="20">
      <c r="A899" s="4"/>
      <c r="B899" s="76"/>
      <c r="C899" s="6"/>
    </row>
    <row r="900" spans="1:3" ht="20">
      <c r="A900" s="4"/>
      <c r="B900" s="76"/>
      <c r="C900" s="6"/>
    </row>
    <row r="901" spans="1:3" ht="20">
      <c r="A901" s="4"/>
      <c r="B901" s="76"/>
      <c r="C901" s="6"/>
    </row>
    <row r="902" spans="1:3" ht="20">
      <c r="A902" s="4"/>
      <c r="B902" s="76"/>
      <c r="C902" s="6"/>
    </row>
    <row r="903" spans="1:3" ht="20">
      <c r="A903" s="4"/>
      <c r="B903" s="76"/>
      <c r="C903" s="6"/>
    </row>
    <row r="904" spans="1:3" ht="20">
      <c r="A904" s="4"/>
      <c r="B904" s="76"/>
      <c r="C904" s="6"/>
    </row>
    <row r="905" spans="1:3" ht="20">
      <c r="A905" s="4"/>
      <c r="B905" s="76"/>
      <c r="C905" s="6"/>
    </row>
    <row r="906" spans="1:3" ht="20">
      <c r="A906" s="4"/>
      <c r="B906" s="76"/>
      <c r="C906" s="6"/>
    </row>
    <row r="907" spans="1:3" ht="20">
      <c r="A907" s="4"/>
      <c r="B907" s="76"/>
      <c r="C907" s="6"/>
    </row>
    <row r="908" spans="1:3" ht="20">
      <c r="A908" s="4"/>
      <c r="B908" s="76"/>
      <c r="C908" s="6"/>
    </row>
    <row r="909" spans="1:3" ht="20">
      <c r="A909" s="4"/>
      <c r="B909" s="76"/>
      <c r="C909" s="6"/>
    </row>
    <row r="910" spans="1:3" ht="20">
      <c r="A910" s="4"/>
      <c r="B910" s="76"/>
      <c r="C910" s="6"/>
    </row>
    <row r="911" spans="1:3" ht="20">
      <c r="A911" s="4"/>
      <c r="B911" s="76"/>
      <c r="C911" s="6"/>
    </row>
    <row r="912" spans="1:3" ht="20">
      <c r="A912" s="4"/>
      <c r="B912" s="76"/>
      <c r="C912" s="6"/>
    </row>
    <row r="913" spans="1:3" ht="20">
      <c r="A913" s="4"/>
      <c r="B913" s="76"/>
      <c r="C913" s="6"/>
    </row>
    <row r="914" spans="1:3" ht="20">
      <c r="A914" s="4"/>
      <c r="B914" s="76"/>
      <c r="C914" s="6"/>
    </row>
    <row r="915" spans="1:3" ht="20">
      <c r="A915" s="4"/>
      <c r="B915" s="76"/>
      <c r="C915" s="6"/>
    </row>
    <row r="916" spans="1:3" ht="20">
      <c r="A916" s="4"/>
      <c r="B916" s="76"/>
      <c r="C916" s="6"/>
    </row>
    <row r="917" spans="1:3" ht="20">
      <c r="A917" s="4"/>
      <c r="B917" s="76"/>
      <c r="C917" s="6"/>
    </row>
    <row r="918" spans="1:3" ht="20">
      <c r="A918" s="4"/>
      <c r="B918" s="76"/>
      <c r="C918" s="6"/>
    </row>
    <row r="919" spans="1:3" ht="20">
      <c r="A919" s="4"/>
      <c r="B919" s="76"/>
      <c r="C919" s="6"/>
    </row>
    <row r="920" spans="1:3" ht="20">
      <c r="A920" s="4"/>
      <c r="B920" s="76"/>
      <c r="C920" s="6"/>
    </row>
    <row r="921" spans="1:3" ht="20">
      <c r="A921" s="4"/>
      <c r="B921" s="76"/>
      <c r="C921" s="6"/>
    </row>
    <row r="922" spans="1:3" ht="20">
      <c r="A922" s="4"/>
      <c r="B922" s="76"/>
      <c r="C922" s="6"/>
    </row>
    <row r="923" spans="1:3" ht="20">
      <c r="A923" s="4"/>
      <c r="B923" s="76"/>
      <c r="C923" s="6"/>
    </row>
    <row r="924" spans="1:3" ht="20">
      <c r="A924" s="4"/>
      <c r="B924" s="76"/>
      <c r="C924" s="6"/>
    </row>
    <row r="925" spans="1:3" ht="20">
      <c r="A925" s="4"/>
      <c r="B925" s="76"/>
      <c r="C925" s="6"/>
    </row>
    <row r="926" spans="1:3" ht="20">
      <c r="A926" s="4"/>
      <c r="B926" s="76"/>
      <c r="C926" s="6"/>
    </row>
    <row r="927" spans="1:3" ht="20">
      <c r="A927" s="4"/>
      <c r="B927" s="76"/>
      <c r="C927" s="6"/>
    </row>
    <row r="928" spans="1:3" ht="20">
      <c r="A928" s="4"/>
      <c r="B928" s="76"/>
      <c r="C928" s="6"/>
    </row>
    <row r="929" spans="1:3" ht="20">
      <c r="A929" s="4"/>
      <c r="B929" s="76"/>
      <c r="C929" s="6"/>
    </row>
    <row r="930" spans="1:3" ht="20">
      <c r="A930" s="4"/>
      <c r="B930" s="76"/>
      <c r="C930" s="6"/>
    </row>
    <row r="931" spans="1:3" ht="20">
      <c r="A931" s="4"/>
      <c r="B931" s="76"/>
      <c r="C931" s="6"/>
    </row>
    <row r="932" spans="1:3" ht="20">
      <c r="A932" s="4"/>
      <c r="B932" s="76"/>
      <c r="C932" s="6"/>
    </row>
    <row r="933" spans="1:3" ht="20">
      <c r="A933" s="4"/>
      <c r="B933" s="76"/>
      <c r="C933" s="6"/>
    </row>
    <row r="934" spans="1:3" ht="20">
      <c r="A934" s="4"/>
      <c r="B934" s="76"/>
      <c r="C934" s="6"/>
    </row>
    <row r="935" spans="1:3" ht="20">
      <c r="A935" s="4"/>
      <c r="B935" s="76"/>
      <c r="C935" s="6"/>
    </row>
    <row r="936" spans="1:3" ht="20">
      <c r="A936" s="4"/>
      <c r="B936" s="76"/>
      <c r="C936" s="6"/>
    </row>
    <row r="937" spans="1:3" ht="20">
      <c r="A937" s="4"/>
      <c r="B937" s="76"/>
      <c r="C937" s="6"/>
    </row>
    <row r="938" spans="1:3" ht="20">
      <c r="A938" s="4"/>
      <c r="B938" s="76"/>
      <c r="C938" s="6"/>
    </row>
    <row r="939" spans="1:3" ht="20">
      <c r="A939" s="4"/>
      <c r="B939" s="76"/>
      <c r="C939" s="6"/>
    </row>
    <row r="940" spans="1:3" ht="20">
      <c r="A940" s="4"/>
      <c r="B940" s="76"/>
      <c r="C940" s="6"/>
    </row>
    <row r="941" spans="1:3" ht="20">
      <c r="A941" s="4"/>
      <c r="B941" s="76"/>
      <c r="C941" s="6"/>
    </row>
    <row r="942" spans="1:3" ht="20">
      <c r="A942" s="4"/>
      <c r="B942" s="76"/>
      <c r="C942" s="6"/>
    </row>
    <row r="943" spans="1:3" ht="20">
      <c r="A943" s="4"/>
      <c r="B943" s="76"/>
      <c r="C943" s="6"/>
    </row>
    <row r="944" spans="1:3" ht="20">
      <c r="A944" s="4"/>
      <c r="B944" s="76"/>
      <c r="C944" s="6"/>
    </row>
    <row r="945" spans="1:3" ht="20">
      <c r="A945" s="4"/>
      <c r="B945" s="76"/>
      <c r="C945" s="6"/>
    </row>
    <row r="946" spans="1:3" ht="20">
      <c r="A946" s="4"/>
      <c r="B946" s="76"/>
      <c r="C946" s="6"/>
    </row>
    <row r="947" spans="1:3" ht="20">
      <c r="A947" s="4"/>
      <c r="B947" s="76"/>
      <c r="C947" s="6"/>
    </row>
    <row r="948" spans="1:3" ht="20">
      <c r="A948" s="4"/>
      <c r="B948" s="76"/>
      <c r="C948" s="6"/>
    </row>
    <row r="949" spans="1:3" ht="20">
      <c r="A949" s="4"/>
      <c r="B949" s="76"/>
      <c r="C949" s="6"/>
    </row>
    <row r="950" spans="1:3" ht="20">
      <c r="A950" s="4"/>
      <c r="B950" s="76"/>
      <c r="C950" s="6"/>
    </row>
    <row r="951" spans="1:3" ht="20">
      <c r="A951" s="4"/>
      <c r="B951" s="76"/>
      <c r="C951" s="6"/>
    </row>
    <row r="952" spans="1:3" ht="20">
      <c r="A952" s="4"/>
      <c r="B952" s="76"/>
      <c r="C952" s="6"/>
    </row>
    <row r="953" spans="1:3" ht="20">
      <c r="A953" s="4"/>
      <c r="B953" s="76"/>
      <c r="C953" s="6"/>
    </row>
    <row r="954" spans="1:3" ht="20">
      <c r="A954" s="4"/>
      <c r="B954" s="76"/>
      <c r="C954" s="6"/>
    </row>
    <row r="955" spans="1:3" ht="20">
      <c r="A955" s="4"/>
      <c r="B955" s="76"/>
      <c r="C955" s="6"/>
    </row>
    <row r="956" spans="1:3" ht="20">
      <c r="A956" s="4"/>
      <c r="B956" s="76"/>
      <c r="C956" s="6"/>
    </row>
    <row r="957" spans="1:3" ht="20">
      <c r="A957" s="4"/>
      <c r="B957" s="76"/>
      <c r="C957" s="6"/>
    </row>
    <row r="958" spans="1:3" ht="20">
      <c r="A958" s="4"/>
      <c r="B958" s="76"/>
      <c r="C958" s="6"/>
    </row>
    <row r="959" spans="1:3" ht="20">
      <c r="A959" s="4"/>
      <c r="B959" s="76"/>
      <c r="C959" s="6"/>
    </row>
    <row r="960" spans="1:3" ht="20">
      <c r="A960" s="4"/>
      <c r="B960" s="76"/>
      <c r="C960" s="6"/>
    </row>
    <row r="961" spans="1:3" ht="20">
      <c r="A961" s="4"/>
      <c r="B961" s="76"/>
      <c r="C961" s="6"/>
    </row>
    <row r="962" spans="1:3" ht="20">
      <c r="A962" s="4"/>
      <c r="B962" s="76"/>
      <c r="C962" s="6"/>
    </row>
    <row r="963" spans="1:3" ht="20">
      <c r="A963" s="4"/>
      <c r="B963" s="76"/>
      <c r="C963" s="6"/>
    </row>
    <row r="964" spans="1:3" ht="20">
      <c r="A964" s="4"/>
      <c r="B964" s="76"/>
      <c r="C964" s="6"/>
    </row>
    <row r="965" spans="1:3" ht="20">
      <c r="A965" s="4"/>
      <c r="B965" s="76"/>
      <c r="C965" s="6"/>
    </row>
    <row r="966" spans="1:3" ht="20">
      <c r="A966" s="4"/>
      <c r="B966" s="76"/>
      <c r="C966" s="6"/>
    </row>
    <row r="967" spans="1:3" ht="20">
      <c r="A967" s="4"/>
      <c r="B967" s="76"/>
      <c r="C967" s="6"/>
    </row>
    <row r="968" spans="1:3" ht="20">
      <c r="A968" s="4"/>
      <c r="B968" s="76"/>
      <c r="C968" s="6"/>
    </row>
    <row r="969" spans="1:3" ht="20">
      <c r="A969" s="4"/>
      <c r="B969" s="76"/>
      <c r="C969" s="6"/>
    </row>
    <row r="970" spans="1:3" ht="20">
      <c r="A970" s="4"/>
      <c r="B970" s="76"/>
      <c r="C970" s="6"/>
    </row>
    <row r="971" spans="1:3" ht="20">
      <c r="A971" s="4"/>
      <c r="B971" s="76"/>
      <c r="C971" s="6"/>
    </row>
    <row r="972" spans="1:3" ht="20">
      <c r="A972" s="4"/>
      <c r="B972" s="76"/>
      <c r="C972" s="6"/>
    </row>
    <row r="973" spans="1:3" ht="20">
      <c r="A973" s="4"/>
      <c r="B973" s="76"/>
      <c r="C973" s="6"/>
    </row>
    <row r="974" spans="1:3" ht="20">
      <c r="A974" s="4"/>
      <c r="B974" s="76"/>
      <c r="C974" s="6"/>
    </row>
    <row r="975" spans="1:3" ht="20">
      <c r="A975" s="4"/>
      <c r="B975" s="76"/>
      <c r="C975" s="6"/>
    </row>
    <row r="976" spans="1:3" ht="20">
      <c r="A976" s="4"/>
      <c r="B976" s="76"/>
      <c r="C976" s="6"/>
    </row>
    <row r="977" spans="1:3" ht="20">
      <c r="A977" s="4"/>
      <c r="B977" s="76"/>
      <c r="C977" s="6"/>
    </row>
    <row r="978" spans="1:3" ht="20">
      <c r="A978" s="4"/>
      <c r="B978" s="76"/>
      <c r="C978" s="6"/>
    </row>
    <row r="979" spans="1:3" ht="20">
      <c r="A979" s="4"/>
      <c r="B979" s="76"/>
      <c r="C979" s="6"/>
    </row>
    <row r="980" spans="1:3" ht="20">
      <c r="A980" s="4"/>
      <c r="B980" s="76"/>
      <c r="C980" s="6"/>
    </row>
    <row r="981" spans="1:3" ht="20">
      <c r="A981" s="4"/>
      <c r="B981" s="76"/>
      <c r="C981" s="6"/>
    </row>
    <row r="982" spans="1:3" ht="20">
      <c r="A982" s="4"/>
      <c r="B982" s="76"/>
      <c r="C982" s="6"/>
    </row>
    <row r="983" spans="1:3" ht="20">
      <c r="A983" s="4"/>
      <c r="B983" s="76"/>
      <c r="C983" s="6"/>
    </row>
    <row r="984" spans="1:3" ht="20">
      <c r="A984" s="4"/>
      <c r="B984" s="76"/>
      <c r="C984" s="6"/>
    </row>
    <row r="985" spans="1:3" ht="20">
      <c r="A985" s="4"/>
      <c r="B985" s="76"/>
      <c r="C985" s="6"/>
    </row>
    <row r="986" spans="1:3" ht="20">
      <c r="A986" s="4"/>
      <c r="B986" s="76"/>
      <c r="C986" s="6"/>
    </row>
    <row r="987" spans="1:3" ht="20">
      <c r="A987" s="4"/>
      <c r="B987" s="76"/>
      <c r="C987" s="6"/>
    </row>
    <row r="988" spans="1:3" ht="20">
      <c r="A988" s="4"/>
      <c r="B988" s="76"/>
      <c r="C988" s="6"/>
    </row>
    <row r="989" spans="1:3" ht="20">
      <c r="A989" s="4"/>
      <c r="B989" s="76"/>
      <c r="C989" s="6"/>
    </row>
    <row r="990" spans="1:3" ht="20">
      <c r="A990" s="4"/>
      <c r="B990" s="76"/>
      <c r="C990" s="6"/>
    </row>
    <row r="991" spans="1:3" ht="20">
      <c r="A991" s="4"/>
      <c r="B991" s="76"/>
      <c r="C991" s="6"/>
    </row>
    <row r="992" spans="1:3" ht="20">
      <c r="A992" s="4"/>
      <c r="B992" s="76"/>
      <c r="C992" s="6"/>
    </row>
    <row r="993" spans="1:3" ht="20">
      <c r="A993" s="4"/>
      <c r="B993" s="76"/>
      <c r="C993" s="6"/>
    </row>
    <row r="994" spans="1:3" ht="20">
      <c r="A994" s="4"/>
      <c r="B994" s="76"/>
      <c r="C994" s="6"/>
    </row>
    <row r="995" spans="1:3" ht="20">
      <c r="A995" s="4"/>
      <c r="B995" s="76"/>
      <c r="C995" s="6"/>
    </row>
    <row r="996" spans="1:3" ht="20">
      <c r="A996" s="4"/>
      <c r="B996" s="76"/>
      <c r="C996" s="6"/>
    </row>
    <row r="997" spans="1:3" ht="20">
      <c r="A997" s="4"/>
      <c r="B997" s="76"/>
      <c r="C997" s="6"/>
    </row>
    <row r="998" spans="1:3" ht="20">
      <c r="A998" s="4"/>
      <c r="B998" s="76"/>
      <c r="C998" s="6"/>
    </row>
    <row r="999" spans="1:3" ht="20">
      <c r="A999" s="4"/>
      <c r="B999" s="76"/>
      <c r="C999" s="6"/>
    </row>
  </sheetData>
  <autoFilter ref="A1:C653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W2011"/>
  <sheetViews>
    <sheetView tabSelected="1" zoomScale="77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9" sqref="L9"/>
    </sheetView>
  </sheetViews>
  <sheetFormatPr defaultColWidth="12.6328125" defaultRowHeight="12.5"/>
  <cols>
    <col min="1" max="1" width="8.6328125" customWidth="1"/>
    <col min="2" max="2" width="31.36328125" style="101" bestFit="1" customWidth="1"/>
    <col min="3" max="3" width="12.453125" customWidth="1"/>
    <col min="4" max="4" width="23" customWidth="1"/>
    <col min="5" max="5" width="22.453125" customWidth="1"/>
    <col min="6" max="6" width="30.6328125" customWidth="1"/>
    <col min="7" max="10" width="12.453125" customWidth="1"/>
    <col min="11" max="11" width="27.90625" customWidth="1"/>
    <col min="12" max="13" width="12.453125" customWidth="1"/>
    <col min="14" max="25" width="8.6328125" customWidth="1"/>
  </cols>
  <sheetData>
    <row r="1" spans="1:23" ht="20">
      <c r="A1" s="1" t="s">
        <v>1254</v>
      </c>
      <c r="B1" s="100" t="s">
        <v>1255</v>
      </c>
      <c r="C1" s="14" t="s">
        <v>1256</v>
      </c>
      <c r="D1" s="15" t="s">
        <v>1257</v>
      </c>
      <c r="E1" s="16" t="s">
        <v>2</v>
      </c>
      <c r="F1" s="17" t="s">
        <v>1258</v>
      </c>
      <c r="G1" s="18" t="s">
        <v>1259</v>
      </c>
      <c r="H1" s="19" t="s">
        <v>1260</v>
      </c>
      <c r="I1" s="19" t="s">
        <v>1261</v>
      </c>
      <c r="J1" s="16" t="s">
        <v>1262</v>
      </c>
      <c r="K1" s="16" t="s">
        <v>1263</v>
      </c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20">
      <c r="A2" s="5" t="s">
        <v>1264</v>
      </c>
      <c r="B2" s="29">
        <v>44960</v>
      </c>
      <c r="C2" s="5" t="s">
        <v>294</v>
      </c>
      <c r="D2" s="22" t="str">
        <f>VLOOKUP($C2,Customer!$A$1:$C$896,2,0)</f>
        <v>Almira Hasna Zulfany</v>
      </c>
      <c r="E2" s="23">
        <f>VLOOKUP($C2,Customer!$A$1:$C$896,3,0)</f>
        <v>6285854577350</v>
      </c>
      <c r="F2" s="13" t="s">
        <v>1265</v>
      </c>
      <c r="G2" s="24">
        <v>1</v>
      </c>
      <c r="H2" s="25">
        <f>VLOOKUP($F2,Produk!$B$2:$C$63,2,0)</f>
        <v>35000</v>
      </c>
      <c r="I2" s="25">
        <f t="shared" ref="I2:I252" si="0">G2*H2</f>
        <v>35000</v>
      </c>
      <c r="J2" s="26" t="s">
        <v>1266</v>
      </c>
      <c r="K2" s="13" t="s">
        <v>1267</v>
      </c>
      <c r="L2" s="27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20">
      <c r="A3" s="5" t="s">
        <v>1264</v>
      </c>
      <c r="B3" s="29">
        <v>44960</v>
      </c>
      <c r="C3" s="5" t="s">
        <v>294</v>
      </c>
      <c r="D3" s="22" t="str">
        <f>VLOOKUP($C3,Customer!$A$1:$C$896,2,0)</f>
        <v>Almira Hasna Zulfany</v>
      </c>
      <c r="E3" s="23">
        <f>VLOOKUP($C3,Customer!$A$1:$C$896,3,0)</f>
        <v>6285854577350</v>
      </c>
      <c r="F3" s="13" t="s">
        <v>1268</v>
      </c>
      <c r="G3" s="24">
        <v>1</v>
      </c>
      <c r="H3" s="25">
        <f>VLOOKUP($F3,Produk!$B$2:$C$63,2,0)</f>
        <v>35000</v>
      </c>
      <c r="I3" s="25">
        <f t="shared" si="0"/>
        <v>35000</v>
      </c>
      <c r="J3" s="26" t="s">
        <v>1266</v>
      </c>
      <c r="K3" s="13" t="s">
        <v>1267</v>
      </c>
      <c r="L3" s="27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20">
      <c r="A4" s="5" t="s">
        <v>1264</v>
      </c>
      <c r="B4" s="29">
        <v>44960</v>
      </c>
      <c r="C4" s="5" t="s">
        <v>294</v>
      </c>
      <c r="D4" s="22" t="str">
        <f>VLOOKUP($C4,Customer!$A$1:$C$896,2,0)</f>
        <v>Almira Hasna Zulfany</v>
      </c>
      <c r="E4" s="23">
        <f>VLOOKUP($C4,Customer!$A$1:$C$896,3,0)</f>
        <v>6285854577350</v>
      </c>
      <c r="F4" s="13" t="s">
        <v>1269</v>
      </c>
      <c r="G4" s="24">
        <v>1</v>
      </c>
      <c r="H4" s="25">
        <f>VLOOKUP($F4,Produk!$B$2:$C$63,2,0)</f>
        <v>28000</v>
      </c>
      <c r="I4" s="25">
        <f t="shared" si="0"/>
        <v>28000</v>
      </c>
      <c r="J4" s="26" t="s">
        <v>1266</v>
      </c>
      <c r="K4" s="13" t="s">
        <v>1267</v>
      </c>
      <c r="L4" s="27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20">
      <c r="A5" s="5" t="s">
        <v>1270</v>
      </c>
      <c r="B5" s="29">
        <v>44961</v>
      </c>
      <c r="C5" s="5" t="s">
        <v>296</v>
      </c>
      <c r="D5" s="22" t="str">
        <f>VLOOKUP($C5,Customer!$A$1:$C$896,2,0)</f>
        <v>Nona</v>
      </c>
      <c r="E5" s="23">
        <f>VLOOKUP($C5,Customer!$A$1:$C$896,3,0)</f>
        <v>6282331444423</v>
      </c>
      <c r="F5" s="13" t="s">
        <v>1271</v>
      </c>
      <c r="G5" s="24">
        <v>1</v>
      </c>
      <c r="H5" s="25">
        <f>VLOOKUP($F5,Produk!$B$2:$C$63,2,0)</f>
        <v>15000</v>
      </c>
      <c r="I5" s="25">
        <f t="shared" si="0"/>
        <v>15000</v>
      </c>
      <c r="J5" s="26" t="s">
        <v>1272</v>
      </c>
      <c r="K5" s="13" t="s">
        <v>1267</v>
      </c>
      <c r="L5" s="27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20">
      <c r="A6" s="5" t="s">
        <v>1270</v>
      </c>
      <c r="B6" s="29">
        <v>44961</v>
      </c>
      <c r="C6" s="5" t="s">
        <v>296</v>
      </c>
      <c r="D6" s="22" t="str">
        <f>VLOOKUP($C6,Customer!$A$1:$C$896,2,0)</f>
        <v>Nona</v>
      </c>
      <c r="E6" s="23">
        <f>VLOOKUP($C6,Customer!$A$1:$C$896,3,0)</f>
        <v>6282331444423</v>
      </c>
      <c r="F6" s="13" t="s">
        <v>1269</v>
      </c>
      <c r="G6" s="24">
        <v>1</v>
      </c>
      <c r="H6" s="25">
        <f>VLOOKUP($F6,Produk!$B$2:$C$63,2,0)</f>
        <v>28000</v>
      </c>
      <c r="I6" s="25">
        <f t="shared" si="0"/>
        <v>28000</v>
      </c>
      <c r="J6" s="26" t="s">
        <v>1272</v>
      </c>
      <c r="K6" s="13" t="s">
        <v>1267</v>
      </c>
      <c r="L6" s="27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20">
      <c r="A7" s="5" t="s">
        <v>1270</v>
      </c>
      <c r="B7" s="29">
        <v>44961</v>
      </c>
      <c r="C7" s="5" t="s">
        <v>296</v>
      </c>
      <c r="D7" s="22" t="str">
        <f>VLOOKUP($C7,Customer!$A$1:$C$896,2,0)</f>
        <v>Nona</v>
      </c>
      <c r="E7" s="23">
        <f>VLOOKUP($C7,Customer!$A$1:$C$896,3,0)</f>
        <v>6282331444423</v>
      </c>
      <c r="F7" s="13" t="s">
        <v>1273</v>
      </c>
      <c r="G7" s="24">
        <v>1</v>
      </c>
      <c r="H7" s="25">
        <f>VLOOKUP($F7,Produk!$B$2:$C$63,2,0)</f>
        <v>22000</v>
      </c>
      <c r="I7" s="25">
        <f t="shared" si="0"/>
        <v>22000</v>
      </c>
      <c r="J7" s="26" t="s">
        <v>1272</v>
      </c>
      <c r="K7" s="13" t="s">
        <v>1267</v>
      </c>
      <c r="L7" s="27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0">
      <c r="A8" s="5" t="s">
        <v>1270</v>
      </c>
      <c r="B8" s="29">
        <v>44961</v>
      </c>
      <c r="C8" s="5" t="s">
        <v>296</v>
      </c>
      <c r="D8" s="22" t="str">
        <f>VLOOKUP($C8,Customer!$A$1:$C$896,2,0)</f>
        <v>Nona</v>
      </c>
      <c r="E8" s="23">
        <f>VLOOKUP($C8,Customer!$A$1:$C$896,3,0)</f>
        <v>6282331444423</v>
      </c>
      <c r="F8" s="13" t="s">
        <v>1274</v>
      </c>
      <c r="G8" s="24">
        <v>2</v>
      </c>
      <c r="H8" s="25">
        <f>VLOOKUP($F8,Produk!$B$2:$C$63,2,0)</f>
        <v>22000</v>
      </c>
      <c r="I8" s="25">
        <f t="shared" si="0"/>
        <v>44000</v>
      </c>
      <c r="J8" s="26" t="s">
        <v>1272</v>
      </c>
      <c r="K8" s="13" t="s">
        <v>1267</v>
      </c>
      <c r="L8" s="27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0">
      <c r="A9" s="5" t="s">
        <v>1275</v>
      </c>
      <c r="B9" s="29">
        <v>44962</v>
      </c>
      <c r="C9" s="5" t="s">
        <v>298</v>
      </c>
      <c r="D9" s="22" t="str">
        <f>VLOOKUP($C9,Customer!$A$1:$C$896,2,0)</f>
        <v>Khansa</v>
      </c>
      <c r="E9" s="23">
        <f>VLOOKUP($C9,Customer!$A$1:$C$896,3,0)</f>
        <v>6281554078977</v>
      </c>
      <c r="F9" s="13" t="s">
        <v>1268</v>
      </c>
      <c r="G9" s="24">
        <v>3</v>
      </c>
      <c r="H9" s="25">
        <f>VLOOKUP($F9,Produk!$B$2:$C$63,2,0)</f>
        <v>35000</v>
      </c>
      <c r="I9" s="25">
        <f t="shared" si="0"/>
        <v>105000</v>
      </c>
      <c r="J9" s="26" t="s">
        <v>1276</v>
      </c>
      <c r="K9" s="13" t="s">
        <v>1267</v>
      </c>
      <c r="L9" s="27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0">
      <c r="A10" s="5" t="s">
        <v>1275</v>
      </c>
      <c r="B10" s="29">
        <v>44962</v>
      </c>
      <c r="C10" s="5" t="s">
        <v>298</v>
      </c>
      <c r="D10" s="22" t="str">
        <f>VLOOKUP($C10,Customer!$A$1:$C$896,2,0)</f>
        <v>Khansa</v>
      </c>
      <c r="E10" s="23">
        <f>VLOOKUP($C10,Customer!$A$1:$C$896,3,0)</f>
        <v>6281554078977</v>
      </c>
      <c r="F10" s="13" t="s">
        <v>1271</v>
      </c>
      <c r="G10" s="24">
        <v>2</v>
      </c>
      <c r="H10" s="25">
        <f>VLOOKUP($F10,Produk!$B$2:$C$63,2,0)</f>
        <v>15000</v>
      </c>
      <c r="I10" s="25">
        <f t="shared" si="0"/>
        <v>30000</v>
      </c>
      <c r="J10" s="26" t="s">
        <v>1276</v>
      </c>
      <c r="K10" s="13" t="s">
        <v>1267</v>
      </c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0">
      <c r="A11" s="5" t="s">
        <v>1275</v>
      </c>
      <c r="B11" s="29">
        <v>44962</v>
      </c>
      <c r="C11" s="5" t="s">
        <v>298</v>
      </c>
      <c r="D11" s="22" t="str">
        <f>VLOOKUP($C11,Customer!$A$1:$C$896,2,0)</f>
        <v>Khansa</v>
      </c>
      <c r="E11" s="23">
        <f>VLOOKUP($C11,Customer!$A$1:$C$896,3,0)</f>
        <v>6281554078977</v>
      </c>
      <c r="F11" s="13" t="s">
        <v>1273</v>
      </c>
      <c r="G11" s="24">
        <v>1</v>
      </c>
      <c r="H11" s="25">
        <f>VLOOKUP($F11,Produk!$B$2:$C$63,2,0)</f>
        <v>22000</v>
      </c>
      <c r="I11" s="25">
        <f t="shared" si="0"/>
        <v>22000</v>
      </c>
      <c r="J11" s="26" t="s">
        <v>1276</v>
      </c>
      <c r="K11" s="13" t="s">
        <v>1267</v>
      </c>
      <c r="L11" s="27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0">
      <c r="A12" s="5" t="s">
        <v>1275</v>
      </c>
      <c r="B12" s="29">
        <v>44962</v>
      </c>
      <c r="C12" s="5" t="s">
        <v>298</v>
      </c>
      <c r="D12" s="22" t="str">
        <f>VLOOKUP($C12,Customer!$A$1:$C$896,2,0)</f>
        <v>Khansa</v>
      </c>
      <c r="E12" s="23">
        <f>VLOOKUP($C12,Customer!$A$1:$C$896,3,0)</f>
        <v>6281554078977</v>
      </c>
      <c r="F12" s="13" t="s">
        <v>1277</v>
      </c>
      <c r="G12" s="24">
        <v>1</v>
      </c>
      <c r="H12" s="25">
        <f>VLOOKUP($F12,Produk!$B$2:$C$63,2,0)</f>
        <v>22000</v>
      </c>
      <c r="I12" s="25">
        <f t="shared" si="0"/>
        <v>22000</v>
      </c>
      <c r="J12" s="26" t="s">
        <v>1276</v>
      </c>
      <c r="K12" s="13" t="s">
        <v>1267</v>
      </c>
      <c r="L12" s="27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0">
      <c r="A13" s="5" t="s">
        <v>1275</v>
      </c>
      <c r="B13" s="29">
        <v>44962</v>
      </c>
      <c r="C13" s="5" t="s">
        <v>3</v>
      </c>
      <c r="D13" s="22" t="str">
        <f>VLOOKUP($C13,Customer!$A$1:$C$896,2,0)</f>
        <v>Citra Bayunda</v>
      </c>
      <c r="E13" s="23">
        <f>VLOOKUP($C13,Customer!$A$1:$C$896,3,0)</f>
        <v>6281231177447</v>
      </c>
      <c r="F13" s="13" t="s">
        <v>1268</v>
      </c>
      <c r="G13" s="24">
        <v>2</v>
      </c>
      <c r="H13" s="25">
        <f>VLOOKUP($F13,Produk!$B$2:$C$63,2,0)</f>
        <v>35000</v>
      </c>
      <c r="I13" s="25">
        <f t="shared" si="0"/>
        <v>70000</v>
      </c>
      <c r="J13" s="26" t="s">
        <v>1266</v>
      </c>
      <c r="K13" s="13" t="s">
        <v>1278</v>
      </c>
      <c r="L13" s="27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0">
      <c r="A14" s="5" t="s">
        <v>1275</v>
      </c>
      <c r="B14" s="29">
        <v>44962</v>
      </c>
      <c r="C14" s="5" t="s">
        <v>3</v>
      </c>
      <c r="D14" s="22" t="str">
        <f>VLOOKUP($C14,Customer!$A$1:$C$896,2,0)</f>
        <v>Citra Bayunda</v>
      </c>
      <c r="E14" s="23">
        <f>VLOOKUP($C14,Customer!$A$1:$C$896,3,0)</f>
        <v>6281231177447</v>
      </c>
      <c r="F14" s="13" t="s">
        <v>1271</v>
      </c>
      <c r="G14" s="24">
        <v>1</v>
      </c>
      <c r="H14" s="25">
        <f>VLOOKUP($F14,Produk!$B$2:$C$63,2,0)</f>
        <v>15000</v>
      </c>
      <c r="I14" s="25">
        <f t="shared" si="0"/>
        <v>15000</v>
      </c>
      <c r="J14" s="26" t="s">
        <v>1266</v>
      </c>
      <c r="K14" s="13" t="s">
        <v>1278</v>
      </c>
      <c r="L14" s="27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0">
      <c r="A15" s="5" t="s">
        <v>1275</v>
      </c>
      <c r="B15" s="29">
        <v>44962</v>
      </c>
      <c r="C15" s="5" t="s">
        <v>3</v>
      </c>
      <c r="D15" s="22" t="str">
        <f>VLOOKUP($C15,Customer!$A$1:$C$896,2,0)</f>
        <v>Citra Bayunda</v>
      </c>
      <c r="E15" s="23">
        <f>VLOOKUP($C15,Customer!$A$1:$C$896,3,0)</f>
        <v>6281231177447</v>
      </c>
      <c r="F15" s="13" t="s">
        <v>1269</v>
      </c>
      <c r="G15" s="24">
        <v>1</v>
      </c>
      <c r="H15" s="25">
        <f>VLOOKUP($F15,Produk!$B$2:$C$63,2,0)</f>
        <v>28000</v>
      </c>
      <c r="I15" s="25">
        <f t="shared" si="0"/>
        <v>28000</v>
      </c>
      <c r="J15" s="26" t="s">
        <v>1266</v>
      </c>
      <c r="K15" s="13" t="s">
        <v>1279</v>
      </c>
      <c r="L15" s="27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0">
      <c r="A16" s="5" t="s">
        <v>1275</v>
      </c>
      <c r="B16" s="29">
        <v>44962</v>
      </c>
      <c r="C16" s="5" t="s">
        <v>299</v>
      </c>
      <c r="D16" s="22" t="str">
        <f>VLOOKUP($C16,Customer!$A$1:$C$896,2,0)</f>
        <v>Nenock</v>
      </c>
      <c r="E16" s="23">
        <f>VLOOKUP($C16,Customer!$A$1:$C$896,3,0)</f>
        <v>628121642216</v>
      </c>
      <c r="F16" s="13" t="s">
        <v>1268</v>
      </c>
      <c r="G16" s="24">
        <v>2</v>
      </c>
      <c r="H16" s="25">
        <f>VLOOKUP($F16,Produk!$B$2:$C$63,2,0)</f>
        <v>35000</v>
      </c>
      <c r="I16" s="25">
        <f t="shared" si="0"/>
        <v>70000</v>
      </c>
      <c r="J16" s="26" t="s">
        <v>1299</v>
      </c>
      <c r="K16" s="13" t="s">
        <v>1279</v>
      </c>
      <c r="L16" s="27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0">
      <c r="A17" s="5" t="s">
        <v>1275</v>
      </c>
      <c r="B17" s="29">
        <v>44962</v>
      </c>
      <c r="C17" s="9" t="s">
        <v>299</v>
      </c>
      <c r="D17" s="22" t="str">
        <f>VLOOKUP($C17,Customer!$A$1:$C$896,2,0)</f>
        <v>Nenock</v>
      </c>
      <c r="E17" s="23">
        <f>VLOOKUP($C17,Customer!$A$1:$C$896,3,0)</f>
        <v>628121642216</v>
      </c>
      <c r="F17" s="13" t="s">
        <v>1265</v>
      </c>
      <c r="G17" s="24">
        <v>1</v>
      </c>
      <c r="H17" s="25">
        <f>VLOOKUP($F17,Produk!$B$2:$C$63,2,0)</f>
        <v>35000</v>
      </c>
      <c r="I17" s="25">
        <f t="shared" si="0"/>
        <v>35000</v>
      </c>
      <c r="J17" s="26" t="s">
        <v>1299</v>
      </c>
      <c r="K17" s="13" t="s">
        <v>1279</v>
      </c>
      <c r="L17" s="27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0">
      <c r="A18" s="5" t="s">
        <v>1280</v>
      </c>
      <c r="B18" s="29">
        <v>44963</v>
      </c>
      <c r="C18" s="5" t="s">
        <v>318</v>
      </c>
      <c r="D18" s="22" t="str">
        <f>VLOOKUP($C18,Customer!$A$1:$C$896,2,0)</f>
        <v>Rejanuar</v>
      </c>
      <c r="E18" s="23">
        <f>VLOOKUP($C18,Customer!$A$1:$C$896,3,0)</f>
        <v>6287855147871</v>
      </c>
      <c r="F18" s="13" t="s">
        <v>1265</v>
      </c>
      <c r="G18" s="24">
        <v>1</v>
      </c>
      <c r="H18" s="25">
        <f>VLOOKUP($F18,Produk!$B$2:$C$63,2,0)</f>
        <v>35000</v>
      </c>
      <c r="I18" s="25">
        <f t="shared" si="0"/>
        <v>35000</v>
      </c>
      <c r="J18" s="26" t="s">
        <v>1299</v>
      </c>
      <c r="K18" s="13" t="s">
        <v>1279</v>
      </c>
      <c r="L18" s="27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0">
      <c r="A19" s="5" t="s">
        <v>1280</v>
      </c>
      <c r="B19" s="29">
        <v>44963</v>
      </c>
      <c r="C19" s="5" t="s">
        <v>318</v>
      </c>
      <c r="D19" s="22" t="str">
        <f>VLOOKUP($C19,Customer!$A$1:$C$896,2,0)</f>
        <v>Rejanuar</v>
      </c>
      <c r="E19" s="23">
        <f>VLOOKUP($C19,Customer!$A$1:$C$896,3,0)</f>
        <v>6287855147871</v>
      </c>
      <c r="F19" s="13" t="s">
        <v>1274</v>
      </c>
      <c r="G19" s="24">
        <v>1</v>
      </c>
      <c r="H19" s="25">
        <f>VLOOKUP($F19,Produk!$B$2:$C$63,2,0)</f>
        <v>22000</v>
      </c>
      <c r="I19" s="25">
        <f t="shared" si="0"/>
        <v>22000</v>
      </c>
      <c r="J19" s="26" t="s">
        <v>1299</v>
      </c>
      <c r="K19" s="13" t="s">
        <v>1279</v>
      </c>
      <c r="L19" s="27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0">
      <c r="A20" s="5" t="s">
        <v>1280</v>
      </c>
      <c r="B20" s="29">
        <v>44963</v>
      </c>
      <c r="C20" s="5" t="s">
        <v>258</v>
      </c>
      <c r="D20" s="22" t="str">
        <f>VLOOKUP($C20,Customer!$A$1:$C$896,2,0)</f>
        <v>Rizki F</v>
      </c>
      <c r="E20" s="23">
        <f>VLOOKUP($C20,Customer!$A$1:$C$896,3,0)</f>
        <v>628114221788</v>
      </c>
      <c r="F20" s="13" t="s">
        <v>1265</v>
      </c>
      <c r="G20" s="24">
        <v>1</v>
      </c>
      <c r="H20" s="25">
        <f>VLOOKUP($F20,Produk!$B$2:$C$63,2,0)</f>
        <v>35000</v>
      </c>
      <c r="I20" s="25">
        <f t="shared" si="0"/>
        <v>35000</v>
      </c>
      <c r="J20" s="26" t="s">
        <v>1299</v>
      </c>
      <c r="K20" s="13" t="s">
        <v>1279</v>
      </c>
      <c r="L20" s="27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0">
      <c r="A21" s="5" t="s">
        <v>1280</v>
      </c>
      <c r="B21" s="29">
        <v>44963</v>
      </c>
      <c r="C21" s="5" t="s">
        <v>258</v>
      </c>
      <c r="D21" s="22" t="str">
        <f>VLOOKUP($C21,Customer!$A$1:$C$896,2,0)</f>
        <v>Rizki F</v>
      </c>
      <c r="E21" s="23">
        <f>VLOOKUP($C21,Customer!$A$1:$C$896,3,0)</f>
        <v>628114221788</v>
      </c>
      <c r="F21" s="13" t="s">
        <v>1268</v>
      </c>
      <c r="G21" s="24">
        <v>2</v>
      </c>
      <c r="H21" s="25">
        <f>VLOOKUP($F21,Produk!$B$2:$C$63,2,0)</f>
        <v>35000</v>
      </c>
      <c r="I21" s="25">
        <f t="shared" si="0"/>
        <v>70000</v>
      </c>
      <c r="J21" s="26" t="s">
        <v>1299</v>
      </c>
      <c r="K21" s="13" t="s">
        <v>1279</v>
      </c>
      <c r="L21" s="27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0">
      <c r="A22" s="5" t="s">
        <v>1281</v>
      </c>
      <c r="B22" s="29">
        <v>44964</v>
      </c>
      <c r="C22" s="5" t="s">
        <v>3</v>
      </c>
      <c r="D22" s="22" t="str">
        <f>VLOOKUP($C22,Customer!$A$1:$C$896,2,0)</f>
        <v>Citra Bayunda</v>
      </c>
      <c r="E22" s="23">
        <f>VLOOKUP($C22,Customer!$A$1:$C$896,3,0)</f>
        <v>6281231177447</v>
      </c>
      <c r="F22" s="13" t="s">
        <v>1282</v>
      </c>
      <c r="G22" s="24">
        <v>1</v>
      </c>
      <c r="H22" s="25">
        <f>VLOOKUP($F22,Produk!$B$2:$C$63,2,0)</f>
        <v>30000</v>
      </c>
      <c r="I22" s="25">
        <f t="shared" si="0"/>
        <v>30000</v>
      </c>
      <c r="J22" s="26" t="s">
        <v>1266</v>
      </c>
      <c r="K22" s="13" t="s">
        <v>1278</v>
      </c>
      <c r="L22" s="27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0">
      <c r="A23" s="5" t="s">
        <v>1281</v>
      </c>
      <c r="B23" s="29">
        <v>44964</v>
      </c>
      <c r="C23" s="5" t="s">
        <v>3</v>
      </c>
      <c r="D23" s="22" t="str">
        <f>VLOOKUP($C23,Customer!$A$1:$C$896,2,0)</f>
        <v>Citra Bayunda</v>
      </c>
      <c r="E23" s="23">
        <f>VLOOKUP($C23,Customer!$A$1:$C$896,3,0)</f>
        <v>6281231177447</v>
      </c>
      <c r="F23" s="13" t="s">
        <v>1283</v>
      </c>
      <c r="G23" s="24">
        <v>1</v>
      </c>
      <c r="H23" s="25">
        <f>VLOOKUP($F23,Produk!$B$2:$C$63,2,0)</f>
        <v>35000</v>
      </c>
      <c r="I23" s="25">
        <f t="shared" si="0"/>
        <v>35000</v>
      </c>
      <c r="J23" s="26" t="s">
        <v>1266</v>
      </c>
      <c r="K23" s="13" t="s">
        <v>1278</v>
      </c>
      <c r="L23" s="27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0">
      <c r="A24" s="5" t="s">
        <v>1281</v>
      </c>
      <c r="B24" s="29">
        <v>44964</v>
      </c>
      <c r="C24" s="5" t="s">
        <v>3</v>
      </c>
      <c r="D24" s="22" t="str">
        <f>VLOOKUP($C24,Customer!$A$1:$C$896,2,0)</f>
        <v>Citra Bayunda</v>
      </c>
      <c r="E24" s="23">
        <f>VLOOKUP($C24,Customer!$A$1:$C$896,3,0)</f>
        <v>6281231177447</v>
      </c>
      <c r="F24" s="13" t="s">
        <v>1268</v>
      </c>
      <c r="G24" s="24">
        <v>1</v>
      </c>
      <c r="H24" s="25">
        <f>VLOOKUP($F24,Produk!$B$2:$C$63,2,0)</f>
        <v>35000</v>
      </c>
      <c r="I24" s="25">
        <f t="shared" si="0"/>
        <v>35000</v>
      </c>
      <c r="J24" s="26" t="s">
        <v>1266</v>
      </c>
      <c r="K24" s="13" t="s">
        <v>1278</v>
      </c>
      <c r="L24" s="27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0">
      <c r="A25" s="5" t="s">
        <v>1281</v>
      </c>
      <c r="B25" s="29">
        <v>44964</v>
      </c>
      <c r="C25" s="5" t="s">
        <v>301</v>
      </c>
      <c r="D25" s="22" t="str">
        <f>VLOOKUP($C25,Customer!$A$1:$C$896,2,0)</f>
        <v>Sinta</v>
      </c>
      <c r="E25" s="23">
        <f>VLOOKUP($C25,Customer!$A$1:$C$896,3,0)</f>
        <v>6281335254271</v>
      </c>
      <c r="F25" s="13" t="s">
        <v>1283</v>
      </c>
      <c r="G25" s="24">
        <v>1</v>
      </c>
      <c r="H25" s="25">
        <f>VLOOKUP($F25,Produk!$B$2:$C$63,2,0)</f>
        <v>35000</v>
      </c>
      <c r="I25" s="25">
        <f t="shared" si="0"/>
        <v>35000</v>
      </c>
      <c r="J25" s="26" t="s">
        <v>1266</v>
      </c>
      <c r="K25" s="13" t="s">
        <v>1267</v>
      </c>
      <c r="L25" s="27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0">
      <c r="A26" s="5" t="s">
        <v>1281</v>
      </c>
      <c r="B26" s="29">
        <v>44964</v>
      </c>
      <c r="C26" s="5" t="s">
        <v>301</v>
      </c>
      <c r="D26" s="22" t="str">
        <f>VLOOKUP($C26,Customer!$A$1:$C$896,2,0)</f>
        <v>Sinta</v>
      </c>
      <c r="E26" s="23">
        <f>VLOOKUP($C26,Customer!$A$1:$C$896,3,0)</f>
        <v>6281335254271</v>
      </c>
      <c r="F26" s="13" t="s">
        <v>1282</v>
      </c>
      <c r="G26" s="24">
        <v>1</v>
      </c>
      <c r="H26" s="25">
        <f>VLOOKUP($F26,Produk!$B$2:$C$63,2,0)</f>
        <v>30000</v>
      </c>
      <c r="I26" s="25">
        <f t="shared" si="0"/>
        <v>30000</v>
      </c>
      <c r="J26" s="26" t="s">
        <v>1266</v>
      </c>
      <c r="K26" s="13" t="s">
        <v>1267</v>
      </c>
      <c r="L26" s="27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0">
      <c r="A27" s="5" t="s">
        <v>1281</v>
      </c>
      <c r="B27" s="29">
        <v>44964</v>
      </c>
      <c r="C27" s="5" t="s">
        <v>3</v>
      </c>
      <c r="D27" s="22" t="str">
        <f>VLOOKUP($C27,Customer!$A$1:$C$896,2,0)</f>
        <v>Citra Bayunda</v>
      </c>
      <c r="E27" s="23">
        <f>VLOOKUP($C27,Customer!$A$1:$C$896,3,0)</f>
        <v>6281231177447</v>
      </c>
      <c r="F27" s="13" t="s">
        <v>1282</v>
      </c>
      <c r="G27" s="24">
        <v>1</v>
      </c>
      <c r="H27" s="25">
        <f>VLOOKUP($F27,Produk!$B$2:$C$63,2,0)</f>
        <v>30000</v>
      </c>
      <c r="I27" s="25">
        <f t="shared" si="0"/>
        <v>30000</v>
      </c>
      <c r="J27" s="26" t="s">
        <v>1272</v>
      </c>
      <c r="K27" s="13" t="s">
        <v>1267</v>
      </c>
      <c r="L27" s="27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0">
      <c r="A28" s="5" t="s">
        <v>1284</v>
      </c>
      <c r="B28" s="29">
        <v>44965</v>
      </c>
      <c r="C28" s="5" t="s">
        <v>294</v>
      </c>
      <c r="D28" s="22" t="str">
        <f>VLOOKUP($C28,Customer!$A$1:$C$896,2,0)</f>
        <v>Almira Hasna Zulfany</v>
      </c>
      <c r="E28" s="23">
        <f>VLOOKUP($C28,Customer!$A$1:$C$896,3,0)</f>
        <v>6285854577350</v>
      </c>
      <c r="F28" s="13" t="s">
        <v>1285</v>
      </c>
      <c r="G28" s="24">
        <v>2</v>
      </c>
      <c r="H28" s="25">
        <f>VLOOKUP($F28,Produk!$B$2:$C$63,2,0)</f>
        <v>10000</v>
      </c>
      <c r="I28" s="25">
        <f t="shared" si="0"/>
        <v>20000</v>
      </c>
      <c r="J28" s="26" t="s">
        <v>1272</v>
      </c>
      <c r="K28" s="13" t="s">
        <v>1267</v>
      </c>
      <c r="L28" s="27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20">
      <c r="A29" s="5" t="s">
        <v>1284</v>
      </c>
      <c r="B29" s="29">
        <v>44965</v>
      </c>
      <c r="C29" s="5" t="s">
        <v>294</v>
      </c>
      <c r="D29" s="22" t="str">
        <f>VLOOKUP($C29,Customer!$A$1:$C$896,2,0)</f>
        <v>Almira Hasna Zulfany</v>
      </c>
      <c r="E29" s="23">
        <f>VLOOKUP($C29,Customer!$A$1:$C$896,3,0)</f>
        <v>6285854577350</v>
      </c>
      <c r="F29" s="13" t="s">
        <v>1286</v>
      </c>
      <c r="G29" s="24">
        <v>1</v>
      </c>
      <c r="H29" s="25">
        <f>VLOOKUP($F29,Produk!$B$2:$C$63,2,0)</f>
        <v>25000</v>
      </c>
      <c r="I29" s="25">
        <f t="shared" si="0"/>
        <v>25000</v>
      </c>
      <c r="J29" s="26" t="s">
        <v>1272</v>
      </c>
      <c r="K29" s="13" t="s">
        <v>1267</v>
      </c>
      <c r="L29" s="27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20">
      <c r="A30" s="5" t="s">
        <v>1284</v>
      </c>
      <c r="B30" s="29">
        <v>44965</v>
      </c>
      <c r="C30" s="5" t="s">
        <v>294</v>
      </c>
      <c r="D30" s="22" t="str">
        <f>VLOOKUP($C30,Customer!$A$1:$C$896,2,0)</f>
        <v>Almira Hasna Zulfany</v>
      </c>
      <c r="E30" s="23">
        <f>VLOOKUP($C30,Customer!$A$1:$C$896,3,0)</f>
        <v>6285854577350</v>
      </c>
      <c r="F30" s="13" t="s">
        <v>1269</v>
      </c>
      <c r="G30" s="24">
        <v>1</v>
      </c>
      <c r="H30" s="25">
        <f>VLOOKUP($F30,Produk!$B$2:$C$63,2,0)</f>
        <v>28000</v>
      </c>
      <c r="I30" s="25">
        <f t="shared" si="0"/>
        <v>28000</v>
      </c>
      <c r="J30" s="26" t="s">
        <v>1272</v>
      </c>
      <c r="K30" s="13" t="s">
        <v>1267</v>
      </c>
      <c r="L30" s="27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20">
      <c r="A31" s="5" t="s">
        <v>1264</v>
      </c>
      <c r="B31" s="29">
        <v>44967</v>
      </c>
      <c r="C31" s="5" t="s">
        <v>3</v>
      </c>
      <c r="D31" s="22" t="str">
        <f>VLOOKUP($C31,Customer!$A$1:$C$896,2,0)</f>
        <v>Citra Bayunda</v>
      </c>
      <c r="E31" s="23">
        <f>VLOOKUP($C31,Customer!$A$1:$C$896,3,0)</f>
        <v>6281231177447</v>
      </c>
      <c r="F31" s="13" t="s">
        <v>1282</v>
      </c>
      <c r="G31" s="24">
        <v>1</v>
      </c>
      <c r="H31" s="25">
        <f>VLOOKUP($F31,Produk!$B$2:$C$63,2,0)</f>
        <v>30000</v>
      </c>
      <c r="I31" s="25">
        <f t="shared" si="0"/>
        <v>30000</v>
      </c>
      <c r="J31" s="26" t="s">
        <v>1272</v>
      </c>
      <c r="K31" s="13" t="s">
        <v>1267</v>
      </c>
      <c r="L31" s="27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20">
      <c r="A32" s="5" t="s">
        <v>1264</v>
      </c>
      <c r="B32" s="29">
        <v>44967</v>
      </c>
      <c r="C32" s="5" t="s">
        <v>3</v>
      </c>
      <c r="D32" s="22" t="str">
        <f>VLOOKUP($C32,Customer!$A$1:$C$896,2,0)</f>
        <v>Citra Bayunda</v>
      </c>
      <c r="E32" s="23">
        <f>VLOOKUP($C32,Customer!$A$1:$C$896,3,0)</f>
        <v>6281231177447</v>
      </c>
      <c r="F32" s="13" t="s">
        <v>1274</v>
      </c>
      <c r="G32" s="24">
        <v>1</v>
      </c>
      <c r="H32" s="25">
        <f>VLOOKUP($F32,Produk!$B$2:$C$63,2,0)</f>
        <v>22000</v>
      </c>
      <c r="I32" s="25">
        <f t="shared" si="0"/>
        <v>22000</v>
      </c>
      <c r="J32" s="26" t="s">
        <v>1272</v>
      </c>
      <c r="K32" s="13" t="s">
        <v>1267</v>
      </c>
      <c r="L32" s="27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20">
      <c r="A33" s="5" t="s">
        <v>1270</v>
      </c>
      <c r="B33" s="29">
        <v>44968</v>
      </c>
      <c r="C33" s="5" t="s">
        <v>302</v>
      </c>
      <c r="D33" s="22" t="str">
        <f>VLOOKUP($C33,Customer!$A$1:$C$896,2,0)</f>
        <v>Julia</v>
      </c>
      <c r="E33" s="23">
        <f>VLOOKUP($C33,Customer!$A$1:$C$896,3,0)</f>
        <v>6285648578102</v>
      </c>
      <c r="F33" s="13" t="s">
        <v>1283</v>
      </c>
      <c r="G33" s="24">
        <v>1</v>
      </c>
      <c r="H33" s="25">
        <f>VLOOKUP($F33,Produk!$B$2:$C$63,2,0)</f>
        <v>35000</v>
      </c>
      <c r="I33" s="25">
        <f t="shared" si="0"/>
        <v>35000</v>
      </c>
      <c r="J33" s="26" t="s">
        <v>1272</v>
      </c>
      <c r="K33" s="13" t="s">
        <v>1267</v>
      </c>
      <c r="L33" s="27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20">
      <c r="A34" s="5" t="s">
        <v>1270</v>
      </c>
      <c r="B34" s="29">
        <v>44968</v>
      </c>
      <c r="C34" s="5" t="s">
        <v>302</v>
      </c>
      <c r="D34" s="22" t="str">
        <f>VLOOKUP($C34,Customer!$A$1:$C$896,2,0)</f>
        <v>Julia</v>
      </c>
      <c r="E34" s="23">
        <f>VLOOKUP($C34,Customer!$A$1:$C$896,3,0)</f>
        <v>6285648578102</v>
      </c>
      <c r="F34" s="13" t="s">
        <v>1269</v>
      </c>
      <c r="G34" s="24">
        <v>1</v>
      </c>
      <c r="H34" s="25">
        <f>VLOOKUP($F34,Produk!$B$2:$C$63,2,0)</f>
        <v>28000</v>
      </c>
      <c r="I34" s="25">
        <f t="shared" si="0"/>
        <v>28000</v>
      </c>
      <c r="J34" s="26" t="s">
        <v>1272</v>
      </c>
      <c r="K34" s="13" t="s">
        <v>1267</v>
      </c>
      <c r="L34" s="27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20">
      <c r="A35" s="5" t="s">
        <v>1270</v>
      </c>
      <c r="B35" s="29">
        <v>44968</v>
      </c>
      <c r="C35" s="5" t="s">
        <v>302</v>
      </c>
      <c r="D35" s="22" t="str">
        <f>VLOOKUP($C35,Customer!$A$1:$C$896,2,0)</f>
        <v>Julia</v>
      </c>
      <c r="E35" s="23">
        <f>VLOOKUP($C35,Customer!$A$1:$C$896,3,0)</f>
        <v>6285648578102</v>
      </c>
      <c r="F35" s="13" t="s">
        <v>1287</v>
      </c>
      <c r="G35" s="24">
        <v>2</v>
      </c>
      <c r="H35" s="25">
        <f>VLOOKUP($F35,Produk!$B$2:$C$75,2,0)</f>
        <v>27000</v>
      </c>
      <c r="I35" s="25">
        <f t="shared" si="0"/>
        <v>54000</v>
      </c>
      <c r="J35" s="26" t="s">
        <v>1272</v>
      </c>
      <c r="K35" s="13" t="s">
        <v>1267</v>
      </c>
      <c r="L35" s="27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20">
      <c r="A36" s="5" t="s">
        <v>1270</v>
      </c>
      <c r="B36" s="29">
        <v>44968</v>
      </c>
      <c r="C36" s="5" t="s">
        <v>3</v>
      </c>
      <c r="D36" s="22" t="str">
        <f>VLOOKUP($C36,Customer!$A$1:$C$896,2,0)</f>
        <v>Citra Bayunda</v>
      </c>
      <c r="E36" s="23">
        <f>VLOOKUP($C36,Customer!$A$1:$C$896,3,0)</f>
        <v>6281231177447</v>
      </c>
      <c r="F36" s="13" t="s">
        <v>1282</v>
      </c>
      <c r="G36" s="24">
        <v>3</v>
      </c>
      <c r="H36" s="25">
        <f>VLOOKUP($F36,Produk!$B$2:$C$63,2,0)</f>
        <v>30000</v>
      </c>
      <c r="I36" s="25">
        <f t="shared" si="0"/>
        <v>90000</v>
      </c>
      <c r="J36" s="26" t="s">
        <v>1272</v>
      </c>
      <c r="K36" s="13" t="s">
        <v>1278</v>
      </c>
      <c r="L36" s="27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20">
      <c r="A37" s="5" t="s">
        <v>1270</v>
      </c>
      <c r="B37" s="29">
        <v>44968</v>
      </c>
      <c r="C37" s="5" t="s">
        <v>3</v>
      </c>
      <c r="D37" s="22" t="str">
        <f>VLOOKUP($C37,Customer!$A$1:$C$896,2,0)</f>
        <v>Citra Bayunda</v>
      </c>
      <c r="E37" s="23">
        <f>VLOOKUP($C37,Customer!$A$1:$C$896,3,0)</f>
        <v>6281231177447</v>
      </c>
      <c r="F37" s="13" t="s">
        <v>1283</v>
      </c>
      <c r="G37" s="24">
        <v>1</v>
      </c>
      <c r="H37" s="25">
        <f>VLOOKUP($F37,Produk!$B$2:$C$63,2,0)</f>
        <v>35000</v>
      </c>
      <c r="I37" s="25">
        <f t="shared" si="0"/>
        <v>35000</v>
      </c>
      <c r="J37" s="26" t="s">
        <v>1272</v>
      </c>
      <c r="K37" s="13" t="s">
        <v>1278</v>
      </c>
      <c r="L37" s="27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20">
      <c r="A38" s="9" t="s">
        <v>1270</v>
      </c>
      <c r="B38" s="29">
        <v>44968</v>
      </c>
      <c r="C38" s="5" t="s">
        <v>3</v>
      </c>
      <c r="D38" s="22" t="str">
        <f>VLOOKUP($C38,Customer!$A$1:$C$896,2,0)</f>
        <v>Citra Bayunda</v>
      </c>
      <c r="E38" s="23">
        <f>VLOOKUP($C38,Customer!$A$1:$C$896,3,0)</f>
        <v>6281231177447</v>
      </c>
      <c r="F38" s="13" t="s">
        <v>1269</v>
      </c>
      <c r="G38" s="24">
        <v>1</v>
      </c>
      <c r="H38" s="25">
        <f>VLOOKUP($F38,Produk!$B$2:$C$63,2,0)</f>
        <v>28000</v>
      </c>
      <c r="I38" s="25">
        <f t="shared" si="0"/>
        <v>28000</v>
      </c>
      <c r="J38" s="26" t="s">
        <v>1272</v>
      </c>
      <c r="K38" s="13" t="s">
        <v>1278</v>
      </c>
      <c r="L38" s="27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20">
      <c r="A39" s="9" t="s">
        <v>1270</v>
      </c>
      <c r="B39" s="29">
        <v>44968</v>
      </c>
      <c r="C39" s="5" t="s">
        <v>3</v>
      </c>
      <c r="D39" s="22" t="str">
        <f>VLOOKUP($C39,Customer!$A$1:$C$896,2,0)</f>
        <v>Citra Bayunda</v>
      </c>
      <c r="E39" s="23">
        <f>VLOOKUP($C39,Customer!$A$1:$C$896,3,0)</f>
        <v>6281231177447</v>
      </c>
      <c r="F39" s="13" t="s">
        <v>1271</v>
      </c>
      <c r="G39" s="24">
        <v>1</v>
      </c>
      <c r="H39" s="25">
        <f>VLOOKUP($F39,Produk!$B$2:$C$63,2,0)</f>
        <v>15000</v>
      </c>
      <c r="I39" s="25">
        <f t="shared" si="0"/>
        <v>15000</v>
      </c>
      <c r="J39" s="26" t="s">
        <v>1272</v>
      </c>
      <c r="K39" s="13" t="s">
        <v>1278</v>
      </c>
      <c r="L39" s="27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20">
      <c r="A40" s="9" t="s">
        <v>1270</v>
      </c>
      <c r="B40" s="29">
        <v>44968</v>
      </c>
      <c r="C40" s="5" t="s">
        <v>3</v>
      </c>
      <c r="D40" s="22" t="str">
        <f>VLOOKUP($C40,Customer!$A$1:$C$896,2,0)</f>
        <v>Citra Bayunda</v>
      </c>
      <c r="E40" s="23">
        <f>VLOOKUP($C40,Customer!$A$1:$C$896,3,0)</f>
        <v>6281231177447</v>
      </c>
      <c r="F40" s="13" t="s">
        <v>1285</v>
      </c>
      <c r="G40" s="24">
        <v>1</v>
      </c>
      <c r="H40" s="25">
        <f>VLOOKUP($F40,Produk!$B$2:$C$63,2,0)</f>
        <v>10000</v>
      </c>
      <c r="I40" s="25">
        <f t="shared" si="0"/>
        <v>10000</v>
      </c>
      <c r="J40" s="26" t="s">
        <v>1272</v>
      </c>
      <c r="K40" s="13" t="s">
        <v>1278</v>
      </c>
      <c r="L40" s="27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20">
      <c r="A41" s="5" t="s">
        <v>1270</v>
      </c>
      <c r="B41" s="29">
        <v>44968</v>
      </c>
      <c r="C41" s="5" t="s">
        <v>304</v>
      </c>
      <c r="D41" s="22" t="str">
        <f>VLOOKUP($C41,Customer!$A$1:$C$896,2,0)</f>
        <v>Farrah</v>
      </c>
      <c r="E41" s="23">
        <f>VLOOKUP($C41,Customer!$A$1:$C$896,3,0)</f>
        <v>6282257145944</v>
      </c>
      <c r="F41" s="13" t="s">
        <v>1282</v>
      </c>
      <c r="G41" s="24">
        <v>1</v>
      </c>
      <c r="H41" s="25">
        <f>VLOOKUP($F41,Produk!$B$2:$C$63,2,0)</f>
        <v>30000</v>
      </c>
      <c r="I41" s="25">
        <f t="shared" si="0"/>
        <v>30000</v>
      </c>
      <c r="J41" s="26" t="s">
        <v>1266</v>
      </c>
      <c r="K41" s="13" t="s">
        <v>1267</v>
      </c>
      <c r="L41" s="27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20">
      <c r="A42" s="5" t="s">
        <v>1270</v>
      </c>
      <c r="B42" s="29">
        <v>44968</v>
      </c>
      <c r="C42" s="5" t="s">
        <v>304</v>
      </c>
      <c r="D42" s="22" t="str">
        <f>VLOOKUP($C42,Customer!$A$1:$C$896,2,0)</f>
        <v>Farrah</v>
      </c>
      <c r="E42" s="23">
        <f>VLOOKUP($C42,Customer!$A$1:$C$896,3,0)</f>
        <v>6282257145944</v>
      </c>
      <c r="F42" s="13" t="s">
        <v>1269</v>
      </c>
      <c r="G42" s="24">
        <v>1</v>
      </c>
      <c r="H42" s="25">
        <f>VLOOKUP($F42,Produk!$B$2:$C$63,2,0)</f>
        <v>28000</v>
      </c>
      <c r="I42" s="25">
        <f t="shared" si="0"/>
        <v>28000</v>
      </c>
      <c r="J42" s="26" t="s">
        <v>1266</v>
      </c>
      <c r="K42" s="13" t="s">
        <v>1267</v>
      </c>
      <c r="L42" s="27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20">
      <c r="A43" s="5" t="s">
        <v>1270</v>
      </c>
      <c r="B43" s="29">
        <v>44968</v>
      </c>
      <c r="C43" s="5" t="s">
        <v>3</v>
      </c>
      <c r="D43" s="22" t="str">
        <f>VLOOKUP($C43,Customer!$A$1:$C$896,2,0)</f>
        <v>Citra Bayunda</v>
      </c>
      <c r="E43" s="23">
        <f>VLOOKUP($C43,Customer!$A$1:$C$896,3,0)</f>
        <v>6281231177447</v>
      </c>
      <c r="F43" s="13" t="s">
        <v>1282</v>
      </c>
      <c r="G43" s="24">
        <v>1</v>
      </c>
      <c r="H43" s="25">
        <f>VLOOKUP($F43,Produk!$B$2:$C$63,2,0)</f>
        <v>30000</v>
      </c>
      <c r="I43" s="25">
        <f t="shared" si="0"/>
        <v>30000</v>
      </c>
      <c r="J43" s="26" t="s">
        <v>1266</v>
      </c>
      <c r="K43" s="13" t="s">
        <v>1267</v>
      </c>
      <c r="L43" s="27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20">
      <c r="A44" s="5" t="s">
        <v>1270</v>
      </c>
      <c r="B44" s="29">
        <v>44968</v>
      </c>
      <c r="C44" s="5" t="s">
        <v>3</v>
      </c>
      <c r="D44" s="22" t="str">
        <f>VLOOKUP($C44,Customer!$A$1:$C$896,2,0)</f>
        <v>Citra Bayunda</v>
      </c>
      <c r="E44" s="23">
        <f>VLOOKUP($C44,Customer!$A$1:$C$896,3,0)</f>
        <v>6281231177447</v>
      </c>
      <c r="F44" s="13" t="s">
        <v>1269</v>
      </c>
      <c r="G44" s="24">
        <v>1</v>
      </c>
      <c r="H44" s="25">
        <f>VLOOKUP($F44,Produk!$B$2:$C$63,2,0)</f>
        <v>28000</v>
      </c>
      <c r="I44" s="25">
        <f t="shared" si="0"/>
        <v>28000</v>
      </c>
      <c r="J44" s="26" t="s">
        <v>1266</v>
      </c>
      <c r="K44" s="13" t="s">
        <v>1267</v>
      </c>
      <c r="L44" s="27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20">
      <c r="A45" s="5" t="s">
        <v>1270</v>
      </c>
      <c r="B45" s="29">
        <v>44968</v>
      </c>
      <c r="C45" s="5" t="s">
        <v>3</v>
      </c>
      <c r="D45" s="22" t="str">
        <f>VLOOKUP($C45,Customer!$A$1:$C$896,2,0)</f>
        <v>Citra Bayunda</v>
      </c>
      <c r="E45" s="23">
        <f>VLOOKUP($C45,Customer!$A$1:$C$896,3,0)</f>
        <v>6281231177447</v>
      </c>
      <c r="F45" s="13" t="s">
        <v>1273</v>
      </c>
      <c r="G45" s="24">
        <v>1</v>
      </c>
      <c r="H45" s="25">
        <f>VLOOKUP($F45,Produk!$B$2:$C$63,2,0)</f>
        <v>22000</v>
      </c>
      <c r="I45" s="25">
        <f t="shared" si="0"/>
        <v>22000</v>
      </c>
      <c r="J45" s="26" t="s">
        <v>1266</v>
      </c>
      <c r="K45" s="13" t="s">
        <v>1267</v>
      </c>
      <c r="L45" s="27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20">
      <c r="A46" s="5" t="s">
        <v>1270</v>
      </c>
      <c r="B46" s="29">
        <v>44968</v>
      </c>
      <c r="C46" s="5" t="s">
        <v>3</v>
      </c>
      <c r="D46" s="22" t="str">
        <f>VLOOKUP($C46,Customer!$A$1:$C$896,2,0)</f>
        <v>Citra Bayunda</v>
      </c>
      <c r="E46" s="23">
        <f>VLOOKUP($C46,Customer!$A$1:$C$896,3,0)</f>
        <v>6281231177447</v>
      </c>
      <c r="F46" s="13" t="s">
        <v>1274</v>
      </c>
      <c r="G46" s="24">
        <v>1</v>
      </c>
      <c r="H46" s="25">
        <f>VLOOKUP($F46,Produk!$B$2:$C$63,2,0)</f>
        <v>22000</v>
      </c>
      <c r="I46" s="25">
        <f t="shared" si="0"/>
        <v>22000</v>
      </c>
      <c r="J46" s="26" t="s">
        <v>1266</v>
      </c>
      <c r="K46" s="13" t="s">
        <v>1267</v>
      </c>
      <c r="L46" s="27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20">
      <c r="A47" s="5" t="s">
        <v>1275</v>
      </c>
      <c r="B47" s="29">
        <v>44969</v>
      </c>
      <c r="C47" s="5" t="s">
        <v>3</v>
      </c>
      <c r="D47" s="22" t="str">
        <f>VLOOKUP($C47,Customer!$A$1:$C$896,2,0)</f>
        <v>Citra Bayunda</v>
      </c>
      <c r="E47" s="23">
        <f>VLOOKUP($C47,Customer!$A$1:$C$896,3,0)</f>
        <v>6281231177447</v>
      </c>
      <c r="F47" s="13" t="s">
        <v>1288</v>
      </c>
      <c r="G47" s="24">
        <v>1</v>
      </c>
      <c r="H47" s="25">
        <f>VLOOKUP($F47,Produk!$B$2:$C$63,2,0)</f>
        <v>35000</v>
      </c>
      <c r="I47" s="25">
        <f t="shared" si="0"/>
        <v>35000</v>
      </c>
      <c r="J47" s="26" t="s">
        <v>1272</v>
      </c>
      <c r="K47" s="13" t="s">
        <v>1267</v>
      </c>
      <c r="L47" s="27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20">
      <c r="A48" s="5" t="s">
        <v>1275</v>
      </c>
      <c r="B48" s="29">
        <v>44969</v>
      </c>
      <c r="C48" s="5" t="s">
        <v>3</v>
      </c>
      <c r="D48" s="22" t="str">
        <f>VLOOKUP($C48,Customer!$A$1:$C$896,2,0)</f>
        <v>Citra Bayunda</v>
      </c>
      <c r="E48" s="23">
        <f>VLOOKUP($C48,Customer!$A$1:$C$896,3,0)</f>
        <v>6281231177447</v>
      </c>
      <c r="F48" s="13" t="s">
        <v>1268</v>
      </c>
      <c r="G48" s="24">
        <v>1</v>
      </c>
      <c r="H48" s="25">
        <f>VLOOKUP($F48,Produk!$B$2:$C$63,2,0)</f>
        <v>35000</v>
      </c>
      <c r="I48" s="25">
        <f t="shared" si="0"/>
        <v>35000</v>
      </c>
      <c r="J48" s="26" t="s">
        <v>1272</v>
      </c>
      <c r="K48" s="13" t="s">
        <v>1267</v>
      </c>
      <c r="L48" s="27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20">
      <c r="A49" s="5" t="s">
        <v>1275</v>
      </c>
      <c r="B49" s="29">
        <v>44969</v>
      </c>
      <c r="C49" s="5" t="s">
        <v>3</v>
      </c>
      <c r="D49" s="22" t="str">
        <f>VLOOKUP($C49,Customer!$A$1:$C$896,2,0)</f>
        <v>Citra Bayunda</v>
      </c>
      <c r="E49" s="23">
        <f>VLOOKUP($C49,Customer!$A$1:$C$896,3,0)</f>
        <v>6281231177447</v>
      </c>
      <c r="F49" s="13" t="s">
        <v>1283</v>
      </c>
      <c r="G49" s="24">
        <v>1</v>
      </c>
      <c r="H49" s="25">
        <f>VLOOKUP($F49,Produk!$B$2:$C$63,2,0)</f>
        <v>35000</v>
      </c>
      <c r="I49" s="25">
        <f t="shared" si="0"/>
        <v>35000</v>
      </c>
      <c r="J49" s="26" t="s">
        <v>1272</v>
      </c>
      <c r="K49" s="13" t="s">
        <v>1267</v>
      </c>
      <c r="L49" s="27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20">
      <c r="A50" s="5" t="s">
        <v>1275</v>
      </c>
      <c r="B50" s="29">
        <v>44969</v>
      </c>
      <c r="C50" s="5" t="s">
        <v>3</v>
      </c>
      <c r="D50" s="22" t="str">
        <f>VLOOKUP($C50,Customer!$A$1:$C$896,2,0)</f>
        <v>Citra Bayunda</v>
      </c>
      <c r="E50" s="23">
        <f>VLOOKUP($C50,Customer!$A$1:$C$896,3,0)</f>
        <v>6281231177447</v>
      </c>
      <c r="F50" s="13" t="s">
        <v>1277</v>
      </c>
      <c r="G50" s="24">
        <v>1</v>
      </c>
      <c r="H50" s="25">
        <f>VLOOKUP($F50,Produk!$B$2:$C$63,2,0)</f>
        <v>22000</v>
      </c>
      <c r="I50" s="25">
        <f t="shared" si="0"/>
        <v>22000</v>
      </c>
      <c r="J50" s="26" t="s">
        <v>1272</v>
      </c>
      <c r="K50" s="13" t="s">
        <v>1267</v>
      </c>
      <c r="L50" s="27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20">
      <c r="A51" s="5" t="s">
        <v>1275</v>
      </c>
      <c r="B51" s="29">
        <v>44969</v>
      </c>
      <c r="C51" s="5" t="s">
        <v>3</v>
      </c>
      <c r="D51" s="22" t="str">
        <f>VLOOKUP($C51,Customer!$A$1:$C$896,2,0)</f>
        <v>Citra Bayunda</v>
      </c>
      <c r="E51" s="23">
        <f>VLOOKUP($C51,Customer!$A$1:$C$896,3,0)</f>
        <v>6281231177447</v>
      </c>
      <c r="F51" s="13" t="s">
        <v>1285</v>
      </c>
      <c r="G51" s="24">
        <v>1</v>
      </c>
      <c r="H51" s="25">
        <f>VLOOKUP($F51,Produk!$B$2:$C$63,2,0)</f>
        <v>10000</v>
      </c>
      <c r="I51" s="25">
        <f t="shared" si="0"/>
        <v>10000</v>
      </c>
      <c r="J51" s="26" t="s">
        <v>1272</v>
      </c>
      <c r="K51" s="13" t="s">
        <v>1267</v>
      </c>
      <c r="L51" s="27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20">
      <c r="A52" s="5" t="s">
        <v>1275</v>
      </c>
      <c r="B52" s="29">
        <v>44969</v>
      </c>
      <c r="C52" s="5" t="s">
        <v>3</v>
      </c>
      <c r="D52" s="22" t="str">
        <f>VLOOKUP($C52,Customer!$A$1:$C$896,2,0)</f>
        <v>Citra Bayunda</v>
      </c>
      <c r="E52" s="23">
        <f>VLOOKUP($C52,Customer!$A$1:$C$896,3,0)</f>
        <v>6281231177447</v>
      </c>
      <c r="F52" s="13" t="s">
        <v>1269</v>
      </c>
      <c r="G52" s="24">
        <v>1</v>
      </c>
      <c r="H52" s="25">
        <f>VLOOKUP($F52,Produk!$B$2:$C$63,2,0)</f>
        <v>28000</v>
      </c>
      <c r="I52" s="25">
        <f t="shared" si="0"/>
        <v>28000</v>
      </c>
      <c r="J52" s="26" t="s">
        <v>1272</v>
      </c>
      <c r="K52" s="13" t="s">
        <v>1267</v>
      </c>
      <c r="L52" s="27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20">
      <c r="A53" s="5" t="s">
        <v>1281</v>
      </c>
      <c r="B53" s="29">
        <v>44971</v>
      </c>
      <c r="C53" s="5" t="s">
        <v>3</v>
      </c>
      <c r="D53" s="22" t="str">
        <f>VLOOKUP($C53,Customer!$A$1:$C$896,2,0)</f>
        <v>Citra Bayunda</v>
      </c>
      <c r="E53" s="23">
        <f>VLOOKUP($C53,Customer!$A$1:$C$896,3,0)</f>
        <v>6281231177447</v>
      </c>
      <c r="F53" s="13" t="s">
        <v>1268</v>
      </c>
      <c r="G53" s="24">
        <v>5</v>
      </c>
      <c r="H53" s="25">
        <f>VLOOKUP($F53,Produk!$B$2:$C$63,2,0)</f>
        <v>35000</v>
      </c>
      <c r="I53" s="25">
        <f t="shared" si="0"/>
        <v>175000</v>
      </c>
      <c r="J53" s="26" t="s">
        <v>1272</v>
      </c>
      <c r="K53" s="13" t="s">
        <v>1278</v>
      </c>
      <c r="L53" s="27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20">
      <c r="A54" s="5" t="s">
        <v>1281</v>
      </c>
      <c r="B54" s="29">
        <v>44971</v>
      </c>
      <c r="C54" s="5" t="s">
        <v>3</v>
      </c>
      <c r="D54" s="22" t="str">
        <f>VLOOKUP($C54,Customer!$A$1:$C$896,2,0)</f>
        <v>Citra Bayunda</v>
      </c>
      <c r="E54" s="23">
        <f>VLOOKUP($C54,Customer!$A$1:$C$896,3,0)</f>
        <v>6281231177447</v>
      </c>
      <c r="F54" s="13" t="s">
        <v>1288</v>
      </c>
      <c r="G54" s="24">
        <v>1</v>
      </c>
      <c r="H54" s="25">
        <f>VLOOKUP($F54,Produk!$B$2:$C$63,2,0)</f>
        <v>35000</v>
      </c>
      <c r="I54" s="25">
        <f t="shared" si="0"/>
        <v>35000</v>
      </c>
      <c r="J54" s="26" t="s">
        <v>1272</v>
      </c>
      <c r="K54" s="13" t="s">
        <v>1278</v>
      </c>
      <c r="L54" s="27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20">
      <c r="A55" s="5" t="s">
        <v>1281</v>
      </c>
      <c r="B55" s="29">
        <v>44971</v>
      </c>
      <c r="C55" s="5" t="s">
        <v>3</v>
      </c>
      <c r="D55" s="22" t="str">
        <f>VLOOKUP($C55,Customer!$A$1:$C$896,2,0)</f>
        <v>Citra Bayunda</v>
      </c>
      <c r="E55" s="23">
        <f>VLOOKUP($C55,Customer!$A$1:$C$896,3,0)</f>
        <v>6281231177447</v>
      </c>
      <c r="F55" s="13" t="s">
        <v>1285</v>
      </c>
      <c r="G55" s="24">
        <v>2</v>
      </c>
      <c r="H55" s="25">
        <f>VLOOKUP($F55,Produk!$B$2:$C$63,2,0)</f>
        <v>10000</v>
      </c>
      <c r="I55" s="25">
        <f t="shared" si="0"/>
        <v>20000</v>
      </c>
      <c r="J55" s="26" t="s">
        <v>1272</v>
      </c>
      <c r="K55" s="13" t="s">
        <v>1278</v>
      </c>
      <c r="L55" s="27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20">
      <c r="A56" s="5" t="s">
        <v>1281</v>
      </c>
      <c r="B56" s="29">
        <v>44971</v>
      </c>
      <c r="C56" s="5" t="s">
        <v>3</v>
      </c>
      <c r="D56" s="22" t="str">
        <f>VLOOKUP($C56,Customer!$A$1:$C$896,2,0)</f>
        <v>Citra Bayunda</v>
      </c>
      <c r="E56" s="23">
        <f>VLOOKUP($C56,Customer!$A$1:$C$896,3,0)</f>
        <v>6281231177447</v>
      </c>
      <c r="F56" s="13" t="s">
        <v>1271</v>
      </c>
      <c r="G56" s="24">
        <v>2</v>
      </c>
      <c r="H56" s="25">
        <f>VLOOKUP($F56,Produk!$B$2:$C$63,2,0)</f>
        <v>15000</v>
      </c>
      <c r="I56" s="25">
        <f t="shared" si="0"/>
        <v>30000</v>
      </c>
      <c r="J56" s="26" t="s">
        <v>1272</v>
      </c>
      <c r="K56" s="13" t="s">
        <v>1278</v>
      </c>
      <c r="L56" s="27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20">
      <c r="A57" s="5" t="s">
        <v>1284</v>
      </c>
      <c r="B57" s="29">
        <v>44972</v>
      </c>
      <c r="C57" s="5" t="s">
        <v>308</v>
      </c>
      <c r="D57" s="22" t="str">
        <f>VLOOKUP($C57,Customer!$A$1:$C$896,2,0)</f>
        <v>Malda</v>
      </c>
      <c r="E57" s="23">
        <f>VLOOKUP($C57,Customer!$A$1:$C$896,3,0)</f>
        <v>6281233450025</v>
      </c>
      <c r="F57" s="13" t="s">
        <v>1288</v>
      </c>
      <c r="G57" s="24">
        <v>1</v>
      </c>
      <c r="H57" s="25">
        <f>VLOOKUP($F57,Produk!$B$2:$C$63,2,0)</f>
        <v>35000</v>
      </c>
      <c r="I57" s="25">
        <f t="shared" si="0"/>
        <v>35000</v>
      </c>
      <c r="J57" s="26" t="s">
        <v>1266</v>
      </c>
      <c r="K57" s="13" t="s">
        <v>1267</v>
      </c>
      <c r="L57" s="27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20">
      <c r="A58" s="5" t="s">
        <v>1284</v>
      </c>
      <c r="B58" s="29">
        <v>44972</v>
      </c>
      <c r="C58" s="5" t="s">
        <v>308</v>
      </c>
      <c r="D58" s="22" t="str">
        <f>VLOOKUP($C58,Customer!$A$1:$C$896,2,0)</f>
        <v>Malda</v>
      </c>
      <c r="E58" s="23">
        <f>VLOOKUP($C58,Customer!$A$1:$C$896,3,0)</f>
        <v>6281233450025</v>
      </c>
      <c r="F58" s="13" t="s">
        <v>1274</v>
      </c>
      <c r="G58" s="24">
        <v>1</v>
      </c>
      <c r="H58" s="25">
        <f>VLOOKUP($F58,Produk!$B$2:$C$63,2,0)</f>
        <v>22000</v>
      </c>
      <c r="I58" s="25">
        <f t="shared" si="0"/>
        <v>22000</v>
      </c>
      <c r="J58" s="26" t="s">
        <v>1266</v>
      </c>
      <c r="K58" s="13" t="s">
        <v>1267</v>
      </c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20">
      <c r="A59" s="5" t="s">
        <v>1284</v>
      </c>
      <c r="B59" s="29">
        <v>44972</v>
      </c>
      <c r="C59" s="5" t="s">
        <v>308</v>
      </c>
      <c r="D59" s="22" t="str">
        <f>VLOOKUP($C59,Customer!$A$1:$C$896,2,0)</f>
        <v>Malda</v>
      </c>
      <c r="E59" s="23">
        <f>VLOOKUP($C59,Customer!$A$1:$C$896,3,0)</f>
        <v>6281233450025</v>
      </c>
      <c r="F59" s="13" t="s">
        <v>1289</v>
      </c>
      <c r="G59" s="24">
        <v>1</v>
      </c>
      <c r="H59" s="25">
        <f>VLOOKUP($F59,Produk!$B$2:$C$63,2,0)</f>
        <v>30000</v>
      </c>
      <c r="I59" s="25">
        <f t="shared" si="0"/>
        <v>30000</v>
      </c>
      <c r="J59" s="26" t="s">
        <v>1266</v>
      </c>
      <c r="K59" s="13" t="s">
        <v>1267</v>
      </c>
      <c r="L59" s="27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20">
      <c r="A60" s="5" t="s">
        <v>1284</v>
      </c>
      <c r="B60" s="29">
        <v>44972</v>
      </c>
      <c r="C60" s="5" t="s">
        <v>306</v>
      </c>
      <c r="D60" s="22" t="str">
        <f>VLOOKUP($C60,Customer!$A$1:$C$896,2,0)</f>
        <v>Nindy Hantoro</v>
      </c>
      <c r="E60" s="23">
        <f>VLOOKUP($C60,Customer!$A$1:$C$896,3,0)</f>
        <v>6281249803351</v>
      </c>
      <c r="F60" s="13" t="s">
        <v>1288</v>
      </c>
      <c r="G60" s="24">
        <v>1</v>
      </c>
      <c r="H60" s="25">
        <f>VLOOKUP($F60,Produk!$B$2:$C$63,2,0)</f>
        <v>35000</v>
      </c>
      <c r="I60" s="25">
        <f t="shared" si="0"/>
        <v>35000</v>
      </c>
      <c r="J60" s="26" t="s">
        <v>1266</v>
      </c>
      <c r="K60" s="13" t="s">
        <v>1267</v>
      </c>
      <c r="L60" s="27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20">
      <c r="A61" s="5" t="s">
        <v>1284</v>
      </c>
      <c r="B61" s="29">
        <v>44972</v>
      </c>
      <c r="C61" s="5" t="s">
        <v>306</v>
      </c>
      <c r="D61" s="22" t="str">
        <f>VLOOKUP($C61,Customer!$A$1:$C$896,2,0)</f>
        <v>Nindy Hantoro</v>
      </c>
      <c r="E61" s="23">
        <f>VLOOKUP($C61,Customer!$A$1:$C$896,3,0)</f>
        <v>6281249803351</v>
      </c>
      <c r="F61" s="13" t="s">
        <v>1265</v>
      </c>
      <c r="G61" s="24">
        <v>1</v>
      </c>
      <c r="H61" s="25">
        <f>VLOOKUP($F61,Produk!$B$2:$C$63,2,0)</f>
        <v>35000</v>
      </c>
      <c r="I61" s="25">
        <f t="shared" si="0"/>
        <v>35000</v>
      </c>
      <c r="J61" s="26" t="s">
        <v>1266</v>
      </c>
      <c r="K61" s="13" t="s">
        <v>1267</v>
      </c>
      <c r="L61" s="27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20">
      <c r="A62" s="5" t="s">
        <v>1284</v>
      </c>
      <c r="B62" s="29">
        <v>44972</v>
      </c>
      <c r="C62" s="5" t="s">
        <v>306</v>
      </c>
      <c r="D62" s="22" t="str">
        <f>VLOOKUP($C62,Customer!$A$1:$C$896,2,0)</f>
        <v>Nindy Hantoro</v>
      </c>
      <c r="E62" s="23">
        <f>VLOOKUP($C62,Customer!$A$1:$C$896,3,0)</f>
        <v>6281249803351</v>
      </c>
      <c r="F62" s="13" t="s">
        <v>1289</v>
      </c>
      <c r="G62" s="24">
        <v>1</v>
      </c>
      <c r="H62" s="25">
        <f>VLOOKUP($F62,Produk!$B$2:$C$63,2,0)</f>
        <v>30000</v>
      </c>
      <c r="I62" s="25">
        <f t="shared" si="0"/>
        <v>30000</v>
      </c>
      <c r="J62" s="26" t="s">
        <v>1266</v>
      </c>
      <c r="K62" s="13" t="s">
        <v>1267</v>
      </c>
      <c r="L62" s="27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20">
      <c r="A63" s="5" t="s">
        <v>1284</v>
      </c>
      <c r="B63" s="29">
        <v>44972</v>
      </c>
      <c r="C63" s="5" t="s">
        <v>306</v>
      </c>
      <c r="D63" s="22" t="str">
        <f>VLOOKUP($C63,Customer!$A$1:$C$896,2,0)</f>
        <v>Nindy Hantoro</v>
      </c>
      <c r="E63" s="23">
        <f>VLOOKUP($C63,Customer!$A$1:$C$896,3,0)</f>
        <v>6281249803351</v>
      </c>
      <c r="F63" s="13" t="s">
        <v>1285</v>
      </c>
      <c r="G63" s="24">
        <v>1</v>
      </c>
      <c r="H63" s="25">
        <f>VLOOKUP($F63,Produk!$B$2:$C$63,2,0)</f>
        <v>10000</v>
      </c>
      <c r="I63" s="25">
        <f t="shared" si="0"/>
        <v>10000</v>
      </c>
      <c r="J63" s="26" t="s">
        <v>1266</v>
      </c>
      <c r="K63" s="13" t="s">
        <v>1267</v>
      </c>
      <c r="L63" s="27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20">
      <c r="A64" s="5" t="s">
        <v>1284</v>
      </c>
      <c r="B64" s="29">
        <v>44972</v>
      </c>
      <c r="C64" s="5" t="s">
        <v>306</v>
      </c>
      <c r="D64" s="22" t="str">
        <f>VLOOKUP($C64,Customer!$A$1:$C$896,2,0)</f>
        <v>Nindy Hantoro</v>
      </c>
      <c r="E64" s="23">
        <f>VLOOKUP($C64,Customer!$A$1:$C$896,3,0)</f>
        <v>6281249803351</v>
      </c>
      <c r="F64" s="13" t="s">
        <v>1274</v>
      </c>
      <c r="G64" s="24">
        <v>1</v>
      </c>
      <c r="H64" s="25">
        <f>VLOOKUP($F64,Produk!$B$2:$C$63,2,0)</f>
        <v>22000</v>
      </c>
      <c r="I64" s="25">
        <f t="shared" si="0"/>
        <v>22000</v>
      </c>
      <c r="J64" s="26" t="s">
        <v>1266</v>
      </c>
      <c r="K64" s="13" t="s">
        <v>1267</v>
      </c>
      <c r="L64" s="27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20">
      <c r="A65" s="5" t="s">
        <v>1284</v>
      </c>
      <c r="B65" s="29">
        <v>44972</v>
      </c>
      <c r="C65" s="5" t="s">
        <v>306</v>
      </c>
      <c r="D65" s="22" t="str">
        <f>VLOOKUP($C65,Customer!$A$1:$C$896,2,0)</f>
        <v>Nindy Hantoro</v>
      </c>
      <c r="E65" s="23">
        <f>VLOOKUP($C65,Customer!$A$1:$C$896,3,0)</f>
        <v>6281249803351</v>
      </c>
      <c r="F65" s="13" t="s">
        <v>1273</v>
      </c>
      <c r="G65" s="24">
        <v>1</v>
      </c>
      <c r="H65" s="25">
        <f>VLOOKUP($F65,Produk!$B$2:$C$63,2,0)</f>
        <v>22000</v>
      </c>
      <c r="I65" s="25">
        <f t="shared" si="0"/>
        <v>22000</v>
      </c>
      <c r="J65" s="26" t="s">
        <v>1266</v>
      </c>
      <c r="K65" s="13" t="s">
        <v>1267</v>
      </c>
      <c r="L65" s="27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20">
      <c r="A66" s="5" t="s">
        <v>1284</v>
      </c>
      <c r="B66" s="29">
        <v>44972</v>
      </c>
      <c r="C66" s="5" t="s">
        <v>306</v>
      </c>
      <c r="D66" s="22" t="str">
        <f>VLOOKUP($C66,Customer!$A$1:$C$896,2,0)</f>
        <v>Nindy Hantoro</v>
      </c>
      <c r="E66" s="23">
        <f>VLOOKUP($C66,Customer!$A$1:$C$896,3,0)</f>
        <v>6281249803351</v>
      </c>
      <c r="F66" s="13" t="s">
        <v>1277</v>
      </c>
      <c r="G66" s="24">
        <v>1</v>
      </c>
      <c r="H66" s="25">
        <f>VLOOKUP($F66,Produk!$B$2:$C$63,2,0)</f>
        <v>22000</v>
      </c>
      <c r="I66" s="25">
        <f t="shared" si="0"/>
        <v>22000</v>
      </c>
      <c r="J66" s="26" t="s">
        <v>1266</v>
      </c>
      <c r="K66" s="13" t="s">
        <v>1267</v>
      </c>
      <c r="L66" s="27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20">
      <c r="A67" s="5" t="s">
        <v>1284</v>
      </c>
      <c r="B67" s="29">
        <v>44972</v>
      </c>
      <c r="C67" s="5" t="s">
        <v>310</v>
      </c>
      <c r="D67" s="22" t="str">
        <f>VLOOKUP($C67,Customer!$A$1:$C$896,2,0)</f>
        <v>Ica</v>
      </c>
      <c r="E67" s="23">
        <f>VLOOKUP($C67,Customer!$A$1:$C$896,3,0)</f>
        <v>6287855942010</v>
      </c>
      <c r="F67" s="13" t="s">
        <v>1288</v>
      </c>
      <c r="G67" s="24">
        <v>1</v>
      </c>
      <c r="H67" s="25">
        <f>VLOOKUP($F67,Produk!$B$2:$C$63,2,0)</f>
        <v>35000</v>
      </c>
      <c r="I67" s="25">
        <f t="shared" si="0"/>
        <v>35000</v>
      </c>
      <c r="J67" s="26" t="s">
        <v>1272</v>
      </c>
      <c r="K67" s="13" t="s">
        <v>1267</v>
      </c>
      <c r="L67" s="27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20">
      <c r="A68" s="5" t="s">
        <v>1284</v>
      </c>
      <c r="B68" s="29">
        <v>44972</v>
      </c>
      <c r="C68" s="5" t="s">
        <v>310</v>
      </c>
      <c r="D68" s="22" t="str">
        <f>VLOOKUP($C68,Customer!$A$1:$C$896,2,0)</f>
        <v>Ica</v>
      </c>
      <c r="E68" s="23">
        <f>VLOOKUP($C68,Customer!$A$1:$C$896,3,0)</f>
        <v>6287855942010</v>
      </c>
      <c r="F68" s="13" t="s">
        <v>1268</v>
      </c>
      <c r="G68" s="24">
        <v>2</v>
      </c>
      <c r="H68" s="25">
        <f>VLOOKUP($F68,Produk!$B$2:$C$63,2,0)</f>
        <v>35000</v>
      </c>
      <c r="I68" s="25">
        <f t="shared" si="0"/>
        <v>70000</v>
      </c>
      <c r="J68" s="26" t="s">
        <v>1272</v>
      </c>
      <c r="K68" s="13" t="s">
        <v>1267</v>
      </c>
      <c r="L68" s="27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20">
      <c r="A69" s="5" t="s">
        <v>1284</v>
      </c>
      <c r="B69" s="29">
        <v>44972</v>
      </c>
      <c r="C69" s="5" t="s">
        <v>310</v>
      </c>
      <c r="D69" s="22" t="str">
        <f>VLOOKUP($C69,Customer!$A$1:$C$896,2,0)</f>
        <v>Ica</v>
      </c>
      <c r="E69" s="23">
        <f>VLOOKUP($C69,Customer!$A$1:$C$896,3,0)</f>
        <v>6287855942010</v>
      </c>
      <c r="F69" s="13" t="s">
        <v>1271</v>
      </c>
      <c r="G69" s="24">
        <v>1</v>
      </c>
      <c r="H69" s="25">
        <f>VLOOKUP($F69,Produk!$B$2:$C$63,2,0)</f>
        <v>15000</v>
      </c>
      <c r="I69" s="25">
        <f t="shared" si="0"/>
        <v>15000</v>
      </c>
      <c r="J69" s="26" t="s">
        <v>1272</v>
      </c>
      <c r="K69" s="13" t="s">
        <v>1267</v>
      </c>
      <c r="L69" s="27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20">
      <c r="A70" s="5" t="s">
        <v>1284</v>
      </c>
      <c r="B70" s="29">
        <v>44972</v>
      </c>
      <c r="C70" s="5" t="s">
        <v>310</v>
      </c>
      <c r="D70" s="22" t="str">
        <f>VLOOKUP($C70,Customer!$A$1:$C$896,2,0)</f>
        <v>Ica</v>
      </c>
      <c r="E70" s="23">
        <f>VLOOKUP($C70,Customer!$A$1:$C$896,3,0)</f>
        <v>6287855942010</v>
      </c>
      <c r="F70" s="13" t="s">
        <v>1285</v>
      </c>
      <c r="G70" s="24">
        <v>1</v>
      </c>
      <c r="H70" s="25">
        <f>VLOOKUP($F70,Produk!$B$2:$C$63,2,0)</f>
        <v>10000</v>
      </c>
      <c r="I70" s="25">
        <f t="shared" si="0"/>
        <v>10000</v>
      </c>
      <c r="J70" s="26" t="s">
        <v>1272</v>
      </c>
      <c r="K70" s="13" t="s">
        <v>1267</v>
      </c>
      <c r="L70" s="27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20">
      <c r="A71" s="5" t="s">
        <v>1264</v>
      </c>
      <c r="B71" s="29">
        <v>44974</v>
      </c>
      <c r="C71" s="5" t="s">
        <v>312</v>
      </c>
      <c r="D71" s="22" t="str">
        <f>VLOOKUP($C71,Customer!$A$1:$C$896,2,0)</f>
        <v>Dayinta</v>
      </c>
      <c r="E71" s="23">
        <f>VLOOKUP($C71,Customer!$A$1:$C$896,3,0)</f>
        <v>6281230340456</v>
      </c>
      <c r="F71" s="13" t="s">
        <v>1265</v>
      </c>
      <c r="G71" s="24">
        <v>2</v>
      </c>
      <c r="H71" s="25">
        <f>VLOOKUP($F71,Produk!$B$2:$C$63,2,0)</f>
        <v>35000</v>
      </c>
      <c r="I71" s="25">
        <f t="shared" si="0"/>
        <v>70000</v>
      </c>
      <c r="J71" s="26" t="s">
        <v>1276</v>
      </c>
      <c r="K71" s="13" t="s">
        <v>1267</v>
      </c>
      <c r="L71" s="27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20">
      <c r="A72" s="5" t="s">
        <v>1264</v>
      </c>
      <c r="B72" s="29">
        <v>44974</v>
      </c>
      <c r="C72" s="5" t="s">
        <v>312</v>
      </c>
      <c r="D72" s="22" t="str">
        <f>VLOOKUP($C72,Customer!$A$1:$C$896,2,0)</f>
        <v>Dayinta</v>
      </c>
      <c r="E72" s="23">
        <f>VLOOKUP($C72,Customer!$A$1:$C$896,3,0)</f>
        <v>6281230340456</v>
      </c>
      <c r="F72" s="13" t="s">
        <v>1273</v>
      </c>
      <c r="G72" s="24">
        <v>2</v>
      </c>
      <c r="H72" s="25">
        <f>VLOOKUP($F72,Produk!$B$2:$C$63,2,0)</f>
        <v>22000</v>
      </c>
      <c r="I72" s="25">
        <f t="shared" si="0"/>
        <v>44000</v>
      </c>
      <c r="J72" s="26" t="s">
        <v>1276</v>
      </c>
      <c r="K72" s="13" t="s">
        <v>1267</v>
      </c>
      <c r="L72" s="27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20">
      <c r="A73" s="5" t="s">
        <v>1264</v>
      </c>
      <c r="B73" s="29">
        <v>44974</v>
      </c>
      <c r="C73" s="5" t="s">
        <v>314</v>
      </c>
      <c r="D73" s="22" t="str">
        <f>VLOOKUP($C73,Customer!$A$1:$C$896,2,0)</f>
        <v>Haidar</v>
      </c>
      <c r="E73" s="23">
        <f>VLOOKUP($C73,Customer!$A$1:$C$896,3,0)</f>
        <v>628114141001</v>
      </c>
      <c r="F73" s="13" t="s">
        <v>1268</v>
      </c>
      <c r="G73" s="24">
        <v>2</v>
      </c>
      <c r="H73" s="25">
        <f>VLOOKUP($F73,Produk!$B$2:$C$63,2,0)</f>
        <v>35000</v>
      </c>
      <c r="I73" s="25">
        <f t="shared" si="0"/>
        <v>70000</v>
      </c>
      <c r="J73" s="26" t="s">
        <v>1272</v>
      </c>
      <c r="K73" s="13" t="s">
        <v>1267</v>
      </c>
      <c r="L73" s="27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20">
      <c r="A74" s="5" t="s">
        <v>1264</v>
      </c>
      <c r="B74" s="29">
        <v>44974</v>
      </c>
      <c r="C74" s="5" t="s">
        <v>314</v>
      </c>
      <c r="D74" s="22" t="str">
        <f>VLOOKUP($C74,Customer!$A$1:$C$896,2,0)</f>
        <v>Haidar</v>
      </c>
      <c r="E74" s="23">
        <f>VLOOKUP($C74,Customer!$A$1:$C$896,3,0)</f>
        <v>628114141001</v>
      </c>
      <c r="F74" s="13" t="s">
        <v>1289</v>
      </c>
      <c r="G74" s="24">
        <v>1</v>
      </c>
      <c r="H74" s="25">
        <f>VLOOKUP($F74,Produk!$B$2:$C$63,2,0)</f>
        <v>30000</v>
      </c>
      <c r="I74" s="25">
        <f t="shared" si="0"/>
        <v>30000</v>
      </c>
      <c r="J74" s="26" t="s">
        <v>1272</v>
      </c>
      <c r="K74" s="13" t="s">
        <v>1267</v>
      </c>
      <c r="L74" s="27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20">
      <c r="A75" s="5" t="s">
        <v>1264</v>
      </c>
      <c r="B75" s="29">
        <v>44974</v>
      </c>
      <c r="C75" s="5" t="s">
        <v>314</v>
      </c>
      <c r="D75" s="22" t="str">
        <f>VLOOKUP($C75,Customer!$A$1:$C$896,2,0)</f>
        <v>Haidar</v>
      </c>
      <c r="E75" s="23">
        <f>VLOOKUP($C75,Customer!$A$1:$C$896,3,0)</f>
        <v>628114141001</v>
      </c>
      <c r="F75" s="13" t="s">
        <v>1290</v>
      </c>
      <c r="G75" s="24">
        <v>1</v>
      </c>
      <c r="H75" s="25">
        <f>VLOOKUP($F75,Produk!$B$2:$C$63,2,0)</f>
        <v>40000</v>
      </c>
      <c r="I75" s="25">
        <f t="shared" si="0"/>
        <v>40000</v>
      </c>
      <c r="J75" s="26" t="s">
        <v>1272</v>
      </c>
      <c r="K75" s="13" t="s">
        <v>1267</v>
      </c>
      <c r="L75" s="27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20">
      <c r="A76" s="5" t="s">
        <v>1264</v>
      </c>
      <c r="B76" s="29">
        <v>44974</v>
      </c>
      <c r="C76" s="5" t="s">
        <v>314</v>
      </c>
      <c r="D76" s="22" t="str">
        <f>VLOOKUP($C76,Customer!$A$1:$C$896,2,0)</f>
        <v>Haidar</v>
      </c>
      <c r="E76" s="23">
        <f>VLOOKUP($C76,Customer!$A$1:$C$896,3,0)</f>
        <v>628114141001</v>
      </c>
      <c r="F76" s="13" t="s">
        <v>1287</v>
      </c>
      <c r="G76" s="24">
        <v>1</v>
      </c>
      <c r="H76" s="25">
        <f>VLOOKUP($F76,Produk!$B$2:$C$75,2,0)</f>
        <v>27000</v>
      </c>
      <c r="I76" s="25">
        <f t="shared" si="0"/>
        <v>27000</v>
      </c>
      <c r="J76" s="26" t="s">
        <v>1272</v>
      </c>
      <c r="K76" s="13" t="s">
        <v>1267</v>
      </c>
      <c r="L76" s="27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20">
      <c r="A77" s="5" t="s">
        <v>1264</v>
      </c>
      <c r="B77" s="29">
        <v>44974</v>
      </c>
      <c r="C77" s="5" t="s">
        <v>3</v>
      </c>
      <c r="D77" s="22" t="str">
        <f>VLOOKUP($C77,Customer!$A$1:$C$896,2,0)</f>
        <v>Citra Bayunda</v>
      </c>
      <c r="E77" s="23">
        <f>VLOOKUP($C77,Customer!$A$1:$C$896,3,0)</f>
        <v>6281231177447</v>
      </c>
      <c r="F77" s="13" t="s">
        <v>1265</v>
      </c>
      <c r="G77" s="24">
        <v>1</v>
      </c>
      <c r="H77" s="25">
        <f>VLOOKUP($F77,Produk!$B$2:$C$63,2,0)</f>
        <v>35000</v>
      </c>
      <c r="I77" s="25">
        <f t="shared" si="0"/>
        <v>35000</v>
      </c>
      <c r="J77" s="26" t="s">
        <v>1266</v>
      </c>
      <c r="K77" s="13" t="s">
        <v>1278</v>
      </c>
      <c r="L77" s="27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20">
      <c r="A78" s="5" t="s">
        <v>1264</v>
      </c>
      <c r="B78" s="29">
        <v>44974</v>
      </c>
      <c r="C78" s="5" t="s">
        <v>3</v>
      </c>
      <c r="D78" s="22" t="str">
        <f>VLOOKUP($C78,Customer!$A$1:$C$896,2,0)</f>
        <v>Citra Bayunda</v>
      </c>
      <c r="E78" s="23">
        <f>VLOOKUP($C78,Customer!$A$1:$C$896,3,0)</f>
        <v>6281231177447</v>
      </c>
      <c r="F78" s="13" t="s">
        <v>1268</v>
      </c>
      <c r="G78" s="24">
        <v>1</v>
      </c>
      <c r="H78" s="25">
        <f>VLOOKUP($F78,Produk!$B$2:$C$63,2,0)</f>
        <v>35000</v>
      </c>
      <c r="I78" s="25">
        <f t="shared" si="0"/>
        <v>35000</v>
      </c>
      <c r="J78" s="26" t="s">
        <v>1266</v>
      </c>
      <c r="K78" s="13" t="s">
        <v>1278</v>
      </c>
      <c r="L78" s="27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20">
      <c r="A79" s="5" t="s">
        <v>1264</v>
      </c>
      <c r="B79" s="29">
        <v>44974</v>
      </c>
      <c r="C79" s="5" t="s">
        <v>316</v>
      </c>
      <c r="D79" s="22" t="str">
        <f>VLOOKUP($C79,Customer!$A$1:$C$896,2,0)</f>
        <v>Van Van</v>
      </c>
      <c r="E79" s="23">
        <f>VLOOKUP($C79,Customer!$A$1:$C$896,3,0)</f>
        <v>6287855538965</v>
      </c>
      <c r="F79" s="13" t="s">
        <v>1268</v>
      </c>
      <c r="G79" s="24">
        <v>1</v>
      </c>
      <c r="H79" s="25">
        <f>VLOOKUP($F79,Produk!$B$2:$C$63,2,0)</f>
        <v>35000</v>
      </c>
      <c r="I79" s="25">
        <f t="shared" si="0"/>
        <v>35000</v>
      </c>
      <c r="J79" s="26" t="s">
        <v>1266</v>
      </c>
      <c r="K79" s="13" t="s">
        <v>1267</v>
      </c>
      <c r="L79" s="27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20">
      <c r="A80" s="5" t="s">
        <v>1264</v>
      </c>
      <c r="B80" s="29">
        <v>44974</v>
      </c>
      <c r="C80" s="5" t="s">
        <v>316</v>
      </c>
      <c r="D80" s="22" t="str">
        <f>VLOOKUP($C80,Customer!$A$1:$C$896,2,0)</f>
        <v>Van Van</v>
      </c>
      <c r="E80" s="23">
        <f>VLOOKUP($C80,Customer!$A$1:$C$896,3,0)</f>
        <v>6287855538965</v>
      </c>
      <c r="F80" s="13" t="s">
        <v>1288</v>
      </c>
      <c r="G80" s="24">
        <v>1</v>
      </c>
      <c r="H80" s="25">
        <f>VLOOKUP($F80,Produk!$B$2:$C$63,2,0)</f>
        <v>35000</v>
      </c>
      <c r="I80" s="25">
        <f t="shared" si="0"/>
        <v>35000</v>
      </c>
      <c r="J80" s="26" t="s">
        <v>1266</v>
      </c>
      <c r="K80" s="13" t="s">
        <v>1267</v>
      </c>
      <c r="L80" s="27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20">
      <c r="A81" s="5" t="s">
        <v>1264</v>
      </c>
      <c r="B81" s="29">
        <v>44974</v>
      </c>
      <c r="C81" s="5" t="s">
        <v>316</v>
      </c>
      <c r="D81" s="22" t="str">
        <f>VLOOKUP($C81,Customer!$A$1:$C$896,2,0)</f>
        <v>Van Van</v>
      </c>
      <c r="E81" s="23">
        <f>VLOOKUP($C81,Customer!$A$1:$C$896,3,0)</f>
        <v>6287855538965</v>
      </c>
      <c r="F81" s="13" t="s">
        <v>1287</v>
      </c>
      <c r="G81" s="24">
        <v>1</v>
      </c>
      <c r="H81" s="25">
        <f>VLOOKUP($F81,Produk!$B$2:$C$75,2,0)</f>
        <v>27000</v>
      </c>
      <c r="I81" s="25">
        <f t="shared" si="0"/>
        <v>27000</v>
      </c>
      <c r="J81" s="26" t="s">
        <v>1266</v>
      </c>
      <c r="K81" s="13" t="s">
        <v>1267</v>
      </c>
      <c r="L81" s="27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20">
      <c r="A82" s="5" t="s">
        <v>1270</v>
      </c>
      <c r="B82" s="29">
        <v>44975</v>
      </c>
      <c r="C82" s="5" t="s">
        <v>322</v>
      </c>
      <c r="D82" s="22" t="str">
        <f>VLOOKUP($C82,Customer!$A$1:$C$896,2,0)</f>
        <v>Roni</v>
      </c>
      <c r="E82" s="23">
        <f>VLOOKUP($C82,Customer!$A$1:$C$896,3,0)</f>
        <v>6285331446036</v>
      </c>
      <c r="F82" s="13" t="s">
        <v>1268</v>
      </c>
      <c r="G82" s="24">
        <v>1</v>
      </c>
      <c r="H82" s="25">
        <f>VLOOKUP($F82,Produk!$B$2:$C$63,2,0)</f>
        <v>35000</v>
      </c>
      <c r="I82" s="25">
        <f t="shared" si="0"/>
        <v>35000</v>
      </c>
      <c r="J82" s="26" t="s">
        <v>1272</v>
      </c>
      <c r="K82" s="13" t="s">
        <v>1267</v>
      </c>
      <c r="L82" s="27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20">
      <c r="A83" s="5" t="s">
        <v>1270</v>
      </c>
      <c r="B83" s="29">
        <v>44975</v>
      </c>
      <c r="C83" s="5" t="s">
        <v>322</v>
      </c>
      <c r="D83" s="22" t="str">
        <f>VLOOKUP($C83,Customer!$A$1:$C$896,2,0)</f>
        <v>Roni</v>
      </c>
      <c r="E83" s="23">
        <f>VLOOKUP($C83,Customer!$A$1:$C$896,3,0)</f>
        <v>6285331446036</v>
      </c>
      <c r="F83" s="13" t="s">
        <v>1285</v>
      </c>
      <c r="G83" s="24">
        <v>1</v>
      </c>
      <c r="H83" s="25">
        <f>VLOOKUP($F83,Produk!$B$2:$C$63,2,0)</f>
        <v>10000</v>
      </c>
      <c r="I83" s="25">
        <f t="shared" si="0"/>
        <v>10000</v>
      </c>
      <c r="J83" s="26" t="s">
        <v>1272</v>
      </c>
      <c r="K83" s="13" t="s">
        <v>1267</v>
      </c>
      <c r="L83" s="27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20">
      <c r="A84" s="5" t="s">
        <v>1270</v>
      </c>
      <c r="B84" s="29">
        <v>44975</v>
      </c>
      <c r="C84" s="5" t="s">
        <v>322</v>
      </c>
      <c r="D84" s="22" t="str">
        <f>VLOOKUP($C84,Customer!$A$1:$C$896,2,0)</f>
        <v>Roni</v>
      </c>
      <c r="E84" s="23">
        <f>VLOOKUP($C84,Customer!$A$1:$C$896,3,0)</f>
        <v>6285331446036</v>
      </c>
      <c r="F84" s="13" t="s">
        <v>1274</v>
      </c>
      <c r="G84" s="24">
        <v>1</v>
      </c>
      <c r="H84" s="25">
        <f>VLOOKUP($F84,Produk!$B$2:$C$63,2,0)</f>
        <v>22000</v>
      </c>
      <c r="I84" s="25">
        <f t="shared" si="0"/>
        <v>22000</v>
      </c>
      <c r="J84" s="26" t="s">
        <v>1272</v>
      </c>
      <c r="K84" s="13" t="s">
        <v>1267</v>
      </c>
      <c r="L84" s="27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20">
      <c r="A85" s="5" t="s">
        <v>1270</v>
      </c>
      <c r="B85" s="29">
        <v>44975</v>
      </c>
      <c r="C85" s="5" t="s">
        <v>322</v>
      </c>
      <c r="D85" s="22" t="str">
        <f>VLOOKUP($C85,Customer!$A$1:$C$896,2,0)</f>
        <v>Roni</v>
      </c>
      <c r="E85" s="23">
        <f>VLOOKUP($C85,Customer!$A$1:$C$896,3,0)</f>
        <v>6285331446036</v>
      </c>
      <c r="F85" s="13" t="s">
        <v>1273</v>
      </c>
      <c r="G85" s="24">
        <v>1</v>
      </c>
      <c r="H85" s="25">
        <f>VLOOKUP($F85,Produk!$B$2:$C$63,2,0)</f>
        <v>22000</v>
      </c>
      <c r="I85" s="25">
        <f t="shared" si="0"/>
        <v>22000</v>
      </c>
      <c r="J85" s="26" t="s">
        <v>1272</v>
      </c>
      <c r="K85" s="13" t="s">
        <v>1267</v>
      </c>
      <c r="L85" s="27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20">
      <c r="A86" s="5" t="s">
        <v>1270</v>
      </c>
      <c r="B86" s="29">
        <v>44975</v>
      </c>
      <c r="C86" s="5" t="s">
        <v>324</v>
      </c>
      <c r="D86" s="22" t="str">
        <f>VLOOKUP($C86,Customer!$A$1:$C$896,2,0)</f>
        <v>Rahma Dina</v>
      </c>
      <c r="E86" s="23">
        <f>VLOOKUP($C86,Customer!$A$1:$C$896,3,0)</f>
        <v>62895333870810</v>
      </c>
      <c r="F86" s="13" t="s">
        <v>1277</v>
      </c>
      <c r="G86" s="24">
        <v>1</v>
      </c>
      <c r="H86" s="25">
        <f>VLOOKUP($F86,Produk!$B$2:$C$63,2,0)</f>
        <v>22000</v>
      </c>
      <c r="I86" s="25">
        <f t="shared" si="0"/>
        <v>22000</v>
      </c>
      <c r="J86" s="26" t="s">
        <v>1276</v>
      </c>
      <c r="K86" s="13" t="s">
        <v>1267</v>
      </c>
      <c r="L86" s="27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20">
      <c r="A87" s="5" t="s">
        <v>1270</v>
      </c>
      <c r="B87" s="29">
        <v>44975</v>
      </c>
      <c r="C87" s="5" t="s">
        <v>324</v>
      </c>
      <c r="D87" s="22" t="str">
        <f>VLOOKUP($C87,Customer!$A$1:$C$896,2,0)</f>
        <v>Rahma Dina</v>
      </c>
      <c r="E87" s="23">
        <f>VLOOKUP($C87,Customer!$A$1:$C$896,3,0)</f>
        <v>62895333870810</v>
      </c>
      <c r="F87" s="13" t="s">
        <v>1268</v>
      </c>
      <c r="G87" s="24">
        <v>1</v>
      </c>
      <c r="H87" s="25">
        <f>VLOOKUP($F87,Produk!$B$2:$C$63,2,0)</f>
        <v>35000</v>
      </c>
      <c r="I87" s="25">
        <f t="shared" si="0"/>
        <v>35000</v>
      </c>
      <c r="J87" s="26" t="s">
        <v>1272</v>
      </c>
      <c r="K87" s="13" t="s">
        <v>1267</v>
      </c>
      <c r="L87" s="27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20">
      <c r="A88" s="5" t="s">
        <v>1270</v>
      </c>
      <c r="B88" s="29">
        <v>44975</v>
      </c>
      <c r="C88" s="5" t="s">
        <v>320</v>
      </c>
      <c r="D88" s="22" t="str">
        <f>VLOOKUP($C88,Customer!$A$1:$C$896,2,0)</f>
        <v>Tasya</v>
      </c>
      <c r="E88" s="23">
        <f>VLOOKUP($C88,Customer!$A$1:$C$896,3,0)</f>
        <v>6287824623469</v>
      </c>
      <c r="F88" s="13" t="s">
        <v>1289</v>
      </c>
      <c r="G88" s="24">
        <v>1</v>
      </c>
      <c r="H88" s="25">
        <f>VLOOKUP($F88,Produk!$B$2:$C$63,2,0)</f>
        <v>30000</v>
      </c>
      <c r="I88" s="25">
        <f t="shared" si="0"/>
        <v>30000</v>
      </c>
      <c r="J88" s="26" t="s">
        <v>1266</v>
      </c>
      <c r="K88" s="13" t="s">
        <v>1267</v>
      </c>
      <c r="L88" s="27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20">
      <c r="A89" s="5" t="s">
        <v>1270</v>
      </c>
      <c r="B89" s="29">
        <v>44975</v>
      </c>
      <c r="C89" s="5" t="s">
        <v>320</v>
      </c>
      <c r="D89" s="22" t="str">
        <f>VLOOKUP($C89,Customer!$A$1:$C$896,2,0)</f>
        <v>Tasya</v>
      </c>
      <c r="E89" s="23">
        <f>VLOOKUP($C89,Customer!$A$1:$C$896,3,0)</f>
        <v>6287824623469</v>
      </c>
      <c r="F89" s="13" t="s">
        <v>1265</v>
      </c>
      <c r="G89" s="24">
        <v>1</v>
      </c>
      <c r="H89" s="25">
        <f>VLOOKUP($F89,Produk!$B$2:$C$63,2,0)</f>
        <v>35000</v>
      </c>
      <c r="I89" s="25">
        <f t="shared" si="0"/>
        <v>35000</v>
      </c>
      <c r="J89" s="26" t="s">
        <v>1266</v>
      </c>
      <c r="K89" s="13" t="s">
        <v>1267</v>
      </c>
      <c r="L89" s="27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20">
      <c r="A90" s="5" t="s">
        <v>1270</v>
      </c>
      <c r="B90" s="29">
        <v>44975</v>
      </c>
      <c r="C90" s="5" t="s">
        <v>320</v>
      </c>
      <c r="D90" s="22" t="str">
        <f>VLOOKUP($C90,Customer!$A$1:$C$896,2,0)</f>
        <v>Tasya</v>
      </c>
      <c r="E90" s="23">
        <f>VLOOKUP($C90,Customer!$A$1:$C$896,3,0)</f>
        <v>6287824623469</v>
      </c>
      <c r="F90" s="13" t="s">
        <v>1287</v>
      </c>
      <c r="G90" s="24">
        <v>1</v>
      </c>
      <c r="H90" s="25">
        <f>VLOOKUP($F90,Produk!$B$2:$C$75,2,0)</f>
        <v>27000</v>
      </c>
      <c r="I90" s="25">
        <f t="shared" si="0"/>
        <v>27000</v>
      </c>
      <c r="J90" s="26" t="s">
        <v>1266</v>
      </c>
      <c r="K90" s="13" t="s">
        <v>1267</v>
      </c>
      <c r="L90" s="27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20">
      <c r="A91" s="5" t="s">
        <v>1270</v>
      </c>
      <c r="B91" s="29">
        <v>44975</v>
      </c>
      <c r="C91" s="5" t="s">
        <v>320</v>
      </c>
      <c r="D91" s="22" t="str">
        <f>VLOOKUP($C91,Customer!$A$1:$C$896,2,0)</f>
        <v>Tasya</v>
      </c>
      <c r="E91" s="23">
        <f>VLOOKUP($C91,Customer!$A$1:$C$896,3,0)</f>
        <v>6287824623469</v>
      </c>
      <c r="F91" s="13" t="s">
        <v>1277</v>
      </c>
      <c r="G91" s="24">
        <v>1</v>
      </c>
      <c r="H91" s="25">
        <f>VLOOKUP($F91,Produk!$B$2:$C$63,2,0)</f>
        <v>22000</v>
      </c>
      <c r="I91" s="25">
        <f t="shared" si="0"/>
        <v>22000</v>
      </c>
      <c r="J91" s="26" t="s">
        <v>1266</v>
      </c>
      <c r="K91" s="13" t="s">
        <v>1267</v>
      </c>
      <c r="L91" s="27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20">
      <c r="A92" s="5" t="s">
        <v>1270</v>
      </c>
      <c r="B92" s="29">
        <v>44975</v>
      </c>
      <c r="C92" s="5" t="s">
        <v>326</v>
      </c>
      <c r="D92" s="22" t="str">
        <f>VLOOKUP($C92,Customer!$A$1:$C$896,2,0)</f>
        <v>Ahrash</v>
      </c>
      <c r="E92" s="23">
        <f>VLOOKUP($C92,Customer!$A$1:$C$896,3,0)</f>
        <v>6287783995166</v>
      </c>
      <c r="F92" s="13" t="s">
        <v>1268</v>
      </c>
      <c r="G92" s="24">
        <v>6</v>
      </c>
      <c r="H92" s="25">
        <f>VLOOKUP($F92,Produk!$B$2:$C$63,2,0)</f>
        <v>35000</v>
      </c>
      <c r="I92" s="25">
        <f t="shared" si="0"/>
        <v>210000</v>
      </c>
      <c r="J92" s="26" t="s">
        <v>1276</v>
      </c>
      <c r="K92" s="13" t="s">
        <v>1278</v>
      </c>
      <c r="L92" s="27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20">
      <c r="A93" s="5" t="s">
        <v>1275</v>
      </c>
      <c r="B93" s="29">
        <v>44976</v>
      </c>
      <c r="C93" s="9" t="s">
        <v>328</v>
      </c>
      <c r="D93" s="22" t="str">
        <f>VLOOKUP($C93,Customer!$A$1:$C$896,2,0)</f>
        <v>Dinda</v>
      </c>
      <c r="E93" s="23">
        <f>VLOOKUP($C93,Customer!$A$1:$C$896,3,0)</f>
        <v>6285755465494</v>
      </c>
      <c r="F93" s="13" t="s">
        <v>1282</v>
      </c>
      <c r="G93" s="24">
        <v>1</v>
      </c>
      <c r="H93" s="25">
        <f>VLOOKUP($F93,Produk!$B$2:$C$63,2,0)</f>
        <v>30000</v>
      </c>
      <c r="I93" s="25">
        <f t="shared" si="0"/>
        <v>30000</v>
      </c>
      <c r="J93" s="26" t="s">
        <v>1272</v>
      </c>
      <c r="K93" s="13" t="s">
        <v>1267</v>
      </c>
      <c r="L93" s="27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20">
      <c r="A94" s="5" t="s">
        <v>1275</v>
      </c>
      <c r="B94" s="29">
        <v>44976</v>
      </c>
      <c r="C94" s="9" t="s">
        <v>328</v>
      </c>
      <c r="D94" s="22" t="str">
        <f>VLOOKUP($C94,Customer!$A$1:$C$896,2,0)</f>
        <v>Dinda</v>
      </c>
      <c r="E94" s="23">
        <f>VLOOKUP($C94,Customer!$A$1:$C$896,3,0)</f>
        <v>6285755465494</v>
      </c>
      <c r="F94" s="13" t="s">
        <v>1289</v>
      </c>
      <c r="G94" s="24">
        <v>1</v>
      </c>
      <c r="H94" s="25">
        <f>VLOOKUP($F94,Produk!$B$2:$C$63,2,0)</f>
        <v>30000</v>
      </c>
      <c r="I94" s="25">
        <f t="shared" si="0"/>
        <v>30000</v>
      </c>
      <c r="J94" s="26" t="s">
        <v>1272</v>
      </c>
      <c r="K94" s="13" t="s">
        <v>1267</v>
      </c>
      <c r="L94" s="27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20">
      <c r="A95" s="5" t="s">
        <v>1275</v>
      </c>
      <c r="B95" s="29">
        <v>44976</v>
      </c>
      <c r="C95" s="9" t="s">
        <v>328</v>
      </c>
      <c r="D95" s="22" t="str">
        <f>VLOOKUP($C95,Customer!$A$1:$C$896,2,0)</f>
        <v>Dinda</v>
      </c>
      <c r="E95" s="23">
        <f>VLOOKUP($C95,Customer!$A$1:$C$896,3,0)</f>
        <v>6285755465494</v>
      </c>
      <c r="F95" s="13" t="s">
        <v>1277</v>
      </c>
      <c r="G95" s="24">
        <v>1</v>
      </c>
      <c r="H95" s="25">
        <f>VLOOKUP($F95,Produk!$B$2:$C$63,2,0)</f>
        <v>22000</v>
      </c>
      <c r="I95" s="25">
        <f t="shared" si="0"/>
        <v>22000</v>
      </c>
      <c r="J95" s="26" t="s">
        <v>1272</v>
      </c>
      <c r="K95" s="13" t="s">
        <v>1267</v>
      </c>
      <c r="L95" s="27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20">
      <c r="A96" s="5" t="s">
        <v>1275</v>
      </c>
      <c r="B96" s="29">
        <v>44976</v>
      </c>
      <c r="C96" s="9" t="s">
        <v>328</v>
      </c>
      <c r="D96" s="22" t="str">
        <f>VLOOKUP($C96,Customer!$A$1:$C$896,2,0)</f>
        <v>Dinda</v>
      </c>
      <c r="E96" s="23">
        <f>VLOOKUP($C96,Customer!$A$1:$C$896,3,0)</f>
        <v>6285755465494</v>
      </c>
      <c r="F96" s="13" t="s">
        <v>1265</v>
      </c>
      <c r="G96" s="24">
        <v>1</v>
      </c>
      <c r="H96" s="25">
        <f>VLOOKUP($F96,Produk!$B$2:$C$63,2,0)</f>
        <v>35000</v>
      </c>
      <c r="I96" s="25">
        <f t="shared" si="0"/>
        <v>35000</v>
      </c>
      <c r="J96" s="26" t="s">
        <v>1272</v>
      </c>
      <c r="K96" s="13" t="s">
        <v>1267</v>
      </c>
      <c r="L96" s="27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20">
      <c r="A97" s="5" t="s">
        <v>1275</v>
      </c>
      <c r="B97" s="29">
        <v>44976</v>
      </c>
      <c r="C97" s="9" t="s">
        <v>328</v>
      </c>
      <c r="D97" s="22" t="str">
        <f>VLOOKUP($C97,Customer!$A$1:$C$896,2,0)</f>
        <v>Dinda</v>
      </c>
      <c r="E97" s="23">
        <f>VLOOKUP($C97,Customer!$A$1:$C$896,3,0)</f>
        <v>6285755465494</v>
      </c>
      <c r="F97" s="13" t="s">
        <v>1290</v>
      </c>
      <c r="G97" s="24">
        <v>1</v>
      </c>
      <c r="H97" s="25">
        <f>VLOOKUP($F97,Produk!$B$2:$C$63,2,0)</f>
        <v>40000</v>
      </c>
      <c r="I97" s="25">
        <f t="shared" si="0"/>
        <v>40000</v>
      </c>
      <c r="J97" s="26" t="s">
        <v>1272</v>
      </c>
      <c r="K97" s="13" t="s">
        <v>1267</v>
      </c>
      <c r="L97" s="27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20">
      <c r="A98" s="5" t="s">
        <v>1275</v>
      </c>
      <c r="B98" s="29">
        <v>44976</v>
      </c>
      <c r="C98" s="5" t="s">
        <v>329</v>
      </c>
      <c r="D98" s="22" t="str">
        <f>VLOOKUP($C98,Customer!$A$1:$C$896,2,0)</f>
        <v>Rafa Hylmi</v>
      </c>
      <c r="E98" s="13" t="str">
        <f>VLOOKUP($C98,Customer!$A$1:$C$896,3,0)</f>
        <v>6281382678041</v>
      </c>
      <c r="F98" s="13" t="s">
        <v>1265</v>
      </c>
      <c r="G98" s="24">
        <v>1</v>
      </c>
      <c r="H98" s="25">
        <f>VLOOKUP($F98,Produk!$B$2:$C$63,2,0)</f>
        <v>35000</v>
      </c>
      <c r="I98" s="25">
        <f t="shared" si="0"/>
        <v>35000</v>
      </c>
      <c r="J98" s="26" t="s">
        <v>1266</v>
      </c>
      <c r="K98" s="13" t="s">
        <v>1267</v>
      </c>
      <c r="L98" s="27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20">
      <c r="A99" s="5" t="s">
        <v>1275</v>
      </c>
      <c r="B99" s="29">
        <v>44976</v>
      </c>
      <c r="C99" s="5" t="s">
        <v>329</v>
      </c>
      <c r="D99" s="22" t="str">
        <f>VLOOKUP($C99,Customer!$A$1:$C$896,2,0)</f>
        <v>Rafa Hylmi</v>
      </c>
      <c r="E99" s="13" t="str">
        <f>VLOOKUP($C99,Customer!$A$1:$C$896,3,0)</f>
        <v>6281382678041</v>
      </c>
      <c r="F99" s="13" t="s">
        <v>1282</v>
      </c>
      <c r="G99" s="24">
        <v>1</v>
      </c>
      <c r="H99" s="25">
        <f>VLOOKUP($F99,Produk!$B$2:$C$63,2,0)</f>
        <v>30000</v>
      </c>
      <c r="I99" s="25">
        <f t="shared" si="0"/>
        <v>30000</v>
      </c>
      <c r="J99" s="26" t="s">
        <v>1266</v>
      </c>
      <c r="K99" s="13" t="s">
        <v>1267</v>
      </c>
      <c r="L99" s="27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20">
      <c r="A100" s="5" t="s">
        <v>1275</v>
      </c>
      <c r="B100" s="29">
        <v>44976</v>
      </c>
      <c r="C100" s="5" t="s">
        <v>329</v>
      </c>
      <c r="D100" s="22" t="str">
        <f>VLOOKUP($C100,Customer!$A$1:$C$896,2,0)</f>
        <v>Rafa Hylmi</v>
      </c>
      <c r="E100" s="13" t="str">
        <f>VLOOKUP($C100,Customer!$A$1:$C$896,3,0)</f>
        <v>6281382678041</v>
      </c>
      <c r="F100" s="13" t="s">
        <v>1273</v>
      </c>
      <c r="G100" s="24">
        <v>1</v>
      </c>
      <c r="H100" s="25">
        <f>VLOOKUP($F100,Produk!$B$2:$C$63,2,0)</f>
        <v>22000</v>
      </c>
      <c r="I100" s="25">
        <f t="shared" si="0"/>
        <v>22000</v>
      </c>
      <c r="J100" s="26" t="s">
        <v>1266</v>
      </c>
      <c r="K100" s="13" t="s">
        <v>1267</v>
      </c>
      <c r="L100" s="27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20">
      <c r="A101" s="5" t="s">
        <v>1275</v>
      </c>
      <c r="B101" s="29">
        <v>44976</v>
      </c>
      <c r="C101" s="5" t="s">
        <v>329</v>
      </c>
      <c r="D101" s="22" t="str">
        <f>VLOOKUP($C101,Customer!$A$1:$C$896,2,0)</f>
        <v>Rafa Hylmi</v>
      </c>
      <c r="E101" s="13" t="str">
        <f>VLOOKUP($C101,Customer!$A$1:$C$896,3,0)</f>
        <v>6281382678041</v>
      </c>
      <c r="F101" s="13" t="s">
        <v>1291</v>
      </c>
      <c r="G101" s="24">
        <v>3</v>
      </c>
      <c r="H101" s="25">
        <f>VLOOKUP($F101,Produk!$B$2:$C$75,2,0)</f>
        <v>15000</v>
      </c>
      <c r="I101" s="25">
        <f t="shared" si="0"/>
        <v>45000</v>
      </c>
      <c r="J101" s="26" t="s">
        <v>1266</v>
      </c>
      <c r="K101" s="13" t="s">
        <v>1267</v>
      </c>
      <c r="L101" s="27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20">
      <c r="A102" s="5" t="s">
        <v>1275</v>
      </c>
      <c r="B102" s="29">
        <v>44976</v>
      </c>
      <c r="C102" s="5" t="s">
        <v>329</v>
      </c>
      <c r="D102" s="22" t="str">
        <f>VLOOKUP($C102,Customer!$A$1:$C$896,2,0)</f>
        <v>Rafa Hylmi</v>
      </c>
      <c r="E102" s="13" t="str">
        <f>VLOOKUP($C102,Customer!$A$1:$C$896,3,0)</f>
        <v>6281382678041</v>
      </c>
      <c r="F102" s="13" t="s">
        <v>1274</v>
      </c>
      <c r="G102" s="24">
        <v>1</v>
      </c>
      <c r="H102" s="25">
        <f>VLOOKUP($F102,Produk!$B$2:$C$63,2,0)</f>
        <v>22000</v>
      </c>
      <c r="I102" s="25">
        <f t="shared" si="0"/>
        <v>22000</v>
      </c>
      <c r="J102" s="26" t="s">
        <v>1266</v>
      </c>
      <c r="K102" s="13" t="s">
        <v>1267</v>
      </c>
      <c r="L102" s="27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20">
      <c r="A103" s="5" t="s">
        <v>1281</v>
      </c>
      <c r="B103" s="29">
        <v>44978</v>
      </c>
      <c r="C103" s="5" t="s">
        <v>334</v>
      </c>
      <c r="D103" s="22" t="str">
        <f>VLOOKUP($C103,Customer!$A$1:$C$896,2,0)</f>
        <v>Nuni</v>
      </c>
      <c r="E103" s="13">
        <f>VLOOKUP($C103,Customer!$A$1:$C$896,3,0)</f>
        <v>6285395560747</v>
      </c>
      <c r="F103" s="13" t="s">
        <v>1290</v>
      </c>
      <c r="G103" s="24">
        <v>1</v>
      </c>
      <c r="H103" s="25">
        <f>VLOOKUP($F103,Produk!$B$2:$C$63,2,0)</f>
        <v>40000</v>
      </c>
      <c r="I103" s="25">
        <f t="shared" si="0"/>
        <v>40000</v>
      </c>
      <c r="J103" s="26" t="s">
        <v>1266</v>
      </c>
      <c r="K103" s="13" t="s">
        <v>1267</v>
      </c>
      <c r="L103" s="27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20">
      <c r="A104" s="5" t="s">
        <v>1281</v>
      </c>
      <c r="B104" s="29">
        <v>44978</v>
      </c>
      <c r="C104" s="5" t="s">
        <v>334</v>
      </c>
      <c r="D104" s="22" t="str">
        <f>VLOOKUP($C104,Customer!$A$1:$C$896,2,0)</f>
        <v>Nuni</v>
      </c>
      <c r="E104" s="13">
        <f>VLOOKUP($C104,Customer!$A$1:$C$896,3,0)</f>
        <v>6285395560747</v>
      </c>
      <c r="F104" s="13" t="s">
        <v>1273</v>
      </c>
      <c r="G104" s="24">
        <v>1</v>
      </c>
      <c r="H104" s="25">
        <f>VLOOKUP($F104,Produk!$B$2:$C$63,2,0)</f>
        <v>22000</v>
      </c>
      <c r="I104" s="25">
        <f t="shared" si="0"/>
        <v>22000</v>
      </c>
      <c r="J104" s="26" t="s">
        <v>1266</v>
      </c>
      <c r="K104" s="13" t="s">
        <v>1267</v>
      </c>
      <c r="L104" s="27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20">
      <c r="A105" s="5" t="s">
        <v>1281</v>
      </c>
      <c r="B105" s="29">
        <v>44978</v>
      </c>
      <c r="C105" s="5" t="s">
        <v>332</v>
      </c>
      <c r="D105" s="22" t="str">
        <f>VLOOKUP($C105,Customer!$A$1:$C$896,2,0)</f>
        <v>Clara Carissa</v>
      </c>
      <c r="E105" s="13" t="str">
        <f>VLOOKUP($C105,Customer!$A$1:$C$896,3,0)</f>
        <v>6287834834303</v>
      </c>
      <c r="F105" s="13" t="s">
        <v>1265</v>
      </c>
      <c r="G105" s="24">
        <v>1</v>
      </c>
      <c r="H105" s="25">
        <f>VLOOKUP($F105,Produk!$B$2:$C$63,2,0)</f>
        <v>35000</v>
      </c>
      <c r="I105" s="25">
        <f t="shared" si="0"/>
        <v>35000</v>
      </c>
      <c r="J105" s="26" t="s">
        <v>1266</v>
      </c>
      <c r="K105" s="13" t="s">
        <v>1267</v>
      </c>
      <c r="L105" s="27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20">
      <c r="A106" s="5" t="s">
        <v>1281</v>
      </c>
      <c r="B106" s="29">
        <v>44978</v>
      </c>
      <c r="C106" s="5" t="s">
        <v>332</v>
      </c>
      <c r="D106" s="22" t="str">
        <f>VLOOKUP($C106,Customer!$A$1:$C$896,2,0)</f>
        <v>Clara Carissa</v>
      </c>
      <c r="E106" s="13" t="str">
        <f>VLOOKUP($C106,Customer!$A$1:$C$896,3,0)</f>
        <v>6287834834303</v>
      </c>
      <c r="F106" s="13" t="s">
        <v>1282</v>
      </c>
      <c r="G106" s="24">
        <v>1</v>
      </c>
      <c r="H106" s="25">
        <f>VLOOKUP($F106,Produk!$B$2:$C$63,2,0)</f>
        <v>30000</v>
      </c>
      <c r="I106" s="25">
        <f t="shared" si="0"/>
        <v>30000</v>
      </c>
      <c r="J106" s="26" t="s">
        <v>1266</v>
      </c>
      <c r="K106" s="13" t="s">
        <v>1267</v>
      </c>
      <c r="L106" s="27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20">
      <c r="A107" s="5" t="s">
        <v>1281</v>
      </c>
      <c r="B107" s="29">
        <v>44978</v>
      </c>
      <c r="C107" s="5" t="s">
        <v>332</v>
      </c>
      <c r="D107" s="22" t="str">
        <f>VLOOKUP($C107,Customer!$A$1:$C$896,2,0)</f>
        <v>Clara Carissa</v>
      </c>
      <c r="E107" s="13" t="str">
        <f>VLOOKUP($C107,Customer!$A$1:$C$896,3,0)</f>
        <v>6287834834303</v>
      </c>
      <c r="F107" s="13" t="s">
        <v>1290</v>
      </c>
      <c r="G107" s="24">
        <v>1</v>
      </c>
      <c r="H107" s="25">
        <f>VLOOKUP($F107,Produk!$B$2:$C$63,2,0)</f>
        <v>40000</v>
      </c>
      <c r="I107" s="25">
        <f t="shared" si="0"/>
        <v>40000</v>
      </c>
      <c r="J107" s="26" t="s">
        <v>1266</v>
      </c>
      <c r="K107" s="13" t="s">
        <v>1267</v>
      </c>
      <c r="L107" s="27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20">
      <c r="A108" s="5" t="s">
        <v>1281</v>
      </c>
      <c r="B108" s="29">
        <v>44978</v>
      </c>
      <c r="C108" s="5" t="s">
        <v>332</v>
      </c>
      <c r="D108" s="22" t="str">
        <f>VLOOKUP($C108,Customer!$A$1:$C$896,2,0)</f>
        <v>Clara Carissa</v>
      </c>
      <c r="E108" s="13" t="str">
        <f>VLOOKUP($C108,Customer!$A$1:$C$896,3,0)</f>
        <v>6287834834303</v>
      </c>
      <c r="F108" s="13" t="s">
        <v>1273</v>
      </c>
      <c r="G108" s="24">
        <v>2</v>
      </c>
      <c r="H108" s="25">
        <f>VLOOKUP($F108,Produk!$B$2:$C$63,2,0)</f>
        <v>22000</v>
      </c>
      <c r="I108" s="25">
        <f t="shared" si="0"/>
        <v>44000</v>
      </c>
      <c r="J108" s="26" t="s">
        <v>1266</v>
      </c>
      <c r="K108" s="13" t="s">
        <v>1267</v>
      </c>
      <c r="L108" s="27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20">
      <c r="A109" s="5" t="s">
        <v>1292</v>
      </c>
      <c r="B109" s="29">
        <v>44980</v>
      </c>
      <c r="C109" s="9" t="s">
        <v>336</v>
      </c>
      <c r="D109" s="22" t="str">
        <f>VLOOKUP($C109,Customer!$A$1:$C$896,2,0)</f>
        <v>Prima Apriyana</v>
      </c>
      <c r="E109" s="13">
        <f>VLOOKUP($C109,Customer!$A$1:$C$896,3,0)</f>
        <v>628124303128</v>
      </c>
      <c r="F109" s="13" t="s">
        <v>1265</v>
      </c>
      <c r="G109" s="24">
        <v>1</v>
      </c>
      <c r="H109" s="25">
        <f>VLOOKUP($F109,Produk!$B$2:$C$63,2,0)</f>
        <v>35000</v>
      </c>
      <c r="I109" s="25">
        <f t="shared" si="0"/>
        <v>35000</v>
      </c>
      <c r="J109" s="26" t="s">
        <v>1299</v>
      </c>
      <c r="K109" s="13" t="s">
        <v>1279</v>
      </c>
      <c r="L109" s="27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20">
      <c r="A110" s="5" t="s">
        <v>1292</v>
      </c>
      <c r="B110" s="29">
        <v>44980</v>
      </c>
      <c r="C110" s="9" t="s">
        <v>336</v>
      </c>
      <c r="D110" s="22" t="str">
        <f>VLOOKUP($C110,Customer!$A$1:$C$896,2,0)</f>
        <v>Prima Apriyana</v>
      </c>
      <c r="E110" s="13">
        <f>VLOOKUP($C110,Customer!$A$1:$C$896,3,0)</f>
        <v>628124303128</v>
      </c>
      <c r="F110" s="13" t="s">
        <v>1282</v>
      </c>
      <c r="G110" s="24">
        <v>1</v>
      </c>
      <c r="H110" s="25">
        <f>VLOOKUP($F110,Produk!$B$2:$C$63,2,0)</f>
        <v>30000</v>
      </c>
      <c r="I110" s="25">
        <f t="shared" si="0"/>
        <v>30000</v>
      </c>
      <c r="J110" s="26" t="s">
        <v>1299</v>
      </c>
      <c r="K110" s="13" t="s">
        <v>1279</v>
      </c>
      <c r="L110" s="27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20">
      <c r="A111" s="5" t="s">
        <v>1264</v>
      </c>
      <c r="B111" s="29">
        <v>44981</v>
      </c>
      <c r="C111" s="5" t="s">
        <v>340</v>
      </c>
      <c r="D111" s="22" t="str">
        <f>VLOOKUP($C111,Customer!$A$1:$C$896,2,0)</f>
        <v>Syanis</v>
      </c>
      <c r="E111" s="13">
        <f>VLOOKUP($C111,Customer!$A$1:$C$896,3,0)</f>
        <v>6288102652517</v>
      </c>
      <c r="F111" s="13" t="s">
        <v>1282</v>
      </c>
      <c r="G111" s="24">
        <v>1</v>
      </c>
      <c r="H111" s="25">
        <f>VLOOKUP($F111,Produk!$B$2:$C$63,2,0)</f>
        <v>30000</v>
      </c>
      <c r="I111" s="25">
        <f t="shared" si="0"/>
        <v>30000</v>
      </c>
      <c r="J111" s="26" t="s">
        <v>1272</v>
      </c>
      <c r="K111" s="13" t="s">
        <v>1267</v>
      </c>
      <c r="L111" s="27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20">
      <c r="A112" s="5" t="s">
        <v>1264</v>
      </c>
      <c r="B112" s="29">
        <v>44981</v>
      </c>
      <c r="C112" s="5" t="s">
        <v>340</v>
      </c>
      <c r="D112" s="22" t="str">
        <f>VLOOKUP($C112,Customer!$A$1:$C$896,2,0)</f>
        <v>Syanis</v>
      </c>
      <c r="E112" s="13">
        <f>VLOOKUP($C112,Customer!$A$1:$C$896,3,0)</f>
        <v>6288102652517</v>
      </c>
      <c r="F112" s="13" t="s">
        <v>1269</v>
      </c>
      <c r="G112" s="24">
        <v>1</v>
      </c>
      <c r="H112" s="25">
        <f>VLOOKUP($F112,Produk!$B$2:$C$63,2,0)</f>
        <v>28000</v>
      </c>
      <c r="I112" s="25">
        <f t="shared" si="0"/>
        <v>28000</v>
      </c>
      <c r="J112" s="26" t="s">
        <v>1272</v>
      </c>
      <c r="K112" s="13" t="s">
        <v>1267</v>
      </c>
      <c r="L112" s="27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20">
      <c r="A113" s="5" t="s">
        <v>1264</v>
      </c>
      <c r="B113" s="29">
        <v>44981</v>
      </c>
      <c r="C113" s="5" t="s">
        <v>340</v>
      </c>
      <c r="D113" s="22" t="str">
        <f>VLOOKUP($C113,Customer!$A$1:$C$896,2,0)</f>
        <v>Syanis</v>
      </c>
      <c r="E113" s="13">
        <f>VLOOKUP($C113,Customer!$A$1:$C$896,3,0)</f>
        <v>6288102652517</v>
      </c>
      <c r="F113" s="13" t="s">
        <v>1273</v>
      </c>
      <c r="G113" s="24">
        <v>3</v>
      </c>
      <c r="H113" s="25">
        <f>VLOOKUP($F113,Produk!$B$2:$C$63,2,0)</f>
        <v>22000</v>
      </c>
      <c r="I113" s="25">
        <f t="shared" si="0"/>
        <v>66000</v>
      </c>
      <c r="J113" s="26" t="s">
        <v>1272</v>
      </c>
      <c r="K113" s="13" t="s">
        <v>1267</v>
      </c>
      <c r="L113" s="27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20">
      <c r="A114" s="5" t="s">
        <v>1264</v>
      </c>
      <c r="B114" s="29">
        <v>44981</v>
      </c>
      <c r="C114" s="5" t="s">
        <v>338</v>
      </c>
      <c r="D114" s="22" t="str">
        <f>VLOOKUP($C114,Customer!$A$1:$C$896,2,0)</f>
        <v>Dharacaa</v>
      </c>
      <c r="E114" s="13">
        <f>VLOOKUP($C114,Customer!$A$1:$C$896,3,0)</f>
        <v>6285230687817</v>
      </c>
      <c r="F114" s="13" t="s">
        <v>1268</v>
      </c>
      <c r="G114" s="24">
        <v>1</v>
      </c>
      <c r="H114" s="25">
        <f>VLOOKUP($F114,Produk!$B$2:$C$63,2,0)</f>
        <v>35000</v>
      </c>
      <c r="I114" s="25">
        <f t="shared" si="0"/>
        <v>35000</v>
      </c>
      <c r="J114" s="26" t="s">
        <v>1266</v>
      </c>
      <c r="K114" s="13" t="s">
        <v>1267</v>
      </c>
      <c r="L114" s="27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20">
      <c r="A115" s="5" t="s">
        <v>1264</v>
      </c>
      <c r="B115" s="29">
        <v>44981</v>
      </c>
      <c r="C115" s="5" t="s">
        <v>338</v>
      </c>
      <c r="D115" s="22" t="str">
        <f>VLOOKUP($C115,Customer!$A$1:$C$896,2,0)</f>
        <v>Dharacaa</v>
      </c>
      <c r="E115" s="13">
        <f>VLOOKUP($C115,Customer!$A$1:$C$896,3,0)</f>
        <v>6285230687817</v>
      </c>
      <c r="F115" s="13" t="s">
        <v>1288</v>
      </c>
      <c r="G115" s="24">
        <v>1</v>
      </c>
      <c r="H115" s="25">
        <f>VLOOKUP($F115,Produk!$B$2:$C$63,2,0)</f>
        <v>35000</v>
      </c>
      <c r="I115" s="25">
        <f t="shared" si="0"/>
        <v>35000</v>
      </c>
      <c r="J115" s="26" t="s">
        <v>1266</v>
      </c>
      <c r="K115" s="13" t="s">
        <v>1267</v>
      </c>
      <c r="L115" s="27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20">
      <c r="A116" s="5" t="s">
        <v>1264</v>
      </c>
      <c r="B116" s="29">
        <v>44981</v>
      </c>
      <c r="C116" s="5" t="s">
        <v>342</v>
      </c>
      <c r="D116" s="22" t="str">
        <f>VLOOKUP($C116,Customer!$A$1:$C$896,2,0)</f>
        <v>Hana</v>
      </c>
      <c r="E116" s="13">
        <f>VLOOKUP($C116,Customer!$A$1:$C$896,3,0)</f>
        <v>6285736108611</v>
      </c>
      <c r="F116" s="13" t="s">
        <v>1282</v>
      </c>
      <c r="G116" s="24">
        <v>1</v>
      </c>
      <c r="H116" s="25">
        <f>VLOOKUP($F116,Produk!$B$2:$C$63,2,0)</f>
        <v>30000</v>
      </c>
      <c r="I116" s="25">
        <f t="shared" si="0"/>
        <v>30000</v>
      </c>
      <c r="J116" s="26" t="s">
        <v>1266</v>
      </c>
      <c r="K116" s="13" t="s">
        <v>1267</v>
      </c>
      <c r="L116" s="27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20">
      <c r="A117" s="5" t="s">
        <v>1264</v>
      </c>
      <c r="B117" s="29">
        <v>44981</v>
      </c>
      <c r="C117" s="5" t="s">
        <v>342</v>
      </c>
      <c r="D117" s="22" t="str">
        <f>VLOOKUP($C117,Customer!$A$1:$C$896,2,0)</f>
        <v>Hana</v>
      </c>
      <c r="E117" s="13">
        <f>VLOOKUP($C117,Customer!$A$1:$C$896,3,0)</f>
        <v>6285736108611</v>
      </c>
      <c r="F117" s="13" t="s">
        <v>1289</v>
      </c>
      <c r="G117" s="24">
        <v>1</v>
      </c>
      <c r="H117" s="25">
        <f>VLOOKUP($F117,Produk!$B$2:$C$63,2,0)</f>
        <v>30000</v>
      </c>
      <c r="I117" s="25">
        <f t="shared" si="0"/>
        <v>30000</v>
      </c>
      <c r="J117" s="26" t="s">
        <v>1266</v>
      </c>
      <c r="K117" s="13" t="s">
        <v>1267</v>
      </c>
      <c r="L117" s="27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20">
      <c r="A118" s="5" t="s">
        <v>1264</v>
      </c>
      <c r="B118" s="29">
        <v>44981</v>
      </c>
      <c r="C118" s="5" t="s">
        <v>342</v>
      </c>
      <c r="D118" s="22" t="str">
        <f>VLOOKUP($C118,Customer!$A$1:$C$896,2,0)</f>
        <v>Hana</v>
      </c>
      <c r="E118" s="13">
        <f>VLOOKUP($C118,Customer!$A$1:$C$896,3,0)</f>
        <v>6285736108611</v>
      </c>
      <c r="F118" s="13" t="s">
        <v>1274</v>
      </c>
      <c r="G118" s="24">
        <v>1</v>
      </c>
      <c r="H118" s="25">
        <f>VLOOKUP($F118,Produk!$B$2:$C$63,2,0)</f>
        <v>22000</v>
      </c>
      <c r="I118" s="25">
        <f t="shared" si="0"/>
        <v>22000</v>
      </c>
      <c r="J118" s="26" t="s">
        <v>1266</v>
      </c>
      <c r="K118" s="13" t="s">
        <v>1267</v>
      </c>
      <c r="L118" s="27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20">
      <c r="A119" s="5" t="s">
        <v>1264</v>
      </c>
      <c r="B119" s="29">
        <v>44981</v>
      </c>
      <c r="C119" s="5" t="s">
        <v>342</v>
      </c>
      <c r="D119" s="22" t="str">
        <f>VLOOKUP($C119,Customer!$A$1:$C$896,2,0)</f>
        <v>Hana</v>
      </c>
      <c r="E119" s="13">
        <f>VLOOKUP($C119,Customer!$A$1:$C$896,3,0)</f>
        <v>6285736108611</v>
      </c>
      <c r="F119" s="13" t="s">
        <v>1291</v>
      </c>
      <c r="G119" s="24">
        <v>1</v>
      </c>
      <c r="H119" s="25">
        <f>VLOOKUP($F119,Produk!$B$2:$C$75,2,0)</f>
        <v>15000</v>
      </c>
      <c r="I119" s="25">
        <f t="shared" si="0"/>
        <v>15000</v>
      </c>
      <c r="J119" s="26" t="s">
        <v>1266</v>
      </c>
      <c r="K119" s="13" t="s">
        <v>1267</v>
      </c>
      <c r="L119" s="27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20">
      <c r="A120" s="5" t="s">
        <v>1264</v>
      </c>
      <c r="B120" s="29">
        <v>44981</v>
      </c>
      <c r="C120" s="5" t="s">
        <v>294</v>
      </c>
      <c r="D120" s="22" t="str">
        <f>VLOOKUP($C120,Customer!$A$1:$C$896,2,0)</f>
        <v>Almira Hasna Zulfany</v>
      </c>
      <c r="E120" s="23">
        <f>VLOOKUP($C120,Customer!$A$1:$C$896,3,0)</f>
        <v>6285854577350</v>
      </c>
      <c r="F120" s="13" t="s">
        <v>1268</v>
      </c>
      <c r="G120" s="24">
        <v>1</v>
      </c>
      <c r="H120" s="25">
        <f>VLOOKUP($F120,Produk!$B$2:$C$63,2,0)</f>
        <v>35000</v>
      </c>
      <c r="I120" s="25">
        <f t="shared" si="0"/>
        <v>35000</v>
      </c>
      <c r="J120" s="26" t="s">
        <v>1266</v>
      </c>
      <c r="K120" s="13" t="s">
        <v>1267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20">
      <c r="A121" s="5" t="s">
        <v>1264</v>
      </c>
      <c r="B121" s="29">
        <v>44981</v>
      </c>
      <c r="C121" s="5" t="s">
        <v>294</v>
      </c>
      <c r="D121" s="22" t="str">
        <f>VLOOKUP($C121,Customer!$A$1:$C$896,2,0)</f>
        <v>Almira Hasna Zulfany</v>
      </c>
      <c r="E121" s="23">
        <f>VLOOKUP($C121,Customer!$A$1:$C$896,3,0)</f>
        <v>6285854577350</v>
      </c>
      <c r="F121" s="13" t="s">
        <v>1285</v>
      </c>
      <c r="G121" s="24">
        <v>2</v>
      </c>
      <c r="H121" s="25">
        <f>VLOOKUP($F121,Produk!$B$2:$C$63,2,0)</f>
        <v>10000</v>
      </c>
      <c r="I121" s="25">
        <f t="shared" si="0"/>
        <v>20000</v>
      </c>
      <c r="J121" s="26" t="s">
        <v>1266</v>
      </c>
      <c r="K121" s="13" t="s">
        <v>1267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20">
      <c r="A122" s="5" t="s">
        <v>1270</v>
      </c>
      <c r="B122" s="29">
        <v>44982</v>
      </c>
      <c r="C122" s="5" t="s">
        <v>344</v>
      </c>
      <c r="D122" s="22" t="str">
        <f>VLOOKUP($C122,Customer!$A$1:$C$896,2,0)</f>
        <v>Danira</v>
      </c>
      <c r="E122" s="13">
        <f>VLOOKUP($C122,Customer!$A$1:$C$896,3,0)</f>
        <v>6281232210444</v>
      </c>
      <c r="F122" s="13" t="s">
        <v>1288</v>
      </c>
      <c r="G122" s="24">
        <v>1</v>
      </c>
      <c r="H122" s="25">
        <f>VLOOKUP($F122,Produk!$B$2:$C$63,2,0)</f>
        <v>35000</v>
      </c>
      <c r="I122" s="25">
        <f t="shared" si="0"/>
        <v>35000</v>
      </c>
      <c r="J122" s="26" t="s">
        <v>1299</v>
      </c>
      <c r="K122" s="13" t="s">
        <v>1279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20">
      <c r="A123" s="5" t="s">
        <v>1270</v>
      </c>
      <c r="B123" s="29">
        <v>44982</v>
      </c>
      <c r="C123" s="5" t="s">
        <v>344</v>
      </c>
      <c r="D123" s="22" t="str">
        <f>VLOOKUP($C123,Customer!$A$1:$C$896,2,0)</f>
        <v>Danira</v>
      </c>
      <c r="E123" s="13">
        <f>VLOOKUP($C123,Customer!$A$1:$C$896,3,0)</f>
        <v>6281232210444</v>
      </c>
      <c r="F123" s="13" t="s">
        <v>1282</v>
      </c>
      <c r="G123" s="24">
        <v>1</v>
      </c>
      <c r="H123" s="25">
        <f>VLOOKUP($F123,Produk!$B$2:$C$63,2,0)</f>
        <v>30000</v>
      </c>
      <c r="I123" s="25">
        <f t="shared" si="0"/>
        <v>30000</v>
      </c>
      <c r="J123" s="26" t="s">
        <v>1299</v>
      </c>
      <c r="K123" s="13" t="s">
        <v>1279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20">
      <c r="A124" s="5" t="s">
        <v>1270</v>
      </c>
      <c r="B124" s="29">
        <v>44982</v>
      </c>
      <c r="C124" s="5" t="s">
        <v>346</v>
      </c>
      <c r="D124" s="22" t="str">
        <f>VLOOKUP($C124,Customer!$A$1:$C$896,2,0)</f>
        <v>Hanna</v>
      </c>
      <c r="E124" s="13">
        <f>VLOOKUP($C124,Customer!$A$1:$C$896,3,0)</f>
        <v>6285655437525</v>
      </c>
      <c r="F124" s="13" t="s">
        <v>1268</v>
      </c>
      <c r="G124" s="24">
        <v>1</v>
      </c>
      <c r="H124" s="25">
        <f>VLOOKUP($F124,Produk!$B$2:$C$63,2,0)</f>
        <v>35000</v>
      </c>
      <c r="I124" s="25">
        <f t="shared" si="0"/>
        <v>35000</v>
      </c>
      <c r="J124" s="26" t="s">
        <v>1266</v>
      </c>
      <c r="K124" s="13" t="s">
        <v>1267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20">
      <c r="A125" s="5" t="s">
        <v>1270</v>
      </c>
      <c r="B125" s="29">
        <v>44982</v>
      </c>
      <c r="C125" s="5" t="s">
        <v>346</v>
      </c>
      <c r="D125" s="22" t="str">
        <f>VLOOKUP($C125,Customer!$A$1:$C$896,2,0)</f>
        <v>Hanna</v>
      </c>
      <c r="E125" s="13">
        <f>VLOOKUP($C125,Customer!$A$1:$C$896,3,0)</f>
        <v>6285655437525</v>
      </c>
      <c r="F125" s="13" t="s">
        <v>1288</v>
      </c>
      <c r="G125" s="24">
        <v>2</v>
      </c>
      <c r="H125" s="25">
        <f>VLOOKUP($F125,Produk!$B$2:$C$63,2,0)</f>
        <v>35000</v>
      </c>
      <c r="I125" s="25">
        <f t="shared" si="0"/>
        <v>70000</v>
      </c>
      <c r="J125" s="26" t="s">
        <v>1266</v>
      </c>
      <c r="K125" s="13" t="s">
        <v>1267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20">
      <c r="A126" s="5" t="s">
        <v>1270</v>
      </c>
      <c r="B126" s="29">
        <v>44982</v>
      </c>
      <c r="C126" s="5" t="s">
        <v>346</v>
      </c>
      <c r="D126" s="22" t="str">
        <f>VLOOKUP($C126,Customer!$A$1:$C$896,2,0)</f>
        <v>Hanna</v>
      </c>
      <c r="E126" s="13">
        <f>VLOOKUP($C126,Customer!$A$1:$C$896,3,0)</f>
        <v>6285655437525</v>
      </c>
      <c r="F126" s="13" t="s">
        <v>1269</v>
      </c>
      <c r="G126" s="24">
        <v>1</v>
      </c>
      <c r="H126" s="25">
        <f>VLOOKUP($F126,Produk!$B$2:$C$63,2,0)</f>
        <v>28000</v>
      </c>
      <c r="I126" s="25">
        <f t="shared" si="0"/>
        <v>28000</v>
      </c>
      <c r="J126" s="26" t="s">
        <v>1266</v>
      </c>
      <c r="K126" s="13" t="s">
        <v>1267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20">
      <c r="A127" s="5" t="s">
        <v>1270</v>
      </c>
      <c r="B127" s="29">
        <v>44982</v>
      </c>
      <c r="C127" s="5" t="s">
        <v>346</v>
      </c>
      <c r="D127" s="22" t="str">
        <f>VLOOKUP($C127,Customer!$A$1:$C$896,2,0)</f>
        <v>Hanna</v>
      </c>
      <c r="E127" s="13">
        <f>VLOOKUP($C127,Customer!$A$1:$C$896,3,0)</f>
        <v>6285655437525</v>
      </c>
      <c r="F127" s="13" t="s">
        <v>1273</v>
      </c>
      <c r="G127" s="24">
        <v>1</v>
      </c>
      <c r="H127" s="25">
        <f>VLOOKUP($F127,Produk!$B$2:$C$63,2,0)</f>
        <v>22000</v>
      </c>
      <c r="I127" s="25">
        <f t="shared" si="0"/>
        <v>22000</v>
      </c>
      <c r="J127" s="26" t="s">
        <v>1266</v>
      </c>
      <c r="K127" s="13" t="s">
        <v>1267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20">
      <c r="A128" s="5" t="s">
        <v>1270</v>
      </c>
      <c r="B128" s="29">
        <v>44982</v>
      </c>
      <c r="C128" s="5" t="s">
        <v>346</v>
      </c>
      <c r="D128" s="22" t="str">
        <f>VLOOKUP($C128,Customer!$A$1:$C$896,2,0)</f>
        <v>Hanna</v>
      </c>
      <c r="E128" s="13">
        <f>VLOOKUP($C128,Customer!$A$1:$C$896,3,0)</f>
        <v>6285655437525</v>
      </c>
      <c r="F128" s="13" t="s">
        <v>1277</v>
      </c>
      <c r="G128" s="24">
        <v>1</v>
      </c>
      <c r="H128" s="25">
        <f>VLOOKUP($F128,Produk!$B$2:$C$63,2,0)</f>
        <v>22000</v>
      </c>
      <c r="I128" s="25">
        <f t="shared" si="0"/>
        <v>22000</v>
      </c>
      <c r="J128" s="26" t="s">
        <v>1266</v>
      </c>
      <c r="K128" s="13" t="s">
        <v>1267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20">
      <c r="A129" s="5" t="s">
        <v>1270</v>
      </c>
      <c r="B129" s="29">
        <v>44982</v>
      </c>
      <c r="C129" s="5" t="s">
        <v>348</v>
      </c>
      <c r="D129" s="22" t="str">
        <f>VLOOKUP($C129,Customer!$A$1:$C$896,2,0)</f>
        <v>Dina</v>
      </c>
      <c r="E129" s="13">
        <f>VLOOKUP($C129,Customer!$A$1:$C$896,3,0)</f>
        <v>62895628117796</v>
      </c>
      <c r="F129" s="13" t="s">
        <v>1269</v>
      </c>
      <c r="G129" s="24">
        <v>1</v>
      </c>
      <c r="H129" s="25">
        <f>VLOOKUP($F129,Produk!$B$2:$C$63,2,0)</f>
        <v>28000</v>
      </c>
      <c r="I129" s="25">
        <f t="shared" si="0"/>
        <v>28000</v>
      </c>
      <c r="J129" s="26" t="s">
        <v>1276</v>
      </c>
      <c r="K129" s="13" t="s">
        <v>1267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20">
      <c r="A130" s="5" t="s">
        <v>1270</v>
      </c>
      <c r="B130" s="29">
        <v>44982</v>
      </c>
      <c r="C130" s="5" t="s">
        <v>348</v>
      </c>
      <c r="D130" s="22" t="str">
        <f>VLOOKUP($C130,Customer!$A$1:$C$896,2,0)</f>
        <v>Dina</v>
      </c>
      <c r="E130" s="13">
        <f>VLOOKUP($C130,Customer!$A$1:$C$896,3,0)</f>
        <v>62895628117796</v>
      </c>
      <c r="F130" s="13" t="s">
        <v>1287</v>
      </c>
      <c r="G130" s="24">
        <v>2</v>
      </c>
      <c r="H130" s="25">
        <f>VLOOKUP($F130,Produk!$B$2:$C$75,2,0)</f>
        <v>27000</v>
      </c>
      <c r="I130" s="25">
        <f t="shared" si="0"/>
        <v>54000</v>
      </c>
      <c r="J130" s="26" t="s">
        <v>1276</v>
      </c>
      <c r="K130" s="13" t="s">
        <v>1267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20">
      <c r="A131" s="5" t="s">
        <v>1270</v>
      </c>
      <c r="B131" s="29">
        <v>44982</v>
      </c>
      <c r="C131" s="9" t="s">
        <v>350</v>
      </c>
      <c r="D131" s="22" t="str">
        <f>VLOOKUP($C131,Customer!$A$1:$C$896,2,0)</f>
        <v>Ida</v>
      </c>
      <c r="E131" s="13">
        <f>VLOOKUP($C131,Customer!$A$1:$C$896,3,0)</f>
        <v>6282153532877</v>
      </c>
      <c r="F131" s="13" t="s">
        <v>1282</v>
      </c>
      <c r="G131" s="24">
        <v>1</v>
      </c>
      <c r="H131" s="25">
        <f>VLOOKUP($F131,Produk!$B$2:$C$63,2,0)</f>
        <v>30000</v>
      </c>
      <c r="I131" s="25">
        <f t="shared" si="0"/>
        <v>30000</v>
      </c>
      <c r="J131" s="26" t="s">
        <v>1272</v>
      </c>
      <c r="K131" s="13" t="s">
        <v>1267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20">
      <c r="A132" s="5" t="s">
        <v>1270</v>
      </c>
      <c r="B132" s="29">
        <v>44982</v>
      </c>
      <c r="C132" s="9" t="s">
        <v>350</v>
      </c>
      <c r="D132" s="22" t="str">
        <f>VLOOKUP($C132,Customer!$A$1:$C$896,2,0)</f>
        <v>Ida</v>
      </c>
      <c r="E132" s="13">
        <f>VLOOKUP($C132,Customer!$A$1:$C$896,3,0)</f>
        <v>6282153532877</v>
      </c>
      <c r="F132" s="13" t="s">
        <v>1268</v>
      </c>
      <c r="G132" s="24">
        <v>1</v>
      </c>
      <c r="H132" s="25">
        <f>VLOOKUP($F132,Produk!$B$2:$C$63,2,0)</f>
        <v>35000</v>
      </c>
      <c r="I132" s="25">
        <f t="shared" si="0"/>
        <v>35000</v>
      </c>
      <c r="J132" s="26" t="s">
        <v>1272</v>
      </c>
      <c r="K132" s="13" t="s">
        <v>1267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20">
      <c r="A133" s="5" t="s">
        <v>1270</v>
      </c>
      <c r="B133" s="29">
        <v>44982</v>
      </c>
      <c r="C133" s="9" t="s">
        <v>350</v>
      </c>
      <c r="D133" s="22" t="str">
        <f>VLOOKUP($C133,Customer!$A$1:$C$896,2,0)</f>
        <v>Ida</v>
      </c>
      <c r="E133" s="13">
        <f>VLOOKUP($C133,Customer!$A$1:$C$896,3,0)</f>
        <v>6282153532877</v>
      </c>
      <c r="F133" s="13" t="s">
        <v>1287</v>
      </c>
      <c r="G133" s="24">
        <v>2</v>
      </c>
      <c r="H133" s="25">
        <f>VLOOKUP($F133,Produk!$B$2:$C$75,2,0)</f>
        <v>27000</v>
      </c>
      <c r="I133" s="25">
        <f t="shared" si="0"/>
        <v>54000</v>
      </c>
      <c r="J133" s="26" t="s">
        <v>1272</v>
      </c>
      <c r="K133" s="13" t="s">
        <v>1267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20">
      <c r="A134" s="5" t="s">
        <v>1270</v>
      </c>
      <c r="B134" s="29">
        <v>44982</v>
      </c>
      <c r="C134" s="9" t="s">
        <v>352</v>
      </c>
      <c r="D134" s="22" t="str">
        <f>VLOOKUP($C134,Customer!$A$1:$C$896,2,0)</f>
        <v>Berlyana Tri</v>
      </c>
      <c r="E134" s="13">
        <f>VLOOKUP($C134,Customer!$A$1:$C$896,3,0)</f>
        <v>6285843841175</v>
      </c>
      <c r="F134" s="13" t="s">
        <v>1268</v>
      </c>
      <c r="G134" s="24">
        <v>1</v>
      </c>
      <c r="H134" s="25">
        <f>VLOOKUP($F134,Produk!$B$2:$C$63,2,0)</f>
        <v>35000</v>
      </c>
      <c r="I134" s="25">
        <f t="shared" si="0"/>
        <v>35000</v>
      </c>
      <c r="J134" s="26" t="s">
        <v>1272</v>
      </c>
      <c r="K134" s="13" t="s">
        <v>1267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20">
      <c r="A135" s="5" t="s">
        <v>1270</v>
      </c>
      <c r="B135" s="29">
        <v>44982</v>
      </c>
      <c r="C135" s="9" t="s">
        <v>352</v>
      </c>
      <c r="D135" s="22" t="str">
        <f>VLOOKUP($C135,Customer!$A$1:$C$896,2,0)</f>
        <v>Berlyana Tri</v>
      </c>
      <c r="E135" s="13">
        <f>VLOOKUP($C135,Customer!$A$1:$C$896,3,0)</f>
        <v>6285843841175</v>
      </c>
      <c r="F135" s="13" t="s">
        <v>1288</v>
      </c>
      <c r="G135" s="24">
        <v>1</v>
      </c>
      <c r="H135" s="25">
        <f>VLOOKUP($F135,Produk!$B$2:$C$63,2,0)</f>
        <v>35000</v>
      </c>
      <c r="I135" s="25">
        <f t="shared" si="0"/>
        <v>35000</v>
      </c>
      <c r="J135" s="26" t="s">
        <v>1272</v>
      </c>
      <c r="K135" s="13" t="s">
        <v>1267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20">
      <c r="A136" s="5" t="s">
        <v>1270</v>
      </c>
      <c r="B136" s="29">
        <v>44982</v>
      </c>
      <c r="C136" s="9" t="s">
        <v>352</v>
      </c>
      <c r="D136" s="22" t="str">
        <f>VLOOKUP($C136,Customer!$A$1:$C$896,2,0)</f>
        <v>Berlyana Tri</v>
      </c>
      <c r="E136" s="13">
        <f>VLOOKUP($C136,Customer!$A$1:$C$896,3,0)</f>
        <v>6285843841175</v>
      </c>
      <c r="F136" s="13" t="s">
        <v>1274</v>
      </c>
      <c r="G136" s="24">
        <v>2</v>
      </c>
      <c r="H136" s="25">
        <f>VLOOKUP($F136,Produk!$B$2:$C$63,2,0)</f>
        <v>22000</v>
      </c>
      <c r="I136" s="25">
        <f t="shared" si="0"/>
        <v>44000</v>
      </c>
      <c r="J136" s="26" t="s">
        <v>1272</v>
      </c>
      <c r="K136" s="13" t="s">
        <v>1267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20">
      <c r="A137" s="5" t="s">
        <v>1270</v>
      </c>
      <c r="B137" s="29">
        <v>44982</v>
      </c>
      <c r="C137" s="9" t="s">
        <v>354</v>
      </c>
      <c r="D137" s="22" t="str">
        <f>VLOOKUP($C137,Customer!$A$1:$C$896,2,0)</f>
        <v>Audi</v>
      </c>
      <c r="E137" s="13">
        <f>VLOOKUP($C137,Customer!$A$1:$C$896,3,0)</f>
        <v>6281329199019</v>
      </c>
      <c r="F137" s="13" t="s">
        <v>1282</v>
      </c>
      <c r="G137" s="24">
        <v>1</v>
      </c>
      <c r="H137" s="25">
        <f>VLOOKUP($F137,Produk!$B$2:$C$63,2,0)</f>
        <v>30000</v>
      </c>
      <c r="I137" s="25">
        <f t="shared" si="0"/>
        <v>30000</v>
      </c>
      <c r="J137" s="26" t="s">
        <v>1266</v>
      </c>
      <c r="K137" s="13" t="s">
        <v>1267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20">
      <c r="A138" s="5" t="s">
        <v>1270</v>
      </c>
      <c r="B138" s="29">
        <v>44982</v>
      </c>
      <c r="C138" s="9" t="s">
        <v>354</v>
      </c>
      <c r="D138" s="22" t="str">
        <f>VLOOKUP($C138,Customer!$A$1:$C$896,2,0)</f>
        <v>Audi</v>
      </c>
      <c r="E138" s="13">
        <f>VLOOKUP($C138,Customer!$A$1:$C$896,3,0)</f>
        <v>6281329199019</v>
      </c>
      <c r="F138" s="13" t="s">
        <v>1268</v>
      </c>
      <c r="G138" s="24">
        <v>1</v>
      </c>
      <c r="H138" s="25">
        <f>VLOOKUP($F138,Produk!$B$2:$C$63,2,0)</f>
        <v>35000</v>
      </c>
      <c r="I138" s="25">
        <f t="shared" si="0"/>
        <v>35000</v>
      </c>
      <c r="J138" s="26" t="s">
        <v>1266</v>
      </c>
      <c r="K138" s="13" t="s">
        <v>1267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20">
      <c r="A139" s="5" t="s">
        <v>1270</v>
      </c>
      <c r="B139" s="29">
        <v>44982</v>
      </c>
      <c r="C139" s="9" t="s">
        <v>354</v>
      </c>
      <c r="D139" s="22" t="str">
        <f>VLOOKUP($C139,Customer!$A$1:$C$896,2,0)</f>
        <v>Audi</v>
      </c>
      <c r="E139" s="13">
        <f>VLOOKUP($C139,Customer!$A$1:$C$896,3,0)</f>
        <v>6281329199019</v>
      </c>
      <c r="F139" s="13" t="s">
        <v>1274</v>
      </c>
      <c r="G139" s="24">
        <v>1</v>
      </c>
      <c r="H139" s="25">
        <f>VLOOKUP($F139,Produk!$B$2:$C$63,2,0)</f>
        <v>22000</v>
      </c>
      <c r="I139" s="25">
        <f t="shared" si="0"/>
        <v>22000</v>
      </c>
      <c r="J139" s="26" t="s">
        <v>1266</v>
      </c>
      <c r="K139" s="13" t="s">
        <v>1267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20">
      <c r="A140" s="5" t="s">
        <v>1270</v>
      </c>
      <c r="B140" s="29">
        <v>44982</v>
      </c>
      <c r="C140" s="5" t="s">
        <v>356</v>
      </c>
      <c r="D140" s="22" t="str">
        <f>VLOOKUP($C140,Customer!$A$1:$C$896,2,0)</f>
        <v>Lala</v>
      </c>
      <c r="E140" s="13">
        <f>VLOOKUP($C140,Customer!$A$1:$C$896,3,0)</f>
        <v>62881036067588</v>
      </c>
      <c r="F140" s="13" t="s">
        <v>1268</v>
      </c>
      <c r="G140" s="24">
        <v>1</v>
      </c>
      <c r="H140" s="25">
        <f>VLOOKUP($F140,Produk!$B$2:$C$63,2,0)</f>
        <v>35000</v>
      </c>
      <c r="I140" s="25">
        <f t="shared" si="0"/>
        <v>35000</v>
      </c>
      <c r="J140" s="26" t="s">
        <v>1266</v>
      </c>
      <c r="K140" s="13" t="s">
        <v>1267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20">
      <c r="A141" s="5" t="s">
        <v>1270</v>
      </c>
      <c r="B141" s="29">
        <v>44982</v>
      </c>
      <c r="C141" s="5" t="s">
        <v>356</v>
      </c>
      <c r="D141" s="22" t="str">
        <f>VLOOKUP($C141,Customer!$A$1:$C$896,2,0)</f>
        <v>Lala</v>
      </c>
      <c r="E141" s="13">
        <f>VLOOKUP($C141,Customer!$A$1:$C$896,3,0)</f>
        <v>62881036067588</v>
      </c>
      <c r="F141" s="13" t="s">
        <v>1288</v>
      </c>
      <c r="G141" s="24">
        <v>1</v>
      </c>
      <c r="H141" s="25">
        <f>VLOOKUP($F141,Produk!$B$2:$C$63,2,0)</f>
        <v>35000</v>
      </c>
      <c r="I141" s="25">
        <f t="shared" si="0"/>
        <v>35000</v>
      </c>
      <c r="J141" s="26" t="s">
        <v>1266</v>
      </c>
      <c r="K141" s="13" t="s">
        <v>1267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20">
      <c r="A142" s="5" t="s">
        <v>1270</v>
      </c>
      <c r="B142" s="29">
        <v>44982</v>
      </c>
      <c r="C142" s="5" t="s">
        <v>356</v>
      </c>
      <c r="D142" s="22" t="str">
        <f>VLOOKUP($C142,Customer!$A$1:$C$896,2,0)</f>
        <v>Lala</v>
      </c>
      <c r="E142" s="13">
        <f>VLOOKUP($C142,Customer!$A$1:$C$896,3,0)</f>
        <v>62881036067588</v>
      </c>
      <c r="F142" s="13" t="s">
        <v>1273</v>
      </c>
      <c r="G142" s="24">
        <v>1</v>
      </c>
      <c r="H142" s="25">
        <f>VLOOKUP($F142,Produk!$B$2:$C$63,2,0)</f>
        <v>22000</v>
      </c>
      <c r="I142" s="25">
        <f t="shared" si="0"/>
        <v>22000</v>
      </c>
      <c r="J142" s="26" t="s">
        <v>1266</v>
      </c>
      <c r="K142" s="13" t="s">
        <v>1267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20">
      <c r="A143" s="5" t="s">
        <v>1270</v>
      </c>
      <c r="B143" s="29">
        <v>44982</v>
      </c>
      <c r="C143" s="5" t="s">
        <v>356</v>
      </c>
      <c r="D143" s="22" t="str">
        <f>VLOOKUP($C143,Customer!$A$1:$C$896,2,0)</f>
        <v>Lala</v>
      </c>
      <c r="E143" s="13">
        <f>VLOOKUP($C143,Customer!$A$1:$C$896,3,0)</f>
        <v>62881036067588</v>
      </c>
      <c r="F143" s="13" t="s">
        <v>1287</v>
      </c>
      <c r="G143" s="24">
        <v>1</v>
      </c>
      <c r="H143" s="25">
        <f>VLOOKUP($F143,Produk!$B$2:$C$75,2,0)</f>
        <v>27000</v>
      </c>
      <c r="I143" s="25">
        <f t="shared" si="0"/>
        <v>27000</v>
      </c>
      <c r="J143" s="26" t="s">
        <v>1266</v>
      </c>
      <c r="K143" s="13" t="s">
        <v>1267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20">
      <c r="A144" s="5" t="s">
        <v>1270</v>
      </c>
      <c r="B144" s="29">
        <v>44982</v>
      </c>
      <c r="C144" s="5" t="s">
        <v>367</v>
      </c>
      <c r="D144" s="22" t="str">
        <f>VLOOKUP($C144,Customer!$A$1:$C$896,2,0)</f>
        <v>Tikha</v>
      </c>
      <c r="E144" s="13">
        <f>VLOOKUP($C144,Customer!$A$1:$C$896,3,0)</f>
        <v>6282221112360</v>
      </c>
      <c r="F144" s="13" t="s">
        <v>1268</v>
      </c>
      <c r="G144" s="24">
        <v>1</v>
      </c>
      <c r="H144" s="25">
        <f>VLOOKUP($F144,Produk!$B$2:$C$63,2,0)</f>
        <v>35000</v>
      </c>
      <c r="I144" s="25">
        <f t="shared" si="0"/>
        <v>35000</v>
      </c>
      <c r="J144" s="26" t="s">
        <v>1276</v>
      </c>
      <c r="K144" s="13" t="s">
        <v>1267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20">
      <c r="A145" s="5" t="s">
        <v>1270</v>
      </c>
      <c r="B145" s="29">
        <v>44982</v>
      </c>
      <c r="C145" s="5" t="s">
        <v>367</v>
      </c>
      <c r="D145" s="22" t="str">
        <f>VLOOKUP($C145,Customer!$A$1:$C$896,2,0)</f>
        <v>Tikha</v>
      </c>
      <c r="E145" s="13">
        <f>VLOOKUP($C145,Customer!$A$1:$C$896,3,0)</f>
        <v>6282221112360</v>
      </c>
      <c r="F145" s="13" t="s">
        <v>1282</v>
      </c>
      <c r="G145" s="24">
        <v>1</v>
      </c>
      <c r="H145" s="25">
        <f>VLOOKUP($F145,Produk!$B$2:$C$63,2,0)</f>
        <v>30000</v>
      </c>
      <c r="I145" s="25">
        <f t="shared" si="0"/>
        <v>30000</v>
      </c>
      <c r="J145" s="26" t="s">
        <v>1276</v>
      </c>
      <c r="K145" s="13" t="s">
        <v>1267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20">
      <c r="A146" s="5" t="s">
        <v>1270</v>
      </c>
      <c r="B146" s="29">
        <v>44982</v>
      </c>
      <c r="C146" s="5" t="s">
        <v>367</v>
      </c>
      <c r="D146" s="22" t="str">
        <f>VLOOKUP($C146,Customer!$A$1:$C$896,2,0)</f>
        <v>Tikha</v>
      </c>
      <c r="E146" s="13">
        <f>VLOOKUP($C146,Customer!$A$1:$C$896,3,0)</f>
        <v>6282221112360</v>
      </c>
      <c r="F146" s="13" t="s">
        <v>1287</v>
      </c>
      <c r="G146" s="24">
        <v>2</v>
      </c>
      <c r="H146" s="25">
        <f>VLOOKUP($F146,Produk!$B$2:$C$75,2,0)</f>
        <v>27000</v>
      </c>
      <c r="I146" s="25">
        <f t="shared" si="0"/>
        <v>54000</v>
      </c>
      <c r="J146" s="26" t="s">
        <v>1276</v>
      </c>
      <c r="K146" s="13" t="s">
        <v>1267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20">
      <c r="A147" s="5" t="s">
        <v>1270</v>
      </c>
      <c r="B147" s="29">
        <v>44982</v>
      </c>
      <c r="C147" s="5" t="s">
        <v>358</v>
      </c>
      <c r="D147" s="22" t="str">
        <f>VLOOKUP($C147,Customer!$A$1:$C$896,2,0)</f>
        <v>Anisa Aryant</v>
      </c>
      <c r="E147" s="13">
        <f>VLOOKUP($C147,Customer!$A$1:$C$896,3,0)</f>
        <v>6285806275078</v>
      </c>
      <c r="F147" s="13" t="s">
        <v>1288</v>
      </c>
      <c r="G147" s="24">
        <v>1</v>
      </c>
      <c r="H147" s="25">
        <f>VLOOKUP($F147,Produk!$B$2:$C$63,2,0)</f>
        <v>35000</v>
      </c>
      <c r="I147" s="25">
        <f t="shared" si="0"/>
        <v>35000</v>
      </c>
      <c r="J147" s="26" t="s">
        <v>1272</v>
      </c>
      <c r="K147" s="13" t="s">
        <v>1267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20">
      <c r="A148" s="5" t="s">
        <v>1270</v>
      </c>
      <c r="B148" s="29">
        <v>44982</v>
      </c>
      <c r="C148" s="5" t="s">
        <v>358</v>
      </c>
      <c r="D148" s="22" t="str">
        <f>VLOOKUP($C148,Customer!$A$1:$C$896,2,0)</f>
        <v>Anisa Aryant</v>
      </c>
      <c r="E148" s="13">
        <f>VLOOKUP($C148,Customer!$A$1:$C$896,3,0)</f>
        <v>6285806275078</v>
      </c>
      <c r="F148" s="13" t="s">
        <v>1289</v>
      </c>
      <c r="G148" s="24">
        <v>1</v>
      </c>
      <c r="H148" s="25">
        <f>VLOOKUP($F148,Produk!$B$2:$C$63,2,0)</f>
        <v>30000</v>
      </c>
      <c r="I148" s="25">
        <f t="shared" si="0"/>
        <v>30000</v>
      </c>
      <c r="J148" s="26" t="s">
        <v>1272</v>
      </c>
      <c r="K148" s="13" t="s">
        <v>1267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20">
      <c r="A149" s="5" t="s">
        <v>1270</v>
      </c>
      <c r="B149" s="29">
        <v>44982</v>
      </c>
      <c r="C149" s="5" t="s">
        <v>358</v>
      </c>
      <c r="D149" s="22" t="str">
        <f>VLOOKUP($C149,Customer!$A$1:$C$896,2,0)</f>
        <v>Anisa Aryant</v>
      </c>
      <c r="E149" s="13">
        <f>VLOOKUP($C149,Customer!$A$1:$C$896,3,0)</f>
        <v>6285806275078</v>
      </c>
      <c r="F149" s="13" t="s">
        <v>1274</v>
      </c>
      <c r="G149" s="24">
        <v>1</v>
      </c>
      <c r="H149" s="25">
        <f>VLOOKUP($F149,Produk!$B$2:$C$63,2,0)</f>
        <v>22000</v>
      </c>
      <c r="I149" s="25">
        <f t="shared" si="0"/>
        <v>22000</v>
      </c>
      <c r="J149" s="26" t="s">
        <v>1272</v>
      </c>
      <c r="K149" s="13" t="s">
        <v>1267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20">
      <c r="A150" s="5" t="s">
        <v>1270</v>
      </c>
      <c r="B150" s="29">
        <v>44982</v>
      </c>
      <c r="C150" s="5" t="s">
        <v>358</v>
      </c>
      <c r="D150" s="22" t="str">
        <f>VLOOKUP($C150,Customer!$A$1:$C$896,2,0)</f>
        <v>Anisa Aryant</v>
      </c>
      <c r="E150" s="13">
        <f>VLOOKUP($C150,Customer!$A$1:$C$896,3,0)</f>
        <v>6285806275078</v>
      </c>
      <c r="F150" s="13" t="s">
        <v>1287</v>
      </c>
      <c r="G150" s="24">
        <v>1</v>
      </c>
      <c r="H150" s="25">
        <f>VLOOKUP($F150,Produk!$B$2:$C$75,2,0)</f>
        <v>27000</v>
      </c>
      <c r="I150" s="25">
        <f t="shared" si="0"/>
        <v>27000</v>
      </c>
      <c r="J150" s="26" t="s">
        <v>1272</v>
      </c>
      <c r="K150" s="13" t="s">
        <v>1267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20">
      <c r="A151" s="5" t="s">
        <v>1270</v>
      </c>
      <c r="B151" s="29">
        <v>44982</v>
      </c>
      <c r="C151" s="5" t="s">
        <v>360</v>
      </c>
      <c r="D151" s="22" t="str">
        <f>VLOOKUP($C151,Customer!$A$1:$C$896,2,0)</f>
        <v>Maira</v>
      </c>
      <c r="E151" s="13">
        <f>VLOOKUP($C151,Customer!$A$1:$C$896,3,0)</f>
        <v>6282232378413</v>
      </c>
      <c r="F151" s="13" t="s">
        <v>1289</v>
      </c>
      <c r="G151" s="24">
        <v>1</v>
      </c>
      <c r="H151" s="25">
        <f>VLOOKUP($F151,Produk!$B$2:$C$63,2,0)</f>
        <v>30000</v>
      </c>
      <c r="I151" s="25">
        <f t="shared" si="0"/>
        <v>30000</v>
      </c>
      <c r="J151" s="26" t="s">
        <v>1276</v>
      </c>
      <c r="K151" s="13" t="s">
        <v>1267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20">
      <c r="A152" s="5" t="s">
        <v>1270</v>
      </c>
      <c r="B152" s="29">
        <v>44982</v>
      </c>
      <c r="C152" s="5" t="s">
        <v>360</v>
      </c>
      <c r="D152" s="22" t="str">
        <f>VLOOKUP($C152,Customer!$A$1:$C$896,2,0)</f>
        <v>Maira</v>
      </c>
      <c r="E152" s="13">
        <f>VLOOKUP($C152,Customer!$A$1:$C$896,3,0)</f>
        <v>6282232378413</v>
      </c>
      <c r="F152" s="13" t="s">
        <v>1273</v>
      </c>
      <c r="G152" s="24">
        <v>1</v>
      </c>
      <c r="H152" s="25">
        <f>VLOOKUP($F152,Produk!$B$2:$C$63,2,0)</f>
        <v>22000</v>
      </c>
      <c r="I152" s="25">
        <f t="shared" si="0"/>
        <v>22000</v>
      </c>
      <c r="J152" s="26" t="s">
        <v>1276</v>
      </c>
      <c r="K152" s="13" t="s">
        <v>1267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20">
      <c r="A153" s="5" t="s">
        <v>1270</v>
      </c>
      <c r="B153" s="29">
        <v>44982</v>
      </c>
      <c r="C153" s="5" t="s">
        <v>362</v>
      </c>
      <c r="D153" s="22" t="str">
        <f>VLOOKUP($C153,Customer!$A$1:$C$896,2,0)</f>
        <v>Rana</v>
      </c>
      <c r="E153" s="13">
        <f>VLOOKUP($C153,Customer!$A$1:$C$896,3,0)</f>
        <v>628973206656</v>
      </c>
      <c r="F153" s="13" t="s">
        <v>1289</v>
      </c>
      <c r="G153" s="24">
        <v>1</v>
      </c>
      <c r="H153" s="25">
        <f>VLOOKUP($F153,Produk!$B$2:$C$63,2,0)</f>
        <v>30000</v>
      </c>
      <c r="I153" s="25">
        <f t="shared" si="0"/>
        <v>30000</v>
      </c>
      <c r="J153" s="26" t="s">
        <v>1272</v>
      </c>
      <c r="K153" s="13" t="s">
        <v>1267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20">
      <c r="A154" s="5" t="s">
        <v>1270</v>
      </c>
      <c r="B154" s="29">
        <v>44982</v>
      </c>
      <c r="C154" s="5" t="s">
        <v>362</v>
      </c>
      <c r="D154" s="22" t="str">
        <f>VLOOKUP($C154,Customer!$A$1:$C$896,2,0)</f>
        <v>Rana</v>
      </c>
      <c r="E154" s="13">
        <f>VLOOKUP($C154,Customer!$A$1:$C$896,3,0)</f>
        <v>628973206656</v>
      </c>
      <c r="F154" s="13" t="s">
        <v>1288</v>
      </c>
      <c r="G154" s="24">
        <v>1</v>
      </c>
      <c r="H154" s="25">
        <f>VLOOKUP($F154,Produk!$B$2:$C$63,2,0)</f>
        <v>35000</v>
      </c>
      <c r="I154" s="25">
        <f t="shared" si="0"/>
        <v>35000</v>
      </c>
      <c r="J154" s="26" t="s">
        <v>1272</v>
      </c>
      <c r="K154" s="13" t="s">
        <v>1267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20">
      <c r="A155" s="5" t="s">
        <v>1270</v>
      </c>
      <c r="B155" s="29">
        <v>44982</v>
      </c>
      <c r="C155" s="5" t="s">
        <v>362</v>
      </c>
      <c r="D155" s="22" t="str">
        <f>VLOOKUP($C155,Customer!$A$1:$C$896,2,0)</f>
        <v>Rana</v>
      </c>
      <c r="E155" s="13">
        <f>VLOOKUP($C155,Customer!$A$1:$C$896,3,0)</f>
        <v>628973206656</v>
      </c>
      <c r="F155" s="13" t="s">
        <v>1274</v>
      </c>
      <c r="G155" s="24">
        <v>1</v>
      </c>
      <c r="H155" s="25">
        <f>VLOOKUP($F155,Produk!$B$2:$C$63,2,0)</f>
        <v>22000</v>
      </c>
      <c r="I155" s="25">
        <f t="shared" si="0"/>
        <v>22000</v>
      </c>
      <c r="J155" s="26" t="s">
        <v>1272</v>
      </c>
      <c r="K155" s="13" t="s">
        <v>1267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20">
      <c r="A156" s="5" t="s">
        <v>1270</v>
      </c>
      <c r="B156" s="29">
        <v>44982</v>
      </c>
      <c r="C156" s="5" t="s">
        <v>362</v>
      </c>
      <c r="D156" s="22" t="str">
        <f>VLOOKUP($C156,Customer!$A$1:$C$896,2,0)</f>
        <v>Rana</v>
      </c>
      <c r="E156" s="13">
        <f>VLOOKUP($C156,Customer!$A$1:$C$896,3,0)</f>
        <v>628973206656</v>
      </c>
      <c r="F156" s="13" t="s">
        <v>1291</v>
      </c>
      <c r="G156" s="24">
        <v>2</v>
      </c>
      <c r="H156" s="25">
        <f>VLOOKUP($F156,Produk!$B$2:$C$75,2,0)</f>
        <v>15000</v>
      </c>
      <c r="I156" s="25">
        <f t="shared" si="0"/>
        <v>30000</v>
      </c>
      <c r="J156" s="26" t="s">
        <v>1272</v>
      </c>
      <c r="K156" s="13" t="s">
        <v>1267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20">
      <c r="A157" s="5" t="s">
        <v>1270</v>
      </c>
      <c r="B157" s="29">
        <v>44982</v>
      </c>
      <c r="C157" s="5" t="s">
        <v>364</v>
      </c>
      <c r="D157" s="22" t="str">
        <f>VLOOKUP($C157,Customer!$A$1:$C$896,2,0)</f>
        <v>Anita Maharani</v>
      </c>
      <c r="E157" s="13">
        <f>VLOOKUP($C157,Customer!$A$1:$C$896,3,0)</f>
        <v>6281337898879</v>
      </c>
      <c r="F157" s="13" t="s">
        <v>1285</v>
      </c>
      <c r="G157" s="24">
        <v>4</v>
      </c>
      <c r="H157" s="25">
        <f>VLOOKUP($F157,Produk!$B$2:$C$63,2,0)</f>
        <v>10000</v>
      </c>
      <c r="I157" s="25">
        <f t="shared" si="0"/>
        <v>40000</v>
      </c>
      <c r="J157" s="26" t="s">
        <v>1266</v>
      </c>
      <c r="K157" s="13" t="s">
        <v>1267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20">
      <c r="A158" s="5" t="s">
        <v>1270</v>
      </c>
      <c r="B158" s="29">
        <v>44982</v>
      </c>
      <c r="C158" s="5" t="s">
        <v>364</v>
      </c>
      <c r="D158" s="22" t="str">
        <f>VLOOKUP($C158,Customer!$A$1:$C$896,2,0)</f>
        <v>Anita Maharani</v>
      </c>
      <c r="E158" s="13">
        <f>VLOOKUP($C158,Customer!$A$1:$C$896,3,0)</f>
        <v>6281337898879</v>
      </c>
      <c r="F158" s="13" t="s">
        <v>1277</v>
      </c>
      <c r="G158" s="24">
        <v>1</v>
      </c>
      <c r="H158" s="25">
        <f>VLOOKUP($F158,Produk!$B$2:$C$63,2,0)</f>
        <v>22000</v>
      </c>
      <c r="I158" s="25">
        <f t="shared" si="0"/>
        <v>22000</v>
      </c>
      <c r="J158" s="26" t="s">
        <v>1266</v>
      </c>
      <c r="K158" s="13" t="s">
        <v>1267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20">
      <c r="A159" s="5" t="s">
        <v>1270</v>
      </c>
      <c r="B159" s="29">
        <v>44982</v>
      </c>
      <c r="C159" s="5" t="s">
        <v>364</v>
      </c>
      <c r="D159" s="22" t="str">
        <f>VLOOKUP($C159,Customer!$A$1:$C$896,2,0)</f>
        <v>Anita Maharani</v>
      </c>
      <c r="E159" s="13">
        <f>VLOOKUP($C159,Customer!$A$1:$C$896,3,0)</f>
        <v>6281337898879</v>
      </c>
      <c r="F159" s="13" t="s">
        <v>1287</v>
      </c>
      <c r="G159" s="24">
        <v>2</v>
      </c>
      <c r="H159" s="25">
        <f>VLOOKUP($F159,Produk!$B$2:$C$75,2,0)</f>
        <v>27000</v>
      </c>
      <c r="I159" s="25">
        <f t="shared" si="0"/>
        <v>54000</v>
      </c>
      <c r="J159" s="26" t="s">
        <v>1266</v>
      </c>
      <c r="K159" s="13" t="s">
        <v>1267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20">
      <c r="A160" s="5" t="s">
        <v>1270</v>
      </c>
      <c r="B160" s="29">
        <v>44982</v>
      </c>
      <c r="C160" s="5" t="s">
        <v>371</v>
      </c>
      <c r="D160" s="22" t="str">
        <f>VLOOKUP($C160,Customer!$A$1:$C$896,2,0)</f>
        <v>Aqila</v>
      </c>
      <c r="E160" s="13">
        <f>VLOOKUP($C160,Customer!$A$1:$C$896,3,0)</f>
        <v>6285708337499</v>
      </c>
      <c r="F160" s="13" t="s">
        <v>1289</v>
      </c>
      <c r="G160" s="24">
        <v>1</v>
      </c>
      <c r="H160" s="25">
        <f>VLOOKUP($F160,Produk!$B$2:$C$63,2,0)</f>
        <v>30000</v>
      </c>
      <c r="I160" s="25">
        <f t="shared" si="0"/>
        <v>30000</v>
      </c>
      <c r="J160" s="26" t="s">
        <v>1272</v>
      </c>
      <c r="K160" s="13" t="s">
        <v>1267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20">
      <c r="A161" s="5" t="s">
        <v>1270</v>
      </c>
      <c r="B161" s="29">
        <v>44982</v>
      </c>
      <c r="C161" s="5" t="s">
        <v>371</v>
      </c>
      <c r="D161" s="22" t="str">
        <f>VLOOKUP($C161,Customer!$A$1:$C$896,2,0)</f>
        <v>Aqila</v>
      </c>
      <c r="E161" s="13">
        <f>VLOOKUP($C161,Customer!$A$1:$C$896,3,0)</f>
        <v>6285708337499</v>
      </c>
      <c r="F161" s="13" t="s">
        <v>1268</v>
      </c>
      <c r="G161" s="24">
        <v>1</v>
      </c>
      <c r="H161" s="25">
        <f>VLOOKUP($F161,Produk!$B$2:$C$63,2,0)</f>
        <v>35000</v>
      </c>
      <c r="I161" s="25">
        <f t="shared" si="0"/>
        <v>35000</v>
      </c>
      <c r="J161" s="26" t="s">
        <v>1272</v>
      </c>
      <c r="K161" s="13" t="s">
        <v>1267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20">
      <c r="A162" s="5" t="s">
        <v>1270</v>
      </c>
      <c r="B162" s="29">
        <v>44982</v>
      </c>
      <c r="C162" s="5" t="s">
        <v>371</v>
      </c>
      <c r="D162" s="22" t="str">
        <f>VLOOKUP($C162,Customer!$A$1:$C$896,2,0)</f>
        <v>Aqila</v>
      </c>
      <c r="E162" s="13">
        <f>VLOOKUP($C162,Customer!$A$1:$C$896,3,0)</f>
        <v>6285708337499</v>
      </c>
      <c r="F162" s="13" t="s">
        <v>1287</v>
      </c>
      <c r="G162" s="24">
        <v>2</v>
      </c>
      <c r="H162" s="25">
        <f>VLOOKUP($F162,Produk!$B$2:$C$75,2,0)</f>
        <v>27000</v>
      </c>
      <c r="I162" s="25">
        <f t="shared" si="0"/>
        <v>54000</v>
      </c>
      <c r="J162" s="26" t="s">
        <v>1272</v>
      </c>
      <c r="K162" s="13" t="s">
        <v>1267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20">
      <c r="A163" s="5" t="s">
        <v>1270</v>
      </c>
      <c r="B163" s="29">
        <v>44982</v>
      </c>
      <c r="C163" s="5" t="s">
        <v>366</v>
      </c>
      <c r="D163" s="22" t="str">
        <f>VLOOKUP($C163,Customer!$A$1:$C$896,2,0)</f>
        <v>Dewi</v>
      </c>
      <c r="E163" s="13">
        <f>VLOOKUP($C163,Customer!$A$1:$C$896,3,0)</f>
        <v>62895396059995</v>
      </c>
      <c r="F163" s="13" t="s">
        <v>1268</v>
      </c>
      <c r="G163" s="24">
        <v>2</v>
      </c>
      <c r="H163" s="25">
        <f>VLOOKUP($F163,Produk!$B$2:$C$63,2,0)</f>
        <v>35000</v>
      </c>
      <c r="I163" s="25">
        <f t="shared" si="0"/>
        <v>70000</v>
      </c>
      <c r="J163" s="26" t="s">
        <v>1272</v>
      </c>
      <c r="K163" s="13" t="s">
        <v>1267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20">
      <c r="A164" s="5" t="s">
        <v>1270</v>
      </c>
      <c r="B164" s="29">
        <v>44982</v>
      </c>
      <c r="C164" s="5" t="s">
        <v>366</v>
      </c>
      <c r="D164" s="22" t="str">
        <f>VLOOKUP($C164,Customer!$A$1:$C$896,2,0)</f>
        <v>Dewi</v>
      </c>
      <c r="E164" s="13">
        <f>VLOOKUP($C164,Customer!$A$1:$C$896,3,0)</f>
        <v>62895396059995</v>
      </c>
      <c r="F164" s="13" t="s">
        <v>1273</v>
      </c>
      <c r="G164" s="24">
        <v>2</v>
      </c>
      <c r="H164" s="25">
        <f>VLOOKUP($F164,Produk!$B$2:$C$63,2,0)</f>
        <v>22000</v>
      </c>
      <c r="I164" s="25">
        <f t="shared" si="0"/>
        <v>44000</v>
      </c>
      <c r="J164" s="26" t="s">
        <v>1272</v>
      </c>
      <c r="K164" s="13" t="s">
        <v>1267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20">
      <c r="A165" s="5" t="s">
        <v>1270</v>
      </c>
      <c r="B165" s="29">
        <v>44982</v>
      </c>
      <c r="C165" s="5" t="s">
        <v>369</v>
      </c>
      <c r="D165" s="22" t="str">
        <f>VLOOKUP($C165,Customer!$A$1:$C$896,2,0)</f>
        <v>Indah Ummu Erdana</v>
      </c>
      <c r="E165" s="13">
        <f>VLOOKUP($C165,Customer!$A$1:$C$896,3,0)</f>
        <v>6282131385541</v>
      </c>
      <c r="F165" s="13" t="s">
        <v>1288</v>
      </c>
      <c r="G165" s="24">
        <v>1</v>
      </c>
      <c r="H165" s="25">
        <f>VLOOKUP($F165,Produk!$B$2:$C$63,2,0)</f>
        <v>35000</v>
      </c>
      <c r="I165" s="25">
        <f t="shared" si="0"/>
        <v>35000</v>
      </c>
      <c r="J165" s="26" t="s">
        <v>1266</v>
      </c>
      <c r="K165" s="13" t="s">
        <v>1278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20">
      <c r="A166" s="5" t="s">
        <v>1270</v>
      </c>
      <c r="B166" s="29">
        <v>44982</v>
      </c>
      <c r="C166" s="5" t="s">
        <v>369</v>
      </c>
      <c r="D166" s="22" t="str">
        <f>VLOOKUP($C166,Customer!$A$1:$C$896,2,0)</f>
        <v>Indah Ummu Erdana</v>
      </c>
      <c r="E166" s="13">
        <f>VLOOKUP($C166,Customer!$A$1:$C$896,3,0)</f>
        <v>6282131385541</v>
      </c>
      <c r="F166" s="13" t="s">
        <v>1269</v>
      </c>
      <c r="G166" s="24">
        <v>1</v>
      </c>
      <c r="H166" s="25">
        <f>VLOOKUP($F166,Produk!$B$2:$C$63,2,0)</f>
        <v>28000</v>
      </c>
      <c r="I166" s="25">
        <f t="shared" si="0"/>
        <v>28000</v>
      </c>
      <c r="J166" s="26" t="s">
        <v>1266</v>
      </c>
      <c r="K166" s="13" t="s">
        <v>1278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20">
      <c r="A167" s="5" t="s">
        <v>1270</v>
      </c>
      <c r="B167" s="29">
        <v>44982</v>
      </c>
      <c r="C167" s="5" t="s">
        <v>3</v>
      </c>
      <c r="D167" s="22" t="str">
        <f>VLOOKUP($C167,Customer!$A$1:$C$896,2,0)</f>
        <v>Citra Bayunda</v>
      </c>
      <c r="E167" s="23">
        <f>VLOOKUP($C167,Customer!$A$1:$C$896,3,0)</f>
        <v>6281231177447</v>
      </c>
      <c r="F167" s="13" t="s">
        <v>1282</v>
      </c>
      <c r="G167" s="24">
        <v>1</v>
      </c>
      <c r="H167" s="25">
        <f>VLOOKUP($F167,Produk!$B$2:$C$63,2,0)</f>
        <v>30000</v>
      </c>
      <c r="I167" s="25">
        <f t="shared" si="0"/>
        <v>30000</v>
      </c>
      <c r="J167" s="26" t="s">
        <v>1272</v>
      </c>
      <c r="K167" s="13" t="s">
        <v>1267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20">
      <c r="A168" s="5" t="s">
        <v>1270</v>
      </c>
      <c r="B168" s="29">
        <v>44982</v>
      </c>
      <c r="C168" s="5" t="s">
        <v>3</v>
      </c>
      <c r="D168" s="22" t="str">
        <f>VLOOKUP($C168,Customer!$A$1:$C$896,2,0)</f>
        <v>Citra Bayunda</v>
      </c>
      <c r="E168" s="23">
        <f>VLOOKUP($C168,Customer!$A$1:$C$896,3,0)</f>
        <v>6281231177447</v>
      </c>
      <c r="F168" s="13" t="s">
        <v>1288</v>
      </c>
      <c r="G168" s="24">
        <v>1</v>
      </c>
      <c r="H168" s="25">
        <f>VLOOKUP($F168,Produk!$B$2:$C$63,2,0)</f>
        <v>35000</v>
      </c>
      <c r="I168" s="25">
        <f t="shared" si="0"/>
        <v>35000</v>
      </c>
      <c r="J168" s="26" t="s">
        <v>1272</v>
      </c>
      <c r="K168" s="13" t="s">
        <v>1267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20">
      <c r="A169" s="5" t="s">
        <v>1270</v>
      </c>
      <c r="B169" s="29">
        <v>44982</v>
      </c>
      <c r="C169" s="5" t="s">
        <v>3</v>
      </c>
      <c r="D169" s="22" t="str">
        <f>VLOOKUP($C169,Customer!$A$1:$C$896,2,0)</f>
        <v>Citra Bayunda</v>
      </c>
      <c r="E169" s="23">
        <f>VLOOKUP($C169,Customer!$A$1:$C$896,3,0)</f>
        <v>6281231177447</v>
      </c>
      <c r="F169" s="13" t="s">
        <v>1277</v>
      </c>
      <c r="G169" s="24">
        <v>1</v>
      </c>
      <c r="H169" s="25">
        <f>VLOOKUP($F169,Produk!$B$2:$C$63,2,0)</f>
        <v>22000</v>
      </c>
      <c r="I169" s="25">
        <f t="shared" si="0"/>
        <v>22000</v>
      </c>
      <c r="J169" s="26" t="s">
        <v>1272</v>
      </c>
      <c r="K169" s="13" t="s">
        <v>1267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20">
      <c r="A170" s="5" t="s">
        <v>1270</v>
      </c>
      <c r="B170" s="29">
        <v>44982</v>
      </c>
      <c r="C170" s="5" t="s">
        <v>3</v>
      </c>
      <c r="D170" s="22" t="str">
        <f>VLOOKUP($C170,Customer!$A$1:$C$896,2,0)</f>
        <v>Citra Bayunda</v>
      </c>
      <c r="E170" s="23">
        <f>VLOOKUP($C170,Customer!$A$1:$C$896,3,0)</f>
        <v>6281231177447</v>
      </c>
      <c r="F170" s="13" t="s">
        <v>1287</v>
      </c>
      <c r="G170" s="24">
        <v>1</v>
      </c>
      <c r="H170" s="25">
        <f>VLOOKUP($F170,Produk!$B$2:$C$75,2,0)</f>
        <v>27000</v>
      </c>
      <c r="I170" s="25">
        <f t="shared" si="0"/>
        <v>27000</v>
      </c>
      <c r="J170" s="26" t="s">
        <v>1272</v>
      </c>
      <c r="K170" s="13" t="s">
        <v>1267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20">
      <c r="A171" s="5" t="s">
        <v>1275</v>
      </c>
      <c r="B171" s="29">
        <v>44983</v>
      </c>
      <c r="C171" s="5" t="s">
        <v>375</v>
      </c>
      <c r="D171" s="22" t="str">
        <f>VLOOKUP($C171,Customer!$A$1:$C$896,2,0)</f>
        <v>Dinda Aulia</v>
      </c>
      <c r="E171" s="13">
        <f>VLOOKUP($C171,Customer!$A$1:$C$896,3,0)</f>
        <v>6281217537868</v>
      </c>
      <c r="F171" s="13" t="s">
        <v>1269</v>
      </c>
      <c r="G171" s="24">
        <v>1</v>
      </c>
      <c r="H171" s="25">
        <f>VLOOKUP($F171,Produk!$B$2:$C$63,2,0)</f>
        <v>28000</v>
      </c>
      <c r="I171" s="25">
        <f t="shared" si="0"/>
        <v>28000</v>
      </c>
      <c r="J171" s="26" t="s">
        <v>1272</v>
      </c>
      <c r="K171" s="13" t="s">
        <v>1267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20">
      <c r="A172" s="5" t="s">
        <v>1275</v>
      </c>
      <c r="B172" s="29">
        <v>44983</v>
      </c>
      <c r="C172" s="5" t="s">
        <v>375</v>
      </c>
      <c r="D172" s="22" t="str">
        <f>VLOOKUP($C172,Customer!$A$1:$C$896,2,0)</f>
        <v>Dinda Aulia</v>
      </c>
      <c r="E172" s="13">
        <f>VLOOKUP($C172,Customer!$A$1:$C$896,3,0)</f>
        <v>6281217537868</v>
      </c>
      <c r="F172" s="13" t="s">
        <v>1288</v>
      </c>
      <c r="G172" s="24">
        <v>1</v>
      </c>
      <c r="H172" s="25">
        <f>VLOOKUP($F172,Produk!$B$2:$C$63,2,0)</f>
        <v>35000</v>
      </c>
      <c r="I172" s="25">
        <f t="shared" si="0"/>
        <v>35000</v>
      </c>
      <c r="J172" s="26" t="s">
        <v>1272</v>
      </c>
      <c r="K172" s="13" t="s">
        <v>1267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20">
      <c r="A173" s="5" t="s">
        <v>1275</v>
      </c>
      <c r="B173" s="29">
        <v>44983</v>
      </c>
      <c r="C173" s="5" t="s">
        <v>375</v>
      </c>
      <c r="D173" s="22" t="str">
        <f>VLOOKUP($C173,Customer!$A$1:$C$896,2,0)</f>
        <v>Dinda Aulia</v>
      </c>
      <c r="E173" s="13">
        <f>VLOOKUP($C173,Customer!$A$1:$C$896,3,0)</f>
        <v>6281217537868</v>
      </c>
      <c r="F173" s="13" t="s">
        <v>1287</v>
      </c>
      <c r="G173" s="24">
        <v>1</v>
      </c>
      <c r="H173" s="25">
        <f>VLOOKUP($F173,Produk!$B$2:$C$75,2,0)</f>
        <v>27000</v>
      </c>
      <c r="I173" s="25">
        <f t="shared" si="0"/>
        <v>27000</v>
      </c>
      <c r="J173" s="26" t="s">
        <v>1272</v>
      </c>
      <c r="K173" s="13" t="s">
        <v>1267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20">
      <c r="A174" s="5" t="s">
        <v>1275</v>
      </c>
      <c r="B174" s="29">
        <v>44983</v>
      </c>
      <c r="C174" s="5" t="s">
        <v>375</v>
      </c>
      <c r="D174" s="22" t="str">
        <f>VLOOKUP($C174,Customer!$A$1:$C$896,2,0)</f>
        <v>Dinda Aulia</v>
      </c>
      <c r="E174" s="13">
        <f>VLOOKUP($C174,Customer!$A$1:$C$896,3,0)</f>
        <v>6281217537868</v>
      </c>
      <c r="F174" s="13" t="s">
        <v>1291</v>
      </c>
      <c r="G174" s="24">
        <v>2</v>
      </c>
      <c r="H174" s="25">
        <f>VLOOKUP($F174,Produk!$B$2:$C$75,2,0)</f>
        <v>15000</v>
      </c>
      <c r="I174" s="25">
        <f t="shared" si="0"/>
        <v>30000</v>
      </c>
      <c r="J174" s="26" t="s">
        <v>1272</v>
      </c>
      <c r="K174" s="13" t="s">
        <v>1267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20">
      <c r="A175" s="5" t="s">
        <v>1275</v>
      </c>
      <c r="B175" s="29">
        <v>44983</v>
      </c>
      <c r="C175" s="5" t="s">
        <v>377</v>
      </c>
      <c r="D175" s="22" t="str">
        <f>VLOOKUP($C175,Customer!$A$1:$C$896,2,0)</f>
        <v>Safira</v>
      </c>
      <c r="E175" s="13">
        <f>VLOOKUP($C175,Customer!$A$1:$C$896,3,0)</f>
        <v>6281331303501</v>
      </c>
      <c r="F175" s="13" t="s">
        <v>1268</v>
      </c>
      <c r="G175" s="24">
        <v>1</v>
      </c>
      <c r="H175" s="25">
        <f>VLOOKUP($F175,Produk!$B$2:$C$63,2,0)</f>
        <v>35000</v>
      </c>
      <c r="I175" s="25">
        <f t="shared" si="0"/>
        <v>35000</v>
      </c>
      <c r="J175" s="26" t="s">
        <v>1272</v>
      </c>
      <c r="K175" s="13" t="s">
        <v>1267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20">
      <c r="A176" s="5" t="s">
        <v>1275</v>
      </c>
      <c r="B176" s="29">
        <v>44983</v>
      </c>
      <c r="C176" s="5" t="s">
        <v>377</v>
      </c>
      <c r="D176" s="22" t="str">
        <f>VLOOKUP($C176,Customer!$A$1:$C$896,2,0)</f>
        <v>Safira</v>
      </c>
      <c r="E176" s="13">
        <f>VLOOKUP($C176,Customer!$A$1:$C$896,3,0)</f>
        <v>6281331303501</v>
      </c>
      <c r="F176" s="13" t="s">
        <v>1287</v>
      </c>
      <c r="G176" s="24">
        <v>1</v>
      </c>
      <c r="H176" s="25">
        <f>VLOOKUP($F176,Produk!$B$2:$C$75,2,0)</f>
        <v>27000</v>
      </c>
      <c r="I176" s="25">
        <f t="shared" si="0"/>
        <v>27000</v>
      </c>
      <c r="J176" s="26" t="s">
        <v>1272</v>
      </c>
      <c r="K176" s="13" t="s">
        <v>1267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20">
      <c r="A177" s="5" t="s">
        <v>1275</v>
      </c>
      <c r="B177" s="29">
        <v>44983</v>
      </c>
      <c r="C177" s="5" t="s">
        <v>379</v>
      </c>
      <c r="D177" s="22" t="str">
        <f>VLOOKUP($C177,Customer!$A$1:$C$896,2,0)</f>
        <v>Naily</v>
      </c>
      <c r="E177" s="13">
        <f>VLOOKUP($C177,Customer!$A$1:$C$896,3,0)</f>
        <v>6285707909593</v>
      </c>
      <c r="F177" s="13" t="s">
        <v>1288</v>
      </c>
      <c r="G177" s="24">
        <v>1</v>
      </c>
      <c r="H177" s="25">
        <f>VLOOKUP($F177,Produk!$B$2:$C$63,2,0)</f>
        <v>35000</v>
      </c>
      <c r="I177" s="25">
        <f t="shared" si="0"/>
        <v>35000</v>
      </c>
      <c r="J177" s="26" t="s">
        <v>1266</v>
      </c>
      <c r="K177" s="13" t="s">
        <v>1267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20">
      <c r="A178" s="5" t="s">
        <v>1275</v>
      </c>
      <c r="B178" s="29">
        <v>44983</v>
      </c>
      <c r="C178" s="5" t="s">
        <v>379</v>
      </c>
      <c r="D178" s="22" t="str">
        <f>VLOOKUP($C178,Customer!$A$1:$C$896,2,0)</f>
        <v>Naily</v>
      </c>
      <c r="E178" s="13">
        <f>VLOOKUP($C178,Customer!$A$1:$C$896,3,0)</f>
        <v>6285707909593</v>
      </c>
      <c r="F178" s="13" t="s">
        <v>1285</v>
      </c>
      <c r="G178" s="24">
        <v>1</v>
      </c>
      <c r="H178" s="25">
        <f>VLOOKUP($F178,Produk!$B$2:$C$63,2,0)</f>
        <v>10000</v>
      </c>
      <c r="I178" s="25">
        <f t="shared" si="0"/>
        <v>10000</v>
      </c>
      <c r="J178" s="26" t="s">
        <v>1266</v>
      </c>
      <c r="K178" s="13" t="s">
        <v>1267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20">
      <c r="A179" s="5" t="s">
        <v>1275</v>
      </c>
      <c r="B179" s="29">
        <v>44983</v>
      </c>
      <c r="C179" s="5" t="s">
        <v>379</v>
      </c>
      <c r="D179" s="22" t="str">
        <f>VLOOKUP($C179,Customer!$A$1:$C$896,2,0)</f>
        <v>Naily</v>
      </c>
      <c r="E179" s="13">
        <f>VLOOKUP($C179,Customer!$A$1:$C$896,3,0)</f>
        <v>6285707909593</v>
      </c>
      <c r="F179" s="13" t="s">
        <v>1293</v>
      </c>
      <c r="G179" s="24">
        <v>1</v>
      </c>
      <c r="H179" s="25">
        <f>VLOOKUP($F179,Produk!$B$2:$C$63,2,0)</f>
        <v>25000</v>
      </c>
      <c r="I179" s="25">
        <f t="shared" si="0"/>
        <v>25000</v>
      </c>
      <c r="J179" s="26" t="s">
        <v>1266</v>
      </c>
      <c r="K179" s="13" t="s">
        <v>1267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20">
      <c r="A180" s="5" t="s">
        <v>1275</v>
      </c>
      <c r="B180" s="29">
        <v>44983</v>
      </c>
      <c r="C180" s="5" t="s">
        <v>381</v>
      </c>
      <c r="D180" s="22" t="str">
        <f>VLOOKUP($C180,Customer!$A$1:$C$896,2,0)</f>
        <v>Tika</v>
      </c>
      <c r="E180" s="13">
        <f>VLOOKUP($C180,Customer!$A$1:$C$896,3,0)</f>
        <v>6287885805719</v>
      </c>
      <c r="F180" s="13" t="s">
        <v>1268</v>
      </c>
      <c r="G180" s="24">
        <v>1</v>
      </c>
      <c r="H180" s="25">
        <f>VLOOKUP($F180,Produk!$B$2:$C$63,2,0)</f>
        <v>35000</v>
      </c>
      <c r="I180" s="25">
        <f t="shared" si="0"/>
        <v>35000</v>
      </c>
      <c r="J180" s="26" t="s">
        <v>1272</v>
      </c>
      <c r="K180" s="13" t="s">
        <v>1267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20">
      <c r="A181" s="5" t="s">
        <v>1275</v>
      </c>
      <c r="B181" s="29">
        <v>44983</v>
      </c>
      <c r="C181" s="5" t="s">
        <v>381</v>
      </c>
      <c r="D181" s="22" t="str">
        <f>VLOOKUP($C181,Customer!$A$1:$C$896,2,0)</f>
        <v>Tika</v>
      </c>
      <c r="E181" s="13">
        <f>VLOOKUP($C181,Customer!$A$1:$C$896,3,0)</f>
        <v>6287885805719</v>
      </c>
      <c r="F181" s="13" t="s">
        <v>1294</v>
      </c>
      <c r="G181" s="24">
        <v>1</v>
      </c>
      <c r="H181" s="25">
        <f>VLOOKUP($F181,Produk!$B$2:$C$63,2,0)</f>
        <v>28000</v>
      </c>
      <c r="I181" s="25">
        <f t="shared" si="0"/>
        <v>28000</v>
      </c>
      <c r="J181" s="26" t="s">
        <v>1272</v>
      </c>
      <c r="K181" s="13" t="s">
        <v>1267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20">
      <c r="A182" s="5" t="s">
        <v>1275</v>
      </c>
      <c r="B182" s="29">
        <v>44983</v>
      </c>
      <c r="C182" s="5" t="s">
        <v>373</v>
      </c>
      <c r="D182" s="22" t="str">
        <f>VLOOKUP($C182,Customer!$A$1:$C$896,2,0)</f>
        <v>Alex</v>
      </c>
      <c r="E182" s="13">
        <f>VLOOKUP($C182,Customer!$A$1:$C$896,3,0)</f>
        <v>6281953764106</v>
      </c>
      <c r="F182" s="13" t="s">
        <v>1295</v>
      </c>
      <c r="G182" s="24">
        <v>1</v>
      </c>
      <c r="H182" s="25">
        <f>VLOOKUP($F182,Produk!$B$2:$C$63,2,0)</f>
        <v>70000</v>
      </c>
      <c r="I182" s="25">
        <f t="shared" si="0"/>
        <v>70000</v>
      </c>
      <c r="J182" s="26" t="s">
        <v>1299</v>
      </c>
      <c r="K182" s="13" t="s">
        <v>1267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20">
      <c r="A183" s="5" t="s">
        <v>1275</v>
      </c>
      <c r="B183" s="29">
        <v>44983</v>
      </c>
      <c r="C183" s="5" t="s">
        <v>383</v>
      </c>
      <c r="D183" s="22" t="str">
        <f>VLOOKUP($C183,Customer!$A$1:$C$896,2,0)</f>
        <v>Nathania</v>
      </c>
      <c r="E183" s="13">
        <f>VLOOKUP($C183,Customer!$A$1:$C$896,3,0)</f>
        <v>62811218988</v>
      </c>
      <c r="F183" s="13" t="s">
        <v>1288</v>
      </c>
      <c r="G183" s="24">
        <v>1</v>
      </c>
      <c r="H183" s="25">
        <f>VLOOKUP($F183,Produk!$B$2:$C$63,2,0)</f>
        <v>35000</v>
      </c>
      <c r="I183" s="25">
        <f t="shared" si="0"/>
        <v>35000</v>
      </c>
      <c r="J183" s="26" t="s">
        <v>1266</v>
      </c>
      <c r="K183" s="13" t="s">
        <v>1267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20">
      <c r="A184" s="5" t="s">
        <v>1275</v>
      </c>
      <c r="B184" s="29">
        <v>44983</v>
      </c>
      <c r="C184" s="5" t="s">
        <v>383</v>
      </c>
      <c r="D184" s="22" t="str">
        <f>VLOOKUP($C184,Customer!$A$1:$C$896,2,0)</f>
        <v>Nathania</v>
      </c>
      <c r="E184" s="13">
        <f>VLOOKUP($C184,Customer!$A$1:$C$896,3,0)</f>
        <v>62811218988</v>
      </c>
      <c r="F184" s="13" t="s">
        <v>1294</v>
      </c>
      <c r="G184" s="24">
        <v>1</v>
      </c>
      <c r="H184" s="25">
        <f>VLOOKUP($F184,Produk!$B$2:$C$63,2,0)</f>
        <v>28000</v>
      </c>
      <c r="I184" s="25">
        <f t="shared" si="0"/>
        <v>28000</v>
      </c>
      <c r="J184" s="26" t="s">
        <v>1266</v>
      </c>
      <c r="K184" s="13" t="s">
        <v>1267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20">
      <c r="A185" s="5" t="s">
        <v>1275</v>
      </c>
      <c r="B185" s="29">
        <v>44983</v>
      </c>
      <c r="C185" s="5" t="s">
        <v>383</v>
      </c>
      <c r="D185" s="22" t="str">
        <f>VLOOKUP($C185,Customer!$A$1:$C$896,2,0)</f>
        <v>Nathania</v>
      </c>
      <c r="E185" s="13">
        <f>VLOOKUP($C185,Customer!$A$1:$C$896,3,0)</f>
        <v>62811218988</v>
      </c>
      <c r="F185" s="13" t="s">
        <v>1293</v>
      </c>
      <c r="G185" s="24">
        <v>1</v>
      </c>
      <c r="H185" s="25">
        <f>VLOOKUP($F185,Produk!$B$2:$C$63,2,0)</f>
        <v>25000</v>
      </c>
      <c r="I185" s="25">
        <f t="shared" si="0"/>
        <v>25000</v>
      </c>
      <c r="J185" s="26" t="s">
        <v>1266</v>
      </c>
      <c r="K185" s="13" t="s">
        <v>1267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20">
      <c r="A186" s="5" t="s">
        <v>1275</v>
      </c>
      <c r="B186" s="29">
        <v>44983</v>
      </c>
      <c r="C186" s="5" t="s">
        <v>383</v>
      </c>
      <c r="D186" s="22" t="str">
        <f>VLOOKUP($C186,Customer!$A$1:$C$896,2,0)</f>
        <v>Nathania</v>
      </c>
      <c r="E186" s="13">
        <f>VLOOKUP($C186,Customer!$A$1:$C$896,3,0)</f>
        <v>62811218988</v>
      </c>
      <c r="F186" s="13" t="s">
        <v>1273</v>
      </c>
      <c r="G186" s="24">
        <v>1</v>
      </c>
      <c r="H186" s="25">
        <f>VLOOKUP($F186,Produk!$B$2:$C$63,2,0)</f>
        <v>22000</v>
      </c>
      <c r="I186" s="25">
        <f t="shared" si="0"/>
        <v>22000</v>
      </c>
      <c r="J186" s="26" t="s">
        <v>1266</v>
      </c>
      <c r="K186" s="13" t="s">
        <v>1267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20">
      <c r="A187" s="5" t="s">
        <v>1275</v>
      </c>
      <c r="B187" s="29">
        <v>44983</v>
      </c>
      <c r="C187" s="5" t="s">
        <v>383</v>
      </c>
      <c r="D187" s="22" t="str">
        <f>VLOOKUP($C187,Customer!$A$1:$C$896,2,0)</f>
        <v>Nathania</v>
      </c>
      <c r="E187" s="13">
        <f>VLOOKUP($C187,Customer!$A$1:$C$896,3,0)</f>
        <v>62811218988</v>
      </c>
      <c r="F187" s="13" t="s">
        <v>1274</v>
      </c>
      <c r="G187" s="24">
        <v>1</v>
      </c>
      <c r="H187" s="25">
        <f>VLOOKUP($F187,Produk!$B$2:$C$63,2,0)</f>
        <v>22000</v>
      </c>
      <c r="I187" s="25">
        <f t="shared" si="0"/>
        <v>22000</v>
      </c>
      <c r="J187" s="26" t="s">
        <v>1266</v>
      </c>
      <c r="K187" s="13" t="s">
        <v>1267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20">
      <c r="A188" s="5" t="s">
        <v>1275</v>
      </c>
      <c r="B188" s="29">
        <v>44983</v>
      </c>
      <c r="C188" s="5" t="s">
        <v>383</v>
      </c>
      <c r="D188" s="22" t="str">
        <f>VLOOKUP($C188,Customer!$A$1:$C$896,2,0)</f>
        <v>Nathania</v>
      </c>
      <c r="E188" s="13">
        <f>VLOOKUP($C188,Customer!$A$1:$C$896,3,0)</f>
        <v>62811218988</v>
      </c>
      <c r="F188" s="13" t="s">
        <v>1291</v>
      </c>
      <c r="G188" s="24">
        <v>2</v>
      </c>
      <c r="H188" s="25">
        <f>VLOOKUP($F188,Produk!$B$2:$C$75,2,0)</f>
        <v>15000</v>
      </c>
      <c r="I188" s="25">
        <f t="shared" si="0"/>
        <v>30000</v>
      </c>
      <c r="J188" s="26" t="s">
        <v>1266</v>
      </c>
      <c r="K188" s="13" t="s">
        <v>1267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20">
      <c r="A189" s="5" t="s">
        <v>1275</v>
      </c>
      <c r="B189" s="29">
        <v>44983</v>
      </c>
      <c r="C189" s="5" t="s">
        <v>385</v>
      </c>
      <c r="D189" s="22" t="str">
        <f>VLOOKUP($C189,Customer!$A$1:$C$896,2,0)</f>
        <v>Jessica</v>
      </c>
      <c r="E189" s="13">
        <f>VLOOKUP($C189,Customer!$A$1:$C$896,3,0)</f>
        <v>62881036608216</v>
      </c>
      <c r="F189" s="13" t="s">
        <v>1294</v>
      </c>
      <c r="G189" s="24">
        <v>1</v>
      </c>
      <c r="H189" s="25">
        <f>VLOOKUP($F189,Produk!$B$2:$C$63,2,0)</f>
        <v>28000</v>
      </c>
      <c r="I189" s="25">
        <f t="shared" si="0"/>
        <v>28000</v>
      </c>
      <c r="J189" s="26" t="s">
        <v>1272</v>
      </c>
      <c r="K189" s="13" t="s">
        <v>1267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20">
      <c r="A190" s="5" t="s">
        <v>1275</v>
      </c>
      <c r="B190" s="29">
        <v>44983</v>
      </c>
      <c r="C190" s="5" t="s">
        <v>385</v>
      </c>
      <c r="D190" s="22" t="str">
        <f>VLOOKUP($C190,Customer!$A$1:$C$896,2,0)</f>
        <v>Jessica</v>
      </c>
      <c r="E190" s="13">
        <f>VLOOKUP($C190,Customer!$A$1:$C$896,3,0)</f>
        <v>62881036608216</v>
      </c>
      <c r="F190" s="13" t="s">
        <v>1293</v>
      </c>
      <c r="G190" s="24">
        <v>1</v>
      </c>
      <c r="H190" s="25">
        <f>VLOOKUP($F190,Produk!$B$2:$C$63,2,0)</f>
        <v>25000</v>
      </c>
      <c r="I190" s="25">
        <f t="shared" si="0"/>
        <v>25000</v>
      </c>
      <c r="J190" s="26" t="s">
        <v>1272</v>
      </c>
      <c r="K190" s="13" t="s">
        <v>1267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20">
      <c r="A191" s="5" t="s">
        <v>1275</v>
      </c>
      <c r="B191" s="29">
        <v>44983</v>
      </c>
      <c r="C191" s="5" t="s">
        <v>385</v>
      </c>
      <c r="D191" s="22" t="str">
        <f>VLOOKUP($C191,Customer!$A$1:$C$896,2,0)</f>
        <v>Jessica</v>
      </c>
      <c r="E191" s="13">
        <f>VLOOKUP($C191,Customer!$A$1:$C$896,3,0)</f>
        <v>62881036608216</v>
      </c>
      <c r="F191" s="13" t="s">
        <v>1273</v>
      </c>
      <c r="G191" s="24">
        <v>1</v>
      </c>
      <c r="H191" s="25">
        <f>VLOOKUP($F191,Produk!$B$2:$C$63,2,0)</f>
        <v>22000</v>
      </c>
      <c r="I191" s="25">
        <f t="shared" si="0"/>
        <v>22000</v>
      </c>
      <c r="J191" s="26" t="s">
        <v>1272</v>
      </c>
      <c r="K191" s="13" t="s">
        <v>1267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20">
      <c r="A192" s="5" t="s">
        <v>1275</v>
      </c>
      <c r="B192" s="29">
        <v>44983</v>
      </c>
      <c r="C192" s="5" t="s">
        <v>385</v>
      </c>
      <c r="D192" s="22" t="str">
        <f>VLOOKUP($C192,Customer!$A$1:$C$896,2,0)</f>
        <v>Jessica</v>
      </c>
      <c r="E192" s="13">
        <f>VLOOKUP($C192,Customer!$A$1:$C$896,3,0)</f>
        <v>62881036608216</v>
      </c>
      <c r="F192" s="13" t="s">
        <v>1274</v>
      </c>
      <c r="G192" s="24">
        <v>1</v>
      </c>
      <c r="H192" s="25">
        <f>VLOOKUP($F192,Produk!$B$2:$C$63,2,0)</f>
        <v>22000</v>
      </c>
      <c r="I192" s="25">
        <f t="shared" si="0"/>
        <v>22000</v>
      </c>
      <c r="J192" s="26" t="s">
        <v>1272</v>
      </c>
      <c r="K192" s="13" t="s">
        <v>1267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20">
      <c r="A193" s="5" t="s">
        <v>1275</v>
      </c>
      <c r="B193" s="29">
        <v>44983</v>
      </c>
      <c r="C193" s="5" t="s">
        <v>387</v>
      </c>
      <c r="D193" s="22" t="str">
        <f>VLOOKUP($C193,Customer!$A$1:$C$896,2,0)</f>
        <v>Rini</v>
      </c>
      <c r="E193" s="13">
        <f>VLOOKUP($C193,Customer!$A$1:$C$896,3,0)</f>
        <v>6281261347075</v>
      </c>
      <c r="F193" s="13" t="s">
        <v>1268</v>
      </c>
      <c r="G193" s="24">
        <v>1</v>
      </c>
      <c r="H193" s="25">
        <f>VLOOKUP($F193,Produk!$B$2:$C$63,2,0)</f>
        <v>35000</v>
      </c>
      <c r="I193" s="25">
        <f t="shared" si="0"/>
        <v>35000</v>
      </c>
      <c r="J193" s="26" t="s">
        <v>1266</v>
      </c>
      <c r="K193" s="13" t="s">
        <v>1267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20">
      <c r="A194" s="5" t="s">
        <v>1275</v>
      </c>
      <c r="B194" s="29">
        <v>44983</v>
      </c>
      <c r="C194" s="5" t="s">
        <v>387</v>
      </c>
      <c r="D194" s="22" t="str">
        <f>VLOOKUP($C194,Customer!$A$1:$C$896,2,0)</f>
        <v>Rini</v>
      </c>
      <c r="E194" s="13">
        <f>VLOOKUP($C194,Customer!$A$1:$C$896,3,0)</f>
        <v>6281261347075</v>
      </c>
      <c r="F194" s="13" t="s">
        <v>1293</v>
      </c>
      <c r="G194" s="24">
        <v>1</v>
      </c>
      <c r="H194" s="25">
        <f>VLOOKUP($F194,Produk!$B$2:$C$63,2,0)</f>
        <v>25000</v>
      </c>
      <c r="I194" s="25">
        <f t="shared" si="0"/>
        <v>25000</v>
      </c>
      <c r="J194" s="26" t="s">
        <v>1266</v>
      </c>
      <c r="K194" s="13" t="s">
        <v>1267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20">
      <c r="A195" s="5" t="s">
        <v>1275</v>
      </c>
      <c r="B195" s="29">
        <v>44983</v>
      </c>
      <c r="C195" s="5" t="s">
        <v>387</v>
      </c>
      <c r="D195" s="22" t="str">
        <f>VLOOKUP($C195,Customer!$A$1:$C$896,2,0)</f>
        <v>Rini</v>
      </c>
      <c r="E195" s="13">
        <f>VLOOKUP($C195,Customer!$A$1:$C$896,3,0)</f>
        <v>6281261347075</v>
      </c>
      <c r="F195" s="13" t="s">
        <v>1287</v>
      </c>
      <c r="G195" s="24">
        <v>1</v>
      </c>
      <c r="H195" s="25">
        <f>VLOOKUP($F195,Produk!$B$2:$C$75,2,0)</f>
        <v>27000</v>
      </c>
      <c r="I195" s="25">
        <f t="shared" si="0"/>
        <v>27000</v>
      </c>
      <c r="J195" s="26" t="s">
        <v>1266</v>
      </c>
      <c r="K195" s="13" t="s">
        <v>1267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20">
      <c r="A196" s="5" t="s">
        <v>1275</v>
      </c>
      <c r="B196" s="29">
        <v>44983</v>
      </c>
      <c r="C196" s="5" t="s">
        <v>387</v>
      </c>
      <c r="D196" s="22" t="str">
        <f>VLOOKUP($C196,Customer!$A$1:$C$896,2,0)</f>
        <v>Rini</v>
      </c>
      <c r="E196" s="13">
        <f>VLOOKUP($C196,Customer!$A$1:$C$896,3,0)</f>
        <v>6281261347075</v>
      </c>
      <c r="F196" s="13" t="s">
        <v>1273</v>
      </c>
      <c r="G196" s="24">
        <v>1</v>
      </c>
      <c r="H196" s="25">
        <f>VLOOKUP($F196,Produk!$B$2:$C$63,2,0)</f>
        <v>22000</v>
      </c>
      <c r="I196" s="25">
        <f t="shared" si="0"/>
        <v>22000</v>
      </c>
      <c r="J196" s="26" t="s">
        <v>1266</v>
      </c>
      <c r="K196" s="13" t="s">
        <v>1267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20">
      <c r="A197" s="5" t="s">
        <v>1275</v>
      </c>
      <c r="B197" s="29">
        <v>44983</v>
      </c>
      <c r="C197" s="5" t="s">
        <v>389</v>
      </c>
      <c r="D197" s="22" t="str">
        <f>VLOOKUP($C197,Customer!$A$1:$C$896,2,0)</f>
        <v>Asya</v>
      </c>
      <c r="E197" s="13">
        <f>VLOOKUP($C197,Customer!$A$1:$C$896,3,0)</f>
        <v>6281234441285</v>
      </c>
      <c r="F197" s="13" t="s">
        <v>1288</v>
      </c>
      <c r="G197" s="24">
        <v>1</v>
      </c>
      <c r="H197" s="25">
        <f>VLOOKUP($F197,Produk!$B$2:$C$63,2,0)</f>
        <v>35000</v>
      </c>
      <c r="I197" s="25">
        <f t="shared" si="0"/>
        <v>35000</v>
      </c>
      <c r="J197" s="26" t="s">
        <v>1272</v>
      </c>
      <c r="K197" s="13" t="s">
        <v>1267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20">
      <c r="A198" s="5" t="s">
        <v>1275</v>
      </c>
      <c r="B198" s="29">
        <v>44983</v>
      </c>
      <c r="C198" s="5" t="s">
        <v>389</v>
      </c>
      <c r="D198" s="22" t="str">
        <f>VLOOKUP($C198,Customer!$A$1:$C$896,2,0)</f>
        <v>Asya</v>
      </c>
      <c r="E198" s="13">
        <f>VLOOKUP($C198,Customer!$A$1:$C$896,3,0)</f>
        <v>6281234441285</v>
      </c>
      <c r="F198" s="13" t="s">
        <v>1294</v>
      </c>
      <c r="G198" s="24">
        <v>1</v>
      </c>
      <c r="H198" s="25">
        <f>VLOOKUP($F198,Produk!$B$2:$C$63,2,0)</f>
        <v>28000</v>
      </c>
      <c r="I198" s="25">
        <f t="shared" si="0"/>
        <v>28000</v>
      </c>
      <c r="J198" s="26" t="s">
        <v>1272</v>
      </c>
      <c r="K198" s="13" t="s">
        <v>1267</v>
      </c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20">
      <c r="A199" s="5" t="s">
        <v>1275</v>
      </c>
      <c r="B199" s="29">
        <v>44983</v>
      </c>
      <c r="C199" s="5" t="s">
        <v>389</v>
      </c>
      <c r="D199" s="22" t="str">
        <f>VLOOKUP($C199,Customer!$A$1:$C$896,2,0)</f>
        <v>Asya</v>
      </c>
      <c r="E199" s="13">
        <f>VLOOKUP($C199,Customer!$A$1:$C$896,3,0)</f>
        <v>6281234441285</v>
      </c>
      <c r="F199" s="13" t="s">
        <v>1273</v>
      </c>
      <c r="G199" s="24">
        <v>1</v>
      </c>
      <c r="H199" s="25">
        <f>VLOOKUP($F199,Produk!$B$2:$C$63,2,0)</f>
        <v>22000</v>
      </c>
      <c r="I199" s="25">
        <f t="shared" si="0"/>
        <v>22000</v>
      </c>
      <c r="J199" s="26" t="s">
        <v>1272</v>
      </c>
      <c r="K199" s="13" t="s">
        <v>1267</v>
      </c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20">
      <c r="A200" s="5" t="s">
        <v>1275</v>
      </c>
      <c r="B200" s="29">
        <v>44983</v>
      </c>
      <c r="C200" s="5" t="s">
        <v>389</v>
      </c>
      <c r="D200" s="22" t="str">
        <f>VLOOKUP($C200,Customer!$A$1:$C$896,2,0)</f>
        <v>Asya</v>
      </c>
      <c r="E200" s="13">
        <f>VLOOKUP($C200,Customer!$A$1:$C$896,3,0)</f>
        <v>6281234441285</v>
      </c>
      <c r="F200" s="13" t="s">
        <v>1296</v>
      </c>
      <c r="G200" s="24">
        <v>1</v>
      </c>
      <c r="H200" s="25">
        <f>VLOOKUP($F200,Produk!$B$2:$C$63,2,0)</f>
        <v>17000</v>
      </c>
      <c r="I200" s="25">
        <f t="shared" si="0"/>
        <v>17000</v>
      </c>
      <c r="J200" s="26" t="s">
        <v>1272</v>
      </c>
      <c r="K200" s="13" t="s">
        <v>1267</v>
      </c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20">
      <c r="A201" s="5" t="s">
        <v>1275</v>
      </c>
      <c r="B201" s="29">
        <v>44983</v>
      </c>
      <c r="C201" s="5" t="s">
        <v>391</v>
      </c>
      <c r="D201" s="22" t="str">
        <f>VLOOKUP($C201,Customer!$A$1:$C$896,2,0)</f>
        <v>Audry Azzahra</v>
      </c>
      <c r="E201" s="13">
        <f>VLOOKUP($C201,Customer!$A$1:$C$896,3,0)</f>
        <v>6281939714604</v>
      </c>
      <c r="F201" s="13" t="s">
        <v>1268</v>
      </c>
      <c r="G201" s="24">
        <v>1</v>
      </c>
      <c r="H201" s="25">
        <f>VLOOKUP($F201,Produk!$B$2:$C$63,2,0)</f>
        <v>35000</v>
      </c>
      <c r="I201" s="25">
        <f t="shared" si="0"/>
        <v>35000</v>
      </c>
      <c r="J201" s="26" t="s">
        <v>1266</v>
      </c>
      <c r="K201" s="13" t="s">
        <v>1267</v>
      </c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20">
      <c r="A202" s="5" t="s">
        <v>1275</v>
      </c>
      <c r="B202" s="29">
        <v>44983</v>
      </c>
      <c r="C202" s="5" t="s">
        <v>391</v>
      </c>
      <c r="D202" s="22" t="str">
        <f>VLOOKUP($C202,Customer!$A$1:$C$896,2,0)</f>
        <v>Audry Azzahra</v>
      </c>
      <c r="E202" s="13">
        <f>VLOOKUP($C202,Customer!$A$1:$C$896,3,0)</f>
        <v>6281939714604</v>
      </c>
      <c r="F202" s="13" t="s">
        <v>1288</v>
      </c>
      <c r="G202" s="24">
        <v>1</v>
      </c>
      <c r="H202" s="25">
        <f>VLOOKUP($F202,Produk!$B$2:$C$63,2,0)</f>
        <v>35000</v>
      </c>
      <c r="I202" s="25">
        <f t="shared" si="0"/>
        <v>35000</v>
      </c>
      <c r="J202" s="26" t="s">
        <v>1266</v>
      </c>
      <c r="K202" s="13" t="s">
        <v>1267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20">
      <c r="A203" s="5" t="s">
        <v>1275</v>
      </c>
      <c r="B203" s="29">
        <v>44983</v>
      </c>
      <c r="C203" s="5" t="s">
        <v>391</v>
      </c>
      <c r="D203" s="22" t="str">
        <f>VLOOKUP($C203,Customer!$A$1:$C$896,2,0)</f>
        <v>Audry Azzahra</v>
      </c>
      <c r="E203" s="13">
        <f>VLOOKUP($C203,Customer!$A$1:$C$896,3,0)</f>
        <v>6281939714604</v>
      </c>
      <c r="F203" s="13" t="s">
        <v>1287</v>
      </c>
      <c r="G203" s="24">
        <v>1</v>
      </c>
      <c r="H203" s="25">
        <f>VLOOKUP($F203,Produk!$B$2:$C$75,2,0)</f>
        <v>27000</v>
      </c>
      <c r="I203" s="25">
        <f t="shared" si="0"/>
        <v>27000</v>
      </c>
      <c r="J203" s="26" t="s">
        <v>1266</v>
      </c>
      <c r="K203" s="13" t="s">
        <v>1267</v>
      </c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20">
      <c r="A204" s="5" t="s">
        <v>1275</v>
      </c>
      <c r="B204" s="29">
        <v>44983</v>
      </c>
      <c r="C204" s="5" t="s">
        <v>391</v>
      </c>
      <c r="D204" s="22" t="str">
        <f>VLOOKUP($C204,Customer!$A$1:$C$896,2,0)</f>
        <v>Audry Azzahra</v>
      </c>
      <c r="E204" s="13">
        <f>VLOOKUP($C204,Customer!$A$1:$C$896,3,0)</f>
        <v>6281939714604</v>
      </c>
      <c r="F204" s="13" t="s">
        <v>1296</v>
      </c>
      <c r="G204" s="24">
        <v>1</v>
      </c>
      <c r="H204" s="25">
        <f>VLOOKUP($F204,Produk!$B$2:$C$63,2,0)</f>
        <v>17000</v>
      </c>
      <c r="I204" s="25">
        <f t="shared" si="0"/>
        <v>17000</v>
      </c>
      <c r="J204" s="26" t="s">
        <v>1266</v>
      </c>
      <c r="K204" s="13" t="s">
        <v>1267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20">
      <c r="A205" s="5" t="s">
        <v>1275</v>
      </c>
      <c r="B205" s="29">
        <v>44983</v>
      </c>
      <c r="C205" s="5" t="s">
        <v>393</v>
      </c>
      <c r="D205" s="22" t="str">
        <f>VLOOKUP($C205,Customer!$A$1:$C$896,2,0)</f>
        <v>Nita</v>
      </c>
      <c r="E205" s="13">
        <f>VLOOKUP($C205,Customer!$A$1:$C$896,3,0)</f>
        <v>6289525347293</v>
      </c>
      <c r="F205" s="13" t="s">
        <v>1268</v>
      </c>
      <c r="G205" s="24">
        <v>2</v>
      </c>
      <c r="H205" s="25">
        <f>VLOOKUP($F205,Produk!$B$2:$C$63,2,0)</f>
        <v>35000</v>
      </c>
      <c r="I205" s="25">
        <f t="shared" si="0"/>
        <v>70000</v>
      </c>
      <c r="J205" s="26" t="s">
        <v>1266</v>
      </c>
      <c r="K205" s="13" t="s">
        <v>1267</v>
      </c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20">
      <c r="A206" s="5" t="s">
        <v>1275</v>
      </c>
      <c r="B206" s="29">
        <v>44983</v>
      </c>
      <c r="C206" s="5" t="s">
        <v>393</v>
      </c>
      <c r="D206" s="22" t="str">
        <f>VLOOKUP($C206,Customer!$A$1:$C$896,2,0)</f>
        <v>Nita</v>
      </c>
      <c r="E206" s="13">
        <f>VLOOKUP($C206,Customer!$A$1:$C$896,3,0)</f>
        <v>6289525347293</v>
      </c>
      <c r="F206" s="13" t="s">
        <v>1287</v>
      </c>
      <c r="G206" s="24">
        <v>2</v>
      </c>
      <c r="H206" s="25">
        <f>VLOOKUP($F206,Produk!$B$2:$C$75,2,0)</f>
        <v>27000</v>
      </c>
      <c r="I206" s="25">
        <f t="shared" si="0"/>
        <v>54000</v>
      </c>
      <c r="J206" s="26" t="s">
        <v>1266</v>
      </c>
      <c r="K206" s="13" t="s">
        <v>1267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20">
      <c r="A207" s="5" t="s">
        <v>1275</v>
      </c>
      <c r="B207" s="29">
        <v>44983</v>
      </c>
      <c r="C207" s="5" t="s">
        <v>206</v>
      </c>
      <c r="D207" s="22" t="str">
        <f>VLOOKUP($C207,Customer!$A$1:$C$896,2,0)</f>
        <v>Pika</v>
      </c>
      <c r="E207" s="23">
        <f>VLOOKUP($C207,Customer!$A$1:$C$896,3,0)</f>
        <v>6282231898385</v>
      </c>
      <c r="F207" s="13" t="s">
        <v>1268</v>
      </c>
      <c r="G207" s="24">
        <v>1</v>
      </c>
      <c r="H207" s="25">
        <f>VLOOKUP($F207,Produk!$B$2:$C$63,2,0)</f>
        <v>35000</v>
      </c>
      <c r="I207" s="25">
        <f t="shared" si="0"/>
        <v>35000</v>
      </c>
      <c r="J207" s="26" t="s">
        <v>1266</v>
      </c>
      <c r="K207" s="13" t="s">
        <v>1267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20">
      <c r="A208" s="5" t="s">
        <v>1275</v>
      </c>
      <c r="B208" s="29">
        <v>44983</v>
      </c>
      <c r="C208" s="3" t="s">
        <v>399</v>
      </c>
      <c r="D208" s="22" t="str">
        <f>VLOOKUP($C208,Customer!$A$1:$C$896,2,0)</f>
        <v>Dwi</v>
      </c>
      <c r="E208" s="13">
        <f>VLOOKUP($C208,Customer!$A$1:$C$896,3,0)</f>
        <v>6287852276629</v>
      </c>
      <c r="F208" s="13" t="s">
        <v>1294</v>
      </c>
      <c r="G208" s="24">
        <v>1</v>
      </c>
      <c r="H208" s="25">
        <f>VLOOKUP($F208,Produk!$B$2:$C$63,2,0)</f>
        <v>28000</v>
      </c>
      <c r="I208" s="25">
        <f t="shared" si="0"/>
        <v>28000</v>
      </c>
      <c r="J208" s="26" t="s">
        <v>1266</v>
      </c>
      <c r="K208" s="13" t="s">
        <v>1267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20">
      <c r="A209" s="5" t="s">
        <v>1275</v>
      </c>
      <c r="B209" s="29">
        <v>44983</v>
      </c>
      <c r="C209" s="5" t="s">
        <v>206</v>
      </c>
      <c r="D209" s="22" t="str">
        <f>VLOOKUP($C209,Customer!$A$1:$C$896,2,0)</f>
        <v>Pika</v>
      </c>
      <c r="E209" s="23">
        <f>VLOOKUP($C209,Customer!$A$1:$C$896,3,0)</f>
        <v>6282231898385</v>
      </c>
      <c r="F209" s="13" t="s">
        <v>1274</v>
      </c>
      <c r="G209" s="24">
        <v>1</v>
      </c>
      <c r="H209" s="25">
        <f>VLOOKUP($F209,Produk!$B$2:$C$63,2,0)</f>
        <v>22000</v>
      </c>
      <c r="I209" s="25">
        <f t="shared" si="0"/>
        <v>22000</v>
      </c>
      <c r="J209" s="26" t="s">
        <v>1266</v>
      </c>
      <c r="K209" s="13" t="s">
        <v>1267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20">
      <c r="A210" s="5" t="s">
        <v>1275</v>
      </c>
      <c r="B210" s="29">
        <v>44983</v>
      </c>
      <c r="C210" s="5" t="s">
        <v>399</v>
      </c>
      <c r="D210" s="22" t="str">
        <f>VLOOKUP($C210,Customer!$A$1:$C$896,2,0)</f>
        <v>Dwi</v>
      </c>
      <c r="E210" s="13">
        <f>VLOOKUP($C210,Customer!$A$1:$C$896,3,0)</f>
        <v>6287852276629</v>
      </c>
      <c r="F210" s="13" t="s">
        <v>1288</v>
      </c>
      <c r="G210" s="24">
        <v>1</v>
      </c>
      <c r="H210" s="25">
        <f>VLOOKUP($F210,Produk!$B$2:$C$63,2,0)</f>
        <v>35000</v>
      </c>
      <c r="I210" s="25">
        <f t="shared" si="0"/>
        <v>35000</v>
      </c>
      <c r="J210" s="26" t="s">
        <v>1266</v>
      </c>
      <c r="K210" s="13" t="s">
        <v>1267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20">
      <c r="A211" s="5" t="s">
        <v>1275</v>
      </c>
      <c r="B211" s="29">
        <v>44983</v>
      </c>
      <c r="C211" s="5" t="s">
        <v>401</v>
      </c>
      <c r="D211" s="22" t="str">
        <f>VLOOKUP($C211,Customer!$A$1:$C$896,2,0)</f>
        <v>Andri</v>
      </c>
      <c r="E211" s="13">
        <f>VLOOKUP($C211,Customer!$A$1:$C$896,3,0)</f>
        <v>6282167620322</v>
      </c>
      <c r="F211" s="13" t="s">
        <v>1288</v>
      </c>
      <c r="G211" s="24">
        <v>1</v>
      </c>
      <c r="H211" s="25">
        <f>VLOOKUP($F211,Produk!$B$2:$C$63,2,0)</f>
        <v>35000</v>
      </c>
      <c r="I211" s="25">
        <f t="shared" si="0"/>
        <v>35000</v>
      </c>
      <c r="J211" s="26" t="s">
        <v>1266</v>
      </c>
      <c r="K211" s="13" t="s">
        <v>1267</v>
      </c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20">
      <c r="A212" s="5" t="s">
        <v>1275</v>
      </c>
      <c r="B212" s="29">
        <v>44983</v>
      </c>
      <c r="C212" s="5" t="s">
        <v>192</v>
      </c>
      <c r="D212" s="22" t="str">
        <f>VLOOKUP($C212,Customer!$A$1:$C$896,2,0)</f>
        <v>Athaya</v>
      </c>
      <c r="E212" s="23">
        <f>VLOOKUP($C212,Customer!$A$1:$C$896,3,0)</f>
        <v>6281336923694</v>
      </c>
      <c r="F212" s="13" t="s">
        <v>1290</v>
      </c>
      <c r="G212" s="24">
        <v>1</v>
      </c>
      <c r="H212" s="25">
        <f>VLOOKUP($F212,Produk!$B$2:$C$63,2,0)</f>
        <v>40000</v>
      </c>
      <c r="I212" s="25">
        <f t="shared" si="0"/>
        <v>40000</v>
      </c>
      <c r="J212" s="26" t="s">
        <v>1272</v>
      </c>
      <c r="K212" s="13" t="s">
        <v>1267</v>
      </c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20">
      <c r="A213" s="5" t="s">
        <v>1275</v>
      </c>
      <c r="B213" s="29">
        <v>44983</v>
      </c>
      <c r="C213" s="5" t="s">
        <v>395</v>
      </c>
      <c r="D213" s="22" t="str">
        <f>VLOOKUP($C213,Customer!$A$1:$C$896,2,0)</f>
        <v>Glaniz</v>
      </c>
      <c r="E213" s="13">
        <f>VLOOKUP($C213,Customer!$A$1:$C$896,3,0)</f>
        <v>6281213120426</v>
      </c>
      <c r="F213" s="13" t="s">
        <v>1288</v>
      </c>
      <c r="G213" s="24">
        <v>1</v>
      </c>
      <c r="H213" s="25">
        <f>VLOOKUP($F213,Produk!$B$2:$C$63,2,0)</f>
        <v>35000</v>
      </c>
      <c r="I213" s="25">
        <f t="shared" si="0"/>
        <v>35000</v>
      </c>
      <c r="J213" s="26" t="s">
        <v>1266</v>
      </c>
      <c r="K213" s="13" t="s">
        <v>1267</v>
      </c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20">
      <c r="A214" s="5" t="s">
        <v>1275</v>
      </c>
      <c r="B214" s="29">
        <v>44983</v>
      </c>
      <c r="C214" s="5" t="s">
        <v>395</v>
      </c>
      <c r="D214" s="22" t="str">
        <f>VLOOKUP($C214,Customer!$A$1:$C$896,2,0)</f>
        <v>Glaniz</v>
      </c>
      <c r="E214" s="13">
        <f>VLOOKUP($C214,Customer!$A$1:$C$896,3,0)</f>
        <v>6281213120426</v>
      </c>
      <c r="F214" s="13" t="s">
        <v>1274</v>
      </c>
      <c r="G214" s="24">
        <v>1</v>
      </c>
      <c r="H214" s="25">
        <f>VLOOKUP($F214,Produk!$B$2:$C$63,2,0)</f>
        <v>22000</v>
      </c>
      <c r="I214" s="25">
        <f t="shared" si="0"/>
        <v>22000</v>
      </c>
      <c r="J214" s="26" t="s">
        <v>1266</v>
      </c>
      <c r="K214" s="13" t="s">
        <v>1267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20">
      <c r="A215" s="5" t="s">
        <v>1275</v>
      </c>
      <c r="B215" s="29">
        <v>44983</v>
      </c>
      <c r="C215" s="5" t="s">
        <v>397</v>
      </c>
      <c r="D215" s="22" t="str">
        <f>VLOOKUP($C215,Customer!$A$1:$C$896,2,0)</f>
        <v>Nadia Qisthi</v>
      </c>
      <c r="E215" s="13">
        <f>VLOOKUP($C215,Customer!$A$1:$C$896,3,0)</f>
        <v>6285862411171</v>
      </c>
      <c r="F215" s="13" t="s">
        <v>1294</v>
      </c>
      <c r="G215" s="24">
        <v>1</v>
      </c>
      <c r="H215" s="25">
        <f>VLOOKUP($F215,Produk!$B$2:$C$63,2,0)</f>
        <v>28000</v>
      </c>
      <c r="I215" s="25">
        <f t="shared" si="0"/>
        <v>28000</v>
      </c>
      <c r="J215" s="26" t="s">
        <v>1266</v>
      </c>
      <c r="K215" s="13" t="s">
        <v>1267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20">
      <c r="A216" s="5" t="s">
        <v>1275</v>
      </c>
      <c r="B216" s="29">
        <v>44983</v>
      </c>
      <c r="C216" s="5" t="s">
        <v>397</v>
      </c>
      <c r="D216" s="22" t="str">
        <f>VLOOKUP($C216,Customer!$A$1:$C$896,2,0)</f>
        <v>Nadia Qisthi</v>
      </c>
      <c r="E216" s="13">
        <f>VLOOKUP($C216,Customer!$A$1:$C$896,3,0)</f>
        <v>6285862411171</v>
      </c>
      <c r="F216" s="13" t="s">
        <v>1277</v>
      </c>
      <c r="G216" s="24">
        <v>1</v>
      </c>
      <c r="H216" s="25">
        <f>VLOOKUP($F216,Produk!$B$2:$C$63,2,0)</f>
        <v>22000</v>
      </c>
      <c r="I216" s="25">
        <f t="shared" si="0"/>
        <v>22000</v>
      </c>
      <c r="J216" s="26" t="s">
        <v>1266</v>
      </c>
      <c r="K216" s="13" t="s">
        <v>1267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20">
      <c r="A217" s="5" t="s">
        <v>1281</v>
      </c>
      <c r="B217" s="29">
        <v>44985</v>
      </c>
      <c r="C217" s="5" t="s">
        <v>403</v>
      </c>
      <c r="D217" s="22" t="str">
        <f>VLOOKUP($C217,Customer!$A$1:$C$896,2,0)</f>
        <v>Michelle</v>
      </c>
      <c r="E217" s="13">
        <f>VLOOKUP($C217,Customer!$A$1:$C$896,3,0)</f>
        <v>6281259465732</v>
      </c>
      <c r="F217" s="13" t="s">
        <v>1268</v>
      </c>
      <c r="G217" s="24">
        <v>1</v>
      </c>
      <c r="H217" s="25">
        <f>VLOOKUP($F217,Produk!$B$2:$C$63,2,0)</f>
        <v>35000</v>
      </c>
      <c r="I217" s="25">
        <f t="shared" si="0"/>
        <v>35000</v>
      </c>
      <c r="J217" s="26" t="s">
        <v>1272</v>
      </c>
      <c r="K217" s="13" t="s">
        <v>1267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20">
      <c r="A218" s="5" t="s">
        <v>1281</v>
      </c>
      <c r="B218" s="29">
        <v>44985</v>
      </c>
      <c r="C218" s="5" t="s">
        <v>403</v>
      </c>
      <c r="D218" s="22" t="str">
        <f>VLOOKUP($C218,Customer!$A$1:$C$896,2,0)</f>
        <v>Michelle</v>
      </c>
      <c r="E218" s="13">
        <f>VLOOKUP($C218,Customer!$A$1:$C$896,3,0)</f>
        <v>6281259465732</v>
      </c>
      <c r="F218" s="13" t="s">
        <v>1269</v>
      </c>
      <c r="G218" s="24">
        <v>1</v>
      </c>
      <c r="H218" s="25">
        <f>VLOOKUP($F218,Produk!$B$2:$C$63,2,0)</f>
        <v>28000</v>
      </c>
      <c r="I218" s="25">
        <f t="shared" si="0"/>
        <v>28000</v>
      </c>
      <c r="J218" s="26" t="s">
        <v>1272</v>
      </c>
      <c r="K218" s="13" t="s">
        <v>1267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20">
      <c r="A219" s="5" t="s">
        <v>1281</v>
      </c>
      <c r="B219" s="29">
        <v>44985</v>
      </c>
      <c r="C219" s="5" t="s">
        <v>403</v>
      </c>
      <c r="D219" s="22" t="str">
        <f>VLOOKUP($C219,Customer!$A$1:$C$896,2,0)</f>
        <v>Michelle</v>
      </c>
      <c r="E219" s="13">
        <f>VLOOKUP($C219,Customer!$A$1:$C$896,3,0)</f>
        <v>6281259465732</v>
      </c>
      <c r="F219" s="13" t="s">
        <v>1296</v>
      </c>
      <c r="G219" s="24">
        <v>2</v>
      </c>
      <c r="H219" s="25">
        <f>VLOOKUP($F219,Produk!$B$2:$C$63,2,0)</f>
        <v>17000</v>
      </c>
      <c r="I219" s="25">
        <f t="shared" si="0"/>
        <v>34000</v>
      </c>
      <c r="J219" s="26" t="s">
        <v>1272</v>
      </c>
      <c r="K219" s="13" t="s">
        <v>1267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20">
      <c r="A220" s="5" t="s">
        <v>1281</v>
      </c>
      <c r="B220" s="29">
        <v>44985</v>
      </c>
      <c r="C220" s="5" t="s">
        <v>3</v>
      </c>
      <c r="D220" s="22" t="str">
        <f>VLOOKUP($C220,Customer!$A$1:$C$896,2,0)</f>
        <v>Citra Bayunda</v>
      </c>
      <c r="E220" s="23">
        <f>VLOOKUP($C220,Customer!$A$1:$C$896,3,0)</f>
        <v>6281231177447</v>
      </c>
      <c r="F220" s="13" t="s">
        <v>1294</v>
      </c>
      <c r="G220" s="24">
        <v>1</v>
      </c>
      <c r="H220" s="25">
        <f>VLOOKUP($F220,Produk!$B$2:$C$63,2,0)</f>
        <v>28000</v>
      </c>
      <c r="I220" s="25">
        <f t="shared" si="0"/>
        <v>28000</v>
      </c>
      <c r="J220" s="26" t="s">
        <v>1266</v>
      </c>
      <c r="K220" s="13" t="s">
        <v>1267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20">
      <c r="A221" s="5" t="s">
        <v>1281</v>
      </c>
      <c r="B221" s="29">
        <v>44985</v>
      </c>
      <c r="C221" s="5" t="s">
        <v>280</v>
      </c>
      <c r="D221" s="22" t="str">
        <f>VLOOKUP($C221,Customer!$A$1:$C$896,2,0)</f>
        <v>Dinda Jamuuaan</v>
      </c>
      <c r="E221" s="23">
        <f>VLOOKUP($C221,Customer!$A$1:$C$896,3,0)</f>
        <v>6283857023085</v>
      </c>
      <c r="F221" s="13" t="s">
        <v>1288</v>
      </c>
      <c r="G221" s="24">
        <v>1</v>
      </c>
      <c r="H221" s="25">
        <f>VLOOKUP($F221,Produk!$B$2:$C$63,2,0)</f>
        <v>35000</v>
      </c>
      <c r="I221" s="25">
        <f t="shared" si="0"/>
        <v>35000</v>
      </c>
      <c r="J221" s="26" t="s">
        <v>1266</v>
      </c>
      <c r="K221" s="13" t="s">
        <v>1267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20">
      <c r="A222" s="5" t="s">
        <v>1281</v>
      </c>
      <c r="B222" s="29">
        <v>44985</v>
      </c>
      <c r="C222" s="5" t="s">
        <v>405</v>
      </c>
      <c r="D222" s="22" t="str">
        <f>VLOOKUP($C222,Customer!$A$1:$C$896,2,0)</f>
        <v>Hanif Ariq</v>
      </c>
      <c r="E222" s="13">
        <f>VLOOKUP($C222,Customer!$A$1:$C$896,3,0)</f>
        <v>6281235530136</v>
      </c>
      <c r="F222" s="13" t="s">
        <v>1288</v>
      </c>
      <c r="G222" s="24">
        <v>1</v>
      </c>
      <c r="H222" s="25">
        <f>VLOOKUP($F222,Produk!$B$2:$C$63,2,0)</f>
        <v>35000</v>
      </c>
      <c r="I222" s="25">
        <f t="shared" si="0"/>
        <v>35000</v>
      </c>
      <c r="J222" s="26" t="s">
        <v>1266</v>
      </c>
      <c r="K222" s="13" t="s">
        <v>1267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20">
      <c r="A223" s="5" t="s">
        <v>1281</v>
      </c>
      <c r="B223" s="29">
        <v>44985</v>
      </c>
      <c r="C223" s="5" t="s">
        <v>405</v>
      </c>
      <c r="D223" s="22" t="str">
        <f>VLOOKUP($C223,Customer!$A$1:$C$896,2,0)</f>
        <v>Hanif Ariq</v>
      </c>
      <c r="E223" s="13">
        <f>VLOOKUP($C223,Customer!$A$1:$C$896,3,0)</f>
        <v>6281235530136</v>
      </c>
      <c r="F223" s="13" t="s">
        <v>1269</v>
      </c>
      <c r="G223" s="24">
        <v>1</v>
      </c>
      <c r="H223" s="25">
        <f>VLOOKUP($F223,Produk!$B$2:$C$63,2,0)</f>
        <v>28000</v>
      </c>
      <c r="I223" s="25">
        <f t="shared" si="0"/>
        <v>28000</v>
      </c>
      <c r="J223" s="26" t="s">
        <v>1266</v>
      </c>
      <c r="K223" s="13" t="s">
        <v>1267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20">
      <c r="A224" s="5" t="s">
        <v>1281</v>
      </c>
      <c r="B224" s="29">
        <v>44985</v>
      </c>
      <c r="C224" s="5" t="s">
        <v>405</v>
      </c>
      <c r="D224" s="22" t="str">
        <f>VLOOKUP($C224,Customer!$A$1:$C$896,2,0)</f>
        <v>Hanif Ariq</v>
      </c>
      <c r="E224" s="13">
        <f>VLOOKUP($C224,Customer!$A$1:$C$896,3,0)</f>
        <v>6281235530136</v>
      </c>
      <c r="F224" s="13" t="s">
        <v>1287</v>
      </c>
      <c r="G224" s="24">
        <v>2</v>
      </c>
      <c r="H224" s="25">
        <f>VLOOKUP($F224,Produk!$B$2:$C$75,2,0)</f>
        <v>27000</v>
      </c>
      <c r="I224" s="25">
        <f t="shared" si="0"/>
        <v>54000</v>
      </c>
      <c r="J224" s="26" t="s">
        <v>1266</v>
      </c>
      <c r="K224" s="13" t="s">
        <v>1267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20">
      <c r="A225" s="5" t="s">
        <v>1281</v>
      </c>
      <c r="B225" s="29">
        <v>44985</v>
      </c>
      <c r="C225" s="5" t="s">
        <v>405</v>
      </c>
      <c r="D225" s="22" t="str">
        <f>VLOOKUP($C225,Customer!$A$1:$C$896,2,0)</f>
        <v>Hanif Ariq</v>
      </c>
      <c r="E225" s="13">
        <f>VLOOKUP($C225,Customer!$A$1:$C$896,3,0)</f>
        <v>6281235530136</v>
      </c>
      <c r="F225" s="13" t="s">
        <v>1291</v>
      </c>
      <c r="G225" s="24">
        <v>2</v>
      </c>
      <c r="H225" s="25">
        <f>VLOOKUP($F225,Produk!$B$2:$C$75,2,0)</f>
        <v>15000</v>
      </c>
      <c r="I225" s="25">
        <f t="shared" si="0"/>
        <v>30000</v>
      </c>
      <c r="J225" s="26" t="s">
        <v>1266</v>
      </c>
      <c r="K225" s="13" t="s">
        <v>1267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20">
      <c r="A226" s="5" t="s">
        <v>1284</v>
      </c>
      <c r="B226" s="29">
        <v>44986</v>
      </c>
      <c r="C226" s="9" t="s">
        <v>407</v>
      </c>
      <c r="D226" s="22" t="str">
        <f>VLOOKUP($C226,Customer!$A$1:$C$896,2,0)</f>
        <v>Rania</v>
      </c>
      <c r="E226" s="13">
        <f>VLOOKUP($C226,Customer!$A$1:$C$896,3,0)</f>
        <v>628975542041</v>
      </c>
      <c r="F226" s="13" t="s">
        <v>1269</v>
      </c>
      <c r="G226" s="24">
        <v>1</v>
      </c>
      <c r="H226" s="25">
        <f>VLOOKUP($F226,Produk!$B$2:$C$63,2,0)</f>
        <v>28000</v>
      </c>
      <c r="I226" s="25">
        <f t="shared" si="0"/>
        <v>28000</v>
      </c>
      <c r="J226" s="26" t="s">
        <v>1272</v>
      </c>
      <c r="K226" s="13" t="s">
        <v>1267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20">
      <c r="A227" s="5" t="s">
        <v>1284</v>
      </c>
      <c r="B227" s="29">
        <v>44986</v>
      </c>
      <c r="C227" s="9" t="s">
        <v>407</v>
      </c>
      <c r="D227" s="22" t="str">
        <f>VLOOKUP($C227,Customer!$A$1:$C$896,2,0)</f>
        <v>Rania</v>
      </c>
      <c r="E227" s="13">
        <f>VLOOKUP($C227,Customer!$A$1:$C$896,3,0)</f>
        <v>628975542041</v>
      </c>
      <c r="F227" s="13" t="s">
        <v>1274</v>
      </c>
      <c r="G227" s="24">
        <v>1</v>
      </c>
      <c r="H227" s="25">
        <f>VLOOKUP($F227,Produk!$B$2:$C$63,2,0)</f>
        <v>22000</v>
      </c>
      <c r="I227" s="25">
        <f t="shared" si="0"/>
        <v>22000</v>
      </c>
      <c r="J227" s="26" t="s">
        <v>1272</v>
      </c>
      <c r="K227" s="13" t="s">
        <v>1267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20">
      <c r="A228" s="5" t="s">
        <v>1284</v>
      </c>
      <c r="B228" s="29">
        <v>44986</v>
      </c>
      <c r="C228" s="5" t="s">
        <v>409</v>
      </c>
      <c r="D228" s="22" t="str">
        <f>VLOOKUP($C228,Customer!$A$1:$C$896,2,0)</f>
        <v>Hana</v>
      </c>
      <c r="E228" s="13">
        <f>VLOOKUP($C228,Customer!$A$1:$C$896,3,0)</f>
        <v>6282143383304</v>
      </c>
      <c r="F228" s="13" t="s">
        <v>1288</v>
      </c>
      <c r="G228" s="24">
        <v>1</v>
      </c>
      <c r="H228" s="25">
        <f>VLOOKUP($F228,Produk!$B$2:$C$63,2,0)</f>
        <v>35000</v>
      </c>
      <c r="I228" s="25">
        <f t="shared" si="0"/>
        <v>35000</v>
      </c>
      <c r="J228" s="26" t="s">
        <v>1266</v>
      </c>
      <c r="K228" s="13" t="s">
        <v>1267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20">
      <c r="A229" s="5" t="s">
        <v>1284</v>
      </c>
      <c r="B229" s="29">
        <v>44986</v>
      </c>
      <c r="C229" s="5" t="s">
        <v>409</v>
      </c>
      <c r="D229" s="22" t="str">
        <f>VLOOKUP($C229,Customer!$A$1:$C$896,2,0)</f>
        <v>Hana</v>
      </c>
      <c r="E229" s="13">
        <f>VLOOKUP($C229,Customer!$A$1:$C$896,3,0)</f>
        <v>6282143383304</v>
      </c>
      <c r="F229" s="13" t="s">
        <v>1287</v>
      </c>
      <c r="G229" s="24">
        <v>2</v>
      </c>
      <c r="H229" s="25">
        <f>VLOOKUP($F229,Produk!$B$2:$C$75,2,0)</f>
        <v>27000</v>
      </c>
      <c r="I229" s="25">
        <f t="shared" si="0"/>
        <v>54000</v>
      </c>
      <c r="J229" s="26" t="s">
        <v>1266</v>
      </c>
      <c r="K229" s="13" t="s">
        <v>1267</v>
      </c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20">
      <c r="A230" s="5" t="s">
        <v>1264</v>
      </c>
      <c r="B230" s="29">
        <v>44988</v>
      </c>
      <c r="C230" s="5" t="s">
        <v>412</v>
      </c>
      <c r="D230" s="22" t="str">
        <f>VLOOKUP($C230,Customer!$A$1:$C$896,2,0)</f>
        <v>Vyra</v>
      </c>
      <c r="E230" s="13">
        <f>VLOOKUP($C230,Customer!$A$1:$C$896,3,0)</f>
        <v>6281553006438</v>
      </c>
      <c r="F230" s="13" t="s">
        <v>1288</v>
      </c>
      <c r="G230" s="24">
        <v>1</v>
      </c>
      <c r="H230" s="25">
        <f>VLOOKUP($F230,Produk!$B$2:$C$63,2,0)</f>
        <v>35000</v>
      </c>
      <c r="I230" s="25">
        <f t="shared" si="0"/>
        <v>35000</v>
      </c>
      <c r="J230" s="26" t="s">
        <v>1266</v>
      </c>
      <c r="K230" s="13" t="s">
        <v>1267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20">
      <c r="A231" s="5" t="s">
        <v>1264</v>
      </c>
      <c r="B231" s="29">
        <v>44988</v>
      </c>
      <c r="C231" s="5" t="s">
        <v>412</v>
      </c>
      <c r="D231" s="22" t="str">
        <f>VLOOKUP($C231,Customer!$A$1:$C$896,2,0)</f>
        <v>Vyra</v>
      </c>
      <c r="E231" s="13">
        <f>VLOOKUP($C231,Customer!$A$1:$C$896,3,0)</f>
        <v>6281553006438</v>
      </c>
      <c r="F231" s="13" t="s">
        <v>1289</v>
      </c>
      <c r="G231" s="24">
        <v>1</v>
      </c>
      <c r="H231" s="25">
        <f>VLOOKUP($F231,Produk!$B$2:$C$63,2,0)</f>
        <v>30000</v>
      </c>
      <c r="I231" s="25">
        <f t="shared" si="0"/>
        <v>30000</v>
      </c>
      <c r="J231" s="26" t="s">
        <v>1266</v>
      </c>
      <c r="K231" s="13" t="s">
        <v>1267</v>
      </c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20">
      <c r="A232" s="5" t="s">
        <v>1264</v>
      </c>
      <c r="B232" s="29">
        <v>44988</v>
      </c>
      <c r="C232" s="5" t="s">
        <v>412</v>
      </c>
      <c r="D232" s="22" t="str">
        <f>VLOOKUP($C232,Customer!$A$1:$C$896,2,0)</f>
        <v>Vyra</v>
      </c>
      <c r="E232" s="13">
        <f>VLOOKUP($C232,Customer!$A$1:$C$896,3,0)</f>
        <v>6281553006438</v>
      </c>
      <c r="F232" s="13" t="s">
        <v>1274</v>
      </c>
      <c r="G232" s="24">
        <v>1</v>
      </c>
      <c r="H232" s="25">
        <f>VLOOKUP($F232,Produk!$B$2:$C$63,2,0)</f>
        <v>22000</v>
      </c>
      <c r="I232" s="25">
        <f t="shared" si="0"/>
        <v>22000</v>
      </c>
      <c r="J232" s="26" t="s">
        <v>1266</v>
      </c>
      <c r="K232" s="13" t="s">
        <v>1267</v>
      </c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20">
      <c r="A233" s="5" t="s">
        <v>1264</v>
      </c>
      <c r="B233" s="29">
        <v>44988</v>
      </c>
      <c r="C233" s="5" t="s">
        <v>414</v>
      </c>
      <c r="D233" s="22" t="str">
        <f>VLOOKUP($C233,Customer!$A$1:$C$896,2,0)</f>
        <v>Indah</v>
      </c>
      <c r="E233" s="13">
        <f>VLOOKUP($C233,Customer!$A$1:$C$896,3,0)</f>
        <v>62882009478933</v>
      </c>
      <c r="F233" s="13" t="s">
        <v>1294</v>
      </c>
      <c r="G233" s="24">
        <v>1</v>
      </c>
      <c r="H233" s="25">
        <f>VLOOKUP($F233,Produk!$B$2:$C$63,2,0)</f>
        <v>28000</v>
      </c>
      <c r="I233" s="25">
        <f t="shared" si="0"/>
        <v>28000</v>
      </c>
      <c r="J233" s="26" t="s">
        <v>1272</v>
      </c>
      <c r="K233" s="13" t="s">
        <v>1267</v>
      </c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20">
      <c r="A234" s="5" t="s">
        <v>1264</v>
      </c>
      <c r="B234" s="29">
        <v>44988</v>
      </c>
      <c r="C234" s="5" t="s">
        <v>414</v>
      </c>
      <c r="D234" s="22" t="str">
        <f>VLOOKUP($C234,Customer!$A$1:$C$896,2,0)</f>
        <v>Indah</v>
      </c>
      <c r="E234" s="13">
        <f>VLOOKUP($C234,Customer!$A$1:$C$896,3,0)</f>
        <v>62882009478933</v>
      </c>
      <c r="F234" s="13" t="s">
        <v>1288</v>
      </c>
      <c r="G234" s="24">
        <v>1</v>
      </c>
      <c r="H234" s="25">
        <f>VLOOKUP($F234,Produk!$B$2:$C$63,2,0)</f>
        <v>35000</v>
      </c>
      <c r="I234" s="25">
        <f t="shared" si="0"/>
        <v>35000</v>
      </c>
      <c r="J234" s="26" t="s">
        <v>1272</v>
      </c>
      <c r="K234" s="13" t="s">
        <v>1267</v>
      </c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20">
      <c r="A235" s="5" t="s">
        <v>1264</v>
      </c>
      <c r="B235" s="29">
        <v>44988</v>
      </c>
      <c r="C235" s="5" t="s">
        <v>414</v>
      </c>
      <c r="D235" s="22" t="str">
        <f>VLOOKUP($C235,Customer!$A$1:$C$896,2,0)</f>
        <v>Indah</v>
      </c>
      <c r="E235" s="13">
        <f>VLOOKUP($C235,Customer!$A$1:$C$896,3,0)</f>
        <v>62882009478933</v>
      </c>
      <c r="F235" s="13" t="s">
        <v>1274</v>
      </c>
      <c r="G235" s="24">
        <v>1</v>
      </c>
      <c r="H235" s="25">
        <f>VLOOKUP($F235,Produk!$B$2:$C$63,2,0)</f>
        <v>22000</v>
      </c>
      <c r="I235" s="25">
        <f t="shared" si="0"/>
        <v>22000</v>
      </c>
      <c r="J235" s="26" t="s">
        <v>1272</v>
      </c>
      <c r="K235" s="13" t="s">
        <v>1267</v>
      </c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20">
      <c r="A236" s="5" t="s">
        <v>1270</v>
      </c>
      <c r="B236" s="29">
        <v>44989</v>
      </c>
      <c r="C236" s="5" t="s">
        <v>3</v>
      </c>
      <c r="D236" s="22" t="str">
        <f>VLOOKUP($C236,Customer!$A$1:$C$896,2,0)</f>
        <v>Citra Bayunda</v>
      </c>
      <c r="E236" s="23">
        <f>VLOOKUP($C236,Customer!$A$1:$C$896,3,0)</f>
        <v>6281231177447</v>
      </c>
      <c r="F236" s="13" t="s">
        <v>1290</v>
      </c>
      <c r="G236" s="24">
        <v>1</v>
      </c>
      <c r="H236" s="25">
        <f>VLOOKUP($F236,Produk!$B$2:$C$63,2,0)</f>
        <v>40000</v>
      </c>
      <c r="I236" s="25">
        <f t="shared" si="0"/>
        <v>40000</v>
      </c>
      <c r="J236" s="26" t="s">
        <v>1272</v>
      </c>
      <c r="K236" s="13" t="s">
        <v>1278</v>
      </c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20">
      <c r="A237" s="5" t="s">
        <v>1270</v>
      </c>
      <c r="B237" s="29">
        <v>44989</v>
      </c>
      <c r="C237" s="5" t="s">
        <v>3</v>
      </c>
      <c r="D237" s="22" t="str">
        <f>VLOOKUP($C237,Customer!$A$1:$C$896,2,0)</f>
        <v>Citra Bayunda</v>
      </c>
      <c r="E237" s="23">
        <f>VLOOKUP($C237,Customer!$A$1:$C$896,3,0)</f>
        <v>6281231177447</v>
      </c>
      <c r="F237" s="13" t="s">
        <v>1300</v>
      </c>
      <c r="G237" s="24">
        <v>1</v>
      </c>
      <c r="H237" s="25">
        <f>VLOOKUP($F237,Produk!$B$2:$C$63,2,0)</f>
        <v>25000</v>
      </c>
      <c r="I237" s="25">
        <f t="shared" si="0"/>
        <v>25000</v>
      </c>
      <c r="J237" s="26" t="s">
        <v>1272</v>
      </c>
      <c r="K237" s="13" t="s">
        <v>1278</v>
      </c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20">
      <c r="A238" s="5" t="s">
        <v>1270</v>
      </c>
      <c r="B238" s="29">
        <v>44989</v>
      </c>
      <c r="C238" s="5" t="s">
        <v>415</v>
      </c>
      <c r="D238" s="22" t="str">
        <f>VLOOKUP($C238,Customer!$A$1:$C$896,2,0)</f>
        <v>Ikbal</v>
      </c>
      <c r="E238" s="13">
        <f>VLOOKUP($C238,Customer!$A$1:$C$896,3,0)</f>
        <v>6289657513239</v>
      </c>
      <c r="F238" s="13" t="s">
        <v>1289</v>
      </c>
      <c r="G238" s="24">
        <v>1</v>
      </c>
      <c r="H238" s="25">
        <f>VLOOKUP($F238,Produk!$B$2:$C$63,2,0)</f>
        <v>30000</v>
      </c>
      <c r="I238" s="25">
        <f t="shared" si="0"/>
        <v>30000</v>
      </c>
      <c r="J238" s="26" t="s">
        <v>1266</v>
      </c>
      <c r="K238" s="13" t="s">
        <v>1267</v>
      </c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20">
      <c r="A239" s="5" t="s">
        <v>1270</v>
      </c>
      <c r="B239" s="29">
        <v>44989</v>
      </c>
      <c r="C239" s="5" t="s">
        <v>415</v>
      </c>
      <c r="D239" s="22" t="str">
        <f>VLOOKUP($C239,Customer!$A$1:$C$896,2,0)</f>
        <v>Ikbal</v>
      </c>
      <c r="E239" s="13">
        <f>VLOOKUP($C239,Customer!$A$1:$C$896,3,0)</f>
        <v>6289657513239</v>
      </c>
      <c r="F239" s="13" t="s">
        <v>1296</v>
      </c>
      <c r="G239" s="24">
        <v>1</v>
      </c>
      <c r="H239" s="25">
        <f>VLOOKUP($F239,Produk!$B$2:$C$63,2,0)</f>
        <v>17000</v>
      </c>
      <c r="I239" s="25">
        <f t="shared" si="0"/>
        <v>17000</v>
      </c>
      <c r="J239" s="26" t="s">
        <v>1266</v>
      </c>
      <c r="K239" s="13" t="s">
        <v>1267</v>
      </c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20">
      <c r="A240" s="5" t="s">
        <v>1270</v>
      </c>
      <c r="B240" s="29">
        <v>44989</v>
      </c>
      <c r="C240" s="5" t="s">
        <v>417</v>
      </c>
      <c r="D240" s="22" t="str">
        <f>VLOOKUP($C240,Customer!$A$1:$C$896,2,0)</f>
        <v>Yasmine Rizky Sabrina</v>
      </c>
      <c r="E240" s="13">
        <f>VLOOKUP($C240,Customer!$A$1:$C$896,3,0)</f>
        <v>6282231834117</v>
      </c>
      <c r="F240" s="13" t="s">
        <v>1290</v>
      </c>
      <c r="G240" s="24">
        <v>1</v>
      </c>
      <c r="H240" s="25">
        <f>VLOOKUP($F240,Produk!$B$2:$C$63,2,0)</f>
        <v>40000</v>
      </c>
      <c r="I240" s="25">
        <f t="shared" si="0"/>
        <v>40000</v>
      </c>
      <c r="J240" s="26" t="s">
        <v>1266</v>
      </c>
      <c r="K240" s="13" t="s">
        <v>1267</v>
      </c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20">
      <c r="A241" s="5" t="s">
        <v>1270</v>
      </c>
      <c r="B241" s="29">
        <v>44989</v>
      </c>
      <c r="C241" s="5" t="s">
        <v>417</v>
      </c>
      <c r="D241" s="22" t="str">
        <f>VLOOKUP($C241,Customer!$A$1:$C$896,2,0)</f>
        <v>Yasmine Rizky Sabrina</v>
      </c>
      <c r="E241" s="13">
        <f>VLOOKUP($C241,Customer!$A$1:$C$896,3,0)</f>
        <v>6282231834117</v>
      </c>
      <c r="F241" s="13" t="s">
        <v>1288</v>
      </c>
      <c r="G241" s="24">
        <v>1</v>
      </c>
      <c r="H241" s="25">
        <f>VLOOKUP($F241,Produk!$B$2:$C$63,2,0)</f>
        <v>35000</v>
      </c>
      <c r="I241" s="25">
        <f t="shared" si="0"/>
        <v>35000</v>
      </c>
      <c r="J241" s="26" t="s">
        <v>1266</v>
      </c>
      <c r="K241" s="13" t="s">
        <v>1267</v>
      </c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20">
      <c r="A242" s="5" t="s">
        <v>1270</v>
      </c>
      <c r="B242" s="29">
        <v>44989</v>
      </c>
      <c r="C242" s="5" t="s">
        <v>417</v>
      </c>
      <c r="D242" s="22" t="str">
        <f>VLOOKUP($C242,Customer!$A$1:$C$896,2,0)</f>
        <v>Yasmine Rizky Sabrina</v>
      </c>
      <c r="E242" s="13">
        <f>VLOOKUP($C242,Customer!$A$1:$C$896,3,0)</f>
        <v>6282231834117</v>
      </c>
      <c r="F242" s="13" t="s">
        <v>1273</v>
      </c>
      <c r="G242" s="24">
        <v>1</v>
      </c>
      <c r="H242" s="25">
        <f>VLOOKUP($F242,Produk!$B$2:$C$63,2,0)</f>
        <v>22000</v>
      </c>
      <c r="I242" s="25">
        <f t="shared" si="0"/>
        <v>22000</v>
      </c>
      <c r="J242" s="26" t="s">
        <v>1266</v>
      </c>
      <c r="K242" s="13" t="s">
        <v>1267</v>
      </c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20">
      <c r="A243" s="5" t="s">
        <v>1270</v>
      </c>
      <c r="B243" s="29">
        <v>44989</v>
      </c>
      <c r="C243" s="5" t="s">
        <v>419</v>
      </c>
      <c r="D243" s="22" t="str">
        <f>VLOOKUP($C243,Customer!$A$1:$C$896,2,0)</f>
        <v>Dian</v>
      </c>
      <c r="E243" s="13">
        <f>VLOOKUP($C243,Customer!$A$1:$C$896,3,0)</f>
        <v>6281356075286</v>
      </c>
      <c r="F243" s="13" t="s">
        <v>1268</v>
      </c>
      <c r="G243" s="24">
        <v>1</v>
      </c>
      <c r="H243" s="25">
        <f>VLOOKUP($F243,Produk!$B$2:$C$63,2,0)</f>
        <v>35000</v>
      </c>
      <c r="I243" s="25">
        <f t="shared" si="0"/>
        <v>35000</v>
      </c>
      <c r="J243" s="26" t="s">
        <v>1266</v>
      </c>
      <c r="K243" s="13" t="s">
        <v>1267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20">
      <c r="A244" s="5" t="s">
        <v>1270</v>
      </c>
      <c r="B244" s="29">
        <v>44989</v>
      </c>
      <c r="C244" s="5" t="s">
        <v>419</v>
      </c>
      <c r="D244" s="22" t="str">
        <f>VLOOKUP($C244,Customer!$A$1:$C$896,2,0)</f>
        <v>Dian</v>
      </c>
      <c r="E244" s="13">
        <f>VLOOKUP($C244,Customer!$A$1:$C$896,3,0)</f>
        <v>6281356075286</v>
      </c>
      <c r="F244" s="13" t="s">
        <v>1290</v>
      </c>
      <c r="G244" s="24">
        <v>1</v>
      </c>
      <c r="H244" s="25">
        <f>VLOOKUP($F244,Produk!$B$2:$C$63,2,0)</f>
        <v>40000</v>
      </c>
      <c r="I244" s="25">
        <f t="shared" si="0"/>
        <v>40000</v>
      </c>
      <c r="J244" s="26" t="s">
        <v>1266</v>
      </c>
      <c r="K244" s="13" t="s">
        <v>1278</v>
      </c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20">
      <c r="A245" s="5" t="s">
        <v>1270</v>
      </c>
      <c r="B245" s="29">
        <v>44989</v>
      </c>
      <c r="C245" s="5" t="s">
        <v>419</v>
      </c>
      <c r="D245" s="22" t="str">
        <f>VLOOKUP($C245,Customer!$A$1:$C$896,2,0)</f>
        <v>Dian</v>
      </c>
      <c r="E245" s="13">
        <f>VLOOKUP($C245,Customer!$A$1:$C$896,3,0)</f>
        <v>6281356075286</v>
      </c>
      <c r="F245" s="13" t="s">
        <v>1273</v>
      </c>
      <c r="G245" s="24">
        <v>1</v>
      </c>
      <c r="H245" s="25">
        <f>VLOOKUP($F245,Produk!$B$2:$C$63,2,0)</f>
        <v>22000</v>
      </c>
      <c r="I245" s="25">
        <f t="shared" si="0"/>
        <v>22000</v>
      </c>
      <c r="J245" s="26" t="s">
        <v>1266</v>
      </c>
      <c r="K245" s="13" t="s">
        <v>1278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20">
      <c r="A246" s="5" t="s">
        <v>1270</v>
      </c>
      <c r="B246" s="29">
        <v>44989</v>
      </c>
      <c r="C246" s="5" t="s">
        <v>421</v>
      </c>
      <c r="D246" s="22" t="str">
        <f>VLOOKUP($C246,Customer!$A$1:$C$896,2,0)</f>
        <v>Dimas Akbar</v>
      </c>
      <c r="E246" s="13">
        <f>VLOOKUP($C246,Customer!$A$1:$C$896,3,0)</f>
        <v>6281259489705</v>
      </c>
      <c r="F246" s="13" t="s">
        <v>1268</v>
      </c>
      <c r="G246" s="24">
        <v>1</v>
      </c>
      <c r="H246" s="25">
        <f>VLOOKUP($F246,Produk!$B$2:$C$63,2,0)</f>
        <v>35000</v>
      </c>
      <c r="I246" s="25">
        <f t="shared" si="0"/>
        <v>35000</v>
      </c>
      <c r="J246" s="26" t="s">
        <v>1272</v>
      </c>
      <c r="K246" s="13" t="s">
        <v>1267</v>
      </c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20">
      <c r="A247" s="5" t="s">
        <v>1270</v>
      </c>
      <c r="B247" s="29">
        <v>44989</v>
      </c>
      <c r="C247" s="5" t="s">
        <v>421</v>
      </c>
      <c r="D247" s="22" t="str">
        <f>VLOOKUP($C247,Customer!$A$1:$C$896,2,0)</f>
        <v>Dimas Akbar</v>
      </c>
      <c r="E247" s="13">
        <f>VLOOKUP($C247,Customer!$A$1:$C$896,3,0)</f>
        <v>6281259489705</v>
      </c>
      <c r="F247" s="13" t="s">
        <v>1288</v>
      </c>
      <c r="G247" s="24">
        <v>2</v>
      </c>
      <c r="H247" s="25">
        <f>VLOOKUP($F247,Produk!$B$2:$C$63,2,0)</f>
        <v>35000</v>
      </c>
      <c r="I247" s="25">
        <f t="shared" si="0"/>
        <v>70000</v>
      </c>
      <c r="J247" s="26" t="s">
        <v>1272</v>
      </c>
      <c r="K247" s="13" t="s">
        <v>1267</v>
      </c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20">
      <c r="A248" s="5" t="s">
        <v>1270</v>
      </c>
      <c r="B248" s="29">
        <v>44989</v>
      </c>
      <c r="C248" s="5" t="s">
        <v>421</v>
      </c>
      <c r="D248" s="22" t="str">
        <f>VLOOKUP($C248,Customer!$A$1:$C$896,2,0)</f>
        <v>Dimas Akbar</v>
      </c>
      <c r="E248" s="13">
        <f>VLOOKUP($C248,Customer!$A$1:$C$896,3,0)</f>
        <v>6281259489705</v>
      </c>
      <c r="F248" s="13" t="s">
        <v>1285</v>
      </c>
      <c r="G248" s="24">
        <v>1</v>
      </c>
      <c r="H248" s="25">
        <f>VLOOKUP($F248,Produk!$B$2:$C$63,2,0)</f>
        <v>10000</v>
      </c>
      <c r="I248" s="25">
        <f t="shared" si="0"/>
        <v>10000</v>
      </c>
      <c r="J248" s="26" t="s">
        <v>1272</v>
      </c>
      <c r="K248" s="13" t="s">
        <v>1267</v>
      </c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20">
      <c r="A249" s="5" t="s">
        <v>1270</v>
      </c>
      <c r="B249" s="29">
        <v>44989</v>
      </c>
      <c r="C249" s="5" t="s">
        <v>421</v>
      </c>
      <c r="D249" s="22" t="str">
        <f>VLOOKUP($C249,Customer!$A$1:$C$896,2,0)</f>
        <v>Dimas Akbar</v>
      </c>
      <c r="E249" s="13">
        <f>VLOOKUP($C249,Customer!$A$1:$C$896,3,0)</f>
        <v>6281259489705</v>
      </c>
      <c r="F249" s="13" t="s">
        <v>1273</v>
      </c>
      <c r="G249" s="24">
        <v>1</v>
      </c>
      <c r="H249" s="25">
        <f>VLOOKUP($F249,Produk!$B$2:$C$63,2,0)</f>
        <v>22000</v>
      </c>
      <c r="I249" s="25">
        <f t="shared" si="0"/>
        <v>22000</v>
      </c>
      <c r="J249" s="26" t="s">
        <v>1272</v>
      </c>
      <c r="K249" s="13" t="s">
        <v>1267</v>
      </c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20">
      <c r="A250" s="5" t="s">
        <v>1270</v>
      </c>
      <c r="B250" s="29">
        <v>44989</v>
      </c>
      <c r="C250" s="5" t="s">
        <v>421</v>
      </c>
      <c r="D250" s="22" t="str">
        <f>VLOOKUP($C250,Customer!$A$1:$C$896,2,0)</f>
        <v>Dimas Akbar</v>
      </c>
      <c r="E250" s="13">
        <f>VLOOKUP($C250,Customer!$A$1:$C$896,3,0)</f>
        <v>6281259489705</v>
      </c>
      <c r="F250" s="13" t="s">
        <v>1274</v>
      </c>
      <c r="G250" s="24">
        <v>1</v>
      </c>
      <c r="H250" s="25">
        <f>VLOOKUP($F250,Produk!$B$2:$C$63,2,0)</f>
        <v>22000</v>
      </c>
      <c r="I250" s="25">
        <f t="shared" si="0"/>
        <v>22000</v>
      </c>
      <c r="J250" s="26" t="s">
        <v>1272</v>
      </c>
      <c r="K250" s="13" t="s">
        <v>1267</v>
      </c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20">
      <c r="A251" s="5" t="s">
        <v>1270</v>
      </c>
      <c r="B251" s="29">
        <v>44989</v>
      </c>
      <c r="C251" s="5" t="s">
        <v>425</v>
      </c>
      <c r="D251" s="22" t="str">
        <f>VLOOKUP($C251,Customer!$A$1:$C$896,2,0)</f>
        <v>Della</v>
      </c>
      <c r="E251" s="13">
        <f>VLOOKUP($C251,Customer!$A$1:$C$896,3,0)</f>
        <v>6283831479272</v>
      </c>
      <c r="F251" s="13" t="s">
        <v>1288</v>
      </c>
      <c r="G251" s="24">
        <v>1</v>
      </c>
      <c r="H251" s="25">
        <f>VLOOKUP($F251,Produk!$B$2:$C$63,2,0)</f>
        <v>35000</v>
      </c>
      <c r="I251" s="25">
        <f t="shared" si="0"/>
        <v>35000</v>
      </c>
      <c r="J251" s="26" t="s">
        <v>1272</v>
      </c>
      <c r="K251" s="13" t="s">
        <v>1267</v>
      </c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20">
      <c r="A252" s="5" t="s">
        <v>1270</v>
      </c>
      <c r="B252" s="29">
        <v>44989</v>
      </c>
      <c r="C252" s="5" t="s">
        <v>425</v>
      </c>
      <c r="D252" s="22" t="str">
        <f>VLOOKUP($C252,Customer!$A$1:$C$896,2,0)</f>
        <v>Della</v>
      </c>
      <c r="E252" s="13">
        <f>VLOOKUP($C252,Customer!$A$1:$C$896,3,0)</f>
        <v>6283831479272</v>
      </c>
      <c r="F252" s="13" t="s">
        <v>1273</v>
      </c>
      <c r="G252" s="24">
        <v>1</v>
      </c>
      <c r="H252" s="25">
        <f>VLOOKUP($F252,Produk!$B$2:$C$63,2,0)</f>
        <v>22000</v>
      </c>
      <c r="I252" s="25">
        <f t="shared" si="0"/>
        <v>22000</v>
      </c>
      <c r="J252" s="26" t="s">
        <v>1272</v>
      </c>
      <c r="K252" s="13" t="s">
        <v>1267</v>
      </c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20">
      <c r="A253" s="5" t="s">
        <v>1270</v>
      </c>
      <c r="B253" s="29">
        <v>44989</v>
      </c>
      <c r="C253" s="5" t="s">
        <v>425</v>
      </c>
      <c r="D253" s="22" t="str">
        <f>VLOOKUP($C253,Customer!$A$1:$C$896,2,0)</f>
        <v>Della</v>
      </c>
      <c r="E253" s="13">
        <f>VLOOKUP($C253,Customer!$A$1:$C$896,3,0)</f>
        <v>6283831479272</v>
      </c>
      <c r="F253" s="13" t="s">
        <v>1274</v>
      </c>
      <c r="G253" s="24">
        <v>1</v>
      </c>
      <c r="H253" s="25">
        <f>VLOOKUP($F253,Produk!$B$2:$C$63,2,0)</f>
        <v>22000</v>
      </c>
      <c r="I253" s="25">
        <f t="shared" ref="I253:I495" si="1">G253*H253</f>
        <v>22000</v>
      </c>
      <c r="J253" s="26" t="s">
        <v>1272</v>
      </c>
      <c r="K253" s="13" t="s">
        <v>1267</v>
      </c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20">
      <c r="A254" s="5" t="s">
        <v>1270</v>
      </c>
      <c r="B254" s="29">
        <v>44989</v>
      </c>
      <c r="C254" s="5" t="s">
        <v>423</v>
      </c>
      <c r="D254" s="22" t="str">
        <f>VLOOKUP($C254,Customer!$A$1:$C$896,2,0)</f>
        <v>Sellananda</v>
      </c>
      <c r="E254" s="13">
        <f>VLOOKUP($C254,Customer!$A$1:$C$896,3,0)</f>
        <v>6285749211677</v>
      </c>
      <c r="F254" s="13" t="s">
        <v>1289</v>
      </c>
      <c r="G254" s="24">
        <v>3</v>
      </c>
      <c r="H254" s="25">
        <f>VLOOKUP($F254,Produk!$B$2:$C$63,2,0)</f>
        <v>30000</v>
      </c>
      <c r="I254" s="25">
        <f t="shared" si="1"/>
        <v>90000</v>
      </c>
      <c r="J254" s="26" t="s">
        <v>1299</v>
      </c>
      <c r="K254" s="13" t="s">
        <v>1279</v>
      </c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20">
      <c r="A255" s="5" t="s">
        <v>1275</v>
      </c>
      <c r="B255" s="29">
        <v>44990</v>
      </c>
      <c r="C255" s="9" t="s">
        <v>427</v>
      </c>
      <c r="D255" s="22" t="str">
        <f>VLOOKUP($C255,Customer!$A$1:$C$896,2,0)</f>
        <v>Arifa</v>
      </c>
      <c r="E255" s="13">
        <f>VLOOKUP($C255,Customer!$A$1:$C$896,3,0)</f>
        <v>6285163211736</v>
      </c>
      <c r="F255" s="13" t="s">
        <v>1273</v>
      </c>
      <c r="G255" s="24">
        <v>1</v>
      </c>
      <c r="H255" s="25">
        <f>VLOOKUP($F255,Produk!$B$2:$C$63,2,0)</f>
        <v>22000</v>
      </c>
      <c r="I255" s="25">
        <f t="shared" si="1"/>
        <v>22000</v>
      </c>
      <c r="J255" s="26" t="s">
        <v>1299</v>
      </c>
      <c r="K255" s="13" t="s">
        <v>1267</v>
      </c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20">
      <c r="A256" s="5" t="s">
        <v>1275</v>
      </c>
      <c r="B256" s="29">
        <v>44990</v>
      </c>
      <c r="C256" s="9" t="s">
        <v>427</v>
      </c>
      <c r="D256" s="22" t="str">
        <f>VLOOKUP($C256,Customer!$A$1:$C$896,2,0)</f>
        <v>Arifa</v>
      </c>
      <c r="E256" s="13">
        <f>VLOOKUP($C256,Customer!$A$1:$C$896,3,0)</f>
        <v>6285163211736</v>
      </c>
      <c r="F256" s="13" t="s">
        <v>1288</v>
      </c>
      <c r="G256" s="24">
        <v>1</v>
      </c>
      <c r="H256" s="25">
        <f>VLOOKUP($F256,Produk!$B$2:$C$63,2,0)</f>
        <v>35000</v>
      </c>
      <c r="I256" s="25">
        <f t="shared" si="1"/>
        <v>35000</v>
      </c>
      <c r="J256" s="26" t="s">
        <v>1299</v>
      </c>
      <c r="K256" s="13" t="s">
        <v>1267</v>
      </c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20">
      <c r="A257" s="5" t="s">
        <v>1275</v>
      </c>
      <c r="B257" s="29">
        <v>44990</v>
      </c>
      <c r="C257" s="9" t="s">
        <v>429</v>
      </c>
      <c r="D257" s="22" t="str">
        <f>VLOOKUP($C257,Customer!$A$1:$C$896,2,0)</f>
        <v>Afifah</v>
      </c>
      <c r="E257" s="13">
        <f>VLOOKUP($C257,Customer!$A$1:$C$896,3,0)</f>
        <v>6281807851307</v>
      </c>
      <c r="F257" s="13" t="s">
        <v>1294</v>
      </c>
      <c r="G257" s="24">
        <v>1</v>
      </c>
      <c r="H257" s="25">
        <f>VLOOKUP($F257,Produk!$B$2:$C$63,2,0)</f>
        <v>28000</v>
      </c>
      <c r="I257" s="25">
        <f t="shared" si="1"/>
        <v>28000</v>
      </c>
      <c r="J257" s="26" t="s">
        <v>1272</v>
      </c>
      <c r="K257" s="13" t="s">
        <v>1267</v>
      </c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20">
      <c r="A258" s="5" t="s">
        <v>1275</v>
      </c>
      <c r="B258" s="29">
        <v>44990</v>
      </c>
      <c r="C258" s="9" t="s">
        <v>429</v>
      </c>
      <c r="D258" s="22" t="str">
        <f>VLOOKUP($C258,Customer!$A$1:$C$896,2,0)</f>
        <v>Afifah</v>
      </c>
      <c r="E258" s="13">
        <f>VLOOKUP($C258,Customer!$A$1:$C$896,3,0)</f>
        <v>6281807851307</v>
      </c>
      <c r="F258" s="13" t="s">
        <v>1285</v>
      </c>
      <c r="G258" s="24">
        <v>2</v>
      </c>
      <c r="H258" s="25">
        <f>VLOOKUP($F258,Produk!$B$2:$C$63,2,0)</f>
        <v>10000</v>
      </c>
      <c r="I258" s="25">
        <f t="shared" si="1"/>
        <v>20000</v>
      </c>
      <c r="J258" s="26" t="s">
        <v>1272</v>
      </c>
      <c r="K258" s="13" t="s">
        <v>1267</v>
      </c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20">
      <c r="A259" s="5" t="s">
        <v>1275</v>
      </c>
      <c r="B259" s="29">
        <v>44990</v>
      </c>
      <c r="C259" s="9" t="s">
        <v>429</v>
      </c>
      <c r="D259" s="22" t="str">
        <f>VLOOKUP($C259,Customer!$A$1:$C$896,2,0)</f>
        <v>Afifah</v>
      </c>
      <c r="E259" s="13">
        <f>VLOOKUP($C259,Customer!$A$1:$C$896,3,0)</f>
        <v>6281807851307</v>
      </c>
      <c r="F259" s="13" t="s">
        <v>1296</v>
      </c>
      <c r="G259" s="24">
        <v>1</v>
      </c>
      <c r="H259" s="25">
        <f>VLOOKUP($F259,Produk!$B$2:$C$63,2,0)</f>
        <v>17000</v>
      </c>
      <c r="I259" s="25">
        <f t="shared" si="1"/>
        <v>17000</v>
      </c>
      <c r="J259" s="26" t="s">
        <v>1272</v>
      </c>
      <c r="K259" s="13" t="s">
        <v>1267</v>
      </c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20">
      <c r="A260" s="5" t="s">
        <v>1275</v>
      </c>
      <c r="B260" s="29">
        <v>44990</v>
      </c>
      <c r="C260" s="9" t="s">
        <v>431</v>
      </c>
      <c r="D260" s="22" t="str">
        <f>VLOOKUP($C260,Customer!$A$1:$C$896,2,0)</f>
        <v>Ayu Dwi Jayati</v>
      </c>
      <c r="E260" s="13">
        <f>VLOOKUP($C260,Customer!$A$1:$C$896,3,0)</f>
        <v>6285749008451</v>
      </c>
      <c r="F260" s="13" t="s">
        <v>1287</v>
      </c>
      <c r="G260" s="24">
        <v>1</v>
      </c>
      <c r="H260" s="25">
        <f>VLOOKUP($F260,Produk!$B$2:$C$75,2,0)</f>
        <v>27000</v>
      </c>
      <c r="I260" s="25">
        <f t="shared" si="1"/>
        <v>27000</v>
      </c>
      <c r="J260" s="26" t="s">
        <v>1272</v>
      </c>
      <c r="K260" s="13" t="s">
        <v>1267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20">
      <c r="A261" s="5" t="s">
        <v>1275</v>
      </c>
      <c r="B261" s="29">
        <v>44990</v>
      </c>
      <c r="C261" s="9" t="s">
        <v>431</v>
      </c>
      <c r="D261" s="22" t="str">
        <f>VLOOKUP($C261,Customer!$A$1:$C$896,2,0)</f>
        <v>Ayu Dwi Jayati</v>
      </c>
      <c r="E261" s="13">
        <f>VLOOKUP($C261,Customer!$A$1:$C$896,3,0)</f>
        <v>6285749008451</v>
      </c>
      <c r="F261" s="13" t="s">
        <v>1268</v>
      </c>
      <c r="G261" s="24">
        <v>1</v>
      </c>
      <c r="H261" s="25">
        <f>VLOOKUP($F261,Produk!$B$2:$C$63,2,0)</f>
        <v>35000</v>
      </c>
      <c r="I261" s="25">
        <f t="shared" si="1"/>
        <v>35000</v>
      </c>
      <c r="J261" s="26" t="s">
        <v>1272</v>
      </c>
      <c r="K261" s="13" t="s">
        <v>1267</v>
      </c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20">
      <c r="A262" s="5" t="s">
        <v>1275</v>
      </c>
      <c r="B262" s="29">
        <v>44990</v>
      </c>
      <c r="C262" s="9" t="s">
        <v>431</v>
      </c>
      <c r="D262" s="22" t="str">
        <f>VLOOKUP($C262,Customer!$A$1:$C$896,2,0)</f>
        <v>Ayu Dwi Jayati</v>
      </c>
      <c r="E262" s="13">
        <f>VLOOKUP($C262,Customer!$A$1:$C$896,3,0)</f>
        <v>6285749008451</v>
      </c>
      <c r="F262" s="13" t="s">
        <v>1274</v>
      </c>
      <c r="G262" s="24">
        <v>1</v>
      </c>
      <c r="H262" s="25">
        <f>VLOOKUP($F262,Produk!$B$2:$C$63,2,0)</f>
        <v>22000</v>
      </c>
      <c r="I262" s="25">
        <f t="shared" si="1"/>
        <v>22000</v>
      </c>
      <c r="J262" s="26" t="s">
        <v>1299</v>
      </c>
      <c r="K262" s="13" t="s">
        <v>1267</v>
      </c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20">
      <c r="A263" s="5" t="s">
        <v>1275</v>
      </c>
      <c r="B263" s="29">
        <v>44990</v>
      </c>
      <c r="C263" s="9" t="s">
        <v>433</v>
      </c>
      <c r="D263" s="22" t="str">
        <f>VLOOKUP($C263,Customer!$A$1:$C$896,2,0)</f>
        <v>Anggi</v>
      </c>
      <c r="E263" s="13">
        <f>VLOOKUP($C263,Customer!$A$1:$C$896,3,0)</f>
        <v>6285785430957</v>
      </c>
      <c r="F263" s="13" t="s">
        <v>1294</v>
      </c>
      <c r="G263" s="24">
        <v>1</v>
      </c>
      <c r="H263" s="25">
        <f>VLOOKUP($F263,Produk!$B$2:$C$63,2,0)</f>
        <v>28000</v>
      </c>
      <c r="I263" s="25">
        <f t="shared" si="1"/>
        <v>28000</v>
      </c>
      <c r="J263" s="26" t="s">
        <v>1299</v>
      </c>
      <c r="K263" s="13" t="s">
        <v>1267</v>
      </c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20">
      <c r="A264" s="5" t="s">
        <v>1275</v>
      </c>
      <c r="B264" s="29">
        <v>44990</v>
      </c>
      <c r="C264" s="9" t="s">
        <v>433</v>
      </c>
      <c r="D264" s="22" t="str">
        <f>VLOOKUP($C264,Customer!$A$1:$C$896,2,0)</f>
        <v>Anggi</v>
      </c>
      <c r="E264" s="13">
        <f>VLOOKUP($C264,Customer!$A$1:$C$896,3,0)</f>
        <v>6285785430957</v>
      </c>
      <c r="F264" s="13" t="s">
        <v>1273</v>
      </c>
      <c r="G264" s="24">
        <v>1</v>
      </c>
      <c r="H264" s="25">
        <f>VLOOKUP($F264,Produk!$B$2:$C$63,2,0)</f>
        <v>22000</v>
      </c>
      <c r="I264" s="25">
        <f t="shared" si="1"/>
        <v>22000</v>
      </c>
      <c r="J264" s="26" t="s">
        <v>1299</v>
      </c>
      <c r="K264" s="13" t="s">
        <v>1267</v>
      </c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20">
      <c r="A265" s="5" t="s">
        <v>1275</v>
      </c>
      <c r="B265" s="29">
        <v>44990</v>
      </c>
      <c r="C265" s="9" t="s">
        <v>435</v>
      </c>
      <c r="D265" s="22" t="str">
        <f>VLOOKUP($C265,Customer!$A$1:$C$896,2,0)</f>
        <v>Ale</v>
      </c>
      <c r="E265" s="13">
        <f>VLOOKUP($C265,Customer!$A$1:$C$896,3,0)</f>
        <v>6281225598380</v>
      </c>
      <c r="F265" s="13" t="s">
        <v>1294</v>
      </c>
      <c r="G265" s="24">
        <v>1</v>
      </c>
      <c r="H265" s="25">
        <f>VLOOKUP($F265,Produk!$B$2:$C$63,2,0)</f>
        <v>28000</v>
      </c>
      <c r="I265" s="25">
        <f t="shared" si="1"/>
        <v>28000</v>
      </c>
      <c r="J265" s="26" t="s">
        <v>1272</v>
      </c>
      <c r="K265" s="13" t="s">
        <v>1267</v>
      </c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20">
      <c r="A266" s="5" t="s">
        <v>1275</v>
      </c>
      <c r="B266" s="29">
        <v>44990</v>
      </c>
      <c r="C266" s="9" t="s">
        <v>435</v>
      </c>
      <c r="D266" s="22" t="str">
        <f>VLOOKUP($C266,Customer!$A$1:$C$896,2,0)</f>
        <v>Ale</v>
      </c>
      <c r="E266" s="13">
        <f>VLOOKUP($C266,Customer!$A$1:$C$896,3,0)</f>
        <v>6281225598380</v>
      </c>
      <c r="F266" s="13" t="s">
        <v>1288</v>
      </c>
      <c r="G266" s="24">
        <v>1</v>
      </c>
      <c r="H266" s="25">
        <f>VLOOKUP($F266,Produk!$B$2:$C$63,2,0)</f>
        <v>35000</v>
      </c>
      <c r="I266" s="25">
        <f t="shared" si="1"/>
        <v>35000</v>
      </c>
      <c r="J266" s="26" t="s">
        <v>1272</v>
      </c>
      <c r="K266" s="13" t="s">
        <v>1267</v>
      </c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20">
      <c r="A267" s="5" t="s">
        <v>1275</v>
      </c>
      <c r="B267" s="29">
        <v>44990</v>
      </c>
      <c r="C267" s="9" t="s">
        <v>435</v>
      </c>
      <c r="D267" s="22" t="str">
        <f>VLOOKUP($C267,Customer!$A$1:$C$896,2,0)</f>
        <v>Ale</v>
      </c>
      <c r="E267" s="13">
        <f>VLOOKUP($C267,Customer!$A$1:$C$896,3,0)</f>
        <v>6281225598380</v>
      </c>
      <c r="F267" s="13" t="s">
        <v>1273</v>
      </c>
      <c r="G267" s="24">
        <v>1</v>
      </c>
      <c r="H267" s="25">
        <f>VLOOKUP($F267,Produk!$B$2:$C$63,2,0)</f>
        <v>22000</v>
      </c>
      <c r="I267" s="25">
        <f t="shared" si="1"/>
        <v>22000</v>
      </c>
      <c r="J267" s="26" t="s">
        <v>1272</v>
      </c>
      <c r="K267" s="13" t="s">
        <v>1267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20">
      <c r="A268" s="5" t="s">
        <v>1275</v>
      </c>
      <c r="B268" s="29">
        <v>44990</v>
      </c>
      <c r="C268" s="9" t="s">
        <v>437</v>
      </c>
      <c r="D268" s="22" t="str">
        <f>VLOOKUP($C268,Customer!$A$1:$C$896,2,0)</f>
        <v>Lintang Nur</v>
      </c>
      <c r="E268" s="13">
        <f>VLOOKUP($C268,Customer!$A$1:$C$896,3,0)</f>
        <v>6287820649377</v>
      </c>
      <c r="F268" s="13" t="s">
        <v>1294</v>
      </c>
      <c r="G268" s="24">
        <v>2</v>
      </c>
      <c r="H268" s="25">
        <f>VLOOKUP($F268,Produk!$B$2:$C$63,2,0)</f>
        <v>28000</v>
      </c>
      <c r="I268" s="25">
        <f t="shared" si="1"/>
        <v>56000</v>
      </c>
      <c r="J268" s="26" t="s">
        <v>1272</v>
      </c>
      <c r="K268" s="13" t="s">
        <v>1267</v>
      </c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20">
      <c r="A269" s="5" t="s">
        <v>1275</v>
      </c>
      <c r="B269" s="29">
        <v>44990</v>
      </c>
      <c r="C269" s="9" t="s">
        <v>437</v>
      </c>
      <c r="D269" s="22" t="str">
        <f>VLOOKUP($C269,Customer!$A$1:$C$896,2,0)</f>
        <v>Lintang Nur</v>
      </c>
      <c r="E269" s="13">
        <f>VLOOKUP($C269,Customer!$A$1:$C$896,3,0)</f>
        <v>6287820649377</v>
      </c>
      <c r="F269" s="13" t="s">
        <v>1274</v>
      </c>
      <c r="G269" s="24">
        <v>1</v>
      </c>
      <c r="H269" s="25">
        <f>VLOOKUP($F269,Produk!$B$2:$C$63,2,0)</f>
        <v>22000</v>
      </c>
      <c r="I269" s="25">
        <f t="shared" si="1"/>
        <v>22000</v>
      </c>
      <c r="J269" s="26" t="s">
        <v>1272</v>
      </c>
      <c r="K269" s="13" t="s">
        <v>1267</v>
      </c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20">
      <c r="A270" s="5" t="s">
        <v>1275</v>
      </c>
      <c r="B270" s="29">
        <v>44990</v>
      </c>
      <c r="C270" s="9" t="s">
        <v>437</v>
      </c>
      <c r="D270" s="22" t="str">
        <f>VLOOKUP($C270,Customer!$A$1:$C$896,2,0)</f>
        <v>Lintang Nur</v>
      </c>
      <c r="E270" s="13">
        <f>VLOOKUP($C270,Customer!$A$1:$C$896,3,0)</f>
        <v>6287820649377</v>
      </c>
      <c r="F270" s="13" t="s">
        <v>1296</v>
      </c>
      <c r="G270" s="24">
        <v>1</v>
      </c>
      <c r="H270" s="25">
        <f>VLOOKUP($F270,Produk!$B$2:$C$63,2,0)</f>
        <v>17000</v>
      </c>
      <c r="I270" s="25">
        <f t="shared" si="1"/>
        <v>17000</v>
      </c>
      <c r="J270" s="26" t="s">
        <v>1272</v>
      </c>
      <c r="K270" s="13" t="s">
        <v>1267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20">
      <c r="A271" s="5" t="s">
        <v>1275</v>
      </c>
      <c r="B271" s="29">
        <v>44990</v>
      </c>
      <c r="C271" s="9" t="s">
        <v>439</v>
      </c>
      <c r="D271" s="22" t="str">
        <f>VLOOKUP($C271,Customer!$A$1:$C$896,2,0)</f>
        <v>Nazila</v>
      </c>
      <c r="E271" s="13">
        <f>VLOOKUP($C271,Customer!$A$1:$C$896,3,0)</f>
        <v>6285749000155</v>
      </c>
      <c r="F271" s="13" t="s">
        <v>1274</v>
      </c>
      <c r="G271" s="24">
        <v>2</v>
      </c>
      <c r="H271" s="25">
        <f>VLOOKUP($F271,Produk!$B$2:$C$63,2,0)</f>
        <v>22000</v>
      </c>
      <c r="I271" s="25">
        <f t="shared" si="1"/>
        <v>44000</v>
      </c>
      <c r="J271" s="26" t="s">
        <v>1272</v>
      </c>
      <c r="K271" s="13" t="s">
        <v>1267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20">
      <c r="A272" s="5" t="s">
        <v>1275</v>
      </c>
      <c r="B272" s="29">
        <v>44990</v>
      </c>
      <c r="C272" s="9" t="s">
        <v>439</v>
      </c>
      <c r="D272" s="22" t="str">
        <f>VLOOKUP($C272,Customer!$A$1:$C$896,2,0)</f>
        <v>Nazila</v>
      </c>
      <c r="E272" s="13">
        <f>VLOOKUP($C272,Customer!$A$1:$C$896,3,0)</f>
        <v>6285749000155</v>
      </c>
      <c r="F272" s="5" t="s">
        <v>1300</v>
      </c>
      <c r="G272" s="24">
        <v>1</v>
      </c>
      <c r="H272" s="25">
        <f>VLOOKUP($F272,Produk!$B$2:$C$63,2,0)</f>
        <v>25000</v>
      </c>
      <c r="I272" s="25">
        <f t="shared" si="1"/>
        <v>25000</v>
      </c>
      <c r="J272" s="26" t="s">
        <v>1272</v>
      </c>
      <c r="K272" s="13" t="s">
        <v>1267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20">
      <c r="A273" s="5" t="s">
        <v>1275</v>
      </c>
      <c r="B273" s="29">
        <v>44990</v>
      </c>
      <c r="C273" s="9" t="s">
        <v>439</v>
      </c>
      <c r="D273" s="22" t="str">
        <f>VLOOKUP($C273,Customer!$A$1:$C$896,2,0)</f>
        <v>Nazila</v>
      </c>
      <c r="E273" s="13">
        <f>VLOOKUP($C273,Customer!$A$1:$C$896,3,0)</f>
        <v>6285749000155</v>
      </c>
      <c r="F273" s="5" t="s">
        <v>1288</v>
      </c>
      <c r="G273" s="24">
        <v>1</v>
      </c>
      <c r="H273" s="25">
        <f>VLOOKUP($F273,Produk!$B$2:$C$63,2,0)</f>
        <v>35000</v>
      </c>
      <c r="I273" s="25">
        <f t="shared" si="1"/>
        <v>35000</v>
      </c>
      <c r="J273" s="26" t="s">
        <v>1272</v>
      </c>
      <c r="K273" s="13" t="s">
        <v>1267</v>
      </c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20">
      <c r="A274" s="5" t="s">
        <v>1275</v>
      </c>
      <c r="B274" s="29">
        <v>44990</v>
      </c>
      <c r="C274" s="5" t="s">
        <v>441</v>
      </c>
      <c r="D274" s="22" t="str">
        <f>VLOOKUP($C274,Customer!$A$1:$C$896,2,0)</f>
        <v>Vany</v>
      </c>
      <c r="E274" s="13">
        <f>VLOOKUP($C274,Customer!$A$1:$C$896,3,0)</f>
        <v>6285708150135</v>
      </c>
      <c r="F274" s="5" t="s">
        <v>1300</v>
      </c>
      <c r="G274" s="24">
        <v>1</v>
      </c>
      <c r="H274" s="25">
        <f>VLOOKUP($F274,Produk!$B$2:$C$63,2,0)</f>
        <v>25000</v>
      </c>
      <c r="I274" s="25">
        <f t="shared" si="1"/>
        <v>25000</v>
      </c>
      <c r="J274" s="26" t="s">
        <v>1272</v>
      </c>
      <c r="K274" s="13" t="s">
        <v>1267</v>
      </c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20">
      <c r="A275" s="5" t="s">
        <v>1275</v>
      </c>
      <c r="B275" s="29">
        <v>44990</v>
      </c>
      <c r="C275" s="5" t="s">
        <v>441</v>
      </c>
      <c r="D275" s="22" t="str">
        <f>VLOOKUP($C275,Customer!$A$1:$C$896,2,0)</f>
        <v>Vany</v>
      </c>
      <c r="E275" s="13">
        <f>VLOOKUP($C275,Customer!$A$1:$C$896,3,0)</f>
        <v>6285708150135</v>
      </c>
      <c r="F275" s="5" t="s">
        <v>1268</v>
      </c>
      <c r="G275" s="24">
        <v>1</v>
      </c>
      <c r="H275" s="25">
        <f>VLOOKUP($F275,Produk!$B$2:$C$63,2,0)</f>
        <v>35000</v>
      </c>
      <c r="I275" s="25">
        <f t="shared" si="1"/>
        <v>35000</v>
      </c>
      <c r="J275" s="26" t="s">
        <v>1272</v>
      </c>
      <c r="K275" s="13" t="s">
        <v>1267</v>
      </c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20">
      <c r="A276" s="5" t="s">
        <v>1275</v>
      </c>
      <c r="B276" s="29">
        <v>44990</v>
      </c>
      <c r="C276" s="5" t="s">
        <v>441</v>
      </c>
      <c r="D276" s="22" t="str">
        <f>VLOOKUP($C276,Customer!$A$1:$C$896,2,0)</f>
        <v>Vany</v>
      </c>
      <c r="E276" s="13">
        <f>VLOOKUP($C276,Customer!$A$1:$C$896,3,0)</f>
        <v>6285708150135</v>
      </c>
      <c r="F276" s="5" t="s">
        <v>1288</v>
      </c>
      <c r="G276" s="24">
        <v>1</v>
      </c>
      <c r="H276" s="25">
        <f>VLOOKUP($F276,Produk!$B$2:$C$63,2,0)</f>
        <v>35000</v>
      </c>
      <c r="I276" s="25">
        <f t="shared" si="1"/>
        <v>35000</v>
      </c>
      <c r="J276" s="26" t="s">
        <v>1272</v>
      </c>
      <c r="K276" s="13" t="s">
        <v>1267</v>
      </c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20">
      <c r="A277" s="5" t="s">
        <v>1275</v>
      </c>
      <c r="B277" s="29">
        <v>44990</v>
      </c>
      <c r="C277" s="5" t="s">
        <v>441</v>
      </c>
      <c r="D277" s="22" t="str">
        <f>VLOOKUP($C277,Customer!$A$1:$C$896,2,0)</f>
        <v>Vany</v>
      </c>
      <c r="E277" s="13">
        <f>VLOOKUP($C277,Customer!$A$1:$C$896,3,0)</f>
        <v>6285708150135</v>
      </c>
      <c r="F277" s="5" t="s">
        <v>1273</v>
      </c>
      <c r="G277" s="24">
        <v>2</v>
      </c>
      <c r="H277" s="25">
        <f>VLOOKUP($F277,Produk!$B$2:$C$63,2,0)</f>
        <v>22000</v>
      </c>
      <c r="I277" s="25">
        <f t="shared" si="1"/>
        <v>44000</v>
      </c>
      <c r="J277" s="26" t="s">
        <v>1272</v>
      </c>
      <c r="K277" s="13" t="s">
        <v>1267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20">
      <c r="A278" s="5" t="s">
        <v>1275</v>
      </c>
      <c r="B278" s="29">
        <v>44990</v>
      </c>
      <c r="C278" s="5" t="s">
        <v>443</v>
      </c>
      <c r="D278" s="22" t="str">
        <f>VLOOKUP($C278,Customer!$A$1:$C$896,2,0)</f>
        <v>Denta</v>
      </c>
      <c r="E278" s="13">
        <f>VLOOKUP($C278,Customer!$A$1:$C$896,3,0)</f>
        <v>6282139184276</v>
      </c>
      <c r="F278" s="5" t="s">
        <v>1273</v>
      </c>
      <c r="G278" s="28">
        <v>2</v>
      </c>
      <c r="H278" s="25">
        <f>VLOOKUP($F278,Produk!$B$2:$C$63,2,0)</f>
        <v>22000</v>
      </c>
      <c r="I278" s="25">
        <f t="shared" si="1"/>
        <v>44000</v>
      </c>
      <c r="J278" s="26" t="s">
        <v>1299</v>
      </c>
      <c r="K278" s="13" t="s">
        <v>1267</v>
      </c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20">
      <c r="A279" s="5" t="s">
        <v>1275</v>
      </c>
      <c r="B279" s="29">
        <v>44990</v>
      </c>
      <c r="C279" s="5" t="s">
        <v>443</v>
      </c>
      <c r="D279" s="22" t="str">
        <f>VLOOKUP($C279,Customer!$A$1:$C$896,2,0)</f>
        <v>Denta</v>
      </c>
      <c r="E279" s="13">
        <f>VLOOKUP($C279,Customer!$A$1:$C$896,3,0)</f>
        <v>6282139184276</v>
      </c>
      <c r="F279" s="5" t="s">
        <v>1287</v>
      </c>
      <c r="G279" s="28">
        <v>1</v>
      </c>
      <c r="H279" s="25">
        <f>VLOOKUP($F279,Produk!$B$2:$C$75,2,0)</f>
        <v>27000</v>
      </c>
      <c r="I279" s="25">
        <f t="shared" si="1"/>
        <v>27000</v>
      </c>
      <c r="J279" s="26" t="s">
        <v>1299</v>
      </c>
      <c r="K279" s="13" t="s">
        <v>1267</v>
      </c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20">
      <c r="A280" s="5" t="s">
        <v>1275</v>
      </c>
      <c r="B280" s="29">
        <v>44990</v>
      </c>
      <c r="C280" s="5" t="s">
        <v>443</v>
      </c>
      <c r="D280" s="22" t="str">
        <f>VLOOKUP($C280,Customer!$A$1:$C$896,2,0)</f>
        <v>Denta</v>
      </c>
      <c r="E280" s="13">
        <f>VLOOKUP($C280,Customer!$A$1:$C$896,3,0)</f>
        <v>6282139184276</v>
      </c>
      <c r="F280" s="5" t="s">
        <v>1268</v>
      </c>
      <c r="G280" s="28">
        <v>2</v>
      </c>
      <c r="H280" s="25">
        <f>VLOOKUP($F280,Produk!$B$2:$C$63,2,0)</f>
        <v>35000</v>
      </c>
      <c r="I280" s="25">
        <f t="shared" si="1"/>
        <v>70000</v>
      </c>
      <c r="J280" s="26" t="s">
        <v>1299</v>
      </c>
      <c r="K280" s="13" t="s">
        <v>1267</v>
      </c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20">
      <c r="A281" s="5" t="s">
        <v>1275</v>
      </c>
      <c r="B281" s="29">
        <v>44990</v>
      </c>
      <c r="C281" s="5" t="s">
        <v>443</v>
      </c>
      <c r="D281" s="22" t="str">
        <f>VLOOKUP($C281,Customer!$A$1:$C$896,2,0)</f>
        <v>Denta</v>
      </c>
      <c r="E281" s="13">
        <f>VLOOKUP($C281,Customer!$A$1:$C$896,3,0)</f>
        <v>6282139184276</v>
      </c>
      <c r="F281" s="5" t="s">
        <v>1300</v>
      </c>
      <c r="G281" s="28">
        <v>1</v>
      </c>
      <c r="H281" s="25">
        <f>VLOOKUP($F281,Produk!$B$2:$C$63,2,0)</f>
        <v>25000</v>
      </c>
      <c r="I281" s="25">
        <f t="shared" si="1"/>
        <v>25000</v>
      </c>
      <c r="J281" s="26" t="s">
        <v>1299</v>
      </c>
      <c r="K281" s="13" t="s">
        <v>1267</v>
      </c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20">
      <c r="A282" s="5" t="s">
        <v>1275</v>
      </c>
      <c r="B282" s="29">
        <v>44990</v>
      </c>
      <c r="C282" s="5" t="s">
        <v>445</v>
      </c>
      <c r="D282" s="22" t="str">
        <f>VLOOKUP($C282,Customer!$A$1:$C$896,2,0)</f>
        <v>Indah</v>
      </c>
      <c r="E282" s="13">
        <f>VLOOKUP($C282,Customer!$A$1:$C$896,3,0)</f>
        <v>6285607804570</v>
      </c>
      <c r="F282" s="5" t="s">
        <v>1268</v>
      </c>
      <c r="G282" s="28">
        <v>1</v>
      </c>
      <c r="H282" s="25">
        <f>VLOOKUP($F282,Produk!$B$2:$C$63,2,0)</f>
        <v>35000</v>
      </c>
      <c r="I282" s="25">
        <f t="shared" si="1"/>
        <v>35000</v>
      </c>
      <c r="J282" s="26" t="s">
        <v>1272</v>
      </c>
      <c r="K282" s="13" t="s">
        <v>1267</v>
      </c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20">
      <c r="A283" s="5" t="s">
        <v>1275</v>
      </c>
      <c r="B283" s="29">
        <v>44990</v>
      </c>
      <c r="C283" s="5" t="s">
        <v>445</v>
      </c>
      <c r="D283" s="22" t="str">
        <f>VLOOKUP($C283,Customer!$A$1:$C$896,2,0)</f>
        <v>Indah</v>
      </c>
      <c r="E283" s="13">
        <f>VLOOKUP($C283,Customer!$A$1:$C$896,3,0)</f>
        <v>6285607804570</v>
      </c>
      <c r="F283" s="5" t="s">
        <v>1273</v>
      </c>
      <c r="G283" s="28">
        <v>1</v>
      </c>
      <c r="H283" s="25">
        <f>VLOOKUP($F283,Produk!$B$2:$C$63,2,0)</f>
        <v>22000</v>
      </c>
      <c r="I283" s="25">
        <f t="shared" si="1"/>
        <v>22000</v>
      </c>
      <c r="J283" s="26" t="s">
        <v>1272</v>
      </c>
      <c r="K283" s="13" t="s">
        <v>1267</v>
      </c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20">
      <c r="A284" s="5" t="s">
        <v>1281</v>
      </c>
      <c r="B284" s="29">
        <v>44992</v>
      </c>
      <c r="C284" s="5" t="s">
        <v>449</v>
      </c>
      <c r="D284" s="22" t="str">
        <f>VLOOKUP($C284,Customer!$A$1:$C$896,2,0)</f>
        <v>Kukun</v>
      </c>
      <c r="E284" s="13">
        <f>VLOOKUP($C284,Customer!$A$1:$C$896,3,0)</f>
        <v>628121710699</v>
      </c>
      <c r="F284" s="5" t="s">
        <v>1268</v>
      </c>
      <c r="G284" s="28">
        <v>1</v>
      </c>
      <c r="H284" s="25">
        <f>VLOOKUP($F284,Produk!$B$2:$C$63,2,0)</f>
        <v>35000</v>
      </c>
      <c r="I284" s="25">
        <f t="shared" si="1"/>
        <v>35000</v>
      </c>
      <c r="J284" s="26" t="s">
        <v>1299</v>
      </c>
      <c r="K284" s="13" t="s">
        <v>1279</v>
      </c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20">
      <c r="A285" s="5" t="s">
        <v>1281</v>
      </c>
      <c r="B285" s="29">
        <v>44992</v>
      </c>
      <c r="C285" s="5" t="s">
        <v>449</v>
      </c>
      <c r="D285" s="22" t="str">
        <f>VLOOKUP($C285,Customer!$A$1:$C$896,2,0)</f>
        <v>Kukun</v>
      </c>
      <c r="E285" s="13">
        <f>VLOOKUP($C285,Customer!$A$1:$C$896,3,0)</f>
        <v>628121710699</v>
      </c>
      <c r="F285" s="5" t="s">
        <v>1294</v>
      </c>
      <c r="G285" s="28">
        <v>1</v>
      </c>
      <c r="H285" s="25">
        <f>VLOOKUP($F285,Produk!$B$2:$C$63,2,0)</f>
        <v>28000</v>
      </c>
      <c r="I285" s="25">
        <f t="shared" si="1"/>
        <v>28000</v>
      </c>
      <c r="J285" s="26" t="s">
        <v>1299</v>
      </c>
      <c r="K285" s="13" t="s">
        <v>1279</v>
      </c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20">
      <c r="A286" s="5" t="s">
        <v>1281</v>
      </c>
      <c r="B286" s="29">
        <v>44992</v>
      </c>
      <c r="C286" s="5" t="s">
        <v>449</v>
      </c>
      <c r="D286" s="22" t="str">
        <f>VLOOKUP($C286,Customer!$A$1:$C$896,2,0)</f>
        <v>Kukun</v>
      </c>
      <c r="E286" s="13">
        <f>VLOOKUP($C286,Customer!$A$1:$C$896,3,0)</f>
        <v>628121710699</v>
      </c>
      <c r="F286" s="5" t="s">
        <v>1300</v>
      </c>
      <c r="G286" s="28">
        <v>1</v>
      </c>
      <c r="H286" s="25">
        <f>VLOOKUP($F286,Produk!$B$2:$C$63,2,0)</f>
        <v>25000</v>
      </c>
      <c r="I286" s="25">
        <f t="shared" si="1"/>
        <v>25000</v>
      </c>
      <c r="J286" s="26" t="s">
        <v>1299</v>
      </c>
      <c r="K286" s="13" t="s">
        <v>1279</v>
      </c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20">
      <c r="A287" s="5" t="s">
        <v>1281</v>
      </c>
      <c r="B287" s="29">
        <v>44992</v>
      </c>
      <c r="C287" s="5" t="s">
        <v>449</v>
      </c>
      <c r="D287" s="22" t="str">
        <f>VLOOKUP($C287,Customer!$A$1:$C$896,2,0)</f>
        <v>Kukun</v>
      </c>
      <c r="E287" s="13">
        <f>VLOOKUP($C287,Customer!$A$1:$C$896,3,0)</f>
        <v>628121710699</v>
      </c>
      <c r="F287" s="5" t="s">
        <v>1290</v>
      </c>
      <c r="G287" s="28">
        <v>1</v>
      </c>
      <c r="H287" s="25">
        <f>VLOOKUP($F287,Produk!$B$2:$C$63,2,0)</f>
        <v>40000</v>
      </c>
      <c r="I287" s="25">
        <f t="shared" si="1"/>
        <v>40000</v>
      </c>
      <c r="J287" s="26" t="s">
        <v>1299</v>
      </c>
      <c r="K287" s="13" t="s">
        <v>1279</v>
      </c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20">
      <c r="A288" s="5" t="s">
        <v>1281</v>
      </c>
      <c r="B288" s="29">
        <v>44992</v>
      </c>
      <c r="C288" s="5" t="s">
        <v>447</v>
      </c>
      <c r="D288" s="22" t="str">
        <f>VLOOKUP($C288,Customer!$A$1:$C$896,2,0)</f>
        <v xml:space="preserve">Rosita </v>
      </c>
      <c r="E288" s="13">
        <f>VLOOKUP($C288,Customer!$A$1:$C$896,3,0)</f>
        <v>6289607657141</v>
      </c>
      <c r="F288" s="5" t="s">
        <v>1290</v>
      </c>
      <c r="G288" s="28">
        <v>1</v>
      </c>
      <c r="H288" s="25">
        <f>VLOOKUP($F288,Produk!$B$2:$C$63,2,0)</f>
        <v>40000</v>
      </c>
      <c r="I288" s="25">
        <f t="shared" si="1"/>
        <v>40000</v>
      </c>
      <c r="J288" s="26" t="s">
        <v>1276</v>
      </c>
      <c r="K288" s="13" t="s">
        <v>1267</v>
      </c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20">
      <c r="A289" s="5" t="s">
        <v>1281</v>
      </c>
      <c r="B289" s="29">
        <v>44992</v>
      </c>
      <c r="C289" s="5" t="s">
        <v>447</v>
      </c>
      <c r="D289" s="22" t="str">
        <f>VLOOKUP($C289,Customer!$A$1:$C$896,2,0)</f>
        <v xml:space="preserve">Rosita </v>
      </c>
      <c r="E289" s="13">
        <f>VLOOKUP($C289,Customer!$A$1:$C$896,3,0)</f>
        <v>6289607657141</v>
      </c>
      <c r="F289" s="5" t="s">
        <v>1285</v>
      </c>
      <c r="G289" s="28">
        <v>1</v>
      </c>
      <c r="H289" s="25">
        <f>VLOOKUP($F289,Produk!$B$2:$C$63,2,0)</f>
        <v>10000</v>
      </c>
      <c r="I289" s="25">
        <f t="shared" si="1"/>
        <v>10000</v>
      </c>
      <c r="J289" s="26" t="s">
        <v>1276</v>
      </c>
      <c r="K289" s="13" t="s">
        <v>1267</v>
      </c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20">
      <c r="A290" s="5" t="s">
        <v>1281</v>
      </c>
      <c r="B290" s="29">
        <v>44992</v>
      </c>
      <c r="C290" s="5" t="s">
        <v>447</v>
      </c>
      <c r="D290" s="22" t="str">
        <f>VLOOKUP($C290,Customer!$A$1:$C$896,2,0)</f>
        <v xml:space="preserve">Rosita </v>
      </c>
      <c r="E290" s="13">
        <f>VLOOKUP($C290,Customer!$A$1:$C$896,3,0)</f>
        <v>6289607657141</v>
      </c>
      <c r="F290" s="5" t="s">
        <v>1273</v>
      </c>
      <c r="G290" s="28">
        <v>1</v>
      </c>
      <c r="H290" s="25">
        <f>VLOOKUP($F290,Produk!$B$2:$C$63,2,0)</f>
        <v>22000</v>
      </c>
      <c r="I290" s="25">
        <f t="shared" si="1"/>
        <v>22000</v>
      </c>
      <c r="J290" s="26" t="s">
        <v>1276</v>
      </c>
      <c r="K290" s="13" t="s">
        <v>1267</v>
      </c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20">
      <c r="A291" s="5" t="s">
        <v>1281</v>
      </c>
      <c r="B291" s="29">
        <v>44992</v>
      </c>
      <c r="C291" s="5" t="s">
        <v>447</v>
      </c>
      <c r="D291" s="22" t="str">
        <f>VLOOKUP($C291,Customer!$A$1:$C$896,2,0)</f>
        <v xml:space="preserve">Rosita </v>
      </c>
      <c r="E291" s="13">
        <f>VLOOKUP($C291,Customer!$A$1:$C$896,3,0)</f>
        <v>6289607657141</v>
      </c>
      <c r="F291" s="5" t="s">
        <v>1274</v>
      </c>
      <c r="G291" s="28">
        <v>1</v>
      </c>
      <c r="H291" s="25">
        <f>VLOOKUP($F291,Produk!$B$2:$C$63,2,0)</f>
        <v>22000</v>
      </c>
      <c r="I291" s="25">
        <f t="shared" si="1"/>
        <v>22000</v>
      </c>
      <c r="J291" s="26" t="s">
        <v>1276</v>
      </c>
      <c r="K291" s="13" t="s">
        <v>1267</v>
      </c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20">
      <c r="A292" s="5" t="s">
        <v>1281</v>
      </c>
      <c r="B292" s="29">
        <v>44992</v>
      </c>
      <c r="C292" s="5" t="s">
        <v>451</v>
      </c>
      <c r="D292" s="22" t="str">
        <f>VLOOKUP($C292,Customer!$A$1:$C$896,2,0)</f>
        <v>Sarita Rahel Diang</v>
      </c>
      <c r="E292" s="13">
        <f>VLOOKUP($C292,Customer!$A$1:$C$896,3,0)</f>
        <v>6281910041997</v>
      </c>
      <c r="F292" s="5" t="s">
        <v>1287</v>
      </c>
      <c r="G292" s="28">
        <v>1</v>
      </c>
      <c r="H292" s="25">
        <f>VLOOKUP($F292,Produk!$B$2:$C$75,2,0)</f>
        <v>27000</v>
      </c>
      <c r="I292" s="25">
        <f t="shared" si="1"/>
        <v>27000</v>
      </c>
      <c r="J292" s="26" t="s">
        <v>1266</v>
      </c>
      <c r="K292" s="13" t="s">
        <v>1267</v>
      </c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20">
      <c r="A293" s="5" t="s">
        <v>1281</v>
      </c>
      <c r="B293" s="29">
        <v>44992</v>
      </c>
      <c r="C293" s="5" t="s">
        <v>397</v>
      </c>
      <c r="D293" s="22" t="str">
        <f>VLOOKUP($C293,Customer!$A$1:$C$896,2,0)</f>
        <v>Nadia Qisthi</v>
      </c>
      <c r="E293" s="13">
        <f>VLOOKUP($C293,Customer!$A$1:$C$896,3,0)</f>
        <v>6285862411171</v>
      </c>
      <c r="F293" s="5" t="s">
        <v>1290</v>
      </c>
      <c r="G293" s="28">
        <v>1</v>
      </c>
      <c r="H293" s="25">
        <f>VLOOKUP($F293,Produk!$B$2:$C$63,2,0)</f>
        <v>40000</v>
      </c>
      <c r="I293" s="25">
        <f t="shared" si="1"/>
        <v>40000</v>
      </c>
      <c r="J293" s="26" t="s">
        <v>1266</v>
      </c>
      <c r="K293" s="13" t="s">
        <v>1267</v>
      </c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20">
      <c r="A294" s="5" t="s">
        <v>1281</v>
      </c>
      <c r="B294" s="29">
        <v>44992</v>
      </c>
      <c r="C294" s="5" t="s">
        <v>397</v>
      </c>
      <c r="D294" s="22" t="str">
        <f>VLOOKUP($C294,Customer!$A$1:$C$896,2,0)</f>
        <v>Nadia Qisthi</v>
      </c>
      <c r="E294" s="13">
        <f>VLOOKUP($C294,Customer!$A$1:$C$896,3,0)</f>
        <v>6285862411171</v>
      </c>
      <c r="F294" s="5" t="s">
        <v>1300</v>
      </c>
      <c r="G294" s="28">
        <v>1</v>
      </c>
      <c r="H294" s="25">
        <f>VLOOKUP($F294,Produk!$B$2:$C$63,2,0)</f>
        <v>25000</v>
      </c>
      <c r="I294" s="25">
        <f t="shared" si="1"/>
        <v>25000</v>
      </c>
      <c r="J294" s="26" t="s">
        <v>1266</v>
      </c>
      <c r="K294" s="13" t="s">
        <v>1267</v>
      </c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20">
      <c r="A295" s="5" t="s">
        <v>1281</v>
      </c>
      <c r="B295" s="29">
        <v>44992</v>
      </c>
      <c r="C295" s="5" t="s">
        <v>397</v>
      </c>
      <c r="D295" s="22" t="str">
        <f>VLOOKUP($C295,Customer!$A$1:$C$896,2,0)</f>
        <v>Nadia Qisthi</v>
      </c>
      <c r="E295" s="13">
        <f>VLOOKUP($C295,Customer!$A$1:$C$896,3,0)</f>
        <v>6285862411171</v>
      </c>
      <c r="F295" s="5" t="s">
        <v>1285</v>
      </c>
      <c r="G295" s="28">
        <v>1</v>
      </c>
      <c r="H295" s="25">
        <f>VLOOKUP($F295,Produk!$B$2:$C$63,2,0)</f>
        <v>10000</v>
      </c>
      <c r="I295" s="25">
        <f t="shared" si="1"/>
        <v>10000</v>
      </c>
      <c r="J295" s="26" t="s">
        <v>1266</v>
      </c>
      <c r="K295" s="13" t="s">
        <v>1267</v>
      </c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20">
      <c r="A296" s="5" t="s">
        <v>1281</v>
      </c>
      <c r="B296" s="29">
        <v>44992</v>
      </c>
      <c r="C296" s="5" t="s">
        <v>397</v>
      </c>
      <c r="D296" s="22" t="str">
        <f>VLOOKUP($C296,Customer!$A$1:$C$896,2,0)</f>
        <v>Nadia Qisthi</v>
      </c>
      <c r="E296" s="13">
        <f>VLOOKUP($C296,Customer!$A$1:$C$896,3,0)</f>
        <v>6285862411171</v>
      </c>
      <c r="F296" s="5" t="s">
        <v>1273</v>
      </c>
      <c r="G296" s="28">
        <v>1</v>
      </c>
      <c r="H296" s="25">
        <f>VLOOKUP($F296,Produk!$B$2:$C$63,2,0)</f>
        <v>22000</v>
      </c>
      <c r="I296" s="25">
        <f t="shared" si="1"/>
        <v>22000</v>
      </c>
      <c r="J296" s="26" t="s">
        <v>1266</v>
      </c>
      <c r="K296" s="13" t="s">
        <v>1267</v>
      </c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20">
      <c r="A297" s="5" t="s">
        <v>1281</v>
      </c>
      <c r="B297" s="29">
        <v>44992</v>
      </c>
      <c r="C297" s="5" t="s">
        <v>397</v>
      </c>
      <c r="D297" s="22" t="str">
        <f>VLOOKUP($C297,Customer!$A$1:$C$896,2,0)</f>
        <v>Nadia Qisthi</v>
      </c>
      <c r="E297" s="13">
        <f>VLOOKUP($C297,Customer!$A$1:$C$896,3,0)</f>
        <v>6285862411171</v>
      </c>
      <c r="F297" s="5" t="s">
        <v>1287</v>
      </c>
      <c r="G297" s="28">
        <v>1</v>
      </c>
      <c r="H297" s="25">
        <f>VLOOKUP($F297,Produk!$B$2:$C$75,2,0)</f>
        <v>27000</v>
      </c>
      <c r="I297" s="25">
        <f t="shared" si="1"/>
        <v>27000</v>
      </c>
      <c r="J297" s="26" t="s">
        <v>1266</v>
      </c>
      <c r="K297" s="13" t="s">
        <v>1267</v>
      </c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20">
      <c r="A298" s="5" t="s">
        <v>1281</v>
      </c>
      <c r="B298" s="29">
        <v>44992</v>
      </c>
      <c r="C298" s="5" t="s">
        <v>43</v>
      </c>
      <c r="D298" s="22" t="str">
        <f>VLOOKUP($C298,Customer!$A$1:$C$896,2,0)</f>
        <v>Niken</v>
      </c>
      <c r="E298" s="23">
        <f>VLOOKUP($C298,Customer!$A$1:$C$896,3,0)</f>
        <v>6282132950010</v>
      </c>
      <c r="F298" s="5" t="s">
        <v>1268</v>
      </c>
      <c r="G298" s="28">
        <v>2</v>
      </c>
      <c r="H298" s="25">
        <f>VLOOKUP($F298,Produk!$B$2:$C$63,2,0)</f>
        <v>35000</v>
      </c>
      <c r="I298" s="25">
        <f t="shared" si="1"/>
        <v>70000</v>
      </c>
      <c r="J298" s="26" t="s">
        <v>1266</v>
      </c>
      <c r="K298" s="13" t="s">
        <v>1278</v>
      </c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20">
      <c r="A299" s="5" t="s">
        <v>1281</v>
      </c>
      <c r="B299" s="29">
        <v>44992</v>
      </c>
      <c r="C299" s="5" t="s">
        <v>43</v>
      </c>
      <c r="D299" s="22" t="str">
        <f>VLOOKUP($C299,Customer!$A$1:$C$896,2,0)</f>
        <v>Niken</v>
      </c>
      <c r="E299" s="23">
        <f>VLOOKUP($C299,Customer!$A$1:$C$896,3,0)</f>
        <v>6282132950010</v>
      </c>
      <c r="F299" s="5" t="s">
        <v>1290</v>
      </c>
      <c r="G299" s="28">
        <v>1</v>
      </c>
      <c r="H299" s="25">
        <f>VLOOKUP($F299,Produk!$B$2:$C$63,2,0)</f>
        <v>40000</v>
      </c>
      <c r="I299" s="25">
        <f t="shared" si="1"/>
        <v>40000</v>
      </c>
      <c r="J299" s="26" t="s">
        <v>1266</v>
      </c>
      <c r="K299" s="13" t="s">
        <v>1278</v>
      </c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20">
      <c r="A300" s="5" t="s">
        <v>1281</v>
      </c>
      <c r="B300" s="29">
        <v>44992</v>
      </c>
      <c r="C300" s="5" t="s">
        <v>43</v>
      </c>
      <c r="D300" s="22" t="str">
        <f>VLOOKUP($C300,Customer!$A$1:$C$896,2,0)</f>
        <v>Niken</v>
      </c>
      <c r="E300" s="23">
        <f>VLOOKUP($C300,Customer!$A$1:$C$896,3,0)</f>
        <v>6282132950010</v>
      </c>
      <c r="F300" s="5" t="s">
        <v>1285</v>
      </c>
      <c r="G300" s="28">
        <v>2</v>
      </c>
      <c r="H300" s="25">
        <f>VLOOKUP($F300,Produk!$B$2:$C$63,2,0)</f>
        <v>10000</v>
      </c>
      <c r="I300" s="25">
        <f t="shared" si="1"/>
        <v>20000</v>
      </c>
      <c r="J300" s="26" t="s">
        <v>1266</v>
      </c>
      <c r="K300" s="13" t="s">
        <v>1278</v>
      </c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20">
      <c r="A301" s="5" t="s">
        <v>1281</v>
      </c>
      <c r="B301" s="29">
        <v>44992</v>
      </c>
      <c r="C301" s="5" t="s">
        <v>43</v>
      </c>
      <c r="D301" s="22" t="str">
        <f>VLOOKUP($C301,Customer!$A$1:$C$896,2,0)</f>
        <v>Niken</v>
      </c>
      <c r="E301" s="23">
        <f>VLOOKUP($C301,Customer!$A$1:$C$896,3,0)</f>
        <v>6282132950010</v>
      </c>
      <c r="F301" s="5" t="s">
        <v>1277</v>
      </c>
      <c r="G301" s="28">
        <v>1</v>
      </c>
      <c r="H301" s="25">
        <f>VLOOKUP($F301,Produk!$B$2:$C$63,2,0)</f>
        <v>22000</v>
      </c>
      <c r="I301" s="25">
        <f t="shared" si="1"/>
        <v>22000</v>
      </c>
      <c r="J301" s="26" t="s">
        <v>1266</v>
      </c>
      <c r="K301" s="13" t="s">
        <v>1278</v>
      </c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20">
      <c r="A302" s="5" t="s">
        <v>1281</v>
      </c>
      <c r="B302" s="29">
        <v>44992</v>
      </c>
      <c r="C302" s="5" t="s">
        <v>43</v>
      </c>
      <c r="D302" s="22" t="str">
        <f>VLOOKUP($C302,Customer!$A$1:$C$896,2,0)</f>
        <v>Niken</v>
      </c>
      <c r="E302" s="23">
        <f>VLOOKUP($C302,Customer!$A$1:$C$896,3,0)</f>
        <v>6282132950010</v>
      </c>
      <c r="F302" s="5" t="s">
        <v>1274</v>
      </c>
      <c r="G302" s="28">
        <v>1</v>
      </c>
      <c r="H302" s="25">
        <f>VLOOKUP($F302,Produk!$B$2:$C$63,2,0)</f>
        <v>22000</v>
      </c>
      <c r="I302" s="25">
        <f t="shared" si="1"/>
        <v>22000</v>
      </c>
      <c r="J302" s="26" t="s">
        <v>1266</v>
      </c>
      <c r="K302" s="13" t="s">
        <v>1278</v>
      </c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20">
      <c r="A303" s="5" t="s">
        <v>1281</v>
      </c>
      <c r="B303" s="29">
        <v>44992</v>
      </c>
      <c r="C303" s="5" t="s">
        <v>453</v>
      </c>
      <c r="D303" s="22" t="str">
        <f>VLOOKUP($C303,Customer!$A$1:$C$896,2,0)</f>
        <v>Bella</v>
      </c>
      <c r="E303" s="13">
        <f>VLOOKUP($C303,Customer!$A$1:$C$896,3,0)</f>
        <v>6285812554382</v>
      </c>
      <c r="F303" s="5" t="s">
        <v>1273</v>
      </c>
      <c r="G303" s="28">
        <v>1</v>
      </c>
      <c r="H303" s="25">
        <f>VLOOKUP($F303,Produk!$B$2:$C$63,2,0)</f>
        <v>22000</v>
      </c>
      <c r="I303" s="25">
        <f t="shared" si="1"/>
        <v>22000</v>
      </c>
      <c r="J303" s="26" t="s">
        <v>1272</v>
      </c>
      <c r="K303" s="13" t="s">
        <v>1267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20">
      <c r="A304" s="5" t="s">
        <v>1281</v>
      </c>
      <c r="B304" s="29">
        <v>44992</v>
      </c>
      <c r="C304" s="5" t="s">
        <v>453</v>
      </c>
      <c r="D304" s="22" t="str">
        <f>VLOOKUP($C304,Customer!$A$1:$C$896,2,0)</f>
        <v>Bella</v>
      </c>
      <c r="E304" s="13">
        <f>VLOOKUP($C304,Customer!$A$1:$C$896,3,0)</f>
        <v>6285812554382</v>
      </c>
      <c r="F304" s="5" t="s">
        <v>1268</v>
      </c>
      <c r="G304" s="28">
        <v>1</v>
      </c>
      <c r="H304" s="25">
        <f>VLOOKUP($F304,Produk!$B$2:$C$63,2,0)</f>
        <v>35000</v>
      </c>
      <c r="I304" s="25">
        <f t="shared" si="1"/>
        <v>35000</v>
      </c>
      <c r="J304" s="26" t="s">
        <v>1272</v>
      </c>
      <c r="K304" s="13" t="s">
        <v>1267</v>
      </c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20">
      <c r="A305" s="5" t="s">
        <v>1281</v>
      </c>
      <c r="B305" s="29">
        <v>44992</v>
      </c>
      <c r="C305" s="5" t="s">
        <v>453</v>
      </c>
      <c r="D305" s="22" t="str">
        <f>VLOOKUP($C305,Customer!$A$1:$C$896,2,0)</f>
        <v>Bella</v>
      </c>
      <c r="E305" s="13">
        <f>VLOOKUP($C305,Customer!$A$1:$C$896,3,0)</f>
        <v>6285812554382</v>
      </c>
      <c r="F305" s="5" t="s">
        <v>1300</v>
      </c>
      <c r="G305" s="28">
        <v>1</v>
      </c>
      <c r="H305" s="25">
        <f>VLOOKUP($F305,Produk!$B$2:$C$63,2,0)</f>
        <v>25000</v>
      </c>
      <c r="I305" s="25">
        <f t="shared" si="1"/>
        <v>25000</v>
      </c>
      <c r="J305" s="26" t="s">
        <v>1272</v>
      </c>
      <c r="K305" s="13" t="s">
        <v>1267</v>
      </c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20">
      <c r="A306" s="5" t="s">
        <v>1281</v>
      </c>
      <c r="B306" s="29">
        <v>44992</v>
      </c>
      <c r="C306" s="5" t="s">
        <v>454</v>
      </c>
      <c r="D306" s="22" t="str">
        <f>VLOOKUP($C306,Customer!$A$1:$C$896,2,0)</f>
        <v>Bella</v>
      </c>
      <c r="E306" s="13">
        <f>VLOOKUP($C306,Customer!$A$1:$C$896,3,0)</f>
        <v>6282220676047</v>
      </c>
      <c r="F306" s="5" t="s">
        <v>1288</v>
      </c>
      <c r="G306" s="28">
        <v>1</v>
      </c>
      <c r="H306" s="25">
        <f>VLOOKUP($F306,Produk!$B$2:$C$63,2,0)</f>
        <v>35000</v>
      </c>
      <c r="I306" s="25">
        <f t="shared" si="1"/>
        <v>35000</v>
      </c>
      <c r="J306" s="26" t="s">
        <v>1266</v>
      </c>
      <c r="K306" s="13" t="s">
        <v>1267</v>
      </c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20">
      <c r="A307" s="5" t="s">
        <v>1281</v>
      </c>
      <c r="B307" s="29">
        <v>44992</v>
      </c>
      <c r="C307" s="5" t="s">
        <v>454</v>
      </c>
      <c r="D307" s="22" t="str">
        <f>VLOOKUP($C307,Customer!$A$1:$C$896,2,0)</f>
        <v>Bella</v>
      </c>
      <c r="E307" s="13">
        <f>VLOOKUP($C307,Customer!$A$1:$C$896,3,0)</f>
        <v>6282220676047</v>
      </c>
      <c r="F307" s="5" t="s">
        <v>1300</v>
      </c>
      <c r="G307" s="28">
        <v>1</v>
      </c>
      <c r="H307" s="25">
        <f>VLOOKUP($F307,Produk!$B$2:$C$63,2,0)</f>
        <v>25000</v>
      </c>
      <c r="I307" s="25">
        <f t="shared" si="1"/>
        <v>25000</v>
      </c>
      <c r="J307" s="26" t="s">
        <v>1266</v>
      </c>
      <c r="K307" s="13" t="s">
        <v>1267</v>
      </c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20">
      <c r="A308" s="5" t="s">
        <v>1281</v>
      </c>
      <c r="B308" s="29">
        <v>44992</v>
      </c>
      <c r="C308" s="5" t="s">
        <v>454</v>
      </c>
      <c r="D308" s="22" t="str">
        <f>VLOOKUP($C308,Customer!$A$1:$C$896,2,0)</f>
        <v>Bella</v>
      </c>
      <c r="E308" s="13">
        <f>VLOOKUP($C308,Customer!$A$1:$C$896,3,0)</f>
        <v>6282220676047</v>
      </c>
      <c r="F308" s="5" t="s">
        <v>1269</v>
      </c>
      <c r="G308" s="28">
        <v>1</v>
      </c>
      <c r="H308" s="25">
        <f>VLOOKUP($F308,Produk!$B$2:$C$63,2,0)</f>
        <v>28000</v>
      </c>
      <c r="I308" s="25">
        <f t="shared" si="1"/>
        <v>28000</v>
      </c>
      <c r="J308" s="26" t="s">
        <v>1266</v>
      </c>
      <c r="K308" s="13" t="s">
        <v>1267</v>
      </c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20">
      <c r="A309" s="5" t="s">
        <v>1281</v>
      </c>
      <c r="B309" s="29">
        <v>44992</v>
      </c>
      <c r="C309" s="5" t="s">
        <v>454</v>
      </c>
      <c r="D309" s="22" t="str">
        <f>VLOOKUP($C309,Customer!$A$1:$C$896,2,0)</f>
        <v>Bella</v>
      </c>
      <c r="E309" s="13">
        <f>VLOOKUP($C309,Customer!$A$1:$C$896,3,0)</f>
        <v>6282220676047</v>
      </c>
      <c r="F309" s="5" t="s">
        <v>1274</v>
      </c>
      <c r="G309" s="28">
        <v>1</v>
      </c>
      <c r="H309" s="25">
        <f>VLOOKUP($F309,Produk!$B$2:$C$63,2,0)</f>
        <v>22000</v>
      </c>
      <c r="I309" s="25">
        <f t="shared" si="1"/>
        <v>22000</v>
      </c>
      <c r="J309" s="26" t="s">
        <v>1266</v>
      </c>
      <c r="K309" s="13" t="s">
        <v>1267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20">
      <c r="A310" s="5" t="s">
        <v>1284</v>
      </c>
      <c r="B310" s="29">
        <v>44993</v>
      </c>
      <c r="C310" s="5" t="s">
        <v>455</v>
      </c>
      <c r="D310" s="22" t="str">
        <f>VLOOKUP($C310,Customer!$A$1:$C$896,2,0)</f>
        <v>Firman Fuadi</v>
      </c>
      <c r="E310" s="13">
        <f>VLOOKUP($C310,Customer!$A$1:$C$896,3,0)</f>
        <v>6281249991181</v>
      </c>
      <c r="F310" s="5" t="s">
        <v>1290</v>
      </c>
      <c r="G310" s="28">
        <v>2</v>
      </c>
      <c r="H310" s="25">
        <f>VLOOKUP($F310,Produk!$B$2:$C$63,2,0)</f>
        <v>40000</v>
      </c>
      <c r="I310" s="25">
        <f t="shared" si="1"/>
        <v>80000</v>
      </c>
      <c r="J310" s="26" t="s">
        <v>1299</v>
      </c>
      <c r="K310" s="13" t="s">
        <v>1279</v>
      </c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20">
      <c r="A311" s="5" t="s">
        <v>1284</v>
      </c>
      <c r="B311" s="29">
        <v>44993</v>
      </c>
      <c r="C311" s="5" t="s">
        <v>457</v>
      </c>
      <c r="D311" s="22" t="str">
        <f>VLOOKUP($C311,Customer!$A$1:$C$896,2,0)</f>
        <v>Mesya</v>
      </c>
      <c r="E311" s="13">
        <f>VLOOKUP($C311,Customer!$A$1:$C$896,3,0)</f>
        <v>6281330448871</v>
      </c>
      <c r="F311" s="5" t="s">
        <v>1268</v>
      </c>
      <c r="G311" s="28">
        <v>1</v>
      </c>
      <c r="H311" s="25">
        <f>VLOOKUP($F311,Produk!$B$2:$C$63,2,0)</f>
        <v>35000</v>
      </c>
      <c r="I311" s="25">
        <f t="shared" si="1"/>
        <v>35000</v>
      </c>
      <c r="J311" s="26" t="s">
        <v>1299</v>
      </c>
      <c r="K311" s="13" t="s">
        <v>1267</v>
      </c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20">
      <c r="A312" s="5" t="s">
        <v>1284</v>
      </c>
      <c r="B312" s="29">
        <v>44993</v>
      </c>
      <c r="C312" s="5" t="s">
        <v>457</v>
      </c>
      <c r="D312" s="22" t="str">
        <f>VLOOKUP($C312,Customer!$A$1:$C$896,2,0)</f>
        <v>Mesya</v>
      </c>
      <c r="E312" s="13">
        <f>VLOOKUP($C312,Customer!$A$1:$C$896,3,0)</f>
        <v>6281330448871</v>
      </c>
      <c r="F312" s="5" t="s">
        <v>1285</v>
      </c>
      <c r="G312" s="28">
        <v>1</v>
      </c>
      <c r="H312" s="25">
        <f>VLOOKUP($F312,Produk!$B$2:$C$63,2,0)</f>
        <v>10000</v>
      </c>
      <c r="I312" s="25">
        <f t="shared" si="1"/>
        <v>10000</v>
      </c>
      <c r="J312" s="26" t="s">
        <v>1299</v>
      </c>
      <c r="K312" s="13" t="s">
        <v>1267</v>
      </c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20">
      <c r="A313" s="5" t="s">
        <v>1284</v>
      </c>
      <c r="B313" s="29">
        <v>44993</v>
      </c>
      <c r="C313" s="5" t="s">
        <v>457</v>
      </c>
      <c r="D313" s="22" t="str">
        <f>VLOOKUP($C313,Customer!$A$1:$C$896,2,0)</f>
        <v>Mesya</v>
      </c>
      <c r="E313" s="13">
        <f>VLOOKUP($C313,Customer!$A$1:$C$896,3,0)</f>
        <v>6281330448871</v>
      </c>
      <c r="F313" s="5" t="s">
        <v>1296</v>
      </c>
      <c r="G313" s="28">
        <v>1</v>
      </c>
      <c r="H313" s="25">
        <f>VLOOKUP($F313,Produk!$B$2:$C$63,2,0)</f>
        <v>17000</v>
      </c>
      <c r="I313" s="25">
        <f t="shared" si="1"/>
        <v>17000</v>
      </c>
      <c r="J313" s="26" t="s">
        <v>1299</v>
      </c>
      <c r="K313" s="13" t="s">
        <v>1267</v>
      </c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20">
      <c r="A314" s="5" t="s">
        <v>1284</v>
      </c>
      <c r="B314" s="29">
        <v>44993</v>
      </c>
      <c r="C314" s="5" t="s">
        <v>457</v>
      </c>
      <c r="D314" s="22" t="str">
        <f>VLOOKUP($C314,Customer!$A$1:$C$896,2,0)</f>
        <v>Mesya</v>
      </c>
      <c r="E314" s="13">
        <f>VLOOKUP($C314,Customer!$A$1:$C$896,3,0)</f>
        <v>6281330448871</v>
      </c>
      <c r="F314" s="5" t="s">
        <v>1277</v>
      </c>
      <c r="G314" s="28">
        <v>1</v>
      </c>
      <c r="H314" s="25">
        <f>VLOOKUP($F314,Produk!$B$2:$C$63,2,0)</f>
        <v>22000</v>
      </c>
      <c r="I314" s="25">
        <f t="shared" si="1"/>
        <v>22000</v>
      </c>
      <c r="J314" s="26" t="s">
        <v>1299</v>
      </c>
      <c r="K314" s="13" t="s">
        <v>1267</v>
      </c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20">
      <c r="A315" s="5" t="s">
        <v>1284</v>
      </c>
      <c r="B315" s="29">
        <v>44993</v>
      </c>
      <c r="C315" s="5" t="s">
        <v>457</v>
      </c>
      <c r="D315" s="22" t="str">
        <f>VLOOKUP($C315,Customer!$A$1:$C$896,2,0)</f>
        <v>Mesya</v>
      </c>
      <c r="E315" s="13">
        <f>VLOOKUP($C315,Customer!$A$1:$C$896,3,0)</f>
        <v>6281330448871</v>
      </c>
      <c r="F315" s="5" t="s">
        <v>1291</v>
      </c>
      <c r="G315" s="28">
        <v>2</v>
      </c>
      <c r="H315" s="25">
        <f>VLOOKUP($F315,Produk!$B$2:$C$75,2,0)</f>
        <v>15000</v>
      </c>
      <c r="I315" s="25">
        <f t="shared" si="1"/>
        <v>30000</v>
      </c>
      <c r="J315" s="26" t="s">
        <v>1299</v>
      </c>
      <c r="K315" s="13" t="s">
        <v>1267</v>
      </c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20">
      <c r="A316" s="5" t="s">
        <v>1284</v>
      </c>
      <c r="B316" s="29">
        <v>44993</v>
      </c>
      <c r="C316" s="5" t="s">
        <v>459</v>
      </c>
      <c r="D316" s="22" t="str">
        <f>VLOOKUP($C316,Customer!$A$1:$C$896,2,0)</f>
        <v>Bella</v>
      </c>
      <c r="E316" s="13">
        <f>VLOOKUP($C316,Customer!$A$1:$C$896,3,0)</f>
        <v>6281210637186</v>
      </c>
      <c r="F316" s="5" t="s">
        <v>1277</v>
      </c>
      <c r="G316" s="28">
        <v>1</v>
      </c>
      <c r="H316" s="25">
        <f>VLOOKUP($F316,Produk!$B$2:$C$63,2,0)</f>
        <v>22000</v>
      </c>
      <c r="I316" s="25">
        <f t="shared" si="1"/>
        <v>22000</v>
      </c>
      <c r="J316" s="26" t="s">
        <v>1266</v>
      </c>
      <c r="K316" s="13" t="s">
        <v>1267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20">
      <c r="A317" s="5" t="s">
        <v>1284</v>
      </c>
      <c r="B317" s="29">
        <v>44993</v>
      </c>
      <c r="C317" s="5" t="s">
        <v>459</v>
      </c>
      <c r="D317" s="22" t="str">
        <f>VLOOKUP($C317,Customer!$A$1:$C$896,2,0)</f>
        <v>Bella</v>
      </c>
      <c r="E317" s="13">
        <f>VLOOKUP($C317,Customer!$A$1:$C$896,3,0)</f>
        <v>6281210637186</v>
      </c>
      <c r="F317" s="5" t="s">
        <v>1287</v>
      </c>
      <c r="G317" s="28">
        <v>1</v>
      </c>
      <c r="H317" s="25">
        <f>VLOOKUP($F317,Produk!$B$2:$C$75,2,0)</f>
        <v>27000</v>
      </c>
      <c r="I317" s="25">
        <f t="shared" si="1"/>
        <v>27000</v>
      </c>
      <c r="J317" s="26" t="s">
        <v>1266</v>
      </c>
      <c r="K317" s="13" t="s">
        <v>1267</v>
      </c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20">
      <c r="A318" s="5" t="s">
        <v>1284</v>
      </c>
      <c r="B318" s="29">
        <v>44993</v>
      </c>
      <c r="C318" s="5" t="s">
        <v>459</v>
      </c>
      <c r="D318" s="22" t="str">
        <f>VLOOKUP($C318,Customer!$A$1:$C$896,2,0)</f>
        <v>Bella</v>
      </c>
      <c r="E318" s="13">
        <f>VLOOKUP($C318,Customer!$A$1:$C$896,3,0)</f>
        <v>6281210637186</v>
      </c>
      <c r="F318" s="5" t="s">
        <v>1268</v>
      </c>
      <c r="G318" s="28">
        <v>1</v>
      </c>
      <c r="H318" s="25">
        <f>VLOOKUP($F318,Produk!$B$2:$C$63,2,0)</f>
        <v>35000</v>
      </c>
      <c r="I318" s="25">
        <f t="shared" si="1"/>
        <v>35000</v>
      </c>
      <c r="J318" s="26" t="s">
        <v>1266</v>
      </c>
      <c r="K318" s="13" t="s">
        <v>1267</v>
      </c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20">
      <c r="A319" s="5" t="s">
        <v>1264</v>
      </c>
      <c r="B319" s="29">
        <v>44995</v>
      </c>
      <c r="C319" s="5" t="s">
        <v>460</v>
      </c>
      <c r="D319" s="22" t="str">
        <f>VLOOKUP($C319,Customer!$A$1:$C$896,2,0)</f>
        <v>Tiara</v>
      </c>
      <c r="E319" s="13">
        <f>VLOOKUP($C319,Customer!$A$1:$C$896,3,0)</f>
        <v>6282336550538</v>
      </c>
      <c r="F319" s="5" t="s">
        <v>1268</v>
      </c>
      <c r="G319" s="28">
        <v>1</v>
      </c>
      <c r="H319" s="25">
        <f>VLOOKUP($F319,Produk!$B$2:$C$63,2,0)</f>
        <v>35000</v>
      </c>
      <c r="I319" s="25">
        <f t="shared" si="1"/>
        <v>35000</v>
      </c>
      <c r="J319" s="26" t="s">
        <v>1272</v>
      </c>
      <c r="K319" s="13" t="s">
        <v>1267</v>
      </c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20">
      <c r="A320" s="5" t="s">
        <v>1264</v>
      </c>
      <c r="B320" s="29">
        <v>44995</v>
      </c>
      <c r="C320" s="5" t="s">
        <v>460</v>
      </c>
      <c r="D320" s="22" t="str">
        <f>VLOOKUP($C320,Customer!$A$1:$C$896,2,0)</f>
        <v>Tiara</v>
      </c>
      <c r="E320" s="13">
        <f>VLOOKUP($C320,Customer!$A$1:$C$896,3,0)</f>
        <v>6282336550538</v>
      </c>
      <c r="F320" s="5" t="s">
        <v>1305</v>
      </c>
      <c r="G320" s="28">
        <v>1</v>
      </c>
      <c r="H320" s="25">
        <f>VLOOKUP($F320,Produk!$B$2:$C$63,2,0)</f>
        <v>28000</v>
      </c>
      <c r="I320" s="25">
        <f t="shared" si="1"/>
        <v>28000</v>
      </c>
      <c r="J320" s="26" t="s">
        <v>1272</v>
      </c>
      <c r="K320" s="13" t="s">
        <v>1267</v>
      </c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20">
      <c r="A321" s="5" t="s">
        <v>1264</v>
      </c>
      <c r="B321" s="29">
        <v>44995</v>
      </c>
      <c r="C321" s="5" t="s">
        <v>460</v>
      </c>
      <c r="D321" s="22" t="str">
        <f>VLOOKUP($C321,Customer!$A$1:$C$896,2,0)</f>
        <v>Tiara</v>
      </c>
      <c r="E321" s="13">
        <f>VLOOKUP($C321,Customer!$A$1:$C$896,3,0)</f>
        <v>6282336550538</v>
      </c>
      <c r="F321" s="5" t="s">
        <v>1273</v>
      </c>
      <c r="G321" s="28">
        <v>1</v>
      </c>
      <c r="H321" s="25">
        <f>VLOOKUP($F321,Produk!$B$2:$C$63,2,0)</f>
        <v>22000</v>
      </c>
      <c r="I321" s="25">
        <f t="shared" si="1"/>
        <v>22000</v>
      </c>
      <c r="J321" s="26" t="s">
        <v>1272</v>
      </c>
      <c r="K321" s="13" t="s">
        <v>1267</v>
      </c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20">
      <c r="A322" s="5" t="s">
        <v>1264</v>
      </c>
      <c r="B322" s="29">
        <v>44995</v>
      </c>
      <c r="C322" s="5" t="s">
        <v>460</v>
      </c>
      <c r="D322" s="22" t="str">
        <f>VLOOKUP($C322,Customer!$A$1:$C$896,2,0)</f>
        <v>Tiara</v>
      </c>
      <c r="E322" s="13">
        <f>VLOOKUP($C322,Customer!$A$1:$C$896,3,0)</f>
        <v>6282336550538</v>
      </c>
      <c r="F322" s="5" t="s">
        <v>1287</v>
      </c>
      <c r="G322" s="28">
        <v>1</v>
      </c>
      <c r="H322" s="25">
        <f>VLOOKUP($F322,Produk!$B$2:$C$75,2,0)</f>
        <v>27000</v>
      </c>
      <c r="I322" s="25">
        <f t="shared" si="1"/>
        <v>27000</v>
      </c>
      <c r="J322" s="26" t="s">
        <v>1272</v>
      </c>
      <c r="K322" s="13" t="s">
        <v>1267</v>
      </c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20">
      <c r="A323" s="5" t="s">
        <v>1264</v>
      </c>
      <c r="B323" s="29">
        <v>44995</v>
      </c>
      <c r="C323" s="5" t="s">
        <v>462</v>
      </c>
      <c r="D323" s="22" t="str">
        <f>VLOOKUP($C323,Customer!$A$1:$C$896,2,0)</f>
        <v>Maria</v>
      </c>
      <c r="E323" s="13">
        <f>VLOOKUP($C323,Customer!$A$1:$C$896,3,0)</f>
        <v>6282131791636</v>
      </c>
      <c r="F323" s="5" t="s">
        <v>1268</v>
      </c>
      <c r="G323" s="28">
        <v>1</v>
      </c>
      <c r="H323" s="25">
        <f>VLOOKUP($F323,Produk!$B$2:$C$63,2,0)</f>
        <v>35000</v>
      </c>
      <c r="I323" s="25">
        <f t="shared" si="1"/>
        <v>35000</v>
      </c>
      <c r="J323" s="26" t="s">
        <v>1266</v>
      </c>
      <c r="K323" s="13" t="s">
        <v>1267</v>
      </c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20">
      <c r="A324" s="5" t="s">
        <v>1264</v>
      </c>
      <c r="B324" s="29">
        <v>44995</v>
      </c>
      <c r="C324" s="5" t="s">
        <v>462</v>
      </c>
      <c r="D324" s="22" t="str">
        <f>VLOOKUP($C324,Customer!$A$1:$C$896,2,0)</f>
        <v>Maria</v>
      </c>
      <c r="E324" s="13">
        <f>VLOOKUP($C324,Customer!$A$1:$C$896,3,0)</f>
        <v>6282131791636</v>
      </c>
      <c r="F324" s="5" t="s">
        <v>1305</v>
      </c>
      <c r="G324" s="28">
        <v>1</v>
      </c>
      <c r="H324" s="25">
        <f>VLOOKUP($F324,Produk!$B$2:$C$63,2,0)</f>
        <v>28000</v>
      </c>
      <c r="I324" s="25">
        <f t="shared" si="1"/>
        <v>28000</v>
      </c>
      <c r="J324" s="26" t="s">
        <v>1266</v>
      </c>
      <c r="K324" s="13" t="s">
        <v>1267</v>
      </c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20">
      <c r="A325" s="5" t="s">
        <v>1264</v>
      </c>
      <c r="B325" s="29">
        <v>44995</v>
      </c>
      <c r="C325" s="5" t="s">
        <v>462</v>
      </c>
      <c r="D325" s="22" t="str">
        <f>VLOOKUP($C325,Customer!$A$1:$C$896,2,0)</f>
        <v>Maria</v>
      </c>
      <c r="E325" s="13">
        <f>VLOOKUP($C325,Customer!$A$1:$C$896,3,0)</f>
        <v>6282131791636</v>
      </c>
      <c r="F325" s="5" t="s">
        <v>1269</v>
      </c>
      <c r="G325" s="28">
        <v>1</v>
      </c>
      <c r="H325" s="25">
        <f>VLOOKUP($F325,Produk!$B$2:$C$63,2,0)</f>
        <v>28000</v>
      </c>
      <c r="I325" s="25">
        <f t="shared" si="1"/>
        <v>28000</v>
      </c>
      <c r="J325" s="26" t="s">
        <v>1266</v>
      </c>
      <c r="K325" s="13" t="s">
        <v>1267</v>
      </c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20">
      <c r="A326" s="5" t="s">
        <v>1264</v>
      </c>
      <c r="B326" s="29">
        <v>44995</v>
      </c>
      <c r="C326" s="5" t="s">
        <v>462</v>
      </c>
      <c r="D326" s="22" t="str">
        <f>VLOOKUP($C326,Customer!$A$1:$C$896,2,0)</f>
        <v>Maria</v>
      </c>
      <c r="E326" s="13">
        <f>VLOOKUP($C326,Customer!$A$1:$C$896,3,0)</f>
        <v>6282131791636</v>
      </c>
      <c r="F326" s="5" t="s">
        <v>1273</v>
      </c>
      <c r="G326" s="28">
        <v>1</v>
      </c>
      <c r="H326" s="25">
        <f>VLOOKUP($F326,Produk!$B$2:$C$63,2,0)</f>
        <v>22000</v>
      </c>
      <c r="I326" s="25">
        <f t="shared" si="1"/>
        <v>22000</v>
      </c>
      <c r="J326" s="26" t="s">
        <v>1266</v>
      </c>
      <c r="K326" s="13" t="s">
        <v>1267</v>
      </c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20">
      <c r="A327" s="5" t="s">
        <v>1264</v>
      </c>
      <c r="B327" s="29">
        <v>44995</v>
      </c>
      <c r="C327" s="5" t="s">
        <v>462</v>
      </c>
      <c r="D327" s="22" t="str">
        <f>VLOOKUP($C327,Customer!$A$1:$C$896,2,0)</f>
        <v>Maria</v>
      </c>
      <c r="E327" s="13">
        <f>VLOOKUP($C327,Customer!$A$1:$C$896,3,0)</f>
        <v>6282131791636</v>
      </c>
      <c r="F327" s="5" t="s">
        <v>1274</v>
      </c>
      <c r="G327" s="28">
        <v>1</v>
      </c>
      <c r="H327" s="25">
        <f>VLOOKUP($F327,Produk!$B$2:$C$63,2,0)</f>
        <v>22000</v>
      </c>
      <c r="I327" s="25">
        <f t="shared" si="1"/>
        <v>22000</v>
      </c>
      <c r="J327" s="26" t="s">
        <v>1266</v>
      </c>
      <c r="K327" s="13" t="s">
        <v>1267</v>
      </c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20">
      <c r="A328" s="5" t="s">
        <v>1264</v>
      </c>
      <c r="B328" s="29">
        <v>44995</v>
      </c>
      <c r="C328" s="5" t="s">
        <v>463</v>
      </c>
      <c r="D328" s="22" t="str">
        <f>VLOOKUP($C328,Customer!$A$1:$C$896,2,0)</f>
        <v>Nina</v>
      </c>
      <c r="E328" s="13">
        <f>VLOOKUP($C328,Customer!$A$1:$C$896,3,0)</f>
        <v>628973909372</v>
      </c>
      <c r="F328" s="5" t="s">
        <v>1290</v>
      </c>
      <c r="G328" s="28">
        <v>2</v>
      </c>
      <c r="H328" s="25">
        <f>VLOOKUP($F328,Produk!$B$2:$C$63,2,0)</f>
        <v>40000</v>
      </c>
      <c r="I328" s="25">
        <f t="shared" si="1"/>
        <v>80000</v>
      </c>
      <c r="J328" s="26" t="s">
        <v>1266</v>
      </c>
      <c r="K328" s="13" t="s">
        <v>1267</v>
      </c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20">
      <c r="A329" s="5" t="s">
        <v>1264</v>
      </c>
      <c r="B329" s="29">
        <v>44995</v>
      </c>
      <c r="C329" s="5" t="s">
        <v>463</v>
      </c>
      <c r="D329" s="22" t="str">
        <f>VLOOKUP($C329,Customer!$A$1:$C$896,2,0)</f>
        <v>Nina</v>
      </c>
      <c r="E329" s="13">
        <f>VLOOKUP($C329,Customer!$A$1:$C$896,3,0)</f>
        <v>628973909372</v>
      </c>
      <c r="F329" s="5" t="s">
        <v>1268</v>
      </c>
      <c r="G329" s="28">
        <v>1</v>
      </c>
      <c r="H329" s="25">
        <f>VLOOKUP($F329,Produk!$B$2:$C$63,2,0)</f>
        <v>35000</v>
      </c>
      <c r="I329" s="25">
        <f t="shared" si="1"/>
        <v>35000</v>
      </c>
      <c r="J329" s="26" t="s">
        <v>1266</v>
      </c>
      <c r="K329" s="13" t="s">
        <v>1267</v>
      </c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20">
      <c r="A330" s="5" t="s">
        <v>1264</v>
      </c>
      <c r="B330" s="29">
        <v>44995</v>
      </c>
      <c r="C330" s="5" t="s">
        <v>463</v>
      </c>
      <c r="D330" s="22" t="str">
        <f>VLOOKUP($C330,Customer!$A$1:$C$896,2,0)</f>
        <v>Nina</v>
      </c>
      <c r="E330" s="13">
        <f>VLOOKUP($C330,Customer!$A$1:$C$896,3,0)</f>
        <v>628973909372</v>
      </c>
      <c r="F330" s="5" t="s">
        <v>1305</v>
      </c>
      <c r="G330" s="28">
        <v>1</v>
      </c>
      <c r="H330" s="25">
        <f>VLOOKUP($F330,Produk!$B$2:$C$63,2,0)</f>
        <v>28000</v>
      </c>
      <c r="I330" s="25">
        <f t="shared" si="1"/>
        <v>28000</v>
      </c>
      <c r="J330" s="26" t="s">
        <v>1266</v>
      </c>
      <c r="K330" s="13" t="s">
        <v>1267</v>
      </c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20">
      <c r="A331" s="5" t="s">
        <v>1264</v>
      </c>
      <c r="B331" s="29">
        <v>44995</v>
      </c>
      <c r="C331" s="5" t="s">
        <v>463</v>
      </c>
      <c r="D331" s="22" t="str">
        <f>VLOOKUP($C331,Customer!$A$1:$C$896,2,0)</f>
        <v>Nina</v>
      </c>
      <c r="E331" s="13">
        <f>VLOOKUP($C331,Customer!$A$1:$C$896,3,0)</f>
        <v>628973909372</v>
      </c>
      <c r="F331" s="5" t="s">
        <v>1273</v>
      </c>
      <c r="G331" s="28">
        <v>1</v>
      </c>
      <c r="H331" s="25">
        <f>VLOOKUP($F331,Produk!$B$2:$C$63,2,0)</f>
        <v>22000</v>
      </c>
      <c r="I331" s="25">
        <f t="shared" si="1"/>
        <v>22000</v>
      </c>
      <c r="J331" s="26" t="s">
        <v>1266</v>
      </c>
      <c r="K331" s="13" t="s">
        <v>1267</v>
      </c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20">
      <c r="A332" s="5" t="s">
        <v>1264</v>
      </c>
      <c r="B332" s="29">
        <v>44995</v>
      </c>
      <c r="C332" s="5" t="s">
        <v>453</v>
      </c>
      <c r="D332" s="22" t="str">
        <f>VLOOKUP($C332,Customer!$A$1:$C$896,2,0)</f>
        <v>Bella</v>
      </c>
      <c r="E332" s="13">
        <f>VLOOKUP($C332,Customer!$A$1:$C$896,3,0)</f>
        <v>6285812554382</v>
      </c>
      <c r="F332" s="5" t="s">
        <v>1268</v>
      </c>
      <c r="G332" s="28">
        <v>1</v>
      </c>
      <c r="H332" s="25">
        <f>VLOOKUP($F332,Produk!$B$2:$C$63,2,0)</f>
        <v>35000</v>
      </c>
      <c r="I332" s="25">
        <f t="shared" si="1"/>
        <v>35000</v>
      </c>
      <c r="J332" s="26" t="s">
        <v>1276</v>
      </c>
      <c r="K332" s="13" t="s">
        <v>1267</v>
      </c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20">
      <c r="A333" s="5" t="s">
        <v>1264</v>
      </c>
      <c r="B333" s="29">
        <v>44995</v>
      </c>
      <c r="C333" s="5" t="s">
        <v>453</v>
      </c>
      <c r="D333" s="22" t="str">
        <f>VLOOKUP($C333,Customer!$A$1:$C$896,2,0)</f>
        <v>Bella</v>
      </c>
      <c r="E333" s="13">
        <f>VLOOKUP($C333,Customer!$A$1:$C$896,3,0)</f>
        <v>6285812554382</v>
      </c>
      <c r="F333" s="5" t="s">
        <v>1305</v>
      </c>
      <c r="G333" s="28">
        <v>1</v>
      </c>
      <c r="H333" s="25">
        <f>VLOOKUP($F333,Produk!$B$2:$C$63,2,0)</f>
        <v>28000</v>
      </c>
      <c r="I333" s="25">
        <f t="shared" si="1"/>
        <v>28000</v>
      </c>
      <c r="J333" s="26" t="s">
        <v>1276</v>
      </c>
      <c r="K333" s="13" t="s">
        <v>1267</v>
      </c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20">
      <c r="A334" s="5" t="s">
        <v>1264</v>
      </c>
      <c r="B334" s="29">
        <v>44995</v>
      </c>
      <c r="C334" s="5" t="s">
        <v>465</v>
      </c>
      <c r="D334" s="22" t="str">
        <f>VLOOKUP($C334,Customer!$A$1:$C$896,2,0)</f>
        <v>Joya</v>
      </c>
      <c r="E334" s="13">
        <f>VLOOKUP($C334,Customer!$A$1:$C$896,3,0)</f>
        <v>62895335533134</v>
      </c>
      <c r="F334" s="5" t="s">
        <v>1268</v>
      </c>
      <c r="G334" s="28">
        <v>1</v>
      </c>
      <c r="H334" s="25">
        <f>VLOOKUP($F334,Produk!$B$2:$C$63,2,0)</f>
        <v>35000</v>
      </c>
      <c r="I334" s="25">
        <f t="shared" si="1"/>
        <v>35000</v>
      </c>
      <c r="J334" s="26" t="s">
        <v>1276</v>
      </c>
      <c r="K334" s="13" t="s">
        <v>1267</v>
      </c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20">
      <c r="A335" s="5" t="s">
        <v>1264</v>
      </c>
      <c r="B335" s="29">
        <v>44995</v>
      </c>
      <c r="C335" s="5" t="s">
        <v>465</v>
      </c>
      <c r="D335" s="22" t="str">
        <f>VLOOKUP($C335,Customer!$A$1:$C$896,2,0)</f>
        <v>Joya</v>
      </c>
      <c r="E335" s="13">
        <f>VLOOKUP($C335,Customer!$A$1:$C$896,3,0)</f>
        <v>62895335533134</v>
      </c>
      <c r="F335" s="5" t="s">
        <v>1290</v>
      </c>
      <c r="G335" s="28">
        <v>2</v>
      </c>
      <c r="H335" s="25">
        <f>VLOOKUP($F335,Produk!$B$2:$C$63,2,0)</f>
        <v>40000</v>
      </c>
      <c r="I335" s="25">
        <f t="shared" si="1"/>
        <v>80000</v>
      </c>
      <c r="J335" s="26" t="s">
        <v>1276</v>
      </c>
      <c r="K335" s="13" t="s">
        <v>1267</v>
      </c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20">
      <c r="A336" s="5" t="s">
        <v>1264</v>
      </c>
      <c r="B336" s="29">
        <v>44995</v>
      </c>
      <c r="C336" s="5" t="s">
        <v>465</v>
      </c>
      <c r="D336" s="22" t="str">
        <f>VLOOKUP($C336,Customer!$A$1:$C$896,2,0)</f>
        <v>Joya</v>
      </c>
      <c r="E336" s="13">
        <f>VLOOKUP($C336,Customer!$A$1:$C$896,3,0)</f>
        <v>62895335533134</v>
      </c>
      <c r="F336" s="5" t="s">
        <v>1277</v>
      </c>
      <c r="G336" s="28">
        <v>1</v>
      </c>
      <c r="H336" s="25">
        <f>VLOOKUP($F336,Produk!$B$2:$C$63,2,0)</f>
        <v>22000</v>
      </c>
      <c r="I336" s="25">
        <f t="shared" si="1"/>
        <v>22000</v>
      </c>
      <c r="J336" s="26" t="s">
        <v>1276</v>
      </c>
      <c r="K336" s="13" t="s">
        <v>1267</v>
      </c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20">
      <c r="A337" s="5" t="s">
        <v>1264</v>
      </c>
      <c r="B337" s="29">
        <v>44995</v>
      </c>
      <c r="C337" s="5" t="s">
        <v>3</v>
      </c>
      <c r="D337" s="22" t="str">
        <f>VLOOKUP($C337,Customer!$A$1:$C$896,2,0)</f>
        <v>Citra Bayunda</v>
      </c>
      <c r="E337" s="23">
        <f>VLOOKUP($C337,Customer!$A$1:$C$896,3,0)</f>
        <v>6281231177447</v>
      </c>
      <c r="F337" s="5" t="s">
        <v>1269</v>
      </c>
      <c r="G337" s="28">
        <v>1</v>
      </c>
      <c r="H337" s="25">
        <f>VLOOKUP($F337,Produk!$B$2:$C$63,2,0)</f>
        <v>28000</v>
      </c>
      <c r="I337" s="25">
        <f t="shared" si="1"/>
        <v>28000</v>
      </c>
      <c r="J337" s="26" t="s">
        <v>1266</v>
      </c>
      <c r="K337" s="13" t="s">
        <v>1278</v>
      </c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20">
      <c r="A338" s="5" t="s">
        <v>1270</v>
      </c>
      <c r="B338" s="29">
        <v>44996</v>
      </c>
      <c r="C338" s="5" t="s">
        <v>3</v>
      </c>
      <c r="D338" s="22" t="str">
        <f>VLOOKUP($C338,Customer!$A$1:$C$896,2,0)</f>
        <v>Citra Bayunda</v>
      </c>
      <c r="E338" s="23">
        <f>VLOOKUP($C338,Customer!$A$1:$C$896,3,0)</f>
        <v>6281231177447</v>
      </c>
      <c r="F338" s="5" t="s">
        <v>1305</v>
      </c>
      <c r="G338" s="28">
        <v>1</v>
      </c>
      <c r="H338" s="25">
        <f>VLOOKUP($F338,Produk!$B$2:$C$63,2,0)</f>
        <v>28000</v>
      </c>
      <c r="I338" s="25">
        <f t="shared" si="1"/>
        <v>28000</v>
      </c>
      <c r="J338" s="26" t="s">
        <v>1266</v>
      </c>
      <c r="K338" s="13" t="s">
        <v>1267</v>
      </c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20">
      <c r="A339" s="5" t="s">
        <v>1270</v>
      </c>
      <c r="B339" s="29">
        <v>44996</v>
      </c>
      <c r="C339" s="5" t="s">
        <v>3</v>
      </c>
      <c r="D339" s="22" t="str">
        <f>VLOOKUP($C339,Customer!$A$1:$C$896,2,0)</f>
        <v>Citra Bayunda</v>
      </c>
      <c r="E339" s="23">
        <f>VLOOKUP($C339,Customer!$A$1:$C$896,3,0)</f>
        <v>6281231177447</v>
      </c>
      <c r="F339" s="5" t="s">
        <v>1277</v>
      </c>
      <c r="G339" s="28">
        <v>1</v>
      </c>
      <c r="H339" s="25">
        <f>VLOOKUP($F339,Produk!$B$2:$C$63,2,0)</f>
        <v>22000</v>
      </c>
      <c r="I339" s="25">
        <f t="shared" si="1"/>
        <v>22000</v>
      </c>
      <c r="J339" s="26" t="s">
        <v>1266</v>
      </c>
      <c r="K339" s="13" t="s">
        <v>1267</v>
      </c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20">
      <c r="A340" s="5" t="s">
        <v>1270</v>
      </c>
      <c r="B340" s="29">
        <v>44996</v>
      </c>
      <c r="C340" s="5" t="s">
        <v>469</v>
      </c>
      <c r="D340" s="22" t="str">
        <f>VLOOKUP($C340,Customer!$A$1:$C$896,2,0)</f>
        <v>Berliana</v>
      </c>
      <c r="E340" s="13">
        <f>VLOOKUP($C340,Customer!$A$1:$C$896,3,0)</f>
        <v>6281335298819</v>
      </c>
      <c r="F340" s="5" t="s">
        <v>1268</v>
      </c>
      <c r="G340" s="28">
        <v>1</v>
      </c>
      <c r="H340" s="25">
        <f>VLOOKUP($F340,Produk!$B$2:$C$63,2,0)</f>
        <v>35000</v>
      </c>
      <c r="I340" s="25">
        <f t="shared" si="1"/>
        <v>35000</v>
      </c>
      <c r="J340" s="26" t="s">
        <v>1272</v>
      </c>
      <c r="K340" s="13" t="s">
        <v>1267</v>
      </c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20">
      <c r="A341" s="5" t="s">
        <v>1270</v>
      </c>
      <c r="B341" s="29">
        <v>44996</v>
      </c>
      <c r="C341" s="5" t="s">
        <v>469</v>
      </c>
      <c r="D341" s="22" t="str">
        <f>VLOOKUP($C341,Customer!$A$1:$C$896,2,0)</f>
        <v>Berliana</v>
      </c>
      <c r="E341" s="13">
        <f>VLOOKUP($C341,Customer!$A$1:$C$896,3,0)</f>
        <v>6281335298819</v>
      </c>
      <c r="F341" s="5" t="s">
        <v>1285</v>
      </c>
      <c r="G341" s="28">
        <v>1</v>
      </c>
      <c r="H341" s="25">
        <f>VLOOKUP($F341,Produk!$B$2:$C$63,2,0)</f>
        <v>10000</v>
      </c>
      <c r="I341" s="25">
        <f t="shared" si="1"/>
        <v>10000</v>
      </c>
      <c r="J341" s="26" t="s">
        <v>1272</v>
      </c>
      <c r="K341" s="13" t="s">
        <v>1267</v>
      </c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20">
      <c r="A342" s="5" t="s">
        <v>1270</v>
      </c>
      <c r="B342" s="29">
        <v>44996</v>
      </c>
      <c r="C342" s="5" t="s">
        <v>469</v>
      </c>
      <c r="D342" s="22" t="str">
        <f>VLOOKUP($C342,Customer!$A$1:$C$896,2,0)</f>
        <v>Berliana</v>
      </c>
      <c r="E342" s="13">
        <f>VLOOKUP($C342,Customer!$A$1:$C$896,3,0)</f>
        <v>6281335298819</v>
      </c>
      <c r="F342" s="5" t="s">
        <v>1273</v>
      </c>
      <c r="G342" s="28">
        <v>1</v>
      </c>
      <c r="H342" s="25">
        <f>VLOOKUP($F342,Produk!$B$2:$C$63,2,0)</f>
        <v>22000</v>
      </c>
      <c r="I342" s="25">
        <f t="shared" si="1"/>
        <v>22000</v>
      </c>
      <c r="J342" s="26" t="s">
        <v>1272</v>
      </c>
      <c r="K342" s="13" t="s">
        <v>1267</v>
      </c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20">
      <c r="A343" s="5" t="s">
        <v>1270</v>
      </c>
      <c r="B343" s="29">
        <v>44996</v>
      </c>
      <c r="C343" s="5" t="s">
        <v>469</v>
      </c>
      <c r="D343" s="22" t="str">
        <f>VLOOKUP($C343,Customer!$A$1:$C$896,2,0)</f>
        <v>Berliana</v>
      </c>
      <c r="E343" s="13">
        <f>VLOOKUP($C343,Customer!$A$1:$C$896,3,0)</f>
        <v>6281335298819</v>
      </c>
      <c r="F343" s="5" t="s">
        <v>1274</v>
      </c>
      <c r="G343" s="28">
        <v>1</v>
      </c>
      <c r="H343" s="25">
        <f>VLOOKUP($F343,Produk!$B$2:$C$63,2,0)</f>
        <v>22000</v>
      </c>
      <c r="I343" s="25">
        <f t="shared" si="1"/>
        <v>22000</v>
      </c>
      <c r="J343" s="26" t="s">
        <v>1272</v>
      </c>
      <c r="K343" s="13" t="s">
        <v>1267</v>
      </c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20">
      <c r="A344" s="5" t="s">
        <v>1270</v>
      </c>
      <c r="B344" s="29">
        <v>44996</v>
      </c>
      <c r="C344" s="5" t="s">
        <v>471</v>
      </c>
      <c r="D344" s="22" t="str">
        <f>VLOOKUP($C344,Customer!$A$1:$C$896,2,0)</f>
        <v>Dimas</v>
      </c>
      <c r="E344" s="13">
        <f>VLOOKUP($C344,Customer!$A$1:$C$896,3,0)</f>
        <v>6285954390246</v>
      </c>
      <c r="F344" s="5" t="s">
        <v>1285</v>
      </c>
      <c r="G344" s="28">
        <v>1</v>
      </c>
      <c r="H344" s="25">
        <f>VLOOKUP($F344,Produk!$B$2:$C$63,2,0)</f>
        <v>10000</v>
      </c>
      <c r="I344" s="25">
        <f t="shared" si="1"/>
        <v>10000</v>
      </c>
      <c r="J344" s="26" t="s">
        <v>1266</v>
      </c>
      <c r="K344" s="13" t="s">
        <v>1267</v>
      </c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20">
      <c r="A345" s="5" t="s">
        <v>1270</v>
      </c>
      <c r="B345" s="29">
        <v>44996</v>
      </c>
      <c r="C345" s="5" t="s">
        <v>471</v>
      </c>
      <c r="D345" s="22" t="str">
        <f>VLOOKUP($C345,Customer!$A$1:$C$896,2,0)</f>
        <v>Dimas</v>
      </c>
      <c r="E345" s="13">
        <f>VLOOKUP($C345,Customer!$A$1:$C$896,3,0)</f>
        <v>6285954390246</v>
      </c>
      <c r="F345" s="5" t="s">
        <v>1269</v>
      </c>
      <c r="G345" s="28">
        <v>1</v>
      </c>
      <c r="H345" s="25">
        <f>VLOOKUP($F345,Produk!$B$2:$C$63,2,0)</f>
        <v>28000</v>
      </c>
      <c r="I345" s="25">
        <f t="shared" si="1"/>
        <v>28000</v>
      </c>
      <c r="J345" s="26" t="s">
        <v>1266</v>
      </c>
      <c r="K345" s="13" t="s">
        <v>1267</v>
      </c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20">
      <c r="A346" s="5" t="s">
        <v>1270</v>
      </c>
      <c r="B346" s="29">
        <v>44996</v>
      </c>
      <c r="C346" s="5" t="s">
        <v>471</v>
      </c>
      <c r="D346" s="22" t="str">
        <f>VLOOKUP($C346,Customer!$A$1:$C$896,2,0)</f>
        <v>Dimas</v>
      </c>
      <c r="E346" s="13">
        <f>VLOOKUP($C346,Customer!$A$1:$C$896,3,0)</f>
        <v>6285954390246</v>
      </c>
      <c r="F346" s="5" t="s">
        <v>1305</v>
      </c>
      <c r="G346" s="28">
        <v>1</v>
      </c>
      <c r="H346" s="25">
        <f>VLOOKUP($F346,Produk!$B$2:$C$63,2,0)</f>
        <v>28000</v>
      </c>
      <c r="I346" s="25">
        <f t="shared" si="1"/>
        <v>28000</v>
      </c>
      <c r="J346" s="26" t="s">
        <v>1266</v>
      </c>
      <c r="K346" s="13" t="s">
        <v>1267</v>
      </c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20">
      <c r="A347" s="5" t="s">
        <v>1270</v>
      </c>
      <c r="B347" s="29">
        <v>44996</v>
      </c>
      <c r="C347" s="5" t="s">
        <v>471</v>
      </c>
      <c r="D347" s="22" t="str">
        <f>VLOOKUP($C347,Customer!$A$1:$C$896,2,0)</f>
        <v>Dimas</v>
      </c>
      <c r="E347" s="13">
        <f>VLOOKUP($C347,Customer!$A$1:$C$896,3,0)</f>
        <v>6285954390246</v>
      </c>
      <c r="F347" s="5" t="s">
        <v>1273</v>
      </c>
      <c r="G347" s="28">
        <v>1</v>
      </c>
      <c r="H347" s="25">
        <f>VLOOKUP($F347,Produk!$B$2:$C$63,2,0)</f>
        <v>22000</v>
      </c>
      <c r="I347" s="25">
        <f t="shared" si="1"/>
        <v>22000</v>
      </c>
      <c r="J347" s="26" t="s">
        <v>1266</v>
      </c>
      <c r="K347" s="13" t="s">
        <v>1267</v>
      </c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20">
      <c r="A348" s="5" t="s">
        <v>1270</v>
      </c>
      <c r="B348" s="29">
        <v>44996</v>
      </c>
      <c r="C348" s="5" t="s">
        <v>471</v>
      </c>
      <c r="D348" s="22" t="str">
        <f>VLOOKUP($C348,Customer!$A$1:$C$896,2,0)</f>
        <v>Dimas</v>
      </c>
      <c r="E348" s="13">
        <f>VLOOKUP($C348,Customer!$A$1:$C$896,3,0)</f>
        <v>6285954390246</v>
      </c>
      <c r="F348" s="5" t="s">
        <v>1287</v>
      </c>
      <c r="G348" s="28">
        <v>2</v>
      </c>
      <c r="H348" s="25">
        <f>VLOOKUP($F348,Produk!$B$2:$C$75,2,0)</f>
        <v>27000</v>
      </c>
      <c r="I348" s="25">
        <f t="shared" si="1"/>
        <v>54000</v>
      </c>
      <c r="J348" s="26" t="s">
        <v>1266</v>
      </c>
      <c r="K348" s="13" t="s">
        <v>1267</v>
      </c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20">
      <c r="A349" s="5" t="s">
        <v>1275</v>
      </c>
      <c r="B349" s="29">
        <v>44997</v>
      </c>
      <c r="C349" s="5" t="s">
        <v>473</v>
      </c>
      <c r="D349" s="22" t="str">
        <f>VLOOKUP($C349,Customer!$A$1:$C$896,2,0)</f>
        <v>Resti</v>
      </c>
      <c r="E349" s="13">
        <f>VLOOKUP($C349,Customer!$A$1:$C$896,3,0)</f>
        <v>6285333624365</v>
      </c>
      <c r="F349" s="5" t="s">
        <v>1268</v>
      </c>
      <c r="G349" s="28">
        <v>1</v>
      </c>
      <c r="H349" s="25">
        <f>VLOOKUP($F349,Produk!$B$2:$C$63,2,0)</f>
        <v>35000</v>
      </c>
      <c r="I349" s="25">
        <f t="shared" si="1"/>
        <v>35000</v>
      </c>
      <c r="J349" s="26" t="s">
        <v>1266</v>
      </c>
      <c r="K349" s="13" t="s">
        <v>1267</v>
      </c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20">
      <c r="A350" s="5" t="s">
        <v>1275</v>
      </c>
      <c r="B350" s="29">
        <v>44997</v>
      </c>
      <c r="C350" s="5" t="s">
        <v>473</v>
      </c>
      <c r="D350" s="22" t="str">
        <f>VLOOKUP($C350,Customer!$A$1:$C$896,2,0)</f>
        <v>Resti</v>
      </c>
      <c r="E350" s="13">
        <f>VLOOKUP($C350,Customer!$A$1:$C$896,3,0)</f>
        <v>6285333624365</v>
      </c>
      <c r="F350" s="5" t="s">
        <v>1288</v>
      </c>
      <c r="G350" s="28">
        <v>1</v>
      </c>
      <c r="H350" s="25">
        <f>VLOOKUP($F350,Produk!$B$2:$C$63,2,0)</f>
        <v>35000</v>
      </c>
      <c r="I350" s="25">
        <f t="shared" si="1"/>
        <v>35000</v>
      </c>
      <c r="J350" s="26" t="s">
        <v>1266</v>
      </c>
      <c r="K350" s="13" t="s">
        <v>1267</v>
      </c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20">
      <c r="A351" s="5" t="s">
        <v>1275</v>
      </c>
      <c r="B351" s="29">
        <v>44997</v>
      </c>
      <c r="C351" s="5" t="s">
        <v>473</v>
      </c>
      <c r="D351" s="22" t="str">
        <f>VLOOKUP($C351,Customer!$A$1:$C$896,2,0)</f>
        <v>Resti</v>
      </c>
      <c r="E351" s="13">
        <f>VLOOKUP($C351,Customer!$A$1:$C$896,3,0)</f>
        <v>6285333624365</v>
      </c>
      <c r="F351" s="5" t="s">
        <v>1274</v>
      </c>
      <c r="G351" s="28">
        <v>1</v>
      </c>
      <c r="H351" s="25">
        <f>VLOOKUP($F351,Produk!$B$2:$C$63,2,0)</f>
        <v>22000</v>
      </c>
      <c r="I351" s="25">
        <f t="shared" si="1"/>
        <v>22000</v>
      </c>
      <c r="J351" s="26" t="s">
        <v>1266</v>
      </c>
      <c r="K351" s="13" t="s">
        <v>1267</v>
      </c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20">
      <c r="A352" s="5" t="s">
        <v>1275</v>
      </c>
      <c r="B352" s="29">
        <v>44997</v>
      </c>
      <c r="C352" s="5" t="s">
        <v>473</v>
      </c>
      <c r="D352" s="22" t="str">
        <f>VLOOKUP($C352,Customer!$A$1:$C$896,2,0)</f>
        <v>Resti</v>
      </c>
      <c r="E352" s="13">
        <f>VLOOKUP($C352,Customer!$A$1:$C$896,3,0)</f>
        <v>6285333624365</v>
      </c>
      <c r="F352" s="5" t="s">
        <v>1273</v>
      </c>
      <c r="G352" s="28">
        <v>1</v>
      </c>
      <c r="H352" s="25">
        <f>VLOOKUP($F352,Produk!$B$2:$C$63,2,0)</f>
        <v>22000</v>
      </c>
      <c r="I352" s="25">
        <f t="shared" si="1"/>
        <v>22000</v>
      </c>
      <c r="J352" s="26" t="s">
        <v>1266</v>
      </c>
      <c r="K352" s="13" t="s">
        <v>1267</v>
      </c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20">
      <c r="A353" s="5" t="s">
        <v>1275</v>
      </c>
      <c r="B353" s="29">
        <v>44997</v>
      </c>
      <c r="C353" s="5" t="s">
        <v>3</v>
      </c>
      <c r="D353" s="22" t="str">
        <f>VLOOKUP($C353,Customer!$A$1:$C$896,2,0)</f>
        <v>Citra Bayunda</v>
      </c>
      <c r="E353" s="23">
        <f>VLOOKUP($C353,Customer!$A$1:$C$896,3,0)</f>
        <v>6281231177447</v>
      </c>
      <c r="F353" s="5" t="s">
        <v>1268</v>
      </c>
      <c r="G353" s="28">
        <v>1</v>
      </c>
      <c r="H353" s="25">
        <f>VLOOKUP($F353,Produk!$B$2:$C$63,2,0)</f>
        <v>35000</v>
      </c>
      <c r="I353" s="25">
        <f t="shared" si="1"/>
        <v>35000</v>
      </c>
      <c r="J353" s="26" t="s">
        <v>1266</v>
      </c>
      <c r="K353" s="13" t="s">
        <v>1267</v>
      </c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20">
      <c r="A354" s="5" t="s">
        <v>1275</v>
      </c>
      <c r="B354" s="29">
        <v>44997</v>
      </c>
      <c r="C354" s="5" t="s">
        <v>3</v>
      </c>
      <c r="D354" s="22" t="str">
        <f>VLOOKUP($C354,Customer!$A$1:$C$896,2,0)</f>
        <v>Citra Bayunda</v>
      </c>
      <c r="E354" s="23">
        <f>VLOOKUP($C354,Customer!$A$1:$C$896,3,0)</f>
        <v>6281231177447</v>
      </c>
      <c r="F354" s="5" t="s">
        <v>1288</v>
      </c>
      <c r="G354" s="28">
        <v>1</v>
      </c>
      <c r="H354" s="25">
        <f>VLOOKUP($F354,Produk!$B$2:$C$63,2,0)</f>
        <v>35000</v>
      </c>
      <c r="I354" s="25">
        <f t="shared" si="1"/>
        <v>35000</v>
      </c>
      <c r="J354" s="26" t="s">
        <v>1266</v>
      </c>
      <c r="K354" s="13" t="s">
        <v>1267</v>
      </c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20">
      <c r="A355" s="5" t="s">
        <v>1275</v>
      </c>
      <c r="B355" s="29">
        <v>44997</v>
      </c>
      <c r="C355" s="5" t="s">
        <v>3</v>
      </c>
      <c r="D355" s="22" t="str">
        <f>VLOOKUP($C355,Customer!$A$1:$C$896,2,0)</f>
        <v>Citra Bayunda</v>
      </c>
      <c r="E355" s="23">
        <f>VLOOKUP($C355,Customer!$A$1:$C$896,3,0)</f>
        <v>6281231177447</v>
      </c>
      <c r="F355" s="5" t="s">
        <v>1269</v>
      </c>
      <c r="G355" s="28">
        <v>1</v>
      </c>
      <c r="H355" s="25">
        <f>VLOOKUP($F355,Produk!$B$2:$C$63,2,0)</f>
        <v>28000</v>
      </c>
      <c r="I355" s="25">
        <f t="shared" si="1"/>
        <v>28000</v>
      </c>
      <c r="J355" s="26" t="s">
        <v>1266</v>
      </c>
      <c r="K355" s="13" t="s">
        <v>1267</v>
      </c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20">
      <c r="A356" s="5" t="s">
        <v>1275</v>
      </c>
      <c r="B356" s="29">
        <v>44997</v>
      </c>
      <c r="C356" s="5" t="s">
        <v>3</v>
      </c>
      <c r="D356" s="22" t="str">
        <f>VLOOKUP($C356,Customer!$A$1:$C$896,2,0)</f>
        <v>Citra Bayunda</v>
      </c>
      <c r="E356" s="23">
        <f>VLOOKUP($C356,Customer!$A$1:$C$896,3,0)</f>
        <v>6281231177447</v>
      </c>
      <c r="F356" s="5" t="s">
        <v>1277</v>
      </c>
      <c r="G356" s="28">
        <v>1</v>
      </c>
      <c r="H356" s="25">
        <f>VLOOKUP($F356,Produk!$B$2:$C$63,2,0)</f>
        <v>22000</v>
      </c>
      <c r="I356" s="25">
        <f t="shared" si="1"/>
        <v>22000</v>
      </c>
      <c r="J356" s="26" t="s">
        <v>1266</v>
      </c>
      <c r="K356" s="13" t="s">
        <v>1267</v>
      </c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20">
      <c r="A357" s="5" t="s">
        <v>1275</v>
      </c>
      <c r="B357" s="29">
        <v>44997</v>
      </c>
      <c r="C357" s="5" t="s">
        <v>19</v>
      </c>
      <c r="D357" s="22" t="str">
        <f>VLOOKUP($C357,Customer!$A$1:$C$896,2,0)</f>
        <v>Kumala Sari Dewi</v>
      </c>
      <c r="E357" s="23">
        <f>VLOOKUP($C357,Customer!$A$1:$C$896,3,0)</f>
        <v>628123287383</v>
      </c>
      <c r="F357" s="5" t="s">
        <v>1269</v>
      </c>
      <c r="G357" s="28">
        <v>3</v>
      </c>
      <c r="H357" s="25">
        <f>VLOOKUP($F357,Produk!$B$2:$C$63,2,0)</f>
        <v>28000</v>
      </c>
      <c r="I357" s="25">
        <f t="shared" si="1"/>
        <v>84000</v>
      </c>
      <c r="J357" s="26" t="s">
        <v>1299</v>
      </c>
      <c r="K357" s="13" t="s">
        <v>1279</v>
      </c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20">
      <c r="A358" s="5" t="s">
        <v>1275</v>
      </c>
      <c r="B358" s="29">
        <v>44997</v>
      </c>
      <c r="C358" s="5" t="s">
        <v>19</v>
      </c>
      <c r="D358" s="22" t="str">
        <f>VLOOKUP($C358,Customer!$A$1:$C$896,2,0)</f>
        <v>Kumala Sari Dewi</v>
      </c>
      <c r="E358" s="23">
        <f>VLOOKUP($C358,Customer!$A$1:$C$896,3,0)</f>
        <v>628123287383</v>
      </c>
      <c r="F358" s="5" t="s">
        <v>1277</v>
      </c>
      <c r="G358" s="28">
        <v>1</v>
      </c>
      <c r="H358" s="25">
        <f>VLOOKUP($F358,Produk!$B$2:$C$63,2,0)</f>
        <v>22000</v>
      </c>
      <c r="I358" s="25">
        <f t="shared" si="1"/>
        <v>22000</v>
      </c>
      <c r="J358" s="26" t="s">
        <v>1299</v>
      </c>
      <c r="K358" s="13" t="s">
        <v>1279</v>
      </c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20">
      <c r="A359" s="5" t="s">
        <v>1275</v>
      </c>
      <c r="B359" s="29">
        <v>44997</v>
      </c>
      <c r="C359" s="5" t="s">
        <v>19</v>
      </c>
      <c r="D359" s="22" t="str">
        <f>VLOOKUP($C359,Customer!$A$1:$C$896,2,0)</f>
        <v>Kumala Sari Dewi</v>
      </c>
      <c r="E359" s="23">
        <f>VLOOKUP($C359,Customer!$A$1:$C$896,3,0)</f>
        <v>628123287383</v>
      </c>
      <c r="F359" s="5" t="s">
        <v>1274</v>
      </c>
      <c r="G359" s="28">
        <v>1</v>
      </c>
      <c r="H359" s="25">
        <f>VLOOKUP($F359,Produk!$B$2:$C$63,2,0)</f>
        <v>22000</v>
      </c>
      <c r="I359" s="25">
        <f t="shared" si="1"/>
        <v>22000</v>
      </c>
      <c r="J359" s="26" t="s">
        <v>1299</v>
      </c>
      <c r="K359" s="13" t="s">
        <v>1279</v>
      </c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20">
      <c r="A360" s="5" t="s">
        <v>1281</v>
      </c>
      <c r="B360" s="29">
        <v>44999</v>
      </c>
      <c r="C360" s="5" t="s">
        <v>475</v>
      </c>
      <c r="D360" s="22" t="str">
        <f>VLOOKUP($C360,Customer!$A$1:$C$896,2,0)</f>
        <v>Laila</v>
      </c>
      <c r="E360" s="13">
        <f>VLOOKUP($C360,Customer!$A$1:$C$896,3,0)</f>
        <v>6281234324217</v>
      </c>
      <c r="F360" s="5" t="s">
        <v>1288</v>
      </c>
      <c r="G360" s="28">
        <v>1</v>
      </c>
      <c r="H360" s="25">
        <f>VLOOKUP($F360,Produk!$B$2:$C$63,2,0)</f>
        <v>35000</v>
      </c>
      <c r="I360" s="25">
        <f t="shared" si="1"/>
        <v>35000</v>
      </c>
      <c r="J360" s="26" t="s">
        <v>1272</v>
      </c>
      <c r="K360" s="13" t="s">
        <v>1267</v>
      </c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20">
      <c r="A361" s="5" t="s">
        <v>1281</v>
      </c>
      <c r="B361" s="29">
        <v>44999</v>
      </c>
      <c r="C361" s="5" t="s">
        <v>475</v>
      </c>
      <c r="D361" s="22" t="str">
        <f>VLOOKUP($C361,Customer!$A$1:$C$896,2,0)</f>
        <v>Laila</v>
      </c>
      <c r="E361" s="13">
        <f>VLOOKUP($C361,Customer!$A$1:$C$896,3,0)</f>
        <v>6281234324217</v>
      </c>
      <c r="F361" s="5" t="s">
        <v>1282</v>
      </c>
      <c r="G361" s="28">
        <v>1</v>
      </c>
      <c r="H361" s="25">
        <f>VLOOKUP($F361,Produk!$B$2:$C$63,2,0)</f>
        <v>30000</v>
      </c>
      <c r="I361" s="25">
        <f t="shared" si="1"/>
        <v>30000</v>
      </c>
      <c r="J361" s="26" t="s">
        <v>1272</v>
      </c>
      <c r="K361" s="13" t="s">
        <v>1267</v>
      </c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20">
      <c r="A362" s="5" t="s">
        <v>1281</v>
      </c>
      <c r="B362" s="29">
        <v>44999</v>
      </c>
      <c r="C362" s="5" t="s">
        <v>475</v>
      </c>
      <c r="D362" s="22" t="str">
        <f>VLOOKUP($C362,Customer!$A$1:$C$896,2,0)</f>
        <v>Laila</v>
      </c>
      <c r="E362" s="13">
        <f>VLOOKUP($C362,Customer!$A$1:$C$896,3,0)</f>
        <v>6281234324217</v>
      </c>
      <c r="F362" s="5" t="s">
        <v>1274</v>
      </c>
      <c r="G362" s="28">
        <v>1</v>
      </c>
      <c r="H362" s="25">
        <f>VLOOKUP($F362,Produk!$B$2:$C$63,2,0)</f>
        <v>22000</v>
      </c>
      <c r="I362" s="25">
        <f t="shared" si="1"/>
        <v>22000</v>
      </c>
      <c r="J362" s="26" t="s">
        <v>1272</v>
      </c>
      <c r="K362" s="13" t="s">
        <v>1267</v>
      </c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20">
      <c r="A363" s="5" t="s">
        <v>1281</v>
      </c>
      <c r="B363" s="29">
        <v>44999</v>
      </c>
      <c r="C363" s="5" t="s">
        <v>475</v>
      </c>
      <c r="D363" s="22" t="str">
        <f>VLOOKUP($C363,Customer!$A$1:$C$896,2,0)</f>
        <v>Laila</v>
      </c>
      <c r="E363" s="13">
        <f>VLOOKUP($C363,Customer!$A$1:$C$896,3,0)</f>
        <v>6281234324217</v>
      </c>
      <c r="F363" s="5" t="s">
        <v>1287</v>
      </c>
      <c r="G363" s="28">
        <v>1</v>
      </c>
      <c r="H363" s="25">
        <f>VLOOKUP($F363,Produk!$B$2:$C$75,2,0)</f>
        <v>27000</v>
      </c>
      <c r="I363" s="25">
        <f t="shared" si="1"/>
        <v>27000</v>
      </c>
      <c r="J363" s="26" t="s">
        <v>1272</v>
      </c>
      <c r="K363" s="13" t="s">
        <v>1267</v>
      </c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20">
      <c r="A364" s="5" t="s">
        <v>1281</v>
      </c>
      <c r="B364" s="29">
        <v>44999</v>
      </c>
      <c r="C364" s="5" t="s">
        <v>477</v>
      </c>
      <c r="D364" s="22" t="str">
        <f>VLOOKUP($C364,Customer!$A$1:$C$896,2,0)</f>
        <v>Bastian</v>
      </c>
      <c r="E364" s="13">
        <f>VLOOKUP($C364,Customer!$A$1:$C$896,3,0)</f>
        <v>6282142099926</v>
      </c>
      <c r="F364" s="5" t="s">
        <v>1288</v>
      </c>
      <c r="G364" s="28">
        <v>1</v>
      </c>
      <c r="H364" s="25">
        <f>VLOOKUP($F364,Produk!$B$2:$C$63,2,0)</f>
        <v>35000</v>
      </c>
      <c r="I364" s="25">
        <f t="shared" si="1"/>
        <v>35000</v>
      </c>
      <c r="J364" s="26" t="s">
        <v>1266</v>
      </c>
      <c r="K364" s="13" t="s">
        <v>1267</v>
      </c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20">
      <c r="A365" s="5" t="s">
        <v>1281</v>
      </c>
      <c r="B365" s="29">
        <v>44999</v>
      </c>
      <c r="C365" s="5" t="s">
        <v>477</v>
      </c>
      <c r="D365" s="22" t="str">
        <f>VLOOKUP($C365,Customer!$A$1:$C$896,2,0)</f>
        <v>Bastian</v>
      </c>
      <c r="E365" s="13">
        <f>VLOOKUP($C365,Customer!$A$1:$C$896,3,0)</f>
        <v>6282142099926</v>
      </c>
      <c r="F365" s="5" t="s">
        <v>1274</v>
      </c>
      <c r="G365" s="28">
        <v>1</v>
      </c>
      <c r="H365" s="25">
        <f>VLOOKUP($F365,Produk!$B$2:$C$63,2,0)</f>
        <v>22000</v>
      </c>
      <c r="I365" s="25">
        <f t="shared" si="1"/>
        <v>22000</v>
      </c>
      <c r="J365" s="26" t="s">
        <v>1266</v>
      </c>
      <c r="K365" s="13" t="s">
        <v>1267</v>
      </c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20">
      <c r="A366" s="5" t="s">
        <v>1281</v>
      </c>
      <c r="B366" s="29">
        <v>44999</v>
      </c>
      <c r="C366" s="5" t="s">
        <v>477</v>
      </c>
      <c r="D366" s="22" t="str">
        <f>VLOOKUP($C366,Customer!$A$1:$C$896,2,0)</f>
        <v>Bastian</v>
      </c>
      <c r="E366" s="13">
        <f>VLOOKUP($C366,Customer!$A$1:$C$896,3,0)</f>
        <v>6282142099926</v>
      </c>
      <c r="F366" s="5" t="s">
        <v>1287</v>
      </c>
      <c r="G366" s="28">
        <v>1</v>
      </c>
      <c r="H366" s="25">
        <f>VLOOKUP($F366,Produk!$B$2:$C$75,2,0)</f>
        <v>27000</v>
      </c>
      <c r="I366" s="25">
        <f t="shared" si="1"/>
        <v>27000</v>
      </c>
      <c r="J366" s="26" t="s">
        <v>1266</v>
      </c>
      <c r="K366" s="13" t="s">
        <v>1267</v>
      </c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20">
      <c r="A367" s="5" t="s">
        <v>1281</v>
      </c>
      <c r="B367" s="29">
        <v>44999</v>
      </c>
      <c r="C367" s="5" t="s">
        <v>3</v>
      </c>
      <c r="D367" s="22" t="str">
        <f>VLOOKUP($C367,Customer!$A$1:$C$896,2,0)</f>
        <v>Citra Bayunda</v>
      </c>
      <c r="E367" s="23">
        <f>VLOOKUP($C367,Customer!$A$1:$C$896,3,0)</f>
        <v>6281231177447</v>
      </c>
      <c r="F367" s="5" t="s">
        <v>1288</v>
      </c>
      <c r="G367" s="28">
        <v>1</v>
      </c>
      <c r="H367" s="25">
        <f>VLOOKUP($F367,Produk!$B$2:$C$63,2,0)</f>
        <v>35000</v>
      </c>
      <c r="I367" s="25">
        <f t="shared" si="1"/>
        <v>35000</v>
      </c>
      <c r="J367" s="26" t="s">
        <v>1266</v>
      </c>
      <c r="K367" s="13" t="s">
        <v>1267</v>
      </c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20">
      <c r="A368" s="5" t="s">
        <v>1281</v>
      </c>
      <c r="B368" s="29">
        <v>44999</v>
      </c>
      <c r="C368" s="5" t="s">
        <v>3</v>
      </c>
      <c r="D368" s="22" t="str">
        <f>VLOOKUP($C368,Customer!$A$1:$C$896,2,0)</f>
        <v>Citra Bayunda</v>
      </c>
      <c r="E368" s="23">
        <f>VLOOKUP($C368,Customer!$A$1:$C$896,3,0)</f>
        <v>6281231177447</v>
      </c>
      <c r="F368" s="5" t="s">
        <v>1274</v>
      </c>
      <c r="G368" s="28">
        <v>1</v>
      </c>
      <c r="H368" s="25">
        <f>VLOOKUP($F368,Produk!$B$2:$C$63,2,0)</f>
        <v>22000</v>
      </c>
      <c r="I368" s="25">
        <f t="shared" si="1"/>
        <v>22000</v>
      </c>
      <c r="J368" s="26" t="s">
        <v>1266</v>
      </c>
      <c r="K368" s="13" t="s">
        <v>1267</v>
      </c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20">
      <c r="A369" s="5" t="s">
        <v>1281</v>
      </c>
      <c r="B369" s="29">
        <v>44999</v>
      </c>
      <c r="C369" s="5" t="s">
        <v>479</v>
      </c>
      <c r="D369" s="22" t="str">
        <f>VLOOKUP($C369,Customer!$A$1:$C$896,2,0)</f>
        <v>Yeisara</v>
      </c>
      <c r="E369" s="13">
        <f>VLOOKUP($C369,Customer!$A$1:$C$896,3,0)</f>
        <v>6285869852420</v>
      </c>
      <c r="F369" s="5" t="s">
        <v>1288</v>
      </c>
      <c r="G369" s="28">
        <v>1</v>
      </c>
      <c r="H369" s="25">
        <f>VLOOKUP($F369,Produk!$B$2:$C$63,2,0)</f>
        <v>35000</v>
      </c>
      <c r="I369" s="25">
        <f t="shared" si="1"/>
        <v>35000</v>
      </c>
      <c r="J369" s="26" t="s">
        <v>1272</v>
      </c>
      <c r="K369" s="13" t="s">
        <v>1267</v>
      </c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20">
      <c r="A370" s="5" t="s">
        <v>1281</v>
      </c>
      <c r="B370" s="29">
        <v>44999</v>
      </c>
      <c r="C370" s="5" t="s">
        <v>479</v>
      </c>
      <c r="D370" s="22" t="str">
        <f>VLOOKUP($C370,Customer!$A$1:$C$896,2,0)</f>
        <v>Yeisara</v>
      </c>
      <c r="E370" s="13">
        <f>VLOOKUP($C370,Customer!$A$1:$C$896,3,0)</f>
        <v>6285869852420</v>
      </c>
      <c r="F370" s="5" t="s">
        <v>1282</v>
      </c>
      <c r="G370" s="28">
        <v>1</v>
      </c>
      <c r="H370" s="25">
        <f>VLOOKUP($F370,Produk!$B$2:$C$63,2,0)</f>
        <v>30000</v>
      </c>
      <c r="I370" s="25">
        <f t="shared" si="1"/>
        <v>30000</v>
      </c>
      <c r="J370" s="26" t="s">
        <v>1266</v>
      </c>
      <c r="K370" s="13" t="s">
        <v>1267</v>
      </c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20">
      <c r="A371" s="5" t="s">
        <v>1281</v>
      </c>
      <c r="B371" s="29">
        <v>44999</v>
      </c>
      <c r="C371" s="5" t="s">
        <v>479</v>
      </c>
      <c r="D371" s="22" t="str">
        <f>VLOOKUP($C371,Customer!$A$1:$C$896,2,0)</f>
        <v>Yeisara</v>
      </c>
      <c r="E371" s="13">
        <f>VLOOKUP($C371,Customer!$A$1:$C$896,3,0)</f>
        <v>6285869852420</v>
      </c>
      <c r="F371" s="5" t="s">
        <v>1274</v>
      </c>
      <c r="G371" s="28">
        <v>1</v>
      </c>
      <c r="H371" s="25">
        <f>VLOOKUP($F371,Produk!$B$2:$C$63,2,0)</f>
        <v>22000</v>
      </c>
      <c r="I371" s="25">
        <f t="shared" si="1"/>
        <v>22000</v>
      </c>
      <c r="J371" s="26" t="s">
        <v>1266</v>
      </c>
      <c r="K371" s="13" t="s">
        <v>1267</v>
      </c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20">
      <c r="A372" s="5" t="s">
        <v>1281</v>
      </c>
      <c r="B372" s="29">
        <v>44999</v>
      </c>
      <c r="C372" s="5" t="s">
        <v>479</v>
      </c>
      <c r="D372" s="22" t="str">
        <f>VLOOKUP($C372,Customer!$A$1:$C$896,2,0)</f>
        <v>Yeisara</v>
      </c>
      <c r="E372" s="13">
        <f>VLOOKUP($C372,Customer!$A$1:$C$896,3,0)</f>
        <v>6285869852420</v>
      </c>
      <c r="F372" s="5" t="s">
        <v>1287</v>
      </c>
      <c r="G372" s="28">
        <v>1</v>
      </c>
      <c r="H372" s="25">
        <f>VLOOKUP($F372,Produk!$B$2:$C$75,2,0)</f>
        <v>27000</v>
      </c>
      <c r="I372" s="25">
        <f t="shared" si="1"/>
        <v>27000</v>
      </c>
      <c r="J372" s="26" t="s">
        <v>1272</v>
      </c>
      <c r="K372" s="13" t="s">
        <v>1267</v>
      </c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20">
      <c r="A373" s="5" t="s">
        <v>1284</v>
      </c>
      <c r="B373" s="29">
        <v>45000</v>
      </c>
      <c r="C373" s="5" t="s">
        <v>481</v>
      </c>
      <c r="D373" s="22" t="str">
        <f>VLOOKUP($C373,Customer!$A$1:$C$896,2,0)</f>
        <v>Ryan Afiva</v>
      </c>
      <c r="E373" s="13">
        <f>VLOOKUP($C373,Customer!$A$1:$C$896,3,0)</f>
        <v>6283192291679</v>
      </c>
      <c r="F373" s="5" t="s">
        <v>1282</v>
      </c>
      <c r="G373" s="28">
        <v>2</v>
      </c>
      <c r="H373" s="25">
        <f>VLOOKUP($F373,Produk!$B$2:$C$63,2,0)</f>
        <v>30000</v>
      </c>
      <c r="I373" s="25">
        <f t="shared" si="1"/>
        <v>60000</v>
      </c>
      <c r="J373" s="26" t="s">
        <v>1272</v>
      </c>
      <c r="K373" s="13" t="s">
        <v>1267</v>
      </c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20">
      <c r="A374" s="5" t="s">
        <v>1284</v>
      </c>
      <c r="B374" s="29">
        <v>45000</v>
      </c>
      <c r="C374" s="5" t="s">
        <v>481</v>
      </c>
      <c r="D374" s="22" t="str">
        <f>VLOOKUP($C374,Customer!$A$1:$C$896,2,0)</f>
        <v>Ryan Afiva</v>
      </c>
      <c r="E374" s="13">
        <f>VLOOKUP($C374,Customer!$A$1:$C$896,3,0)</f>
        <v>6283192291679</v>
      </c>
      <c r="F374" s="5" t="s">
        <v>1277</v>
      </c>
      <c r="G374" s="28">
        <v>1</v>
      </c>
      <c r="H374" s="25">
        <f>VLOOKUP($F374,Produk!$B$2:$C$63,2,0)</f>
        <v>22000</v>
      </c>
      <c r="I374" s="25">
        <f t="shared" si="1"/>
        <v>22000</v>
      </c>
      <c r="J374" s="26" t="s">
        <v>1272</v>
      </c>
      <c r="K374" s="13" t="s">
        <v>1267</v>
      </c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20">
      <c r="A375" s="5" t="s">
        <v>1284</v>
      </c>
      <c r="B375" s="29">
        <v>45000</v>
      </c>
      <c r="C375" s="5" t="s">
        <v>481</v>
      </c>
      <c r="D375" s="22" t="str">
        <f>VLOOKUP($C375,Customer!$A$1:$C$896,2,0)</f>
        <v>Ryan Afiva</v>
      </c>
      <c r="E375" s="13">
        <f>VLOOKUP($C375,Customer!$A$1:$C$896,3,0)</f>
        <v>6283192291679</v>
      </c>
      <c r="F375" s="5" t="s">
        <v>1285</v>
      </c>
      <c r="G375" s="28">
        <v>1</v>
      </c>
      <c r="H375" s="25">
        <f>VLOOKUP($F375,Produk!$B$2:$C$63,2,0)</f>
        <v>10000</v>
      </c>
      <c r="I375" s="25">
        <f t="shared" si="1"/>
        <v>10000</v>
      </c>
      <c r="J375" s="26" t="s">
        <v>1272</v>
      </c>
      <c r="K375" s="13" t="s">
        <v>1267</v>
      </c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20">
      <c r="A376" s="5" t="s">
        <v>1284</v>
      </c>
      <c r="B376" s="29">
        <v>45000</v>
      </c>
      <c r="C376" s="5" t="s">
        <v>483</v>
      </c>
      <c r="D376" s="22" t="str">
        <f>VLOOKUP($C376,Customer!$A$1:$C$896,2,0)</f>
        <v>Nadilla Atifah</v>
      </c>
      <c r="E376" s="13">
        <f>VLOOKUP($C376,Customer!$A$1:$C$896,3,0)</f>
        <v>6289669732956</v>
      </c>
      <c r="F376" s="5" t="s">
        <v>1288</v>
      </c>
      <c r="G376" s="28">
        <v>1</v>
      </c>
      <c r="H376" s="25">
        <f>VLOOKUP($F376,Produk!$B$2:$C$63,2,0)</f>
        <v>35000</v>
      </c>
      <c r="I376" s="25">
        <f t="shared" si="1"/>
        <v>35000</v>
      </c>
      <c r="J376" s="26" t="s">
        <v>1266</v>
      </c>
      <c r="K376" s="13" t="s">
        <v>1267</v>
      </c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20">
      <c r="A377" s="5" t="s">
        <v>1284</v>
      </c>
      <c r="B377" s="29">
        <v>45000</v>
      </c>
      <c r="C377" s="5" t="s">
        <v>483</v>
      </c>
      <c r="D377" s="22" t="str">
        <f>VLOOKUP($C377,Customer!$A$1:$C$896,2,0)</f>
        <v>Nadilla Atifah</v>
      </c>
      <c r="E377" s="13">
        <f>VLOOKUP($C377,Customer!$A$1:$C$896,3,0)</f>
        <v>6289669732956</v>
      </c>
      <c r="F377" s="5" t="s">
        <v>1287</v>
      </c>
      <c r="G377" s="28">
        <v>2</v>
      </c>
      <c r="H377" s="25">
        <f>VLOOKUP($F377,Produk!$B$2:$C$75,2,0)</f>
        <v>27000</v>
      </c>
      <c r="I377" s="25">
        <f t="shared" si="1"/>
        <v>54000</v>
      </c>
      <c r="J377" s="26" t="s">
        <v>1266</v>
      </c>
      <c r="K377" s="13" t="s">
        <v>1267</v>
      </c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20">
      <c r="A378" s="5" t="s">
        <v>1284</v>
      </c>
      <c r="B378" s="29">
        <v>45000</v>
      </c>
      <c r="C378" s="5" t="s">
        <v>483</v>
      </c>
      <c r="D378" s="22" t="str">
        <f>VLOOKUP($C378,Customer!$A$1:$C$896,2,0)</f>
        <v>Nadilla Atifah</v>
      </c>
      <c r="E378" s="13">
        <f>VLOOKUP($C378,Customer!$A$1:$C$896,3,0)</f>
        <v>6289669732956</v>
      </c>
      <c r="F378" s="5" t="s">
        <v>1307</v>
      </c>
      <c r="G378" s="28">
        <v>1</v>
      </c>
      <c r="H378" s="25">
        <f>VLOOKUP($F378,Produk!$B$2:$C$75,2,0)</f>
        <v>25000</v>
      </c>
      <c r="I378" s="25">
        <f t="shared" si="1"/>
        <v>25000</v>
      </c>
      <c r="J378" s="26" t="s">
        <v>1266</v>
      </c>
      <c r="K378" s="13" t="s">
        <v>1267</v>
      </c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20">
      <c r="A379" s="5" t="s">
        <v>1284</v>
      </c>
      <c r="B379" s="29">
        <v>45000</v>
      </c>
      <c r="C379" s="5" t="s">
        <v>487</v>
      </c>
      <c r="D379" s="22" t="str">
        <f>VLOOKUP($C379,Customer!$A$1:$C$896,2,0)</f>
        <v>Zevana</v>
      </c>
      <c r="E379" s="13">
        <f>VLOOKUP($C379,Customer!$A$1:$C$896,3,0)</f>
        <v>6285808265410</v>
      </c>
      <c r="F379" s="5" t="s">
        <v>1287</v>
      </c>
      <c r="G379" s="28">
        <v>3</v>
      </c>
      <c r="H379" s="25">
        <f>VLOOKUP($F379,Produk!$B$2:$C$75,2,0)</f>
        <v>27000</v>
      </c>
      <c r="I379" s="25">
        <f t="shared" si="1"/>
        <v>81000</v>
      </c>
      <c r="J379" s="26" t="str">
        <f t="shared" ref="J379:J380" si="2">J378</f>
        <v>QRIS</v>
      </c>
      <c r="K379" s="13" t="s">
        <v>1267</v>
      </c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20">
      <c r="A380" s="5" t="s">
        <v>1284</v>
      </c>
      <c r="B380" s="29">
        <v>45000</v>
      </c>
      <c r="C380" s="5" t="s">
        <v>487</v>
      </c>
      <c r="D380" s="22" t="str">
        <f>VLOOKUP($C380,Customer!$A$1:$C$896,2,0)</f>
        <v>Zevana</v>
      </c>
      <c r="E380" s="13">
        <f>VLOOKUP($C380,Customer!$A$1:$C$896,3,0)</f>
        <v>6285808265410</v>
      </c>
      <c r="F380" s="5" t="s">
        <v>1282</v>
      </c>
      <c r="G380" s="28">
        <v>1</v>
      </c>
      <c r="H380" s="25">
        <f>VLOOKUP($F380,Produk!$B$2:$C$63,2,0)</f>
        <v>30000</v>
      </c>
      <c r="I380" s="25">
        <f t="shared" si="1"/>
        <v>30000</v>
      </c>
      <c r="J380" s="26" t="str">
        <f t="shared" si="2"/>
        <v>QRIS</v>
      </c>
      <c r="K380" s="13" t="s">
        <v>1267</v>
      </c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20">
      <c r="A381" s="5" t="s">
        <v>1284</v>
      </c>
      <c r="B381" s="29">
        <v>45000</v>
      </c>
      <c r="C381" s="5" t="s">
        <v>487</v>
      </c>
      <c r="D381" s="22" t="str">
        <f>VLOOKUP($C381,Customer!$A$1:$C$896,2,0)</f>
        <v>Zevana</v>
      </c>
      <c r="E381" s="13">
        <f>VLOOKUP($C381,Customer!$A$1:$C$896,3,0)</f>
        <v>6285808265410</v>
      </c>
      <c r="F381" s="5" t="s">
        <v>1307</v>
      </c>
      <c r="G381" s="28">
        <v>1</v>
      </c>
      <c r="H381" s="25">
        <f>VLOOKUP($F381,Produk!$B$2:$C$75,2,0)</f>
        <v>25000</v>
      </c>
      <c r="I381" s="25">
        <f t="shared" si="1"/>
        <v>25000</v>
      </c>
      <c r="J381" s="26" t="s">
        <v>1266</v>
      </c>
      <c r="K381" s="13" t="s">
        <v>1267</v>
      </c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20">
      <c r="A382" s="5" t="s">
        <v>1284</v>
      </c>
      <c r="B382" s="29">
        <v>45000</v>
      </c>
      <c r="C382" s="5" t="s">
        <v>485</v>
      </c>
      <c r="D382" s="22" t="str">
        <f>VLOOKUP($C382,Customer!$A$1:$C$896,2,0)</f>
        <v>Lisa</v>
      </c>
      <c r="E382" s="13">
        <f>VLOOKUP($C382,Customer!$A$1:$C$896,3,0)</f>
        <v>31629505061</v>
      </c>
      <c r="F382" s="5" t="s">
        <v>1285</v>
      </c>
      <c r="G382" s="28">
        <v>1</v>
      </c>
      <c r="H382" s="25">
        <f>VLOOKUP($F382,Produk!$B$2:$C$63,2,0)</f>
        <v>10000</v>
      </c>
      <c r="I382" s="25">
        <f t="shared" si="1"/>
        <v>10000</v>
      </c>
      <c r="J382" s="26" t="str">
        <f t="shared" ref="J382:J383" si="3">J381</f>
        <v>QRIS</v>
      </c>
      <c r="K382" s="13" t="s">
        <v>1267</v>
      </c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20">
      <c r="A383" s="5" t="s">
        <v>1284</v>
      </c>
      <c r="B383" s="29">
        <v>45000</v>
      </c>
      <c r="C383" s="5" t="s">
        <v>485</v>
      </c>
      <c r="D383" s="22" t="str">
        <f>VLOOKUP($C383,Customer!$A$1:$C$896,2,0)</f>
        <v>Lisa</v>
      </c>
      <c r="E383" s="13">
        <f>VLOOKUP($C383,Customer!$A$1:$C$896,3,0)</f>
        <v>31629505061</v>
      </c>
      <c r="F383" s="5" t="s">
        <v>1287</v>
      </c>
      <c r="G383" s="28">
        <v>1</v>
      </c>
      <c r="H383" s="25">
        <f>VLOOKUP($F383,Produk!$B$2:$C$75,2,0)</f>
        <v>27000</v>
      </c>
      <c r="I383" s="25">
        <f t="shared" si="1"/>
        <v>27000</v>
      </c>
      <c r="J383" s="26" t="str">
        <f t="shared" si="3"/>
        <v>QRIS</v>
      </c>
      <c r="K383" s="13" t="s">
        <v>1267</v>
      </c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20">
      <c r="A384" s="5" t="s">
        <v>1284</v>
      </c>
      <c r="B384" s="29">
        <v>45000</v>
      </c>
      <c r="C384" s="5" t="s">
        <v>485</v>
      </c>
      <c r="D384" s="22" t="str">
        <f>VLOOKUP($C384,Customer!$A$1:$C$896,2,0)</f>
        <v>Lisa</v>
      </c>
      <c r="E384" s="13">
        <f>VLOOKUP($C384,Customer!$A$1:$C$896,3,0)</f>
        <v>31629505061</v>
      </c>
      <c r="F384" s="5" t="s">
        <v>1307</v>
      </c>
      <c r="G384" s="28">
        <v>1</v>
      </c>
      <c r="H384" s="25">
        <f>VLOOKUP($F384,Produk!$B$2:$C$75,2,0)</f>
        <v>25000</v>
      </c>
      <c r="I384" s="25">
        <f t="shared" si="1"/>
        <v>25000</v>
      </c>
      <c r="J384" s="26" t="s">
        <v>1266</v>
      </c>
      <c r="K384" s="13" t="s">
        <v>1267</v>
      </c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20">
      <c r="A385" s="5" t="s">
        <v>1284</v>
      </c>
      <c r="B385" s="29">
        <v>45000</v>
      </c>
      <c r="C385" s="5" t="s">
        <v>314</v>
      </c>
      <c r="D385" s="22" t="str">
        <f>VLOOKUP($C385,Customer!$A$1:$C$896,2,0)</f>
        <v>Haidar</v>
      </c>
      <c r="E385" s="23">
        <f>VLOOKUP($C385,Customer!$A$1:$C$896,3,0)</f>
        <v>628114141001</v>
      </c>
      <c r="F385" s="5" t="s">
        <v>1282</v>
      </c>
      <c r="G385" s="28">
        <v>1</v>
      </c>
      <c r="H385" s="25">
        <f>VLOOKUP($F385,Produk!$B$2:$C$63,2,0)</f>
        <v>30000</v>
      </c>
      <c r="I385" s="25">
        <f t="shared" si="1"/>
        <v>30000</v>
      </c>
      <c r="J385" s="26" t="s">
        <v>1272</v>
      </c>
      <c r="K385" s="13" t="s">
        <v>1267</v>
      </c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20">
      <c r="A386" s="5" t="s">
        <v>1284</v>
      </c>
      <c r="B386" s="29">
        <v>45000</v>
      </c>
      <c r="C386" s="5" t="s">
        <v>314</v>
      </c>
      <c r="D386" s="22" t="str">
        <f>VLOOKUP($C386,Customer!$A$1:$C$896,2,0)</f>
        <v>Haidar</v>
      </c>
      <c r="E386" s="23">
        <f>VLOOKUP($C386,Customer!$A$1:$C$896,3,0)</f>
        <v>628114141001</v>
      </c>
      <c r="F386" s="5" t="s">
        <v>1307</v>
      </c>
      <c r="G386" s="28">
        <v>1</v>
      </c>
      <c r="H386" s="25">
        <f>VLOOKUP($F386,Produk!$B$2:$C$75,2,0)</f>
        <v>25000</v>
      </c>
      <c r="I386" s="25">
        <f t="shared" si="1"/>
        <v>25000</v>
      </c>
      <c r="J386" s="26" t="s">
        <v>1266</v>
      </c>
      <c r="K386" s="13" t="s">
        <v>1267</v>
      </c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20">
      <c r="A387" s="5" t="s">
        <v>1264</v>
      </c>
      <c r="B387" s="29">
        <v>45002</v>
      </c>
      <c r="C387" s="5" t="s">
        <v>3</v>
      </c>
      <c r="D387" s="22" t="str">
        <f>VLOOKUP($C387,Customer!$A$1:$C$896,2,0)</f>
        <v>Citra Bayunda</v>
      </c>
      <c r="E387" s="23">
        <f>VLOOKUP($C387,Customer!$A$1:$C$896,3,0)</f>
        <v>6281231177447</v>
      </c>
      <c r="F387" s="5" t="s">
        <v>1282</v>
      </c>
      <c r="G387" s="28">
        <v>2</v>
      </c>
      <c r="H387" s="25">
        <f>VLOOKUP($F387,Produk!$B$2:$C$63,2,0)</f>
        <v>30000</v>
      </c>
      <c r="I387" s="25">
        <f t="shared" si="1"/>
        <v>60000</v>
      </c>
      <c r="J387" s="26" t="str">
        <f>J386</f>
        <v>QRIS</v>
      </c>
      <c r="K387" s="13" t="s">
        <v>1278</v>
      </c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20">
      <c r="A388" s="5" t="s">
        <v>1264</v>
      </c>
      <c r="B388" s="29">
        <v>45002</v>
      </c>
      <c r="C388" s="5" t="s">
        <v>3</v>
      </c>
      <c r="D388" s="22" t="str">
        <f>VLOOKUP($C388,Customer!$A$1:$C$896,2,0)</f>
        <v>Citra Bayunda</v>
      </c>
      <c r="E388" s="23">
        <f>VLOOKUP($C388,Customer!$A$1:$C$896,3,0)</f>
        <v>6281231177447</v>
      </c>
      <c r="F388" s="5" t="s">
        <v>1307</v>
      </c>
      <c r="G388" s="28">
        <v>2</v>
      </c>
      <c r="H388" s="25">
        <f>VLOOKUP($F388,Produk!$B$2:$C$75,2,0)</f>
        <v>25000</v>
      </c>
      <c r="I388" s="25">
        <f t="shared" si="1"/>
        <v>50000</v>
      </c>
      <c r="J388" s="26" t="s">
        <v>1266</v>
      </c>
      <c r="K388" s="13" t="s">
        <v>1278</v>
      </c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20">
      <c r="A389" s="5" t="s">
        <v>1264</v>
      </c>
      <c r="B389" s="29">
        <v>45002</v>
      </c>
      <c r="C389" s="5" t="s">
        <v>3</v>
      </c>
      <c r="D389" s="22" t="str">
        <f>VLOOKUP($C389,Customer!$A$1:$C$896,2,0)</f>
        <v>Citra Bayunda</v>
      </c>
      <c r="E389" s="23">
        <f>VLOOKUP($C389,Customer!$A$1:$C$896,3,0)</f>
        <v>6281231177447</v>
      </c>
      <c r="F389" s="5" t="s">
        <v>1282</v>
      </c>
      <c r="G389" s="28">
        <v>1</v>
      </c>
      <c r="H389" s="25">
        <f>VLOOKUP($F389,Produk!$B$2:$C$63,2,0)</f>
        <v>30000</v>
      </c>
      <c r="I389" s="25">
        <f t="shared" si="1"/>
        <v>30000</v>
      </c>
      <c r="J389" s="26" t="s">
        <v>1266</v>
      </c>
      <c r="K389" s="13" t="s">
        <v>1267</v>
      </c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20">
      <c r="A390" s="5" t="s">
        <v>1264</v>
      </c>
      <c r="B390" s="29">
        <v>45002</v>
      </c>
      <c r="C390" s="5" t="s">
        <v>3</v>
      </c>
      <c r="D390" s="22" t="str">
        <f>VLOOKUP($C390,Customer!$A$1:$C$896,2,0)</f>
        <v>Citra Bayunda</v>
      </c>
      <c r="E390" s="23">
        <f>VLOOKUP($C390,Customer!$A$1:$C$896,3,0)</f>
        <v>6281231177447</v>
      </c>
      <c r="F390" s="5" t="s">
        <v>1274</v>
      </c>
      <c r="G390" s="28">
        <v>1</v>
      </c>
      <c r="H390" s="25">
        <f>VLOOKUP($F390,Produk!$B$2:$C$63,2,0)</f>
        <v>22000</v>
      </c>
      <c r="I390" s="25">
        <f t="shared" si="1"/>
        <v>22000</v>
      </c>
      <c r="J390" s="26" t="s">
        <v>1266</v>
      </c>
      <c r="K390" s="13" t="s">
        <v>1267</v>
      </c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20">
      <c r="A391" s="5" t="s">
        <v>1264</v>
      </c>
      <c r="B391" s="29">
        <v>45002</v>
      </c>
      <c r="C391" s="5" t="s">
        <v>489</v>
      </c>
      <c r="D391" s="22" t="str">
        <f>VLOOKUP($C391,Customer!$A$1:$C$896,2,0)</f>
        <v>Arista Wahyu</v>
      </c>
      <c r="E391" s="13">
        <f>VLOOKUP($C391,Customer!$A$1:$C$896,3,0)</f>
        <v>6283857152521</v>
      </c>
      <c r="F391" s="5" t="s">
        <v>1282</v>
      </c>
      <c r="G391" s="28">
        <v>1</v>
      </c>
      <c r="H391" s="25">
        <f>VLOOKUP($F391,Produk!$B$2:$C$63,2,0)</f>
        <v>30000</v>
      </c>
      <c r="I391" s="25">
        <f t="shared" si="1"/>
        <v>30000</v>
      </c>
      <c r="J391" s="26" t="s">
        <v>1266</v>
      </c>
      <c r="K391" s="13" t="s">
        <v>1267</v>
      </c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20">
      <c r="A392" s="5" t="s">
        <v>1264</v>
      </c>
      <c r="B392" s="29">
        <v>45002</v>
      </c>
      <c r="C392" s="5" t="s">
        <v>489</v>
      </c>
      <c r="D392" s="22" t="str">
        <f>VLOOKUP($C392,Customer!$A$1:$C$896,2,0)</f>
        <v>Arista Wahyu</v>
      </c>
      <c r="E392" s="13">
        <f>VLOOKUP($C392,Customer!$A$1:$C$896,3,0)</f>
        <v>6283857152521</v>
      </c>
      <c r="F392" s="5" t="s">
        <v>1273</v>
      </c>
      <c r="G392" s="28">
        <v>1</v>
      </c>
      <c r="H392" s="25">
        <f>VLOOKUP($F392,Produk!$B$2:$C$63,2,0)</f>
        <v>22000</v>
      </c>
      <c r="I392" s="25">
        <f t="shared" si="1"/>
        <v>22000</v>
      </c>
      <c r="J392" s="26" t="s">
        <v>1266</v>
      </c>
      <c r="K392" s="13" t="s">
        <v>1267</v>
      </c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20">
      <c r="A393" s="5" t="s">
        <v>1264</v>
      </c>
      <c r="B393" s="29">
        <v>45002</v>
      </c>
      <c r="C393" s="5" t="s">
        <v>489</v>
      </c>
      <c r="D393" s="22" t="str">
        <f>VLOOKUP($C393,Customer!$A$1:$C$896,2,0)</f>
        <v>Arista Wahyu</v>
      </c>
      <c r="E393" s="13">
        <f>VLOOKUP($C393,Customer!$A$1:$C$896,3,0)</f>
        <v>6283857152521</v>
      </c>
      <c r="F393" s="5" t="s">
        <v>1269</v>
      </c>
      <c r="G393" s="28">
        <v>1</v>
      </c>
      <c r="H393" s="25">
        <f>VLOOKUP($F393,Produk!$B$2:$C$63,2,0)</f>
        <v>28000</v>
      </c>
      <c r="I393" s="25">
        <f t="shared" si="1"/>
        <v>28000</v>
      </c>
      <c r="J393" s="26" t="s">
        <v>1266</v>
      </c>
      <c r="K393" s="13" t="s">
        <v>1267</v>
      </c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20">
      <c r="A394" s="5" t="s">
        <v>1264</v>
      </c>
      <c r="B394" s="29">
        <v>45002</v>
      </c>
      <c r="C394" s="5" t="s">
        <v>491</v>
      </c>
      <c r="D394" s="22" t="str">
        <f>VLOOKUP($C394,Customer!$A$1:$C$896,2,0)</f>
        <v>Fioriza Syahdana</v>
      </c>
      <c r="E394" s="13">
        <f>VLOOKUP($C394,Customer!$A$1:$C$896,3,0)</f>
        <v>6281231911481</v>
      </c>
      <c r="F394" s="5" t="s">
        <v>1282</v>
      </c>
      <c r="G394" s="28">
        <v>1</v>
      </c>
      <c r="H394" s="25">
        <f>VLOOKUP($F394,Produk!$B$2:$C$63,2,0)</f>
        <v>30000</v>
      </c>
      <c r="I394" s="25">
        <f t="shared" si="1"/>
        <v>30000</v>
      </c>
      <c r="J394" s="26" t="s">
        <v>1266</v>
      </c>
      <c r="K394" s="13" t="s">
        <v>1267</v>
      </c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20">
      <c r="A395" s="5" t="s">
        <v>1264</v>
      </c>
      <c r="B395" s="29">
        <v>45002</v>
      </c>
      <c r="C395" s="5" t="s">
        <v>491</v>
      </c>
      <c r="D395" s="22" t="str">
        <f>VLOOKUP($C395,Customer!$A$1:$C$896,2,0)</f>
        <v>Fioriza Syahdana</v>
      </c>
      <c r="E395" s="13">
        <f>VLOOKUP($C395,Customer!$A$1:$C$896,3,0)</f>
        <v>6281231911481</v>
      </c>
      <c r="F395" s="5" t="s">
        <v>1274</v>
      </c>
      <c r="G395" s="28">
        <v>1</v>
      </c>
      <c r="H395" s="25">
        <f>VLOOKUP($F395,Produk!$B$2:$C$63,2,0)</f>
        <v>22000</v>
      </c>
      <c r="I395" s="25">
        <f t="shared" si="1"/>
        <v>22000</v>
      </c>
      <c r="J395" s="26" t="s">
        <v>1266</v>
      </c>
      <c r="K395" s="13" t="s">
        <v>1267</v>
      </c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20">
      <c r="A396" s="5" t="s">
        <v>1270</v>
      </c>
      <c r="B396" s="29">
        <v>45003</v>
      </c>
      <c r="C396" s="5" t="s">
        <v>493</v>
      </c>
      <c r="D396" s="22" t="str">
        <f>VLOOKUP($C396,Customer!$A$1:$C$896,2,0)</f>
        <v>Erna</v>
      </c>
      <c r="E396" s="13">
        <f>VLOOKUP($C396,Customer!$A$1:$C$896,3,0)</f>
        <v>6281331373600</v>
      </c>
      <c r="F396" s="5" t="s">
        <v>1307</v>
      </c>
      <c r="G396" s="28">
        <v>1</v>
      </c>
      <c r="H396" s="25">
        <f>VLOOKUP($F396,Produk!$B$2:$C$75,2,0)</f>
        <v>25000</v>
      </c>
      <c r="I396" s="25">
        <f t="shared" si="1"/>
        <v>25000</v>
      </c>
      <c r="J396" s="26" t="s">
        <v>1299</v>
      </c>
      <c r="K396" s="13" t="s">
        <v>1279</v>
      </c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20">
      <c r="A397" s="5" t="s">
        <v>1270</v>
      </c>
      <c r="B397" s="29">
        <v>45003</v>
      </c>
      <c r="C397" s="5" t="s">
        <v>493</v>
      </c>
      <c r="D397" s="22" t="str">
        <f>VLOOKUP($C397,Customer!$A$1:$C$896,2,0)</f>
        <v>Erna</v>
      </c>
      <c r="E397" s="13">
        <f>VLOOKUP($C397,Customer!$A$1:$C$896,3,0)</f>
        <v>6281331373600</v>
      </c>
      <c r="F397" s="5" t="s">
        <v>1290</v>
      </c>
      <c r="G397" s="28">
        <v>1</v>
      </c>
      <c r="H397" s="25">
        <f>VLOOKUP($F397,Produk!$B$2:$C$63,2,0)</f>
        <v>40000</v>
      </c>
      <c r="I397" s="25">
        <f t="shared" si="1"/>
        <v>40000</v>
      </c>
      <c r="J397" s="26" t="s">
        <v>1299</v>
      </c>
      <c r="K397" s="13" t="s">
        <v>1279</v>
      </c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20">
      <c r="A398" s="5" t="s">
        <v>1270</v>
      </c>
      <c r="B398" s="29">
        <v>45003</v>
      </c>
      <c r="C398" s="5" t="s">
        <v>493</v>
      </c>
      <c r="D398" s="22" t="str">
        <f>VLOOKUP($C398,Customer!$A$1:$C$896,2,0)</f>
        <v>Erna</v>
      </c>
      <c r="E398" s="13">
        <f>VLOOKUP($C398,Customer!$A$1:$C$896,3,0)</f>
        <v>6281331373600</v>
      </c>
      <c r="F398" s="5" t="s">
        <v>1289</v>
      </c>
      <c r="G398" s="28">
        <v>1</v>
      </c>
      <c r="H398" s="25">
        <f>VLOOKUP($F398,Produk!$B$2:$C$63,2,0)</f>
        <v>30000</v>
      </c>
      <c r="I398" s="25">
        <f t="shared" si="1"/>
        <v>30000</v>
      </c>
      <c r="J398" s="26" t="s">
        <v>1299</v>
      </c>
      <c r="K398" s="13" t="s">
        <v>1279</v>
      </c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20">
      <c r="A399" s="5" t="s">
        <v>1270</v>
      </c>
      <c r="B399" s="29">
        <v>45003</v>
      </c>
      <c r="C399" s="5" t="s">
        <v>493</v>
      </c>
      <c r="D399" s="22" t="str">
        <f>VLOOKUP($C399,Customer!$A$1:$C$896,2,0)</f>
        <v>Erna</v>
      </c>
      <c r="E399" s="13">
        <f>VLOOKUP($C399,Customer!$A$1:$C$896,3,0)</f>
        <v>6281331373600</v>
      </c>
      <c r="F399" s="5" t="s">
        <v>1269</v>
      </c>
      <c r="G399" s="28">
        <v>1</v>
      </c>
      <c r="H399" s="25">
        <f>VLOOKUP($F399,Produk!$B$2:$C$63,2,0)</f>
        <v>28000</v>
      </c>
      <c r="I399" s="25">
        <f t="shared" si="1"/>
        <v>28000</v>
      </c>
      <c r="J399" s="26" t="s">
        <v>1299</v>
      </c>
      <c r="K399" s="13" t="s">
        <v>1279</v>
      </c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20">
      <c r="A400" s="5" t="s">
        <v>1270</v>
      </c>
      <c r="B400" s="29">
        <v>45003</v>
      </c>
      <c r="C400" s="5" t="s">
        <v>495</v>
      </c>
      <c r="D400" s="22" t="str">
        <f>VLOOKUP($C400,Customer!$A$1:$C$896,2,0)</f>
        <v>Lailly</v>
      </c>
      <c r="E400" s="13">
        <f>VLOOKUP($C400,Customer!$A$1:$C$896,3,0)</f>
        <v>6285330687155</v>
      </c>
      <c r="F400" s="5" t="s">
        <v>1307</v>
      </c>
      <c r="G400" s="28">
        <v>1</v>
      </c>
      <c r="H400" s="25">
        <f>VLOOKUP($F400,Produk!$B$2:$C$75,2,0)</f>
        <v>25000</v>
      </c>
      <c r="I400" s="25">
        <f t="shared" si="1"/>
        <v>25000</v>
      </c>
      <c r="J400" s="26" t="s">
        <v>1266</v>
      </c>
      <c r="K400" s="13" t="s">
        <v>1267</v>
      </c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20">
      <c r="A401" s="5" t="s">
        <v>1270</v>
      </c>
      <c r="B401" s="29">
        <v>45003</v>
      </c>
      <c r="C401" s="5" t="s">
        <v>495</v>
      </c>
      <c r="D401" s="22" t="str">
        <f>VLOOKUP($C401,Customer!$A$1:$C$896,2,0)</f>
        <v>Lailly</v>
      </c>
      <c r="E401" s="13">
        <f>VLOOKUP($C401,Customer!$A$1:$C$896,3,0)</f>
        <v>6285330687155</v>
      </c>
      <c r="F401" s="5" t="s">
        <v>1287</v>
      </c>
      <c r="G401" s="28">
        <v>1</v>
      </c>
      <c r="H401" s="25">
        <f>VLOOKUP($F401,Produk!$B$2:$C$75,2,0)</f>
        <v>27000</v>
      </c>
      <c r="I401" s="25">
        <f t="shared" si="1"/>
        <v>27000</v>
      </c>
      <c r="J401" s="26" t="s">
        <v>1266</v>
      </c>
      <c r="K401" s="13" t="s">
        <v>1267</v>
      </c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20">
      <c r="A402" s="5" t="s">
        <v>1270</v>
      </c>
      <c r="B402" s="29">
        <v>45003</v>
      </c>
      <c r="C402" s="5" t="s">
        <v>280</v>
      </c>
      <c r="D402" s="22" t="str">
        <f>VLOOKUP($C402,Customer!$A$1:$C$896,2,0)</f>
        <v>Dinda Jamuuaan</v>
      </c>
      <c r="E402" s="23">
        <f>VLOOKUP($C402,Customer!$A$1:$C$896,3,0)</f>
        <v>6283857023085</v>
      </c>
      <c r="F402" s="5" t="s">
        <v>1289</v>
      </c>
      <c r="G402" s="28">
        <v>1</v>
      </c>
      <c r="H402" s="25">
        <f>VLOOKUP($F402,Produk!$B$2:$C$63,2,0)</f>
        <v>30000</v>
      </c>
      <c r="I402" s="25">
        <f t="shared" si="1"/>
        <v>30000</v>
      </c>
      <c r="J402" s="26" t="s">
        <v>1266</v>
      </c>
      <c r="K402" s="13" t="s">
        <v>1267</v>
      </c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20">
      <c r="A403" s="5" t="s">
        <v>1270</v>
      </c>
      <c r="B403" s="29">
        <v>45003</v>
      </c>
      <c r="C403" s="5" t="s">
        <v>498</v>
      </c>
      <c r="D403" s="22" t="str">
        <f>VLOOKUP($C403,Customer!$A$1:$C$896,2,0)</f>
        <v>Erlina</v>
      </c>
      <c r="E403" s="13">
        <f>VLOOKUP($C403,Customer!$A$1:$C$896,3,0)</f>
        <v>6285784065075</v>
      </c>
      <c r="F403" s="5" t="s">
        <v>1287</v>
      </c>
      <c r="G403" s="28">
        <v>3</v>
      </c>
      <c r="H403" s="25">
        <f>VLOOKUP($F403,Produk!$B$2:$C$75,2,0)</f>
        <v>27000</v>
      </c>
      <c r="I403" s="25">
        <f t="shared" si="1"/>
        <v>81000</v>
      </c>
      <c r="J403" s="26" t="s">
        <v>1266</v>
      </c>
      <c r="K403" s="13" t="s">
        <v>1267</v>
      </c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20">
      <c r="A404" s="5" t="s">
        <v>1270</v>
      </c>
      <c r="B404" s="29">
        <v>45003</v>
      </c>
      <c r="C404" s="5" t="s">
        <v>498</v>
      </c>
      <c r="D404" s="22" t="str">
        <f>VLOOKUP($C404,Customer!$A$1:$C$896,2,0)</f>
        <v>Erlina</v>
      </c>
      <c r="E404" s="13">
        <f>VLOOKUP($C404,Customer!$A$1:$C$896,3,0)</f>
        <v>6285784065075</v>
      </c>
      <c r="F404" s="5" t="s">
        <v>1307</v>
      </c>
      <c r="G404" s="28">
        <v>1</v>
      </c>
      <c r="H404" s="25">
        <f>VLOOKUP($F404,Produk!$B$2:$C$75,2,0)</f>
        <v>25000</v>
      </c>
      <c r="I404" s="25">
        <f t="shared" si="1"/>
        <v>25000</v>
      </c>
      <c r="J404" s="26" t="s">
        <v>1266</v>
      </c>
      <c r="K404" s="13" t="s">
        <v>1267</v>
      </c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20">
      <c r="A405" s="5" t="s">
        <v>1270</v>
      </c>
      <c r="B405" s="29">
        <v>45003</v>
      </c>
      <c r="C405" s="5" t="s">
        <v>497</v>
      </c>
      <c r="D405" s="22" t="str">
        <f>VLOOKUP($C405,Customer!$A$1:$C$896,2,0)</f>
        <v>Siska</v>
      </c>
      <c r="E405" s="13">
        <f>VLOOKUP($C405,Customer!$A$1:$C$896,3,0)</f>
        <v>628553251460</v>
      </c>
      <c r="F405" s="5" t="s">
        <v>1287</v>
      </c>
      <c r="G405" s="28">
        <v>1</v>
      </c>
      <c r="H405" s="25">
        <f>VLOOKUP($F405,Produk!$B$2:$C$75,2,0)</f>
        <v>27000</v>
      </c>
      <c r="I405" s="25">
        <f t="shared" si="1"/>
        <v>27000</v>
      </c>
      <c r="J405" s="26" t="s">
        <v>1272</v>
      </c>
      <c r="K405" s="13" t="s">
        <v>1267</v>
      </c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20">
      <c r="A406" s="5" t="s">
        <v>1270</v>
      </c>
      <c r="B406" s="29">
        <v>45003</v>
      </c>
      <c r="C406" s="5" t="s">
        <v>497</v>
      </c>
      <c r="D406" s="22" t="str">
        <f>VLOOKUP($C406,Customer!$A$1:$C$896,2,0)</f>
        <v>Siska</v>
      </c>
      <c r="E406" s="13">
        <f>VLOOKUP($C406,Customer!$A$1:$C$896,3,0)</f>
        <v>628553251460</v>
      </c>
      <c r="F406" s="5" t="s">
        <v>1273</v>
      </c>
      <c r="G406" s="28">
        <v>2</v>
      </c>
      <c r="H406" s="25">
        <f>VLOOKUP($F406,Produk!$B$2:$C$63,2,0)</f>
        <v>22000</v>
      </c>
      <c r="I406" s="25">
        <f t="shared" si="1"/>
        <v>44000</v>
      </c>
      <c r="J406" s="26" t="s">
        <v>1272</v>
      </c>
      <c r="K406" s="13" t="s">
        <v>1267</v>
      </c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20">
      <c r="A407" s="5" t="s">
        <v>1270</v>
      </c>
      <c r="B407" s="29">
        <v>45003</v>
      </c>
      <c r="C407" s="5" t="s">
        <v>500</v>
      </c>
      <c r="D407" s="22" t="str">
        <f>VLOOKUP($C407,Customer!$A$1:$C$896,2,0)</f>
        <v>Riana</v>
      </c>
      <c r="E407" s="13">
        <f>VLOOKUP($C407,Customer!$A$1:$C$896,3,0)</f>
        <v>6283849037056</v>
      </c>
      <c r="F407" s="5" t="s">
        <v>1273</v>
      </c>
      <c r="G407" s="28">
        <v>1</v>
      </c>
      <c r="H407" s="25">
        <f>VLOOKUP($F407,Produk!$B$2:$C$63,2,0)</f>
        <v>22000</v>
      </c>
      <c r="I407" s="25">
        <f t="shared" si="1"/>
        <v>22000</v>
      </c>
      <c r="J407" s="26" t="s">
        <v>1272</v>
      </c>
      <c r="K407" s="13" t="s">
        <v>1267</v>
      </c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20">
      <c r="A408" s="5" t="s">
        <v>1270</v>
      </c>
      <c r="B408" s="29">
        <v>45003</v>
      </c>
      <c r="C408" s="5" t="s">
        <v>500</v>
      </c>
      <c r="D408" s="22" t="str">
        <f>VLOOKUP($C408,Customer!$A$1:$C$896,2,0)</f>
        <v>Riana</v>
      </c>
      <c r="E408" s="13">
        <f>VLOOKUP($C408,Customer!$A$1:$C$896,3,0)</f>
        <v>6283849037056</v>
      </c>
      <c r="F408" s="5" t="s">
        <v>1274</v>
      </c>
      <c r="G408" s="28">
        <v>1</v>
      </c>
      <c r="H408" s="25">
        <f>VLOOKUP($F408,Produk!$B$2:$C$63,2,0)</f>
        <v>22000</v>
      </c>
      <c r="I408" s="25">
        <f t="shared" si="1"/>
        <v>22000</v>
      </c>
      <c r="J408" s="26" t="s">
        <v>1272</v>
      </c>
      <c r="K408" s="13" t="s">
        <v>1267</v>
      </c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20">
      <c r="A409" s="5" t="s">
        <v>1270</v>
      </c>
      <c r="B409" s="29">
        <v>45003</v>
      </c>
      <c r="C409" s="5" t="s">
        <v>500</v>
      </c>
      <c r="D409" s="22" t="str">
        <f>VLOOKUP($C409,Customer!$A$1:$C$896,2,0)</f>
        <v>Riana</v>
      </c>
      <c r="E409" s="13">
        <f>VLOOKUP($C409,Customer!$A$1:$C$896,3,0)</f>
        <v>6283849037056</v>
      </c>
      <c r="F409" s="5" t="s">
        <v>1289</v>
      </c>
      <c r="G409" s="28">
        <v>1</v>
      </c>
      <c r="H409" s="25">
        <f>VLOOKUP($F409,Produk!$B$2:$C$63,2,0)</f>
        <v>30000</v>
      </c>
      <c r="I409" s="25">
        <f t="shared" si="1"/>
        <v>30000</v>
      </c>
      <c r="J409" s="26" t="s">
        <v>1272</v>
      </c>
      <c r="K409" s="13" t="s">
        <v>1267</v>
      </c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20">
      <c r="A410" s="5" t="s">
        <v>1270</v>
      </c>
      <c r="B410" s="29">
        <v>45003</v>
      </c>
      <c r="C410" s="5" t="s">
        <v>500</v>
      </c>
      <c r="D410" s="22" t="str">
        <f>VLOOKUP($C410,Customer!$A$1:$C$896,2,0)</f>
        <v>Riana</v>
      </c>
      <c r="E410" s="13">
        <f>VLOOKUP($C410,Customer!$A$1:$C$896,3,0)</f>
        <v>6283849037056</v>
      </c>
      <c r="F410" s="5" t="s">
        <v>1307</v>
      </c>
      <c r="G410" s="28">
        <v>1</v>
      </c>
      <c r="H410" s="25">
        <f>VLOOKUP($F410,Produk!$B$2:$C$75,2,0)</f>
        <v>25000</v>
      </c>
      <c r="I410" s="25">
        <f t="shared" si="1"/>
        <v>25000</v>
      </c>
      <c r="J410" s="26" t="s">
        <v>1272</v>
      </c>
      <c r="K410" s="13" t="s">
        <v>1267</v>
      </c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20">
      <c r="A411" s="5" t="s">
        <v>1270</v>
      </c>
      <c r="B411" s="29">
        <v>45003</v>
      </c>
      <c r="C411" s="5" t="s">
        <v>502</v>
      </c>
      <c r="D411" s="22" t="str">
        <f>VLOOKUP($C411,Customer!$A$1:$C$896,2,0)</f>
        <v>Fadila Sonya</v>
      </c>
      <c r="E411" s="13">
        <f>VLOOKUP($C411,Customer!$A$1:$C$896,3,0)</f>
        <v>6285606923468</v>
      </c>
      <c r="F411" s="5" t="s">
        <v>1274</v>
      </c>
      <c r="G411" s="28">
        <v>1</v>
      </c>
      <c r="H411" s="25">
        <f>VLOOKUP($F411,Produk!$B$2:$C$63,2,0)</f>
        <v>22000</v>
      </c>
      <c r="I411" s="25">
        <f t="shared" si="1"/>
        <v>22000</v>
      </c>
      <c r="J411" s="26" t="s">
        <v>1266</v>
      </c>
      <c r="K411" s="13" t="s">
        <v>1267</v>
      </c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20">
      <c r="A412" s="5" t="s">
        <v>1270</v>
      </c>
      <c r="B412" s="29">
        <v>45003</v>
      </c>
      <c r="C412" s="5" t="s">
        <v>502</v>
      </c>
      <c r="D412" s="22" t="str">
        <f>VLOOKUP($C412,Customer!$A$1:$C$896,2,0)</f>
        <v>Fadila Sonya</v>
      </c>
      <c r="E412" s="13">
        <f>VLOOKUP($C412,Customer!$A$1:$C$896,3,0)</f>
        <v>6285606923468</v>
      </c>
      <c r="F412" s="5" t="s">
        <v>1307</v>
      </c>
      <c r="G412" s="28">
        <v>1</v>
      </c>
      <c r="H412" s="25">
        <f>VLOOKUP($F412,Produk!$B$2:$C$75,2,0)</f>
        <v>25000</v>
      </c>
      <c r="I412" s="25">
        <f t="shared" si="1"/>
        <v>25000</v>
      </c>
      <c r="J412" s="26" t="s">
        <v>1266</v>
      </c>
      <c r="K412" s="13" t="s">
        <v>1267</v>
      </c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20">
      <c r="A413" s="5" t="s">
        <v>1270</v>
      </c>
      <c r="B413" s="29">
        <v>45003</v>
      </c>
      <c r="C413" s="5" t="s">
        <v>502</v>
      </c>
      <c r="D413" s="22" t="str">
        <f>VLOOKUP($C413,Customer!$A$1:$C$896,2,0)</f>
        <v>Fadila Sonya</v>
      </c>
      <c r="E413" s="13">
        <f>VLOOKUP($C413,Customer!$A$1:$C$896,3,0)</f>
        <v>6285606923468</v>
      </c>
      <c r="F413" s="5" t="s">
        <v>1290</v>
      </c>
      <c r="G413" s="28">
        <v>1</v>
      </c>
      <c r="H413" s="25">
        <f>VLOOKUP($F413,Produk!$B$2:$C$63,2,0)</f>
        <v>40000</v>
      </c>
      <c r="I413" s="25">
        <f t="shared" si="1"/>
        <v>40000</v>
      </c>
      <c r="J413" s="26" t="s">
        <v>1266</v>
      </c>
      <c r="K413" s="13" t="s">
        <v>1267</v>
      </c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20">
      <c r="A414" s="5" t="s">
        <v>1270</v>
      </c>
      <c r="B414" s="29">
        <v>45003</v>
      </c>
      <c r="C414" s="5" t="s">
        <v>504</v>
      </c>
      <c r="D414" s="22" t="str">
        <f>VLOOKUP($C414,Customer!$A$1:$C$896,2,0)</f>
        <v>Sonya</v>
      </c>
      <c r="E414" s="13">
        <f>VLOOKUP($C414,Customer!$A$1:$C$896,3,0)</f>
        <v>62811310252</v>
      </c>
      <c r="F414" s="5" t="s">
        <v>1307</v>
      </c>
      <c r="G414" s="28">
        <v>1</v>
      </c>
      <c r="H414" s="25">
        <f>VLOOKUP($F414,Produk!$B$2:$C$75,2,0)</f>
        <v>25000</v>
      </c>
      <c r="I414" s="25">
        <f t="shared" si="1"/>
        <v>25000</v>
      </c>
      <c r="J414" s="26" t="s">
        <v>1299</v>
      </c>
      <c r="K414" s="13" t="s">
        <v>1279</v>
      </c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20">
      <c r="A415" s="5" t="s">
        <v>1270</v>
      </c>
      <c r="B415" s="29">
        <v>45003</v>
      </c>
      <c r="C415" s="5" t="s">
        <v>504</v>
      </c>
      <c r="D415" s="22" t="str">
        <f>VLOOKUP($C415,Customer!$A$1:$C$896,2,0)</f>
        <v>Sonya</v>
      </c>
      <c r="E415" s="13">
        <f>VLOOKUP($C415,Customer!$A$1:$C$896,3,0)</f>
        <v>62811310252</v>
      </c>
      <c r="F415" s="5" t="s">
        <v>1289</v>
      </c>
      <c r="G415" s="28">
        <v>1</v>
      </c>
      <c r="H415" s="25">
        <f>VLOOKUP($F415,Produk!$B$2:$C$63,2,0)</f>
        <v>30000</v>
      </c>
      <c r="I415" s="25">
        <f t="shared" si="1"/>
        <v>30000</v>
      </c>
      <c r="J415" s="26" t="s">
        <v>1299</v>
      </c>
      <c r="K415" s="13" t="s">
        <v>1279</v>
      </c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20">
      <c r="A416" s="5" t="s">
        <v>1270</v>
      </c>
      <c r="B416" s="29">
        <v>45003</v>
      </c>
      <c r="C416" s="5" t="s">
        <v>504</v>
      </c>
      <c r="D416" s="22" t="str">
        <f>VLOOKUP($C416,Customer!$A$1:$C$896,2,0)</f>
        <v>Sonya</v>
      </c>
      <c r="E416" s="13">
        <f>VLOOKUP($C416,Customer!$A$1:$C$896,3,0)</f>
        <v>62811310252</v>
      </c>
      <c r="F416" s="5" t="s">
        <v>1290</v>
      </c>
      <c r="G416" s="28">
        <v>1</v>
      </c>
      <c r="H416" s="25">
        <f>VLOOKUP($F416,Produk!$B$2:$C$63,2,0)</f>
        <v>40000</v>
      </c>
      <c r="I416" s="25">
        <f t="shared" si="1"/>
        <v>40000</v>
      </c>
      <c r="J416" s="26" t="s">
        <v>1299</v>
      </c>
      <c r="K416" s="13" t="s">
        <v>1279</v>
      </c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20">
      <c r="A417" s="5" t="s">
        <v>1275</v>
      </c>
      <c r="B417" s="29">
        <v>45004</v>
      </c>
      <c r="C417" s="5" t="s">
        <v>506</v>
      </c>
      <c r="D417" s="22" t="str">
        <f>VLOOKUP($C417,Customer!$A$1:$C$896,2,0)</f>
        <v>Tasha</v>
      </c>
      <c r="E417" s="13">
        <f>VLOOKUP($C417,Customer!$A$1:$C$896,3,0)</f>
        <v>6281216262821</v>
      </c>
      <c r="F417" s="5" t="s">
        <v>1268</v>
      </c>
      <c r="G417" s="28">
        <v>1</v>
      </c>
      <c r="H417" s="25">
        <f>VLOOKUP($F417,Produk!$B$2:$C$63,2,0)</f>
        <v>35000</v>
      </c>
      <c r="I417" s="25">
        <f t="shared" si="1"/>
        <v>35000</v>
      </c>
      <c r="J417" s="26" t="s">
        <v>1266</v>
      </c>
      <c r="K417" s="13" t="s">
        <v>1267</v>
      </c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20">
      <c r="A418" s="5" t="s">
        <v>1275</v>
      </c>
      <c r="B418" s="29">
        <v>45004</v>
      </c>
      <c r="C418" s="5" t="s">
        <v>506</v>
      </c>
      <c r="D418" s="22" t="str">
        <f>VLOOKUP($C418,Customer!$A$1:$C$896,2,0)</f>
        <v>Tasha</v>
      </c>
      <c r="E418" s="13">
        <f>VLOOKUP($C418,Customer!$A$1:$C$896,3,0)</f>
        <v>6281216262821</v>
      </c>
      <c r="F418" s="5" t="s">
        <v>1287</v>
      </c>
      <c r="G418" s="28">
        <v>1</v>
      </c>
      <c r="H418" s="25">
        <f>VLOOKUP($F418,Produk!$B$2:$C$75,2,0)</f>
        <v>27000</v>
      </c>
      <c r="I418" s="25">
        <f t="shared" si="1"/>
        <v>27000</v>
      </c>
      <c r="J418" s="26" t="s">
        <v>1266</v>
      </c>
      <c r="K418" s="13" t="s">
        <v>1267</v>
      </c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20">
      <c r="A419" s="5" t="s">
        <v>1275</v>
      </c>
      <c r="B419" s="29">
        <v>45004</v>
      </c>
      <c r="C419" s="5" t="s">
        <v>506</v>
      </c>
      <c r="D419" s="22" t="str">
        <f>VLOOKUP($C419,Customer!$A$1:$C$896,2,0)</f>
        <v>Tasha</v>
      </c>
      <c r="E419" s="13">
        <f>VLOOKUP($C419,Customer!$A$1:$C$896,3,0)</f>
        <v>6281216262821</v>
      </c>
      <c r="F419" s="5" t="s">
        <v>1290</v>
      </c>
      <c r="G419" s="28">
        <v>1</v>
      </c>
      <c r="H419" s="25">
        <f>VLOOKUP($F419,Produk!$B$2:$C$63,2,0)</f>
        <v>40000</v>
      </c>
      <c r="I419" s="25">
        <f t="shared" si="1"/>
        <v>40000</v>
      </c>
      <c r="J419" s="26" t="s">
        <v>1266</v>
      </c>
      <c r="K419" s="13" t="s">
        <v>1267</v>
      </c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20">
      <c r="A420" s="5" t="s">
        <v>1275</v>
      </c>
      <c r="B420" s="29">
        <v>45004</v>
      </c>
      <c r="C420" s="5" t="s">
        <v>506</v>
      </c>
      <c r="D420" s="22" t="str">
        <f>VLOOKUP($C420,Customer!$A$1:$C$896,2,0)</f>
        <v>Tasha</v>
      </c>
      <c r="E420" s="13">
        <f>VLOOKUP($C420,Customer!$A$1:$C$896,3,0)</f>
        <v>6281216262821</v>
      </c>
      <c r="F420" s="5" t="s">
        <v>1273</v>
      </c>
      <c r="G420" s="28">
        <v>1</v>
      </c>
      <c r="H420" s="25">
        <f>VLOOKUP($F420,Produk!$B$2:$C$63,2,0)</f>
        <v>22000</v>
      </c>
      <c r="I420" s="25">
        <f t="shared" si="1"/>
        <v>22000</v>
      </c>
      <c r="J420" s="26" t="s">
        <v>1266</v>
      </c>
      <c r="K420" s="13" t="s">
        <v>1267</v>
      </c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20">
      <c r="A421" s="5" t="s">
        <v>1275</v>
      </c>
      <c r="B421" s="29">
        <v>45004</v>
      </c>
      <c r="C421" s="5" t="s">
        <v>508</v>
      </c>
      <c r="D421" s="22" t="str">
        <f>VLOOKUP($C421,Customer!$A$1:$C$896,2,0)</f>
        <v>Diva</v>
      </c>
      <c r="E421" s="13">
        <f>VLOOKUP($C421,Customer!$A$1:$C$896,3,0)</f>
        <v>6281230307506</v>
      </c>
      <c r="F421" s="5" t="s">
        <v>1268</v>
      </c>
      <c r="G421" s="28">
        <v>2</v>
      </c>
      <c r="H421" s="25">
        <f>VLOOKUP($F421,Produk!$B$2:$C$63,2,0)</f>
        <v>35000</v>
      </c>
      <c r="I421" s="25">
        <f t="shared" si="1"/>
        <v>70000</v>
      </c>
      <c r="J421" s="26" t="s">
        <v>1272</v>
      </c>
      <c r="K421" s="13" t="s">
        <v>1267</v>
      </c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20">
      <c r="A422" s="5" t="s">
        <v>1275</v>
      </c>
      <c r="B422" s="29">
        <v>45004</v>
      </c>
      <c r="C422" s="5" t="s">
        <v>508</v>
      </c>
      <c r="D422" s="22" t="str">
        <f>VLOOKUP($C422,Customer!$A$1:$C$896,2,0)</f>
        <v>Diva</v>
      </c>
      <c r="E422" s="13">
        <f>VLOOKUP($C422,Customer!$A$1:$C$896,3,0)</f>
        <v>6281230307506</v>
      </c>
      <c r="F422" s="5" t="s">
        <v>1277</v>
      </c>
      <c r="G422" s="28">
        <v>2</v>
      </c>
      <c r="H422" s="25">
        <f>VLOOKUP($F422,Produk!$B$2:$C$63,2,0)</f>
        <v>22000</v>
      </c>
      <c r="I422" s="25">
        <f t="shared" si="1"/>
        <v>44000</v>
      </c>
      <c r="J422" s="26" t="s">
        <v>1272</v>
      </c>
      <c r="K422" s="13" t="s">
        <v>1267</v>
      </c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20">
      <c r="A423" s="5" t="s">
        <v>1275</v>
      </c>
      <c r="B423" s="29">
        <v>45004</v>
      </c>
      <c r="C423" s="5" t="s">
        <v>3</v>
      </c>
      <c r="D423" s="22" t="str">
        <f>VLOOKUP($C423,Customer!$A$1:$C$896,2,0)</f>
        <v>Citra Bayunda</v>
      </c>
      <c r="E423" s="23">
        <f>VLOOKUP($C423,Customer!$A$1:$C$896,3,0)</f>
        <v>6281231177447</v>
      </c>
      <c r="F423" s="5" t="s">
        <v>1277</v>
      </c>
      <c r="G423" s="28">
        <v>1</v>
      </c>
      <c r="H423" s="25">
        <f>VLOOKUP($F423,Produk!$B$2:$C$63,2,0)</f>
        <v>22000</v>
      </c>
      <c r="I423" s="25">
        <f t="shared" si="1"/>
        <v>22000</v>
      </c>
      <c r="J423" s="26" t="s">
        <v>1266</v>
      </c>
      <c r="K423" s="13" t="s">
        <v>1267</v>
      </c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20">
      <c r="A424" s="5" t="s">
        <v>1275</v>
      </c>
      <c r="B424" s="29">
        <v>45004</v>
      </c>
      <c r="C424" s="5" t="s">
        <v>3</v>
      </c>
      <c r="D424" s="22" t="str">
        <f>VLOOKUP($C424,Customer!$A$1:$C$896,2,0)</f>
        <v>Citra Bayunda</v>
      </c>
      <c r="E424" s="23">
        <f>VLOOKUP($C424,Customer!$A$1:$C$896,3,0)</f>
        <v>6281231177447</v>
      </c>
      <c r="F424" s="5" t="s">
        <v>1274</v>
      </c>
      <c r="G424" s="28">
        <v>1</v>
      </c>
      <c r="H424" s="25">
        <f>VLOOKUP($F424,Produk!$B$2:$C$63,2,0)</f>
        <v>22000</v>
      </c>
      <c r="I424" s="25">
        <f t="shared" si="1"/>
        <v>22000</v>
      </c>
      <c r="J424" s="26" t="s">
        <v>1266</v>
      </c>
      <c r="K424" s="13" t="s">
        <v>1267</v>
      </c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20">
      <c r="A425" s="5" t="s">
        <v>1275</v>
      </c>
      <c r="B425" s="29">
        <v>45004</v>
      </c>
      <c r="C425" s="5" t="s">
        <v>346</v>
      </c>
      <c r="D425" s="22" t="str">
        <f>VLOOKUP($C425,Customer!$A$1:$C$896,2,0)</f>
        <v>Hanna</v>
      </c>
      <c r="E425" s="13">
        <f>VLOOKUP($C425,Customer!$A$1:$C$896,3,0)</f>
        <v>6285655437525</v>
      </c>
      <c r="F425" s="5" t="s">
        <v>1307</v>
      </c>
      <c r="G425" s="28">
        <v>1</v>
      </c>
      <c r="H425" s="25">
        <f>VLOOKUP($F425,Produk!$B$2:$C$75,2,0)</f>
        <v>25000</v>
      </c>
      <c r="I425" s="25">
        <f t="shared" si="1"/>
        <v>25000</v>
      </c>
      <c r="J425" s="26" t="s">
        <v>1272</v>
      </c>
      <c r="K425" s="13" t="s">
        <v>1278</v>
      </c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20">
      <c r="A426" s="5" t="s">
        <v>1275</v>
      </c>
      <c r="B426" s="29">
        <v>45004</v>
      </c>
      <c r="C426" s="5" t="s">
        <v>3</v>
      </c>
      <c r="D426" s="22" t="str">
        <f>VLOOKUP($C426,Customer!$A$1:$C$896,2,0)</f>
        <v>Citra Bayunda</v>
      </c>
      <c r="E426" s="23">
        <f>VLOOKUP($C426,Customer!$A$1:$C$896,3,0)</f>
        <v>6281231177447</v>
      </c>
      <c r="F426" s="5" t="s">
        <v>1307</v>
      </c>
      <c r="G426" s="28">
        <v>1</v>
      </c>
      <c r="H426" s="25">
        <f>VLOOKUP($F426,Produk!$B$2:$C$75,2,0)</f>
        <v>25000</v>
      </c>
      <c r="I426" s="25">
        <f t="shared" si="1"/>
        <v>25000</v>
      </c>
      <c r="J426" s="26" t="s">
        <v>1266</v>
      </c>
      <c r="K426" s="13" t="s">
        <v>1267</v>
      </c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20">
      <c r="A427" s="5" t="s">
        <v>1275</v>
      </c>
      <c r="B427" s="29">
        <v>45004</v>
      </c>
      <c r="C427" s="5" t="s">
        <v>3</v>
      </c>
      <c r="D427" s="22" t="str">
        <f>VLOOKUP($C427,Customer!$A$1:$C$896,2,0)</f>
        <v>Citra Bayunda</v>
      </c>
      <c r="E427" s="23">
        <f>VLOOKUP($C427,Customer!$A$1:$C$896,3,0)</f>
        <v>6281231177447</v>
      </c>
      <c r="F427" s="5" t="s">
        <v>1277</v>
      </c>
      <c r="G427" s="28">
        <v>1</v>
      </c>
      <c r="H427" s="25">
        <f>VLOOKUP($F427,Produk!$B$2:$C$63,2,0)</f>
        <v>22000</v>
      </c>
      <c r="I427" s="25">
        <f t="shared" si="1"/>
        <v>22000</v>
      </c>
      <c r="J427" s="26" t="s">
        <v>1266</v>
      </c>
      <c r="K427" s="13" t="s">
        <v>1267</v>
      </c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20">
      <c r="A428" s="5" t="s">
        <v>1275</v>
      </c>
      <c r="B428" s="29">
        <v>45004</v>
      </c>
      <c r="C428" s="5" t="s">
        <v>509</v>
      </c>
      <c r="D428" s="22" t="str">
        <f>VLOOKUP($C428,Customer!$A$1:$C$896,2,0)</f>
        <v>Zahwa</v>
      </c>
      <c r="E428" s="13">
        <f>VLOOKUP($C428,Customer!$A$1:$C$896,3,0)</f>
        <v>6281331102930</v>
      </c>
      <c r="F428" s="5" t="s">
        <v>1287</v>
      </c>
      <c r="G428" s="28">
        <v>1</v>
      </c>
      <c r="H428" s="25">
        <f>VLOOKUP($F428,Produk!$B$2:$C$75,2,0)</f>
        <v>27000</v>
      </c>
      <c r="I428" s="25">
        <f t="shared" si="1"/>
        <v>27000</v>
      </c>
      <c r="J428" s="26" t="s">
        <v>1276</v>
      </c>
      <c r="K428" s="13" t="s">
        <v>1267</v>
      </c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20">
      <c r="A429" s="5" t="s">
        <v>1275</v>
      </c>
      <c r="B429" s="29">
        <v>45004</v>
      </c>
      <c r="C429" s="5" t="s">
        <v>509</v>
      </c>
      <c r="D429" s="22" t="str">
        <f>VLOOKUP($C429,Customer!$A$1:$C$896,2,0)</f>
        <v>Zahwa</v>
      </c>
      <c r="E429" s="13">
        <f>VLOOKUP($C429,Customer!$A$1:$C$896,3,0)</f>
        <v>6281331102930</v>
      </c>
      <c r="F429" s="5" t="s">
        <v>1296</v>
      </c>
      <c r="G429" s="28">
        <v>1</v>
      </c>
      <c r="H429" s="25">
        <f>VLOOKUP($F429,Produk!$B$2:$C$63,2,0)</f>
        <v>17000</v>
      </c>
      <c r="I429" s="25">
        <f t="shared" si="1"/>
        <v>17000</v>
      </c>
      <c r="J429" s="26" t="s">
        <v>1276</v>
      </c>
      <c r="K429" s="13" t="s">
        <v>1278</v>
      </c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20">
      <c r="A430" s="5" t="s">
        <v>1275</v>
      </c>
      <c r="B430" s="29">
        <v>45004</v>
      </c>
      <c r="C430" s="5" t="s">
        <v>509</v>
      </c>
      <c r="D430" s="22" t="str">
        <f>VLOOKUP($C430,Customer!$A$1:$C$896,2,0)</f>
        <v>Zahwa</v>
      </c>
      <c r="E430" s="13">
        <f>VLOOKUP($C430,Customer!$A$1:$C$896,3,0)</f>
        <v>6281331102930</v>
      </c>
      <c r="F430" s="5" t="s">
        <v>1268</v>
      </c>
      <c r="G430" s="28">
        <v>1</v>
      </c>
      <c r="H430" s="25">
        <f>VLOOKUP($F430,Produk!$B$2:$C$63,2,0)</f>
        <v>35000</v>
      </c>
      <c r="I430" s="25">
        <f t="shared" si="1"/>
        <v>35000</v>
      </c>
      <c r="J430" s="26" t="s">
        <v>1276</v>
      </c>
      <c r="K430" s="13" t="s">
        <v>1279</v>
      </c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20">
      <c r="A431" s="5" t="s">
        <v>1281</v>
      </c>
      <c r="B431" s="29">
        <v>45013</v>
      </c>
      <c r="C431" s="5" t="s">
        <v>511</v>
      </c>
      <c r="D431" s="22" t="str">
        <f>VLOOKUP($C431,Customer!$A$1:$C$896,2,0)</f>
        <v>Gaby Irma</v>
      </c>
      <c r="E431" s="13">
        <f>VLOOKUP($C431,Customer!$A$1:$C$896,3,0)</f>
        <v>6287853114543</v>
      </c>
      <c r="F431" s="5" t="s">
        <v>1309</v>
      </c>
      <c r="G431" s="28">
        <v>1</v>
      </c>
      <c r="H431" s="25">
        <f>VLOOKUP($F431,Produk!$B$2:$C$75,2,0)</f>
        <v>30000</v>
      </c>
      <c r="I431" s="25">
        <f t="shared" si="1"/>
        <v>30000</v>
      </c>
      <c r="J431" s="26" t="s">
        <v>1266</v>
      </c>
      <c r="K431" s="13" t="s">
        <v>1267</v>
      </c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20">
      <c r="A432" s="5" t="s">
        <v>1281</v>
      </c>
      <c r="B432" s="29">
        <v>45013</v>
      </c>
      <c r="C432" s="5" t="s">
        <v>511</v>
      </c>
      <c r="D432" s="22" t="str">
        <f>VLOOKUP($C432,Customer!$A$1:$C$896,2,0)</f>
        <v>Gaby Irma</v>
      </c>
      <c r="E432" s="13">
        <f>VLOOKUP($C432,Customer!$A$1:$C$896,3,0)</f>
        <v>6287853114543</v>
      </c>
      <c r="F432" s="5" t="s">
        <v>1268</v>
      </c>
      <c r="G432" s="28">
        <v>1</v>
      </c>
      <c r="H432" s="25">
        <f>VLOOKUP($F432,Produk!$B$2:$C$63,2,0)</f>
        <v>35000</v>
      </c>
      <c r="I432" s="25">
        <f t="shared" si="1"/>
        <v>35000</v>
      </c>
      <c r="J432" s="26" t="str">
        <f t="shared" ref="J432:J434" si="4">J431</f>
        <v>QRIS</v>
      </c>
      <c r="K432" s="13" t="s">
        <v>1267</v>
      </c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20">
      <c r="A433" s="5" t="s">
        <v>1281</v>
      </c>
      <c r="B433" s="29">
        <v>45013</v>
      </c>
      <c r="C433" s="5" t="s">
        <v>511</v>
      </c>
      <c r="D433" s="22" t="str">
        <f>VLOOKUP($C433,Customer!$A$1:$C$896,2,0)</f>
        <v>Gaby Irma</v>
      </c>
      <c r="E433" s="13">
        <f>VLOOKUP($C433,Customer!$A$1:$C$896,3,0)</f>
        <v>6287853114543</v>
      </c>
      <c r="F433" s="5" t="s">
        <v>1274</v>
      </c>
      <c r="G433" s="28">
        <v>1</v>
      </c>
      <c r="H433" s="25">
        <f>VLOOKUP($F433,Produk!$B$2:$C$63,2,0)</f>
        <v>22000</v>
      </c>
      <c r="I433" s="25">
        <f t="shared" si="1"/>
        <v>22000</v>
      </c>
      <c r="J433" s="26" t="str">
        <f t="shared" si="4"/>
        <v>QRIS</v>
      </c>
      <c r="K433" s="13" t="s">
        <v>1267</v>
      </c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20">
      <c r="A434" s="5" t="s">
        <v>1281</v>
      </c>
      <c r="B434" s="29">
        <v>45013</v>
      </c>
      <c r="C434" s="5" t="s">
        <v>511</v>
      </c>
      <c r="D434" s="22" t="str">
        <f>VLOOKUP($C434,Customer!$A$1:$C$896,2,0)</f>
        <v>Gaby Irma</v>
      </c>
      <c r="E434" s="13">
        <f>VLOOKUP($C434,Customer!$A$1:$C$896,3,0)</f>
        <v>6287853114543</v>
      </c>
      <c r="F434" s="5" t="s">
        <v>1287</v>
      </c>
      <c r="G434" s="28">
        <v>1</v>
      </c>
      <c r="H434" s="25">
        <f>VLOOKUP($F434,Produk!$B$2:$C$75,2,0)</f>
        <v>27000</v>
      </c>
      <c r="I434" s="25">
        <f t="shared" si="1"/>
        <v>27000</v>
      </c>
      <c r="J434" s="26" t="str">
        <f t="shared" si="4"/>
        <v>QRIS</v>
      </c>
      <c r="K434" s="13" t="s">
        <v>1267</v>
      </c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20">
      <c r="A435" s="5" t="s">
        <v>1284</v>
      </c>
      <c r="B435" s="29">
        <v>45014</v>
      </c>
      <c r="C435" s="5" t="s">
        <v>3</v>
      </c>
      <c r="D435" s="22" t="str">
        <f>VLOOKUP($C435,Customer!$A$1:$C$896,2,0)</f>
        <v>Citra Bayunda</v>
      </c>
      <c r="E435" s="23">
        <f>VLOOKUP($C435,Customer!$A$1:$C$896,3,0)</f>
        <v>6281231177447</v>
      </c>
      <c r="F435" s="5" t="s">
        <v>1309</v>
      </c>
      <c r="G435" s="28">
        <v>1</v>
      </c>
      <c r="H435" s="25">
        <f>VLOOKUP($F435,Produk!$B$2:$C$75,2,0)</f>
        <v>30000</v>
      </c>
      <c r="I435" s="25">
        <f t="shared" si="1"/>
        <v>30000</v>
      </c>
      <c r="J435" s="26" t="s">
        <v>1272</v>
      </c>
      <c r="K435" s="13" t="s">
        <v>1278</v>
      </c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20">
      <c r="A436" s="5" t="s">
        <v>1284</v>
      </c>
      <c r="B436" s="29">
        <v>45014</v>
      </c>
      <c r="C436" s="5" t="s">
        <v>513</v>
      </c>
      <c r="D436" s="22" t="str">
        <f>VLOOKUP($C436,Customer!$A$1:$C$896,2,0)</f>
        <v>Khai</v>
      </c>
      <c r="E436" s="13">
        <f>VLOOKUP($C436,Customer!$A$1:$C$896,3,0)</f>
        <v>6281806381116</v>
      </c>
      <c r="F436" s="5" t="s">
        <v>1309</v>
      </c>
      <c r="G436" s="28">
        <v>3</v>
      </c>
      <c r="H436" s="25">
        <f>VLOOKUP($F436,Produk!$B$2:$C$75,2,0)</f>
        <v>30000</v>
      </c>
      <c r="I436" s="25">
        <f t="shared" si="1"/>
        <v>90000</v>
      </c>
      <c r="J436" s="26" t="s">
        <v>1299</v>
      </c>
      <c r="K436" s="13" t="s">
        <v>1279</v>
      </c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20">
      <c r="A437" s="5" t="s">
        <v>1264</v>
      </c>
      <c r="B437" s="29">
        <v>45016</v>
      </c>
      <c r="C437" s="5" t="s">
        <v>515</v>
      </c>
      <c r="D437" s="22" t="str">
        <f>VLOOKUP($C437,Customer!$A$1:$C$896,2,0)</f>
        <v>Abil</v>
      </c>
      <c r="E437" s="13">
        <f>VLOOKUP($C437,Customer!$A$1:$C$896,3,0)</f>
        <v>6281515344600</v>
      </c>
      <c r="F437" s="5" t="s">
        <v>1309</v>
      </c>
      <c r="G437" s="28">
        <v>1</v>
      </c>
      <c r="H437" s="25">
        <f>VLOOKUP($F437,Produk!$B$2:$C$75,2,0)</f>
        <v>30000</v>
      </c>
      <c r="I437" s="25">
        <f t="shared" si="1"/>
        <v>30000</v>
      </c>
      <c r="J437" s="26" t="str">
        <f t="shared" ref="J437:J440" si="5">J436</f>
        <v>Transfer</v>
      </c>
      <c r="K437" s="13" t="str">
        <f t="shared" ref="K437:K440" si="6">K430</f>
        <v>Gosend</v>
      </c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20">
      <c r="A438" s="5" t="s">
        <v>1264</v>
      </c>
      <c r="B438" s="29">
        <v>45016</v>
      </c>
      <c r="C438" s="5" t="s">
        <v>515</v>
      </c>
      <c r="D438" s="22" t="str">
        <f>VLOOKUP($C438,Customer!$A$1:$C$896,2,0)</f>
        <v>Abil</v>
      </c>
      <c r="E438" s="13">
        <f>VLOOKUP($C438,Customer!$A$1:$C$896,3,0)</f>
        <v>6281515344600</v>
      </c>
      <c r="F438" s="5" t="s">
        <v>1294</v>
      </c>
      <c r="G438" s="28">
        <v>1</v>
      </c>
      <c r="H438" s="25">
        <f>VLOOKUP($F438,Produk!$B$2:$C$63,2,0)</f>
        <v>28000</v>
      </c>
      <c r="I438" s="25">
        <f t="shared" si="1"/>
        <v>28000</v>
      </c>
      <c r="J438" s="26" t="str">
        <f t="shared" si="5"/>
        <v>Transfer</v>
      </c>
      <c r="K438" s="13" t="str">
        <f t="shared" si="6"/>
        <v>Dine-in di Teras Rayu</v>
      </c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20">
      <c r="A439" s="5" t="s">
        <v>1264</v>
      </c>
      <c r="B439" s="29">
        <v>45016</v>
      </c>
      <c r="C439" s="5" t="s">
        <v>515</v>
      </c>
      <c r="D439" s="22" t="str">
        <f>VLOOKUP($C439,Customer!$A$1:$C$896,2,0)</f>
        <v>Abil</v>
      </c>
      <c r="E439" s="13">
        <f>VLOOKUP($C439,Customer!$A$1:$C$896,3,0)</f>
        <v>6281515344600</v>
      </c>
      <c r="F439" s="5" t="s">
        <v>1274</v>
      </c>
      <c r="G439" s="28">
        <v>1</v>
      </c>
      <c r="H439" s="25">
        <f>VLOOKUP($F439,Produk!$B$2:$C$63,2,0)</f>
        <v>22000</v>
      </c>
      <c r="I439" s="25">
        <f t="shared" si="1"/>
        <v>22000</v>
      </c>
      <c r="J439" s="26" t="str">
        <f t="shared" si="5"/>
        <v>Transfer</v>
      </c>
      <c r="K439" s="13" t="str">
        <f t="shared" si="6"/>
        <v>Dine-in di Teras Rayu</v>
      </c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20">
      <c r="A440" s="5" t="s">
        <v>1264</v>
      </c>
      <c r="B440" s="29">
        <v>45016</v>
      </c>
      <c r="C440" s="5" t="s">
        <v>515</v>
      </c>
      <c r="D440" s="22" t="str">
        <f>VLOOKUP($C440,Customer!$A$1:$C$896,2,0)</f>
        <v>Abil</v>
      </c>
      <c r="E440" s="13">
        <f>VLOOKUP($C440,Customer!$A$1:$C$896,3,0)</f>
        <v>6281515344600</v>
      </c>
      <c r="F440" s="5" t="s">
        <v>1273</v>
      </c>
      <c r="G440" s="28">
        <v>1</v>
      </c>
      <c r="H440" s="25">
        <f>VLOOKUP($F440,Produk!$B$2:$C$63,2,0)</f>
        <v>22000</v>
      </c>
      <c r="I440" s="25">
        <f t="shared" si="1"/>
        <v>22000</v>
      </c>
      <c r="J440" s="26" t="str">
        <f t="shared" si="5"/>
        <v>Transfer</v>
      </c>
      <c r="K440" s="13" t="str">
        <f t="shared" si="6"/>
        <v>Dine-in di Teras Rayu</v>
      </c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20">
      <c r="A441" s="5" t="s">
        <v>1284</v>
      </c>
      <c r="B441" s="29">
        <v>45021</v>
      </c>
      <c r="C441" s="5" t="s">
        <v>280</v>
      </c>
      <c r="D441" s="22" t="str">
        <f>VLOOKUP($C441,Customer!$A$1:$C$896,2,0)</f>
        <v>Dinda Jamuuaan</v>
      </c>
      <c r="E441" s="23">
        <f>VLOOKUP($C441,Customer!$A$1:$C$896,3,0)</f>
        <v>6283857023085</v>
      </c>
      <c r="F441" s="5" t="s">
        <v>1289</v>
      </c>
      <c r="G441" s="28">
        <v>2</v>
      </c>
      <c r="H441" s="25">
        <f>VLOOKUP($F441,Produk!$B$2:$C$75,2,0)</f>
        <v>30000</v>
      </c>
      <c r="I441" s="25">
        <f t="shared" si="1"/>
        <v>60000</v>
      </c>
      <c r="J441" s="26" t="s">
        <v>1266</v>
      </c>
      <c r="K441" s="13" t="s">
        <v>1278</v>
      </c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20">
      <c r="A442" s="5" t="s">
        <v>1284</v>
      </c>
      <c r="B442" s="29">
        <v>45021</v>
      </c>
      <c r="C442" s="5" t="s">
        <v>280</v>
      </c>
      <c r="D442" s="22" t="str">
        <f>VLOOKUP($C442,Customer!$A$1:$C$896,2,0)</f>
        <v>Dinda Jamuuaan</v>
      </c>
      <c r="E442" s="23">
        <f>VLOOKUP($C442,Customer!$A$1:$C$896,3,0)</f>
        <v>6283857023085</v>
      </c>
      <c r="F442" s="5" t="s">
        <v>1290</v>
      </c>
      <c r="G442" s="28">
        <v>2</v>
      </c>
      <c r="H442" s="25">
        <f>VLOOKUP($F442,Produk!$B$2:$C$75,2,0)</f>
        <v>40000</v>
      </c>
      <c r="I442" s="25">
        <f t="shared" si="1"/>
        <v>80000</v>
      </c>
      <c r="J442" s="26" t="s">
        <v>1266</v>
      </c>
      <c r="K442" s="13" t="s">
        <v>1278</v>
      </c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20">
      <c r="A443" s="5" t="s">
        <v>1284</v>
      </c>
      <c r="B443" s="29">
        <v>45021</v>
      </c>
      <c r="C443" s="5" t="s">
        <v>280</v>
      </c>
      <c r="D443" s="22" t="str">
        <f>VLOOKUP($C443,Customer!$A$1:$C$896,2,0)</f>
        <v>Dinda Jamuuaan</v>
      </c>
      <c r="E443" s="23">
        <f>VLOOKUP($C443,Customer!$A$1:$C$896,3,0)</f>
        <v>6283857023085</v>
      </c>
      <c r="F443" s="5" t="s">
        <v>1310</v>
      </c>
      <c r="G443" s="28">
        <v>2</v>
      </c>
      <c r="H443" s="25">
        <f>VLOOKUP($F443,Produk!$B$2:$C$63,2,0)</f>
        <v>28000</v>
      </c>
      <c r="I443" s="25">
        <f t="shared" si="1"/>
        <v>56000</v>
      </c>
      <c r="J443" s="26" t="s">
        <v>1266</v>
      </c>
      <c r="K443" s="13" t="s">
        <v>1278</v>
      </c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20">
      <c r="A444" s="5" t="s">
        <v>1284</v>
      </c>
      <c r="B444" s="29">
        <v>45021</v>
      </c>
      <c r="C444" s="5" t="s">
        <v>280</v>
      </c>
      <c r="D444" s="22" t="str">
        <f>VLOOKUP($C444,Customer!$A$1:$C$896,2,0)</f>
        <v>Dinda Jamuuaan</v>
      </c>
      <c r="E444" s="23">
        <f>VLOOKUP($C444,Customer!$A$1:$C$896,3,0)</f>
        <v>6283857023085</v>
      </c>
      <c r="F444" s="5" t="s">
        <v>1311</v>
      </c>
      <c r="G444" s="28">
        <v>2</v>
      </c>
      <c r="H444" s="25">
        <f>VLOOKUP($F444,Produk!$B$2:$C$75,2,0)</f>
        <v>30000</v>
      </c>
      <c r="I444" s="25">
        <f t="shared" si="1"/>
        <v>60000</v>
      </c>
      <c r="J444" s="26" t="s">
        <v>1266</v>
      </c>
      <c r="K444" s="13" t="s">
        <v>1278</v>
      </c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20">
      <c r="A445" s="5" t="s">
        <v>1264</v>
      </c>
      <c r="B445" s="29">
        <v>45023</v>
      </c>
      <c r="C445" s="5" t="s">
        <v>517</v>
      </c>
      <c r="D445" s="22" t="str">
        <f>VLOOKUP($C445,Customer!$A$1:$C$896,2,0)</f>
        <v>Shafa Nabila</v>
      </c>
      <c r="E445" s="13">
        <f>VLOOKUP($C445,Customer!$A$1:$C$896,3,0)</f>
        <v>6282335364770</v>
      </c>
      <c r="F445" s="5" t="s">
        <v>1312</v>
      </c>
      <c r="G445" s="28">
        <v>2</v>
      </c>
      <c r="H445" s="25">
        <f>VLOOKUP($F445,Produk!$B$2:$C$75,2,0)</f>
        <v>30000</v>
      </c>
      <c r="I445" s="25">
        <f t="shared" si="1"/>
        <v>60000</v>
      </c>
      <c r="J445" s="26" t="s">
        <v>1266</v>
      </c>
      <c r="K445" s="13" t="s">
        <v>1278</v>
      </c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20">
      <c r="A446" s="5" t="s">
        <v>1275</v>
      </c>
      <c r="B446" s="29">
        <v>45025</v>
      </c>
      <c r="C446" s="5" t="s">
        <v>519</v>
      </c>
      <c r="D446" s="22" t="str">
        <f>VLOOKUP($C446,Customer!$A$1:$C$896,2,0)</f>
        <v>Nabilla Putri</v>
      </c>
      <c r="E446" s="13">
        <f>VLOOKUP($C446,Customer!$A$1:$C$896,3,0)</f>
        <v>6281294050459</v>
      </c>
      <c r="F446" s="5" t="s">
        <v>1282</v>
      </c>
      <c r="G446" s="28">
        <v>1</v>
      </c>
      <c r="H446" s="25">
        <f>VLOOKUP($F446,Produk!$B$2:$C$63,2,0)</f>
        <v>30000</v>
      </c>
      <c r="I446" s="25">
        <f t="shared" si="1"/>
        <v>30000</v>
      </c>
      <c r="J446" s="26" t="s">
        <v>1272</v>
      </c>
      <c r="K446" s="13" t="s">
        <v>1278</v>
      </c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20">
      <c r="A447" s="5" t="s">
        <v>1280</v>
      </c>
      <c r="B447" s="29">
        <v>45026</v>
      </c>
      <c r="C447" s="5" t="s">
        <v>519</v>
      </c>
      <c r="D447" s="22" t="str">
        <f>VLOOKUP($C447,Customer!$A$1:$C$896,2,0)</f>
        <v>Nabilla Putri</v>
      </c>
      <c r="E447" s="13">
        <f>VLOOKUP($C447,Customer!$A$1:$C$896,3,0)</f>
        <v>6281294050459</v>
      </c>
      <c r="F447" s="5" t="s">
        <v>1277</v>
      </c>
      <c r="G447" s="28">
        <v>1</v>
      </c>
      <c r="H447" s="25">
        <f>VLOOKUP($F447,Produk!$B$2:$C$63,2,0)</f>
        <v>22000</v>
      </c>
      <c r="I447" s="25">
        <f t="shared" si="1"/>
        <v>22000</v>
      </c>
      <c r="J447" s="26" t="s">
        <v>1272</v>
      </c>
      <c r="K447" s="13" t="s">
        <v>1278</v>
      </c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20">
      <c r="A448" s="5" t="s">
        <v>1281</v>
      </c>
      <c r="B448" s="29">
        <v>45029</v>
      </c>
      <c r="C448" s="5" t="s">
        <v>3</v>
      </c>
      <c r="D448" s="22" t="str">
        <f>VLOOKUP($C448,Customer!$A$1:$C$896,2,0)</f>
        <v>Citra Bayunda</v>
      </c>
      <c r="E448" s="23">
        <f>VLOOKUP($C448,Customer!$A$1:$C$896,3,0)</f>
        <v>6281231177447</v>
      </c>
      <c r="F448" s="5" t="s">
        <v>1313</v>
      </c>
      <c r="G448" s="28">
        <v>1</v>
      </c>
      <c r="H448" s="25">
        <f>VLOOKUP($F448,Produk!$B$2:$C$75,2,0)</f>
        <v>28000</v>
      </c>
      <c r="I448" s="25">
        <f t="shared" si="1"/>
        <v>28000</v>
      </c>
      <c r="J448" s="26" t="s">
        <v>1266</v>
      </c>
      <c r="K448" s="13" t="s">
        <v>1278</v>
      </c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20">
      <c r="A449" s="5" t="s">
        <v>1284</v>
      </c>
      <c r="B449" s="29">
        <v>45030</v>
      </c>
      <c r="C449" s="5" t="s">
        <v>301</v>
      </c>
      <c r="D449" s="22" t="str">
        <f>VLOOKUP($C449,Customer!$A$1:$C$896,2,0)</f>
        <v>Sinta</v>
      </c>
      <c r="E449" s="23">
        <f>VLOOKUP($C449,Customer!$A$1:$C$896,3,0)</f>
        <v>6281335254271</v>
      </c>
      <c r="F449" s="5" t="s">
        <v>1313</v>
      </c>
      <c r="G449" s="28">
        <v>1</v>
      </c>
      <c r="H449" s="25">
        <f>VLOOKUP($F449,Produk!$B$2:$C$75,2,0)</f>
        <v>28000</v>
      </c>
      <c r="I449" s="25">
        <f t="shared" si="1"/>
        <v>28000</v>
      </c>
      <c r="J449" s="26" t="s">
        <v>1266</v>
      </c>
      <c r="K449" s="13" t="s">
        <v>1267</v>
      </c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20">
      <c r="A450" s="5" t="s">
        <v>1284</v>
      </c>
      <c r="B450" s="29">
        <v>45030</v>
      </c>
      <c r="C450" s="5" t="s">
        <v>301</v>
      </c>
      <c r="D450" s="22" t="str">
        <f>VLOOKUP($C450,Customer!$A$1:$C$896,2,0)</f>
        <v>Sinta</v>
      </c>
      <c r="E450" s="23">
        <f>VLOOKUP($C450,Customer!$A$1:$C$896,3,0)</f>
        <v>6281335254271</v>
      </c>
      <c r="F450" s="5" t="s">
        <v>1287</v>
      </c>
      <c r="G450" s="28">
        <v>1</v>
      </c>
      <c r="H450" s="25">
        <f>VLOOKUP($F450,Produk!$B$2:$C$75,2,0)</f>
        <v>27000</v>
      </c>
      <c r="I450" s="25">
        <f t="shared" si="1"/>
        <v>27000</v>
      </c>
      <c r="J450" s="26" t="s">
        <v>1266</v>
      </c>
      <c r="K450" s="13" t="s">
        <v>1267</v>
      </c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20">
      <c r="A451" s="5" t="s">
        <v>1292</v>
      </c>
      <c r="B451" s="29">
        <v>45031</v>
      </c>
      <c r="C451" s="5" t="s">
        <v>3</v>
      </c>
      <c r="D451" s="22" t="str">
        <f>VLOOKUP($C451,Customer!$A$1:$C$896,2,0)</f>
        <v>Citra Bayunda</v>
      </c>
      <c r="E451" s="23">
        <f>VLOOKUP($C451,Customer!$A$1:$C$896,3,0)</f>
        <v>6281231177447</v>
      </c>
      <c r="F451" s="5" t="s">
        <v>1313</v>
      </c>
      <c r="G451" s="28">
        <v>2</v>
      </c>
      <c r="H451" s="25">
        <f>VLOOKUP($F451,Produk!$B$2:$C$75,2,0)</f>
        <v>28000</v>
      </c>
      <c r="I451" s="25">
        <f t="shared" si="1"/>
        <v>56000</v>
      </c>
      <c r="J451" s="26" t="str">
        <f t="shared" ref="J451:J452" si="7">J450</f>
        <v>QRIS</v>
      </c>
      <c r="K451" s="13" t="s">
        <v>1267</v>
      </c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20">
      <c r="A452" s="5" t="s">
        <v>1292</v>
      </c>
      <c r="B452" s="29">
        <v>45031</v>
      </c>
      <c r="C452" s="5" t="s">
        <v>3</v>
      </c>
      <c r="D452" s="22" t="str">
        <f>VLOOKUP($C452,Customer!$A$1:$C$896,2,0)</f>
        <v>Citra Bayunda</v>
      </c>
      <c r="E452" s="23">
        <f>VLOOKUP($C452,Customer!$A$1:$C$896,3,0)</f>
        <v>6281231177447</v>
      </c>
      <c r="F452" s="5" t="s">
        <v>1287</v>
      </c>
      <c r="G452" s="28">
        <v>2</v>
      </c>
      <c r="H452" s="25">
        <f>VLOOKUP($F452,Produk!$B$2:$C$75,2,0)</f>
        <v>27000</v>
      </c>
      <c r="I452" s="25">
        <f t="shared" si="1"/>
        <v>54000</v>
      </c>
      <c r="J452" s="26" t="str">
        <f t="shared" si="7"/>
        <v>QRIS</v>
      </c>
      <c r="K452" s="13" t="s">
        <v>1267</v>
      </c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20">
      <c r="A453" s="5" t="s">
        <v>1275</v>
      </c>
      <c r="B453" s="29">
        <v>45046</v>
      </c>
      <c r="C453" s="5" t="s">
        <v>3</v>
      </c>
      <c r="D453" s="22" t="str">
        <f>VLOOKUP($C453,Customer!$A$1:$C$896,2,0)</f>
        <v>Citra Bayunda</v>
      </c>
      <c r="E453" s="23">
        <f>VLOOKUP($C453,Customer!$A$1:$C$896,3,0)</f>
        <v>6281231177447</v>
      </c>
      <c r="F453" s="5" t="s">
        <v>1294</v>
      </c>
      <c r="G453" s="28">
        <v>1</v>
      </c>
      <c r="H453" s="25">
        <f>VLOOKUP($F453,Produk!$B$2:$C$63,2,0)</f>
        <v>28000</v>
      </c>
      <c r="I453" s="25">
        <f t="shared" si="1"/>
        <v>28000</v>
      </c>
      <c r="J453" s="26" t="s">
        <v>1272</v>
      </c>
      <c r="K453" s="13" t="s">
        <v>1267</v>
      </c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20">
      <c r="A454" s="5" t="s">
        <v>1275</v>
      </c>
      <c r="B454" s="29">
        <v>45046</v>
      </c>
      <c r="C454" s="5" t="s">
        <v>3</v>
      </c>
      <c r="D454" s="22" t="str">
        <f>VLOOKUP($C454,Customer!$A$1:$C$896,2,0)</f>
        <v>Citra Bayunda</v>
      </c>
      <c r="E454" s="23">
        <f>VLOOKUP($C454,Customer!$A$1:$C$896,3,0)</f>
        <v>6281231177447</v>
      </c>
      <c r="F454" s="5" t="s">
        <v>1271</v>
      </c>
      <c r="G454" s="28">
        <v>1</v>
      </c>
      <c r="H454" s="25">
        <f>VLOOKUP($F454,Produk!$B$2:$C$63,2,0)</f>
        <v>15000</v>
      </c>
      <c r="I454" s="25">
        <f t="shared" si="1"/>
        <v>15000</v>
      </c>
      <c r="J454" s="26" t="s">
        <v>1272</v>
      </c>
      <c r="K454" s="13" t="s">
        <v>1267</v>
      </c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20">
      <c r="A455" s="5" t="s">
        <v>1275</v>
      </c>
      <c r="B455" s="29">
        <v>45046</v>
      </c>
      <c r="C455" s="5" t="s">
        <v>3</v>
      </c>
      <c r="D455" s="22" t="str">
        <f>VLOOKUP($C455,Customer!$A$1:$C$896,2,0)</f>
        <v>Citra Bayunda</v>
      </c>
      <c r="E455" s="23">
        <f>VLOOKUP($C455,Customer!$A$1:$C$896,3,0)</f>
        <v>6281231177447</v>
      </c>
      <c r="F455" s="5" t="s">
        <v>1277</v>
      </c>
      <c r="G455" s="28">
        <v>1</v>
      </c>
      <c r="H455" s="25">
        <f>VLOOKUP($F455,Produk!$B$2:$C$63,2,0)</f>
        <v>22000</v>
      </c>
      <c r="I455" s="25">
        <f t="shared" si="1"/>
        <v>22000</v>
      </c>
      <c r="J455" s="26" t="s">
        <v>1272</v>
      </c>
      <c r="K455" s="13" t="s">
        <v>1267</v>
      </c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20">
      <c r="A456" s="5" t="s">
        <v>1275</v>
      </c>
      <c r="B456" s="29">
        <v>45046</v>
      </c>
      <c r="C456" s="5" t="s">
        <v>3</v>
      </c>
      <c r="D456" s="22" t="str">
        <f>VLOOKUP($C456,Customer!$A$1:$C$896,2,0)</f>
        <v>Citra Bayunda</v>
      </c>
      <c r="E456" s="23">
        <f>VLOOKUP($C456,Customer!$A$1:$C$896,3,0)</f>
        <v>6281231177447</v>
      </c>
      <c r="F456" s="5" t="s">
        <v>1291</v>
      </c>
      <c r="G456" s="28">
        <v>7</v>
      </c>
      <c r="H456" s="25">
        <f>VLOOKUP($F456,Produk!$B$2:$C$75,2,0)</f>
        <v>15000</v>
      </c>
      <c r="I456" s="25">
        <f t="shared" si="1"/>
        <v>105000</v>
      </c>
      <c r="J456" s="26" t="s">
        <v>1272</v>
      </c>
      <c r="K456" s="13" t="s">
        <v>1267</v>
      </c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20">
      <c r="A457" s="5" t="s">
        <v>1281</v>
      </c>
      <c r="B457" s="29">
        <v>45048</v>
      </c>
      <c r="C457" s="5" t="s">
        <v>523</v>
      </c>
      <c r="D457" s="22" t="str">
        <f>VLOOKUP($C457,Customer!$A$1:$C$896,2,0)</f>
        <v>Ira</v>
      </c>
      <c r="E457" s="13">
        <f>VLOOKUP($C457,Customer!$A$1:$C$896,3,0)</f>
        <v>628123252588</v>
      </c>
      <c r="F457" s="5" t="s">
        <v>1268</v>
      </c>
      <c r="G457" s="28">
        <v>2</v>
      </c>
      <c r="H457" s="25">
        <f>VLOOKUP($F457,Produk!$B$2:$C$63,2,0)</f>
        <v>35000</v>
      </c>
      <c r="I457" s="25">
        <f t="shared" si="1"/>
        <v>70000</v>
      </c>
      <c r="J457" s="26" t="s">
        <v>1266</v>
      </c>
      <c r="K457" s="13" t="s">
        <v>1279</v>
      </c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20">
      <c r="A458" s="5" t="s">
        <v>1281</v>
      </c>
      <c r="B458" s="29">
        <v>45048</v>
      </c>
      <c r="C458" s="5" t="s">
        <v>523</v>
      </c>
      <c r="D458" s="22" t="str">
        <f>VLOOKUP($C458,Customer!$A$1:$C$896,2,0)</f>
        <v>Ira</v>
      </c>
      <c r="E458" s="13">
        <f>VLOOKUP($C458,Customer!$A$1:$C$896,3,0)</f>
        <v>628123252588</v>
      </c>
      <c r="F458" s="5" t="s">
        <v>1294</v>
      </c>
      <c r="G458" s="28">
        <v>2</v>
      </c>
      <c r="H458" s="25">
        <f>VLOOKUP($F458,Produk!$B$2:$C$63,2,0)</f>
        <v>28000</v>
      </c>
      <c r="I458" s="25">
        <f t="shared" si="1"/>
        <v>56000</v>
      </c>
      <c r="J458" s="26" t="s">
        <v>1266</v>
      </c>
      <c r="K458" s="13" t="s">
        <v>1279</v>
      </c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20">
      <c r="A459" s="5" t="s">
        <v>1264</v>
      </c>
      <c r="B459" s="29">
        <v>45051</v>
      </c>
      <c r="C459" s="5" t="s">
        <v>3</v>
      </c>
      <c r="D459" s="22" t="str">
        <f>VLOOKUP($C459,Customer!$A$1:$C$896,2,0)</f>
        <v>Citra Bayunda</v>
      </c>
      <c r="E459" s="23">
        <f>VLOOKUP($C459,Customer!$A$1:$C$896,3,0)</f>
        <v>6281231177447</v>
      </c>
      <c r="F459" s="5" t="s">
        <v>1294</v>
      </c>
      <c r="G459" s="28">
        <v>1</v>
      </c>
      <c r="H459" s="25">
        <f>VLOOKUP($F459,Produk!$B$2:$C$63,2,0)</f>
        <v>28000</v>
      </c>
      <c r="I459" s="25">
        <f t="shared" si="1"/>
        <v>28000</v>
      </c>
      <c r="J459" s="26" t="s">
        <v>1299</v>
      </c>
      <c r="K459" s="13" t="s">
        <v>1267</v>
      </c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20">
      <c r="A460" s="5" t="s">
        <v>1264</v>
      </c>
      <c r="B460" s="29">
        <v>45051</v>
      </c>
      <c r="C460" s="5" t="s">
        <v>3</v>
      </c>
      <c r="D460" s="22" t="str">
        <f>VLOOKUP($C460,Customer!$A$1:$C$896,2,0)</f>
        <v>Citra Bayunda</v>
      </c>
      <c r="E460" s="23">
        <f>VLOOKUP($C460,Customer!$A$1:$C$896,3,0)</f>
        <v>6281231177447</v>
      </c>
      <c r="F460" s="5" t="s">
        <v>1285</v>
      </c>
      <c r="G460" s="28">
        <v>1</v>
      </c>
      <c r="H460" s="25">
        <f>VLOOKUP($F460,Produk!$B$2:$C$63,2,0)</f>
        <v>10000</v>
      </c>
      <c r="I460" s="25">
        <f t="shared" si="1"/>
        <v>10000</v>
      </c>
      <c r="J460" s="26" t="s">
        <v>1299</v>
      </c>
      <c r="K460" s="13" t="s">
        <v>1267</v>
      </c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20">
      <c r="A461" s="5" t="s">
        <v>1264</v>
      </c>
      <c r="B461" s="29">
        <v>45051</v>
      </c>
      <c r="C461" s="5" t="s">
        <v>3</v>
      </c>
      <c r="D461" s="22" t="str">
        <f>VLOOKUP($C461,Customer!$A$1:$C$896,2,0)</f>
        <v>Citra Bayunda</v>
      </c>
      <c r="E461" s="23">
        <f>VLOOKUP($C461,Customer!$A$1:$C$896,3,0)</f>
        <v>6281231177447</v>
      </c>
      <c r="F461" s="5" t="s">
        <v>1296</v>
      </c>
      <c r="G461" s="28">
        <v>1</v>
      </c>
      <c r="H461" s="25">
        <f>VLOOKUP($F461,Produk!$B$2:$C$63,2,0)</f>
        <v>17000</v>
      </c>
      <c r="I461" s="25">
        <f t="shared" si="1"/>
        <v>17000</v>
      </c>
      <c r="J461" s="26" t="s">
        <v>1299</v>
      </c>
      <c r="K461" s="13" t="s">
        <v>1278</v>
      </c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20">
      <c r="A462" s="5" t="s">
        <v>1264</v>
      </c>
      <c r="B462" s="29">
        <v>45051</v>
      </c>
      <c r="C462" s="5" t="s">
        <v>521</v>
      </c>
      <c r="D462" s="22" t="str">
        <f>VLOOKUP($C462,Customer!$A$1:$C$896,2,0)</f>
        <v>Dwi Rakhmatun</v>
      </c>
      <c r="E462" s="13">
        <f>VLOOKUP($C462,Customer!$A$1:$C$896,3,0)</f>
        <v>6281336722978</v>
      </c>
      <c r="F462" s="5" t="s">
        <v>1285</v>
      </c>
      <c r="G462" s="28">
        <v>1</v>
      </c>
      <c r="H462" s="25">
        <f>VLOOKUP($F462,Produk!$B$2:$C$63,2,0)</f>
        <v>10000</v>
      </c>
      <c r="I462" s="25">
        <f t="shared" si="1"/>
        <v>10000</v>
      </c>
      <c r="J462" s="26" t="s">
        <v>1272</v>
      </c>
      <c r="K462" s="13" t="s">
        <v>1267</v>
      </c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20">
      <c r="A463" s="5" t="s">
        <v>1264</v>
      </c>
      <c r="B463" s="29">
        <v>45051</v>
      </c>
      <c r="C463" s="5" t="s">
        <v>521</v>
      </c>
      <c r="D463" s="22" t="str">
        <f>VLOOKUP($C463,Customer!$A$1:$C$896,2,0)</f>
        <v>Dwi Rakhmatun</v>
      </c>
      <c r="E463" s="13">
        <f>VLOOKUP($C463,Customer!$A$1:$C$896,3,0)</f>
        <v>6281336722978</v>
      </c>
      <c r="F463" s="5" t="s">
        <v>1290</v>
      </c>
      <c r="G463" s="28">
        <v>1</v>
      </c>
      <c r="H463" s="25">
        <f>VLOOKUP($F463,Produk!$B$2:$C$75,2,0)</f>
        <v>40000</v>
      </c>
      <c r="I463" s="25">
        <f t="shared" si="1"/>
        <v>40000</v>
      </c>
      <c r="J463" s="26" t="s">
        <v>1272</v>
      </c>
      <c r="K463" s="13" t="s">
        <v>1267</v>
      </c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20">
      <c r="A464" s="5" t="s">
        <v>1264</v>
      </c>
      <c r="B464" s="29">
        <v>45051</v>
      </c>
      <c r="C464" s="5" t="s">
        <v>521</v>
      </c>
      <c r="D464" s="22" t="str">
        <f>VLOOKUP($C464,Customer!$A$1:$C$896,2,0)</f>
        <v>Dwi Rakhmatun</v>
      </c>
      <c r="E464" s="13">
        <f>VLOOKUP($C464,Customer!$A$1:$C$896,3,0)</f>
        <v>6281336722978</v>
      </c>
      <c r="F464" s="5" t="s">
        <v>1277</v>
      </c>
      <c r="G464" s="28">
        <v>1</v>
      </c>
      <c r="H464" s="25">
        <f>VLOOKUP($F464,Produk!$B$2:$C$63,2,0)</f>
        <v>22000</v>
      </c>
      <c r="I464" s="25">
        <f t="shared" si="1"/>
        <v>22000</v>
      </c>
      <c r="J464" s="26" t="s">
        <v>1272</v>
      </c>
      <c r="K464" s="13" t="s">
        <v>1267</v>
      </c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20">
      <c r="A465" s="5" t="s">
        <v>1264</v>
      </c>
      <c r="B465" s="29">
        <v>45051</v>
      </c>
      <c r="C465" s="5" t="s">
        <v>521</v>
      </c>
      <c r="D465" s="22" t="str">
        <f>VLOOKUP($C465,Customer!$A$1:$C$896,2,0)</f>
        <v>Dwi Rakhmatun</v>
      </c>
      <c r="E465" s="13">
        <f>VLOOKUP($C465,Customer!$A$1:$C$896,3,0)</f>
        <v>6281336722978</v>
      </c>
      <c r="F465" s="5" t="s">
        <v>1296</v>
      </c>
      <c r="G465" s="28">
        <v>1</v>
      </c>
      <c r="H465" s="25">
        <f>VLOOKUP($F465,Produk!$B$2:$C$63,2,0)</f>
        <v>17000</v>
      </c>
      <c r="I465" s="25">
        <f t="shared" si="1"/>
        <v>17000</v>
      </c>
      <c r="J465" s="26" t="s">
        <v>1272</v>
      </c>
      <c r="K465" s="13" t="s">
        <v>1267</v>
      </c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20">
      <c r="A466" s="5" t="s">
        <v>1270</v>
      </c>
      <c r="B466" s="29">
        <v>45052</v>
      </c>
      <c r="C466" s="5" t="s">
        <v>469</v>
      </c>
      <c r="D466" s="22" t="str">
        <f>VLOOKUP($C466,Customer!$A$1:$C$896,2,0)</f>
        <v>Berliana</v>
      </c>
      <c r="E466" s="13">
        <f>VLOOKUP($C466,Customer!$A$1:$C$896,3,0)</f>
        <v>6281335298819</v>
      </c>
      <c r="F466" s="5" t="s">
        <v>1268</v>
      </c>
      <c r="G466" s="28">
        <v>1</v>
      </c>
      <c r="H466" s="25">
        <f>VLOOKUP($F466,Produk!$B$2:$C$63,2,0)</f>
        <v>35000</v>
      </c>
      <c r="I466" s="25">
        <f t="shared" si="1"/>
        <v>35000</v>
      </c>
      <c r="J466" s="26" t="s">
        <v>1266</v>
      </c>
      <c r="K466" s="13" t="s">
        <v>1267</v>
      </c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20">
      <c r="A467" s="5" t="s">
        <v>1270</v>
      </c>
      <c r="B467" s="29">
        <v>45052</v>
      </c>
      <c r="C467" s="5" t="s">
        <v>469</v>
      </c>
      <c r="D467" s="22" t="str">
        <f>VLOOKUP($C467,Customer!$A$1:$C$896,2,0)</f>
        <v>Berliana</v>
      </c>
      <c r="E467" s="13">
        <f>VLOOKUP($C467,Customer!$A$1:$C$896,3,0)</f>
        <v>6281335298819</v>
      </c>
      <c r="F467" s="5" t="s">
        <v>1290</v>
      </c>
      <c r="G467" s="28">
        <v>1</v>
      </c>
      <c r="H467" s="25">
        <f>VLOOKUP($F467,Produk!$B$2:$C$75,2,0)</f>
        <v>40000</v>
      </c>
      <c r="I467" s="25">
        <f t="shared" si="1"/>
        <v>40000</v>
      </c>
      <c r="J467" s="26" t="s">
        <v>1266</v>
      </c>
      <c r="K467" s="13" t="s">
        <v>1267</v>
      </c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20">
      <c r="A468" s="5" t="s">
        <v>1270</v>
      </c>
      <c r="B468" s="29">
        <v>45052</v>
      </c>
      <c r="C468" s="5" t="s">
        <v>469</v>
      </c>
      <c r="D468" s="22" t="str">
        <f>VLOOKUP($C468,Customer!$A$1:$C$896,2,0)</f>
        <v>Berliana</v>
      </c>
      <c r="E468" s="13">
        <f>VLOOKUP($C468,Customer!$A$1:$C$896,3,0)</f>
        <v>6281335298819</v>
      </c>
      <c r="F468" s="5" t="s">
        <v>1287</v>
      </c>
      <c r="G468" s="28">
        <v>3</v>
      </c>
      <c r="H468" s="25">
        <f>VLOOKUP($F468,Produk!$B$2:$C$75,2,0)</f>
        <v>27000</v>
      </c>
      <c r="I468" s="25">
        <f t="shared" si="1"/>
        <v>81000</v>
      </c>
      <c r="J468" s="26" t="s">
        <v>1266</v>
      </c>
      <c r="K468" s="13" t="s">
        <v>1267</v>
      </c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20">
      <c r="A469" s="5" t="s">
        <v>1270</v>
      </c>
      <c r="B469" s="29">
        <v>45052</v>
      </c>
      <c r="C469" s="5" t="s">
        <v>469</v>
      </c>
      <c r="D469" s="22" t="str">
        <f>VLOOKUP($C469,Customer!$A$1:$C$896,2,0)</f>
        <v>Berliana</v>
      </c>
      <c r="E469" s="13">
        <f>VLOOKUP($C469,Customer!$A$1:$C$896,3,0)</f>
        <v>6281335298819</v>
      </c>
      <c r="F469" s="5" t="s">
        <v>1296</v>
      </c>
      <c r="G469" s="28">
        <v>1</v>
      </c>
      <c r="H469" s="25">
        <f>VLOOKUP($F469,Produk!$B$2:$C$63,2,0)</f>
        <v>17000</v>
      </c>
      <c r="I469" s="25">
        <f t="shared" si="1"/>
        <v>17000</v>
      </c>
      <c r="J469" s="26" t="s">
        <v>1266</v>
      </c>
      <c r="K469" s="13" t="s">
        <v>1267</v>
      </c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20">
      <c r="A470" s="5" t="s">
        <v>1270</v>
      </c>
      <c r="B470" s="29">
        <v>45052</v>
      </c>
      <c r="C470" s="5" t="s">
        <v>469</v>
      </c>
      <c r="D470" s="22" t="str">
        <f>VLOOKUP($C470,Customer!$A$1:$C$896,2,0)</f>
        <v>Berliana</v>
      </c>
      <c r="E470" s="13">
        <f>VLOOKUP($C470,Customer!$A$1:$C$896,3,0)</f>
        <v>6281335298819</v>
      </c>
      <c r="F470" s="5" t="s">
        <v>1291</v>
      </c>
      <c r="G470" s="28">
        <v>5</v>
      </c>
      <c r="H470" s="25">
        <f>VLOOKUP($F470,Produk!$B$2:$C$75,2,0)</f>
        <v>15000</v>
      </c>
      <c r="I470" s="25">
        <f t="shared" si="1"/>
        <v>75000</v>
      </c>
      <c r="J470" s="26" t="s">
        <v>1266</v>
      </c>
      <c r="K470" s="13" t="s">
        <v>1267</v>
      </c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20">
      <c r="A471" s="5" t="s">
        <v>1275</v>
      </c>
      <c r="B471" s="29">
        <v>45053</v>
      </c>
      <c r="C471" s="5" t="s">
        <v>525</v>
      </c>
      <c r="D471" s="22" t="str">
        <f>VLOOKUP($C471,Customer!$A$1:$C$896,2,0)</f>
        <v>Ilham Rifanto</v>
      </c>
      <c r="E471" s="13">
        <f>VLOOKUP($C471,Customer!$A$1:$C$896,3,0)</f>
        <v>6285735614231</v>
      </c>
      <c r="F471" s="5" t="s">
        <v>1288</v>
      </c>
      <c r="G471" s="28">
        <v>2</v>
      </c>
      <c r="H471" s="25">
        <f>VLOOKUP($F471,Produk!$B$2:$C$63,2,0)</f>
        <v>35000</v>
      </c>
      <c r="I471" s="25">
        <f t="shared" si="1"/>
        <v>70000</v>
      </c>
      <c r="J471" s="26" t="str">
        <f t="shared" ref="J471:J477" si="8">J470</f>
        <v>QRIS</v>
      </c>
      <c r="K471" s="13" t="s">
        <v>1267</v>
      </c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20">
      <c r="A472" s="5" t="s">
        <v>1275</v>
      </c>
      <c r="B472" s="29">
        <v>45053</v>
      </c>
      <c r="C472" s="5" t="s">
        <v>525</v>
      </c>
      <c r="D472" s="22" t="str">
        <f>VLOOKUP($C472,Customer!$A$1:$C$896,2,0)</f>
        <v>Ilham Rifanto</v>
      </c>
      <c r="E472" s="13">
        <f>VLOOKUP($C472,Customer!$A$1:$C$896,3,0)</f>
        <v>6285735614231</v>
      </c>
      <c r="F472" s="5" t="s">
        <v>1285</v>
      </c>
      <c r="G472" s="28">
        <v>1</v>
      </c>
      <c r="H472" s="25">
        <f>VLOOKUP($F472,Produk!$B$2:$C$63,2,0)</f>
        <v>10000</v>
      </c>
      <c r="I472" s="25">
        <f t="shared" si="1"/>
        <v>10000</v>
      </c>
      <c r="J472" s="26" t="str">
        <f t="shared" si="8"/>
        <v>QRIS</v>
      </c>
      <c r="K472" s="13" t="s">
        <v>1267</v>
      </c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20">
      <c r="A473" s="5" t="s">
        <v>1275</v>
      </c>
      <c r="B473" s="29">
        <v>45053</v>
      </c>
      <c r="C473" s="5" t="s">
        <v>525</v>
      </c>
      <c r="D473" s="22" t="str">
        <f>VLOOKUP($C473,Customer!$A$1:$C$896,2,0)</f>
        <v>Ilham Rifanto</v>
      </c>
      <c r="E473" s="13">
        <f>VLOOKUP($C473,Customer!$A$1:$C$896,3,0)</f>
        <v>6285735614231</v>
      </c>
      <c r="F473" s="5" t="s">
        <v>1274</v>
      </c>
      <c r="G473" s="28">
        <v>1</v>
      </c>
      <c r="H473" s="25">
        <f>VLOOKUP($F473,Produk!$B$2:$C$63,2,0)</f>
        <v>22000</v>
      </c>
      <c r="I473" s="25">
        <f t="shared" si="1"/>
        <v>22000</v>
      </c>
      <c r="J473" s="26" t="str">
        <f t="shared" si="8"/>
        <v>QRIS</v>
      </c>
      <c r="K473" s="13" t="s">
        <v>1267</v>
      </c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20">
      <c r="A474" s="5" t="s">
        <v>1275</v>
      </c>
      <c r="B474" s="29">
        <v>45053</v>
      </c>
      <c r="C474" s="5" t="s">
        <v>525</v>
      </c>
      <c r="D474" s="22" t="str">
        <f>VLOOKUP($C474,Customer!$A$1:$C$896,2,0)</f>
        <v>Ilham Rifanto</v>
      </c>
      <c r="E474" s="13">
        <f>VLOOKUP($C474,Customer!$A$1:$C$896,3,0)</f>
        <v>6285735614231</v>
      </c>
      <c r="F474" s="5" t="s">
        <v>1287</v>
      </c>
      <c r="G474" s="28">
        <v>1</v>
      </c>
      <c r="H474" s="25">
        <f>VLOOKUP($F474,Produk!$B$2:$C$75,2,0)</f>
        <v>27000</v>
      </c>
      <c r="I474" s="25">
        <f t="shared" si="1"/>
        <v>27000</v>
      </c>
      <c r="J474" s="26" t="str">
        <f t="shared" si="8"/>
        <v>QRIS</v>
      </c>
      <c r="K474" s="13" t="s">
        <v>1267</v>
      </c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20">
      <c r="A475" s="5" t="s">
        <v>1275</v>
      </c>
      <c r="B475" s="29">
        <v>45053</v>
      </c>
      <c r="C475" s="5" t="s">
        <v>527</v>
      </c>
      <c r="D475" s="22" t="str">
        <f>VLOOKUP($C475,Customer!$A$1:$C$896,2,0)</f>
        <v>Desty Denna</v>
      </c>
      <c r="E475" s="13">
        <f>VLOOKUP($C475,Customer!$A$1:$C$896,3,0)</f>
        <v>62895397365236</v>
      </c>
      <c r="F475" s="5" t="s">
        <v>1288</v>
      </c>
      <c r="G475" s="28">
        <v>1</v>
      </c>
      <c r="H475" s="25">
        <f>VLOOKUP($F475,Produk!$B$2:$C$63,2,0)</f>
        <v>35000</v>
      </c>
      <c r="I475" s="25">
        <f t="shared" si="1"/>
        <v>35000</v>
      </c>
      <c r="J475" s="26" t="str">
        <f t="shared" si="8"/>
        <v>QRIS</v>
      </c>
      <c r="K475" s="13" t="s">
        <v>1267</v>
      </c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20">
      <c r="A476" s="5" t="s">
        <v>1275</v>
      </c>
      <c r="B476" s="29">
        <v>45053</v>
      </c>
      <c r="C476" s="5" t="s">
        <v>527</v>
      </c>
      <c r="D476" s="22" t="str">
        <f>VLOOKUP($C476,Customer!$A$1:$C$896,2,0)</f>
        <v>Desty Denna</v>
      </c>
      <c r="E476" s="13">
        <f>VLOOKUP($C476,Customer!$A$1:$C$896,3,0)</f>
        <v>62895397365236</v>
      </c>
      <c r="F476" s="5" t="s">
        <v>1289</v>
      </c>
      <c r="G476" s="28">
        <v>1</v>
      </c>
      <c r="H476" s="25">
        <f>VLOOKUP($F476,Produk!$B$2:$C$75,2,0)</f>
        <v>30000</v>
      </c>
      <c r="I476" s="25">
        <f t="shared" si="1"/>
        <v>30000</v>
      </c>
      <c r="J476" s="26" t="str">
        <f t="shared" si="8"/>
        <v>QRIS</v>
      </c>
      <c r="K476" s="13" t="s">
        <v>1267</v>
      </c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20">
      <c r="A477" s="5" t="s">
        <v>1275</v>
      </c>
      <c r="B477" s="29">
        <v>45053</v>
      </c>
      <c r="C477" s="5" t="s">
        <v>527</v>
      </c>
      <c r="D477" s="22" t="str">
        <f>VLOOKUP($C477,Customer!$A$1:$C$896,2,0)</f>
        <v>Desty Denna</v>
      </c>
      <c r="E477" s="13">
        <f>VLOOKUP($C477,Customer!$A$1:$C$896,3,0)</f>
        <v>62895397365236</v>
      </c>
      <c r="F477" s="5" t="s">
        <v>1274</v>
      </c>
      <c r="G477" s="28">
        <v>1</v>
      </c>
      <c r="H477" s="25">
        <f>VLOOKUP($F477,Produk!$B$2:$C$63,2,0)</f>
        <v>22000</v>
      </c>
      <c r="I477" s="25">
        <f t="shared" si="1"/>
        <v>22000</v>
      </c>
      <c r="J477" s="26" t="str">
        <f t="shared" si="8"/>
        <v>QRIS</v>
      </c>
      <c r="K477" s="13" t="s">
        <v>1267</v>
      </c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20">
      <c r="A478" s="5" t="s">
        <v>1281</v>
      </c>
      <c r="B478" s="29">
        <v>45055</v>
      </c>
      <c r="C478" s="5" t="s">
        <v>529</v>
      </c>
      <c r="D478" s="22" t="str">
        <f>VLOOKUP($C478,Customer!$A$1:$C$896,2,0)</f>
        <v>Dipta</v>
      </c>
      <c r="E478" s="13">
        <f>VLOOKUP($C478,Customer!$A$1:$C$896,3,0)</f>
        <v>6281253332192</v>
      </c>
      <c r="F478" s="5" t="s">
        <v>1288</v>
      </c>
      <c r="G478" s="28">
        <v>1</v>
      </c>
      <c r="H478" s="25">
        <f>VLOOKUP($F478,Produk!$B$2:$C$63,2,0)</f>
        <v>35000</v>
      </c>
      <c r="I478" s="25">
        <f t="shared" si="1"/>
        <v>35000</v>
      </c>
      <c r="J478" s="26" t="s">
        <v>1272</v>
      </c>
      <c r="K478" s="13" t="s">
        <v>1278</v>
      </c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20">
      <c r="A479" s="5" t="s">
        <v>1281</v>
      </c>
      <c r="B479" s="29">
        <v>45055</v>
      </c>
      <c r="C479" s="5" t="s">
        <v>529</v>
      </c>
      <c r="D479" s="22" t="str">
        <f>VLOOKUP($C479,Customer!$A$1:$C$896,2,0)</f>
        <v>Dipta</v>
      </c>
      <c r="E479" s="13">
        <f>VLOOKUP($C479,Customer!$A$1:$C$896,3,0)</f>
        <v>6281253332192</v>
      </c>
      <c r="F479" s="5" t="s">
        <v>1289</v>
      </c>
      <c r="G479" s="28">
        <v>1</v>
      </c>
      <c r="H479" s="25">
        <f>VLOOKUP($F479,Produk!$B$2:$C$75,2,0)</f>
        <v>30000</v>
      </c>
      <c r="I479" s="25">
        <f t="shared" si="1"/>
        <v>30000</v>
      </c>
      <c r="J479" s="26" t="s">
        <v>1272</v>
      </c>
      <c r="K479" s="13" t="s">
        <v>1278</v>
      </c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20">
      <c r="A480" s="5" t="s">
        <v>1284</v>
      </c>
      <c r="B480" s="29">
        <v>45056</v>
      </c>
      <c r="C480" s="5" t="s">
        <v>531</v>
      </c>
      <c r="D480" s="22" t="str">
        <f>VLOOKUP($C480,Customer!$A$1:$C$896,2,0)</f>
        <v>Nazhry Zahra</v>
      </c>
      <c r="E480" s="13">
        <f>VLOOKUP($C480,Customer!$A$1:$C$896,3,0)</f>
        <v>6281217143436</v>
      </c>
      <c r="F480" s="5" t="s">
        <v>1289</v>
      </c>
      <c r="G480" s="28">
        <v>1</v>
      </c>
      <c r="H480" s="25">
        <f>VLOOKUP($F480,Produk!$B$2:$C$75,2,0)</f>
        <v>30000</v>
      </c>
      <c r="I480" s="25">
        <f t="shared" si="1"/>
        <v>30000</v>
      </c>
      <c r="J480" s="26" t="s">
        <v>1272</v>
      </c>
      <c r="K480" s="13" t="s">
        <v>1267</v>
      </c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20">
      <c r="A481" s="5" t="s">
        <v>1284</v>
      </c>
      <c r="B481" s="29">
        <v>45056</v>
      </c>
      <c r="C481" s="5" t="s">
        <v>531</v>
      </c>
      <c r="D481" s="22" t="str">
        <f>VLOOKUP($C481,Customer!$A$1:$C$896,2,0)</f>
        <v>Nazhry Zahra</v>
      </c>
      <c r="E481" s="13">
        <f>VLOOKUP($C481,Customer!$A$1:$C$896,3,0)</f>
        <v>6281217143436</v>
      </c>
      <c r="F481" s="5" t="s">
        <v>1282</v>
      </c>
      <c r="G481" s="28">
        <v>1</v>
      </c>
      <c r="H481" s="25">
        <f>VLOOKUP($F481,Produk!$B$2:$C$63,2,0)</f>
        <v>30000</v>
      </c>
      <c r="I481" s="25">
        <f t="shared" si="1"/>
        <v>30000</v>
      </c>
      <c r="J481" s="26" t="s">
        <v>1272</v>
      </c>
      <c r="K481" s="13" t="s">
        <v>1267</v>
      </c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20">
      <c r="A482" s="5" t="s">
        <v>1284</v>
      </c>
      <c r="B482" s="29">
        <v>45056</v>
      </c>
      <c r="C482" s="5" t="s">
        <v>531</v>
      </c>
      <c r="D482" s="22" t="str">
        <f>VLOOKUP($C482,Customer!$A$1:$C$896,2,0)</f>
        <v>Nazhry Zahra</v>
      </c>
      <c r="E482" s="13">
        <f>VLOOKUP($C482,Customer!$A$1:$C$896,3,0)</f>
        <v>6281217143436</v>
      </c>
      <c r="F482" s="5" t="s">
        <v>1287</v>
      </c>
      <c r="G482" s="28">
        <v>1</v>
      </c>
      <c r="H482" s="25">
        <f>VLOOKUP($F482,Produk!$B$2:$C$75,2,0)</f>
        <v>27000</v>
      </c>
      <c r="I482" s="25">
        <f t="shared" si="1"/>
        <v>27000</v>
      </c>
      <c r="J482" s="26" t="s">
        <v>1272</v>
      </c>
      <c r="K482" s="13" t="s">
        <v>1267</v>
      </c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20">
      <c r="A483" s="5" t="s">
        <v>1284</v>
      </c>
      <c r="B483" s="29">
        <v>45056</v>
      </c>
      <c r="C483" s="5" t="s">
        <v>534</v>
      </c>
      <c r="D483" s="22" t="str">
        <f>VLOOKUP($C483,Customer!$A$1:$C$896,2,0)</f>
        <v>Maria Anastasia</v>
      </c>
      <c r="E483" s="13">
        <f>VLOOKUP($C483,Customer!$A$1:$C$896,3,0)</f>
        <v>6281232853058</v>
      </c>
      <c r="F483" s="5" t="s">
        <v>1288</v>
      </c>
      <c r="G483" s="28">
        <v>1</v>
      </c>
      <c r="H483" s="25">
        <f>VLOOKUP($F483,Produk!$B$2:$C$63,2,0)</f>
        <v>35000</v>
      </c>
      <c r="I483" s="25">
        <f t="shared" si="1"/>
        <v>35000</v>
      </c>
      <c r="J483" s="26" t="s">
        <v>1266</v>
      </c>
      <c r="K483" s="13" t="s">
        <v>1267</v>
      </c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20">
      <c r="A484" s="5" t="s">
        <v>1284</v>
      </c>
      <c r="B484" s="29">
        <v>45056</v>
      </c>
      <c r="C484" s="5" t="s">
        <v>534</v>
      </c>
      <c r="D484" s="22" t="str">
        <f>VLOOKUP($C484,Customer!$A$1:$C$896,2,0)</f>
        <v>Maria Anastasia</v>
      </c>
      <c r="E484" s="13">
        <f>VLOOKUP($C484,Customer!$A$1:$C$896,3,0)</f>
        <v>6281232853058</v>
      </c>
      <c r="F484" s="5" t="s">
        <v>1289</v>
      </c>
      <c r="G484" s="28">
        <v>1</v>
      </c>
      <c r="H484" s="25">
        <f>VLOOKUP($F484,Produk!$B$2:$C$75,2,0)</f>
        <v>30000</v>
      </c>
      <c r="I484" s="25">
        <f t="shared" si="1"/>
        <v>30000</v>
      </c>
      <c r="J484" s="26" t="s">
        <v>1266</v>
      </c>
      <c r="K484" s="13" t="s">
        <v>1267</v>
      </c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20">
      <c r="A485" s="5" t="s">
        <v>1284</v>
      </c>
      <c r="B485" s="29">
        <v>45056</v>
      </c>
      <c r="C485" s="5" t="s">
        <v>534</v>
      </c>
      <c r="D485" s="22" t="str">
        <f>VLOOKUP($C485,Customer!$A$1:$C$896,2,0)</f>
        <v>Maria Anastasia</v>
      </c>
      <c r="E485" s="13">
        <f>VLOOKUP($C485,Customer!$A$1:$C$896,3,0)</f>
        <v>6281232853058</v>
      </c>
      <c r="F485" s="5" t="s">
        <v>1291</v>
      </c>
      <c r="G485" s="28">
        <v>1</v>
      </c>
      <c r="H485" s="25">
        <f>VLOOKUP($F485,Produk!$B$2:$C$75,2,0)</f>
        <v>15000</v>
      </c>
      <c r="I485" s="25">
        <f t="shared" si="1"/>
        <v>15000</v>
      </c>
      <c r="J485" s="26" t="s">
        <v>1266</v>
      </c>
      <c r="K485" s="13" t="s">
        <v>1267</v>
      </c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20">
      <c r="A486" s="5" t="s">
        <v>1284</v>
      </c>
      <c r="B486" s="29">
        <v>45056</v>
      </c>
      <c r="C486" s="5" t="s">
        <v>286</v>
      </c>
      <c r="D486" s="22" t="str">
        <f>VLOOKUP($C486,Customer!$A$1:$C$896,2,0)</f>
        <v>Pungky Pramita</v>
      </c>
      <c r="E486" s="23">
        <f>VLOOKUP($C486,Customer!$A$1:$C$896,3,0)</f>
        <v>6282132384288</v>
      </c>
      <c r="F486" s="5" t="s">
        <v>1288</v>
      </c>
      <c r="G486" s="28">
        <v>1</v>
      </c>
      <c r="H486" s="25">
        <f>VLOOKUP($F486,Produk!$B$2:$C$63,2,0)</f>
        <v>35000</v>
      </c>
      <c r="I486" s="25">
        <f t="shared" si="1"/>
        <v>35000</v>
      </c>
      <c r="J486" s="26" t="s">
        <v>1299</v>
      </c>
      <c r="K486" s="13" t="s">
        <v>1278</v>
      </c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20">
      <c r="A487" s="5" t="s">
        <v>1284</v>
      </c>
      <c r="B487" s="29">
        <v>45056</v>
      </c>
      <c r="C487" s="5" t="s">
        <v>286</v>
      </c>
      <c r="D487" s="22" t="str">
        <f>VLOOKUP($C487,Customer!$A$1:$C$896,2,0)</f>
        <v>Pungky Pramita</v>
      </c>
      <c r="E487" s="23">
        <f>VLOOKUP($C487,Customer!$A$1:$C$896,3,0)</f>
        <v>6282132384288</v>
      </c>
      <c r="F487" s="5" t="s">
        <v>1282</v>
      </c>
      <c r="G487" s="28">
        <v>1</v>
      </c>
      <c r="H487" s="25">
        <f>VLOOKUP($F487,Produk!$B$2:$C$63,2,0)</f>
        <v>30000</v>
      </c>
      <c r="I487" s="25">
        <f t="shared" si="1"/>
        <v>30000</v>
      </c>
      <c r="J487" s="26" t="s">
        <v>1299</v>
      </c>
      <c r="K487" s="13" t="s">
        <v>1278</v>
      </c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20">
      <c r="A488" s="5" t="s">
        <v>1284</v>
      </c>
      <c r="B488" s="29">
        <v>45056</v>
      </c>
      <c r="C488" s="5" t="s">
        <v>536</v>
      </c>
      <c r="D488" s="22" t="str">
        <f>VLOOKUP($C488,Customer!$A$1:$C$896,2,0)</f>
        <v>Aiko</v>
      </c>
      <c r="E488" s="13">
        <f>VLOOKUP($C488,Customer!$A$1:$C$896,3,0)</f>
        <v>6281357610423</v>
      </c>
      <c r="F488" s="5" t="s">
        <v>1282</v>
      </c>
      <c r="G488" s="28">
        <v>1</v>
      </c>
      <c r="H488" s="25">
        <f>VLOOKUP($F488,Produk!$B$2:$C$63,2,0)</f>
        <v>30000</v>
      </c>
      <c r="I488" s="25">
        <f t="shared" si="1"/>
        <v>30000</v>
      </c>
      <c r="J488" s="26" t="s">
        <v>1266</v>
      </c>
      <c r="K488" s="13" t="s">
        <v>1267</v>
      </c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20">
      <c r="A489" s="5" t="s">
        <v>1284</v>
      </c>
      <c r="B489" s="29">
        <v>45056</v>
      </c>
      <c r="C489" s="5" t="s">
        <v>536</v>
      </c>
      <c r="D489" s="22" t="str">
        <f>VLOOKUP($C489,Customer!$A$1:$C$896,2,0)</f>
        <v>Aiko</v>
      </c>
      <c r="E489" s="13">
        <f>VLOOKUP($C489,Customer!$A$1:$C$896,3,0)</f>
        <v>6281357610423</v>
      </c>
      <c r="F489" s="5" t="s">
        <v>1288</v>
      </c>
      <c r="G489" s="28">
        <v>1</v>
      </c>
      <c r="H489" s="25">
        <f>VLOOKUP($F489,Produk!$B$2:$C$63,2,0)</f>
        <v>35000</v>
      </c>
      <c r="I489" s="25">
        <f t="shared" si="1"/>
        <v>35000</v>
      </c>
      <c r="J489" s="26" t="s">
        <v>1266</v>
      </c>
      <c r="K489" s="13" t="s">
        <v>1267</v>
      </c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20">
      <c r="A490" s="5" t="s">
        <v>1284</v>
      </c>
      <c r="B490" s="29">
        <v>45056</v>
      </c>
      <c r="C490" s="5" t="s">
        <v>536</v>
      </c>
      <c r="D490" s="22" t="str">
        <f>VLOOKUP($C490,Customer!$A$1:$C$896,2,0)</f>
        <v>Aiko</v>
      </c>
      <c r="E490" s="13">
        <f>VLOOKUP($C490,Customer!$A$1:$C$896,3,0)</f>
        <v>6281357610423</v>
      </c>
      <c r="F490" s="5" t="s">
        <v>1274</v>
      </c>
      <c r="G490" s="28">
        <v>1</v>
      </c>
      <c r="H490" s="25">
        <f>VLOOKUP($F490,Produk!$B$2:$C$63,2,0)</f>
        <v>22000</v>
      </c>
      <c r="I490" s="25">
        <f t="shared" si="1"/>
        <v>22000</v>
      </c>
      <c r="J490" s="26" t="s">
        <v>1266</v>
      </c>
      <c r="K490" s="13" t="s">
        <v>1267</v>
      </c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20">
      <c r="A491" s="5" t="s">
        <v>1284</v>
      </c>
      <c r="B491" s="29">
        <v>45056</v>
      </c>
      <c r="C491" s="5" t="s">
        <v>533</v>
      </c>
      <c r="D491" s="22" t="str">
        <f>VLOOKUP($C491,Customer!$A$1:$C$896,2,0)</f>
        <v>Fitri</v>
      </c>
      <c r="E491" s="13">
        <f>VLOOKUP($C491,Customer!$A$1:$C$896,3,0)</f>
        <v>62895335492243</v>
      </c>
      <c r="F491" s="5" t="s">
        <v>1274</v>
      </c>
      <c r="G491" s="28">
        <v>1</v>
      </c>
      <c r="H491" s="25">
        <f>VLOOKUP($F491,Produk!$B$2:$C$63,2,0)</f>
        <v>22000</v>
      </c>
      <c r="I491" s="25">
        <f t="shared" si="1"/>
        <v>22000</v>
      </c>
      <c r="J491" s="26" t="s">
        <v>1272</v>
      </c>
      <c r="K491" s="13" t="s">
        <v>1267</v>
      </c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20">
      <c r="A492" s="5" t="s">
        <v>1284</v>
      </c>
      <c r="B492" s="29">
        <v>45056</v>
      </c>
      <c r="C492" s="5" t="s">
        <v>533</v>
      </c>
      <c r="D492" s="22" t="str">
        <f>VLOOKUP($C492,Customer!$A$1:$C$896,2,0)</f>
        <v>Fitri</v>
      </c>
      <c r="E492" s="13">
        <f>VLOOKUP($C492,Customer!$A$1:$C$896,3,0)</f>
        <v>62895335492243</v>
      </c>
      <c r="F492" s="5" t="s">
        <v>1273</v>
      </c>
      <c r="G492" s="28">
        <v>1</v>
      </c>
      <c r="H492" s="25">
        <f>VLOOKUP($F492,Produk!$B$2:$C$63,2,0)</f>
        <v>22000</v>
      </c>
      <c r="I492" s="25">
        <f t="shared" si="1"/>
        <v>22000</v>
      </c>
      <c r="J492" s="26" t="s">
        <v>1272</v>
      </c>
      <c r="K492" s="13" t="s">
        <v>1267</v>
      </c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20">
      <c r="A493" s="5" t="s">
        <v>1284</v>
      </c>
      <c r="B493" s="29">
        <v>45056</v>
      </c>
      <c r="C493" s="5" t="s">
        <v>533</v>
      </c>
      <c r="D493" s="22" t="str">
        <f>VLOOKUP($C493,Customer!$A$1:$C$896,2,0)</f>
        <v>Fitri</v>
      </c>
      <c r="E493" s="13">
        <f>VLOOKUP($C493,Customer!$A$1:$C$896,3,0)</f>
        <v>62895335492243</v>
      </c>
      <c r="F493" s="5" t="s">
        <v>1291</v>
      </c>
      <c r="G493" s="28">
        <v>2</v>
      </c>
      <c r="H493" s="25">
        <f>VLOOKUP($F493,Produk!$B$2:$C$75,2,0)</f>
        <v>15000</v>
      </c>
      <c r="I493" s="25">
        <f t="shared" si="1"/>
        <v>30000</v>
      </c>
      <c r="J493" s="26" t="s">
        <v>1272</v>
      </c>
      <c r="K493" s="13" t="s">
        <v>1267</v>
      </c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20">
      <c r="A494" s="5" t="s">
        <v>1264</v>
      </c>
      <c r="B494" s="29">
        <v>45058</v>
      </c>
      <c r="C494" s="5" t="s">
        <v>294</v>
      </c>
      <c r="D494" s="22" t="str">
        <f>VLOOKUP($C494,Customer!$A$1:$C$896,2,0)</f>
        <v>Almira Hasna Zulfany</v>
      </c>
      <c r="E494" s="23">
        <f>VLOOKUP($C494,Customer!$A$1:$C$896,3,0)</f>
        <v>6285854577350</v>
      </c>
      <c r="F494" s="5" t="s">
        <v>1288</v>
      </c>
      <c r="G494" s="28">
        <v>1</v>
      </c>
      <c r="H494" s="25">
        <f>VLOOKUP($F494,Produk!$B$2:$C$63,2,0)</f>
        <v>35000</v>
      </c>
      <c r="I494" s="25">
        <f t="shared" si="1"/>
        <v>35000</v>
      </c>
      <c r="J494" s="26" t="s">
        <v>1272</v>
      </c>
      <c r="K494" s="13" t="s">
        <v>1267</v>
      </c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20">
      <c r="A495" s="5" t="s">
        <v>1264</v>
      </c>
      <c r="B495" s="29">
        <v>45058</v>
      </c>
      <c r="C495" s="5" t="s">
        <v>294</v>
      </c>
      <c r="D495" s="22" t="str">
        <f>VLOOKUP($C495,Customer!$A$1:$C$896,2,0)</f>
        <v>Almira Hasna Zulfany</v>
      </c>
      <c r="E495" s="23">
        <f>VLOOKUP($C495,Customer!$A$1:$C$896,3,0)</f>
        <v>6285854577350</v>
      </c>
      <c r="F495" s="5" t="s">
        <v>1285</v>
      </c>
      <c r="G495" s="28">
        <v>3</v>
      </c>
      <c r="H495" s="25">
        <f>VLOOKUP($F495,Produk!$B$2:$C$63,2,0)</f>
        <v>10000</v>
      </c>
      <c r="I495" s="25">
        <f t="shared" si="1"/>
        <v>30000</v>
      </c>
      <c r="J495" s="26" t="s">
        <v>1272</v>
      </c>
      <c r="K495" s="13" t="s">
        <v>1267</v>
      </c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20">
      <c r="A496" s="5" t="s">
        <v>1264</v>
      </c>
      <c r="B496" s="29">
        <v>45058</v>
      </c>
      <c r="C496" s="5" t="s">
        <v>538</v>
      </c>
      <c r="D496" s="22" t="str">
        <f>VLOOKUP($C496,Customer!$A$1:$C$896,2,0)</f>
        <v>Is</v>
      </c>
      <c r="E496" s="13">
        <f>VLOOKUP($C496,Customer!$A$1:$C$896,3,0)</f>
        <v>6283123486017</v>
      </c>
      <c r="F496" s="5" t="s">
        <v>1289</v>
      </c>
      <c r="G496" s="28">
        <v>1</v>
      </c>
      <c r="H496" s="25">
        <f>VLOOKUP($F496,Produk!$B$2:$C$75,2,0)</f>
        <v>30000</v>
      </c>
      <c r="I496" s="25">
        <f t="shared" ref="I496:I737" si="9">G496*H496</f>
        <v>30000</v>
      </c>
      <c r="J496" s="26" t="s">
        <v>1266</v>
      </c>
      <c r="K496" s="13" t="s">
        <v>1267</v>
      </c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20">
      <c r="A497" s="5" t="s">
        <v>1264</v>
      </c>
      <c r="B497" s="29">
        <v>45058</v>
      </c>
      <c r="C497" s="5" t="s">
        <v>538</v>
      </c>
      <c r="D497" s="22" t="str">
        <f>VLOOKUP($C497,Customer!$A$1:$C$896,2,0)</f>
        <v>Is</v>
      </c>
      <c r="E497" s="13">
        <f>VLOOKUP($C497,Customer!$A$1:$C$896,3,0)</f>
        <v>6283123486017</v>
      </c>
      <c r="F497" s="5" t="s">
        <v>1288</v>
      </c>
      <c r="G497" s="28">
        <v>1</v>
      </c>
      <c r="H497" s="25">
        <f>VLOOKUP($F497,Produk!$B$2:$C$63,2,0)</f>
        <v>35000</v>
      </c>
      <c r="I497" s="25">
        <f t="shared" si="9"/>
        <v>35000</v>
      </c>
      <c r="J497" s="26" t="s">
        <v>1266</v>
      </c>
      <c r="K497" s="13" t="s">
        <v>1267</v>
      </c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20">
      <c r="A498" s="5" t="s">
        <v>1264</v>
      </c>
      <c r="B498" s="29">
        <v>45058</v>
      </c>
      <c r="C498" s="5" t="s">
        <v>538</v>
      </c>
      <c r="D498" s="22" t="str">
        <f>VLOOKUP($C498,Customer!$A$1:$C$896,2,0)</f>
        <v>Is</v>
      </c>
      <c r="E498" s="13">
        <f>VLOOKUP($C498,Customer!$A$1:$C$896,3,0)</f>
        <v>6283123486017</v>
      </c>
      <c r="F498" s="5" t="s">
        <v>1274</v>
      </c>
      <c r="G498" s="28">
        <v>1</v>
      </c>
      <c r="H498" s="25">
        <f>VLOOKUP($F498,Produk!$B$2:$C$63,2,0)</f>
        <v>22000</v>
      </c>
      <c r="I498" s="25">
        <f t="shared" si="9"/>
        <v>22000</v>
      </c>
      <c r="J498" s="26" t="s">
        <v>1266</v>
      </c>
      <c r="K498" s="13" t="s">
        <v>1267</v>
      </c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20">
      <c r="A499" s="5" t="s">
        <v>1264</v>
      </c>
      <c r="B499" s="29">
        <v>45058</v>
      </c>
      <c r="C499" s="5" t="s">
        <v>538</v>
      </c>
      <c r="D499" s="22" t="str">
        <f>VLOOKUP($C499,Customer!$A$1:$C$896,2,0)</f>
        <v>Is</v>
      </c>
      <c r="E499" s="13">
        <f>VLOOKUP($C499,Customer!$A$1:$C$896,3,0)</f>
        <v>6283123486017</v>
      </c>
      <c r="F499" s="5" t="s">
        <v>1287</v>
      </c>
      <c r="G499" s="28">
        <v>1</v>
      </c>
      <c r="H499" s="25">
        <f>VLOOKUP($F499,Produk!$B$2:$C$75,2,0)</f>
        <v>27000</v>
      </c>
      <c r="I499" s="25">
        <f t="shared" si="9"/>
        <v>27000</v>
      </c>
      <c r="J499" s="26" t="s">
        <v>1266</v>
      </c>
      <c r="K499" s="13" t="s">
        <v>1267</v>
      </c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20">
      <c r="A500" s="5" t="s">
        <v>1270</v>
      </c>
      <c r="B500" s="29">
        <v>45059</v>
      </c>
      <c r="C500" s="5" t="s">
        <v>544</v>
      </c>
      <c r="D500" s="22" t="str">
        <f>VLOOKUP($C500,Customer!$A$1:$C$896,2,0)</f>
        <v>Kimberly</v>
      </c>
      <c r="E500" s="13">
        <f>VLOOKUP($C500,Customer!$A$1:$C$896,3,0)</f>
        <v>6281228180888</v>
      </c>
      <c r="F500" s="5" t="s">
        <v>1291</v>
      </c>
      <c r="G500" s="28">
        <v>1</v>
      </c>
      <c r="H500" s="25">
        <f>VLOOKUP($F500,Produk!$B$2:$C$75,2,0)</f>
        <v>15000</v>
      </c>
      <c r="I500" s="25">
        <f t="shared" si="9"/>
        <v>15000</v>
      </c>
      <c r="J500" s="26" t="s">
        <v>1272</v>
      </c>
      <c r="K500" s="13" t="s">
        <v>1267</v>
      </c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20">
      <c r="A501" s="5" t="s">
        <v>1270</v>
      </c>
      <c r="B501" s="29">
        <v>45059</v>
      </c>
      <c r="C501" s="5" t="s">
        <v>545</v>
      </c>
      <c r="D501" s="22" t="str">
        <f>VLOOKUP($C501,Customer!$A$1:$C$896,2,0)</f>
        <v>Rahel</v>
      </c>
      <c r="E501" s="13">
        <f>VLOOKUP($C501,Customer!$A$1:$C$896,3,0)</f>
        <v>6282179719447</v>
      </c>
      <c r="F501" s="5" t="s">
        <v>1291</v>
      </c>
      <c r="G501" s="28">
        <v>2</v>
      </c>
      <c r="H501" s="25">
        <f>VLOOKUP($F501,Produk!$B$2:$C$75,2,0)</f>
        <v>15000</v>
      </c>
      <c r="I501" s="25">
        <f t="shared" si="9"/>
        <v>30000</v>
      </c>
      <c r="J501" s="26" t="s">
        <v>1299</v>
      </c>
      <c r="K501" s="13" t="s">
        <v>1267</v>
      </c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20">
      <c r="A502" s="5" t="s">
        <v>1270</v>
      </c>
      <c r="B502" s="29">
        <v>45059</v>
      </c>
      <c r="C502" s="5" t="s">
        <v>542</v>
      </c>
      <c r="D502" s="22" t="str">
        <f>VLOOKUP($C502,Customer!$A$1:$C$896,2,0)</f>
        <v>Jessi</v>
      </c>
      <c r="E502" s="13">
        <f>VLOOKUP($C502,Customer!$A$1:$C$896,3,0)</f>
        <v>628973971548</v>
      </c>
      <c r="F502" s="5" t="s">
        <v>1291</v>
      </c>
      <c r="G502" s="28">
        <v>2</v>
      </c>
      <c r="H502" s="25">
        <f>VLOOKUP($F502,Produk!$B$2:$C$75,2,0)</f>
        <v>15000</v>
      </c>
      <c r="I502" s="25">
        <f t="shared" si="9"/>
        <v>30000</v>
      </c>
      <c r="J502" s="26" t="s">
        <v>1266</v>
      </c>
      <c r="K502" s="13" t="s">
        <v>1267</v>
      </c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20">
      <c r="A503" s="5" t="s">
        <v>1270</v>
      </c>
      <c r="B503" s="29">
        <v>45059</v>
      </c>
      <c r="C503" s="5" t="s">
        <v>540</v>
      </c>
      <c r="D503" s="22" t="str">
        <f>VLOOKUP($C503,Customer!$A$1:$C$896,2,0)</f>
        <v>Paskha</v>
      </c>
      <c r="E503" s="13">
        <f>VLOOKUP($C503,Customer!$A$1:$C$896,3,0)</f>
        <v>6281337366305</v>
      </c>
      <c r="F503" s="5" t="s">
        <v>1269</v>
      </c>
      <c r="G503" s="28">
        <v>1</v>
      </c>
      <c r="H503" s="25">
        <f>VLOOKUP($F503,Produk!$B$2:$C$63,2,0)</f>
        <v>28000</v>
      </c>
      <c r="I503" s="25">
        <f t="shared" si="9"/>
        <v>28000</v>
      </c>
      <c r="J503" s="26" t="s">
        <v>1266</v>
      </c>
      <c r="K503" s="13" t="s">
        <v>1267</v>
      </c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20">
      <c r="A504" s="5" t="s">
        <v>1270</v>
      </c>
      <c r="B504" s="29">
        <v>45059</v>
      </c>
      <c r="C504" s="5" t="s">
        <v>540</v>
      </c>
      <c r="D504" s="22" t="str">
        <f>VLOOKUP($C504,Customer!$A$1:$C$896,2,0)</f>
        <v>Paskha</v>
      </c>
      <c r="E504" s="13">
        <f>VLOOKUP($C504,Customer!$A$1:$C$896,3,0)</f>
        <v>6281337366305</v>
      </c>
      <c r="F504" s="5" t="s">
        <v>1282</v>
      </c>
      <c r="G504" s="28">
        <v>1</v>
      </c>
      <c r="H504" s="25">
        <f>VLOOKUP($F504,Produk!$B$2:$C$63,2,0)</f>
        <v>30000</v>
      </c>
      <c r="I504" s="25">
        <f t="shared" si="9"/>
        <v>30000</v>
      </c>
      <c r="J504" s="26" t="s">
        <v>1266</v>
      </c>
      <c r="K504" s="13" t="s">
        <v>1267</v>
      </c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20">
      <c r="A505" s="5" t="s">
        <v>1270</v>
      </c>
      <c r="B505" s="29">
        <v>45059</v>
      </c>
      <c r="C505" s="5" t="s">
        <v>540</v>
      </c>
      <c r="D505" s="22" t="str">
        <f>VLOOKUP($C505,Customer!$A$1:$C$896,2,0)</f>
        <v>Paskha</v>
      </c>
      <c r="E505" s="13">
        <f>VLOOKUP($C505,Customer!$A$1:$C$896,3,0)</f>
        <v>6281337366305</v>
      </c>
      <c r="F505" s="5" t="s">
        <v>1273</v>
      </c>
      <c r="G505" s="28">
        <v>1</v>
      </c>
      <c r="H505" s="25">
        <f>VLOOKUP($F505,Produk!$B$2:$C$63,2,0)</f>
        <v>22000</v>
      </c>
      <c r="I505" s="25">
        <f t="shared" si="9"/>
        <v>22000</v>
      </c>
      <c r="J505" s="26" t="s">
        <v>1266</v>
      </c>
      <c r="K505" s="13" t="s">
        <v>1267</v>
      </c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20">
      <c r="A506" s="5" t="s">
        <v>1270</v>
      </c>
      <c r="B506" s="29">
        <v>45059</v>
      </c>
      <c r="C506" s="5" t="s">
        <v>540</v>
      </c>
      <c r="D506" s="22" t="str">
        <f>VLOOKUP($C506,Customer!$A$1:$C$896,2,0)</f>
        <v>Paskha</v>
      </c>
      <c r="E506" s="13">
        <f>VLOOKUP($C506,Customer!$A$1:$C$896,3,0)</f>
        <v>6281337366305</v>
      </c>
      <c r="F506" s="5" t="s">
        <v>1314</v>
      </c>
      <c r="G506" s="28">
        <v>1</v>
      </c>
      <c r="H506" s="25">
        <f>VLOOKUP($F506,Produk!$B$2:$C$63,2,0)</f>
        <v>22000</v>
      </c>
      <c r="I506" s="25">
        <f t="shared" si="9"/>
        <v>22000</v>
      </c>
      <c r="J506" s="26" t="s">
        <v>1266</v>
      </c>
      <c r="K506" s="13" t="s">
        <v>1267</v>
      </c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20">
      <c r="A507" s="5" t="s">
        <v>1270</v>
      </c>
      <c r="B507" s="29">
        <v>45059</v>
      </c>
      <c r="C507" s="5" t="s">
        <v>547</v>
      </c>
      <c r="D507" s="22" t="str">
        <f>VLOOKUP($C507,Customer!$A$1:$C$896,2,0)</f>
        <v>Nena</v>
      </c>
      <c r="E507" s="13">
        <f>VLOOKUP($C507,Customer!$A$1:$C$896,3,0)</f>
        <v>62818333392</v>
      </c>
      <c r="F507" s="5" t="s">
        <v>1269</v>
      </c>
      <c r="G507" s="28">
        <v>1</v>
      </c>
      <c r="H507" s="25">
        <f>VLOOKUP($F507,Produk!$B$2:$C$63,2,0)</f>
        <v>28000</v>
      </c>
      <c r="I507" s="25">
        <f t="shared" si="9"/>
        <v>28000</v>
      </c>
      <c r="J507" s="26" t="str">
        <f t="shared" ref="J507:J509" si="10">J506</f>
        <v>QRIS</v>
      </c>
      <c r="K507" s="13" t="s">
        <v>1267</v>
      </c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20">
      <c r="A508" s="5" t="s">
        <v>1270</v>
      </c>
      <c r="B508" s="29">
        <v>45059</v>
      </c>
      <c r="C508" s="5" t="s">
        <v>547</v>
      </c>
      <c r="D508" s="22" t="str">
        <f>VLOOKUP($C508,Customer!$A$1:$C$896,2,0)</f>
        <v>Nena</v>
      </c>
      <c r="E508" s="13">
        <f>VLOOKUP($C508,Customer!$A$1:$C$896,3,0)</f>
        <v>62818333392</v>
      </c>
      <c r="F508" s="5" t="s">
        <v>1274</v>
      </c>
      <c r="G508" s="28">
        <v>1</v>
      </c>
      <c r="H508" s="25">
        <f>VLOOKUP($F508,Produk!$B$2:$C$63,2,0)</f>
        <v>22000</v>
      </c>
      <c r="I508" s="25">
        <f t="shared" si="9"/>
        <v>22000</v>
      </c>
      <c r="J508" s="26" t="str">
        <f t="shared" si="10"/>
        <v>QRIS</v>
      </c>
      <c r="K508" s="13" t="s">
        <v>1267</v>
      </c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20">
      <c r="A509" s="5" t="s">
        <v>1270</v>
      </c>
      <c r="B509" s="29">
        <v>45059</v>
      </c>
      <c r="C509" s="5" t="s">
        <v>547</v>
      </c>
      <c r="D509" s="22" t="str">
        <f>VLOOKUP($C509,Customer!$A$1:$C$896,2,0)</f>
        <v>Nena</v>
      </c>
      <c r="E509" s="13">
        <f>VLOOKUP($C509,Customer!$A$1:$C$896,3,0)</f>
        <v>62818333392</v>
      </c>
      <c r="F509" s="5" t="s">
        <v>1285</v>
      </c>
      <c r="G509" s="28">
        <v>1</v>
      </c>
      <c r="H509" s="25">
        <f>VLOOKUP($F509,Produk!$B$2:$C$63,2,0)</f>
        <v>10000</v>
      </c>
      <c r="I509" s="25">
        <f t="shared" si="9"/>
        <v>10000</v>
      </c>
      <c r="J509" s="26" t="str">
        <f t="shared" si="10"/>
        <v>QRIS</v>
      </c>
      <c r="K509" s="13" t="s">
        <v>1267</v>
      </c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20">
      <c r="A510" s="5" t="s">
        <v>1281</v>
      </c>
      <c r="B510" s="29">
        <v>45062</v>
      </c>
      <c r="C510" s="5" t="s">
        <v>549</v>
      </c>
      <c r="D510" s="22" t="str">
        <f>VLOOKUP($C510,Customer!$A$1:$C$896,2,0)</f>
        <v>Fikko</v>
      </c>
      <c r="E510" s="13">
        <f>VLOOKUP($C510,Customer!$A$1:$C$896,3,0)</f>
        <v>6282144303344</v>
      </c>
      <c r="F510" s="5" t="s">
        <v>1268</v>
      </c>
      <c r="G510" s="28">
        <v>1</v>
      </c>
      <c r="H510" s="25">
        <f>VLOOKUP($F510,Produk!$B$2:$C$63,2,0)</f>
        <v>35000</v>
      </c>
      <c r="I510" s="25">
        <f t="shared" si="9"/>
        <v>35000</v>
      </c>
      <c r="J510" s="26" t="s">
        <v>1266</v>
      </c>
      <c r="K510" s="13" t="s">
        <v>1267</v>
      </c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20">
      <c r="A511" s="5" t="s">
        <v>1281</v>
      </c>
      <c r="B511" s="29">
        <v>45062</v>
      </c>
      <c r="C511" s="5" t="s">
        <v>549</v>
      </c>
      <c r="D511" s="22" t="str">
        <f>VLOOKUP($C511,Customer!$A$1:$C$896,2,0)</f>
        <v>Fikko</v>
      </c>
      <c r="E511" s="13">
        <f>VLOOKUP($C511,Customer!$A$1:$C$896,3,0)</f>
        <v>6282144303344</v>
      </c>
      <c r="F511" s="5" t="s">
        <v>1282</v>
      </c>
      <c r="G511" s="28">
        <v>1</v>
      </c>
      <c r="H511" s="25">
        <f>VLOOKUP($F511,Produk!$B$2:$C$63,2,0)</f>
        <v>30000</v>
      </c>
      <c r="I511" s="25">
        <f t="shared" si="9"/>
        <v>30000</v>
      </c>
      <c r="J511" s="26" t="s">
        <v>1266</v>
      </c>
      <c r="K511" s="13" t="s">
        <v>1267</v>
      </c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20">
      <c r="A512" s="5" t="s">
        <v>1281</v>
      </c>
      <c r="B512" s="29">
        <v>45062</v>
      </c>
      <c r="C512" s="5" t="s">
        <v>161</v>
      </c>
      <c r="D512" s="22" t="str">
        <f>VLOOKUP($C512,Customer!$A$1:$C$896,2,0)</f>
        <v>Rina Widowati</v>
      </c>
      <c r="E512" s="23">
        <f>VLOOKUP($C512,Customer!$A$1:$C$896,3,0)</f>
        <v>6281235042671</v>
      </c>
      <c r="F512" s="5" t="s">
        <v>1282</v>
      </c>
      <c r="G512" s="28">
        <v>1</v>
      </c>
      <c r="H512" s="25">
        <f>VLOOKUP($F512,Produk!$B$2:$C$63,2,0)</f>
        <v>30000</v>
      </c>
      <c r="I512" s="25">
        <f t="shared" si="9"/>
        <v>30000</v>
      </c>
      <c r="J512" s="26" t="s">
        <v>1299</v>
      </c>
      <c r="K512" s="13" t="s">
        <v>1267</v>
      </c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20">
      <c r="A513" s="5" t="s">
        <v>1281</v>
      </c>
      <c r="B513" s="29">
        <v>45062</v>
      </c>
      <c r="C513" s="5" t="s">
        <v>551</v>
      </c>
      <c r="D513" s="22" t="str">
        <f>VLOOKUP($C513,Customer!$A$1:$C$896,2,0)</f>
        <v>Roif</v>
      </c>
      <c r="E513" s="13">
        <f>VLOOKUP($C513,Customer!$A$1:$C$896,3,0)</f>
        <v>6287852363118</v>
      </c>
      <c r="F513" s="5" t="s">
        <v>1268</v>
      </c>
      <c r="G513" s="28">
        <v>1</v>
      </c>
      <c r="H513" s="25">
        <f>VLOOKUP($F513,Produk!$B$2:$C$63,2,0)</f>
        <v>35000</v>
      </c>
      <c r="I513" s="25">
        <f t="shared" si="9"/>
        <v>35000</v>
      </c>
      <c r="J513" s="26" t="s">
        <v>1266</v>
      </c>
      <c r="K513" s="13" t="s">
        <v>1267</v>
      </c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20">
      <c r="A514" s="5" t="s">
        <v>1281</v>
      </c>
      <c r="B514" s="29">
        <v>45062</v>
      </c>
      <c r="C514" s="5" t="s">
        <v>551</v>
      </c>
      <c r="D514" s="22" t="str">
        <f>VLOOKUP($C514,Customer!$A$1:$C$896,2,0)</f>
        <v>Roif</v>
      </c>
      <c r="E514" s="13">
        <f>VLOOKUP($C514,Customer!$A$1:$C$896,3,0)</f>
        <v>6287852363118</v>
      </c>
      <c r="F514" s="5" t="s">
        <v>1282</v>
      </c>
      <c r="G514" s="28">
        <v>1</v>
      </c>
      <c r="H514" s="25">
        <f>VLOOKUP($F514,Produk!$B$2:$C$63,2,0)</f>
        <v>30000</v>
      </c>
      <c r="I514" s="25">
        <f t="shared" si="9"/>
        <v>30000</v>
      </c>
      <c r="J514" s="26" t="s">
        <v>1266</v>
      </c>
      <c r="K514" s="13" t="s">
        <v>1267</v>
      </c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20">
      <c r="A515" s="5" t="s">
        <v>1281</v>
      </c>
      <c r="B515" s="29">
        <v>45062</v>
      </c>
      <c r="C515" s="5" t="s">
        <v>551</v>
      </c>
      <c r="D515" s="22" t="str">
        <f>VLOOKUP($C515,Customer!$A$1:$C$896,2,0)</f>
        <v>Roif</v>
      </c>
      <c r="E515" s="13">
        <f>VLOOKUP($C515,Customer!$A$1:$C$896,3,0)</f>
        <v>6287852363118</v>
      </c>
      <c r="F515" s="5" t="s">
        <v>1273</v>
      </c>
      <c r="G515" s="28">
        <v>1</v>
      </c>
      <c r="H515" s="25">
        <f>VLOOKUP($F515,Produk!$B$2:$C$63,2,0)</f>
        <v>22000</v>
      </c>
      <c r="I515" s="25">
        <f t="shared" si="9"/>
        <v>22000</v>
      </c>
      <c r="J515" s="26" t="s">
        <v>1266</v>
      </c>
      <c r="K515" s="13" t="s">
        <v>1267</v>
      </c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20">
      <c r="A516" s="5" t="s">
        <v>1281</v>
      </c>
      <c r="B516" s="29">
        <v>45062</v>
      </c>
      <c r="C516" s="5" t="s">
        <v>553</v>
      </c>
      <c r="D516" s="22" t="str">
        <f>VLOOKUP($C516,Customer!$A$1:$C$896,2,0)</f>
        <v>Chika</v>
      </c>
      <c r="E516" s="13">
        <f>VLOOKUP($C516,Customer!$A$1:$C$896,3,0)</f>
        <v>6282229161945</v>
      </c>
      <c r="F516" s="5" t="s">
        <v>1268</v>
      </c>
      <c r="G516" s="28">
        <v>1</v>
      </c>
      <c r="H516" s="25">
        <f>VLOOKUP($F516,Produk!$B$2:$C$63,2,0)</f>
        <v>35000</v>
      </c>
      <c r="I516" s="25">
        <f t="shared" si="9"/>
        <v>35000</v>
      </c>
      <c r="J516" s="26" t="s">
        <v>1266</v>
      </c>
      <c r="K516" s="13" t="s">
        <v>1267</v>
      </c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20">
      <c r="A517" s="5" t="s">
        <v>1281</v>
      </c>
      <c r="B517" s="29">
        <v>45062</v>
      </c>
      <c r="C517" s="5" t="s">
        <v>553</v>
      </c>
      <c r="D517" s="22" t="str">
        <f>VLOOKUP($C517,Customer!$A$1:$C$896,2,0)</f>
        <v>Chika</v>
      </c>
      <c r="E517" s="13">
        <f>VLOOKUP($C517,Customer!$A$1:$C$896,3,0)</f>
        <v>6282229161945</v>
      </c>
      <c r="F517" s="5" t="s">
        <v>1285</v>
      </c>
      <c r="G517" s="28">
        <v>1</v>
      </c>
      <c r="H517" s="25">
        <f>VLOOKUP($F517,Produk!$B$2:$C$63,2,0)</f>
        <v>10000</v>
      </c>
      <c r="I517" s="25">
        <f t="shared" si="9"/>
        <v>10000</v>
      </c>
      <c r="J517" s="26" t="s">
        <v>1266</v>
      </c>
      <c r="K517" s="13" t="s">
        <v>1267</v>
      </c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20">
      <c r="A518" s="5" t="s">
        <v>1281</v>
      </c>
      <c r="B518" s="29">
        <v>45062</v>
      </c>
      <c r="C518" s="5" t="s">
        <v>553</v>
      </c>
      <c r="D518" s="22" t="str">
        <f>VLOOKUP($C518,Customer!$A$1:$C$896,2,0)</f>
        <v>Chika</v>
      </c>
      <c r="E518" s="13">
        <f>VLOOKUP($C518,Customer!$A$1:$C$896,3,0)</f>
        <v>6282229161945</v>
      </c>
      <c r="F518" s="5" t="s">
        <v>1287</v>
      </c>
      <c r="G518" s="28">
        <v>1</v>
      </c>
      <c r="H518" s="25">
        <f>VLOOKUP($F518,Produk!$B$2:$C$75,2,0)</f>
        <v>27000</v>
      </c>
      <c r="I518" s="25">
        <f t="shared" si="9"/>
        <v>27000</v>
      </c>
      <c r="J518" s="26" t="s">
        <v>1266</v>
      </c>
      <c r="K518" s="13" t="s">
        <v>1267</v>
      </c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20">
      <c r="A519" s="5" t="s">
        <v>1284</v>
      </c>
      <c r="B519" s="29">
        <v>45063</v>
      </c>
      <c r="C519" s="5" t="s">
        <v>556</v>
      </c>
      <c r="D519" s="22" t="str">
        <f>VLOOKUP($C519,Customer!$A$1:$C$896,2,0)</f>
        <v>Irafani Dyah</v>
      </c>
      <c r="E519" s="13">
        <f>VLOOKUP($C519,Customer!$A$1:$C$896,3,0)</f>
        <v>6281295426007</v>
      </c>
      <c r="F519" s="5" t="s">
        <v>1282</v>
      </c>
      <c r="G519" s="28">
        <v>1</v>
      </c>
      <c r="H519" s="25">
        <f>VLOOKUP($F519,Produk!$B$2:$C$63,2,0)</f>
        <v>30000</v>
      </c>
      <c r="I519" s="25">
        <f t="shared" si="9"/>
        <v>30000</v>
      </c>
      <c r="J519" s="26" t="s">
        <v>1266</v>
      </c>
      <c r="K519" s="13" t="s">
        <v>1267</v>
      </c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20">
      <c r="A520" s="5" t="s">
        <v>1284</v>
      </c>
      <c r="B520" s="29">
        <v>45063</v>
      </c>
      <c r="C520" s="5" t="s">
        <v>556</v>
      </c>
      <c r="D520" s="22" t="str">
        <f>VLOOKUP($C520,Customer!$A$1:$C$896,2,0)</f>
        <v>Irafani Dyah</v>
      </c>
      <c r="E520" s="13">
        <f>VLOOKUP($C520,Customer!$A$1:$C$896,3,0)</f>
        <v>6281295426007</v>
      </c>
      <c r="F520" s="5" t="s">
        <v>1315</v>
      </c>
      <c r="G520" s="28">
        <v>1</v>
      </c>
      <c r="H520" s="25">
        <f>VLOOKUP($F520,Produk!$B$2:$C$63,2,0)</f>
        <v>8000</v>
      </c>
      <c r="I520" s="25">
        <f t="shared" si="9"/>
        <v>8000</v>
      </c>
      <c r="J520" s="26" t="s">
        <v>1266</v>
      </c>
      <c r="K520" s="13" t="s">
        <v>1267</v>
      </c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20">
      <c r="A521" s="5" t="s">
        <v>1284</v>
      </c>
      <c r="B521" s="29">
        <v>45063</v>
      </c>
      <c r="C521" s="5" t="s">
        <v>556</v>
      </c>
      <c r="D521" s="22" t="str">
        <f>VLOOKUP($C521,Customer!$A$1:$C$896,2,0)</f>
        <v>Irafani Dyah</v>
      </c>
      <c r="E521" s="13">
        <f>VLOOKUP($C521,Customer!$A$1:$C$896,3,0)</f>
        <v>6281295426007</v>
      </c>
      <c r="F521" s="5" t="s">
        <v>1285</v>
      </c>
      <c r="G521" s="28">
        <v>1</v>
      </c>
      <c r="H521" s="25">
        <f>VLOOKUP($F521,Produk!$B$2:$C$63,2,0)</f>
        <v>10000</v>
      </c>
      <c r="I521" s="25">
        <f t="shared" si="9"/>
        <v>10000</v>
      </c>
      <c r="J521" s="26" t="s">
        <v>1266</v>
      </c>
      <c r="K521" s="13" t="s">
        <v>1267</v>
      </c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20">
      <c r="A522" s="5" t="s">
        <v>1284</v>
      </c>
      <c r="B522" s="29">
        <v>45063</v>
      </c>
      <c r="C522" s="5" t="s">
        <v>556</v>
      </c>
      <c r="D522" s="22" t="str">
        <f>VLOOKUP($C522,Customer!$A$1:$C$896,2,0)</f>
        <v>Irafani Dyah</v>
      </c>
      <c r="E522" s="13">
        <f>VLOOKUP($C522,Customer!$A$1:$C$896,3,0)</f>
        <v>6281295426007</v>
      </c>
      <c r="F522" s="5" t="s">
        <v>1314</v>
      </c>
      <c r="G522" s="28">
        <v>1</v>
      </c>
      <c r="H522" s="25">
        <f>VLOOKUP($F522,Produk!$B$2:$C$63,2,0)</f>
        <v>22000</v>
      </c>
      <c r="I522" s="25">
        <f t="shared" si="9"/>
        <v>22000</v>
      </c>
      <c r="J522" s="26" t="s">
        <v>1266</v>
      </c>
      <c r="K522" s="13" t="s">
        <v>1267</v>
      </c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20">
      <c r="A523" s="5" t="s">
        <v>1284</v>
      </c>
      <c r="B523" s="29">
        <v>45063</v>
      </c>
      <c r="C523" s="5" t="s">
        <v>556</v>
      </c>
      <c r="D523" s="22" t="str">
        <f>VLOOKUP($C523,Customer!$A$1:$C$896,2,0)</f>
        <v>Irafani Dyah</v>
      </c>
      <c r="E523" s="13">
        <f>VLOOKUP($C523,Customer!$A$1:$C$896,3,0)</f>
        <v>6281295426007</v>
      </c>
      <c r="F523" s="5" t="s">
        <v>1287</v>
      </c>
      <c r="G523" s="28">
        <v>1</v>
      </c>
      <c r="H523" s="25">
        <f>VLOOKUP($F523,Produk!$B$2:$C$75,2,0)</f>
        <v>27000</v>
      </c>
      <c r="I523" s="25">
        <f t="shared" si="9"/>
        <v>27000</v>
      </c>
      <c r="J523" s="26" t="s">
        <v>1266</v>
      </c>
      <c r="K523" s="13" t="s">
        <v>1267</v>
      </c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20">
      <c r="A524" s="5" t="s">
        <v>1284</v>
      </c>
      <c r="B524" s="29">
        <v>45063</v>
      </c>
      <c r="C524" s="5" t="s">
        <v>3</v>
      </c>
      <c r="D524" s="22" t="str">
        <f>VLOOKUP($C524,Customer!$A$1:$C$896,2,0)</f>
        <v>Citra Bayunda</v>
      </c>
      <c r="E524" s="23">
        <f>VLOOKUP($C524,Customer!$A$1:$C$896,3,0)</f>
        <v>6281231177447</v>
      </c>
      <c r="F524" s="5" t="s">
        <v>1316</v>
      </c>
      <c r="G524" s="28">
        <v>1</v>
      </c>
      <c r="H524" s="25">
        <f>VLOOKUP($F524,Produk!$B$2:$C$63,2,0)</f>
        <v>30000</v>
      </c>
      <c r="I524" s="25">
        <f t="shared" si="9"/>
        <v>30000</v>
      </c>
      <c r="J524" s="26" t="s">
        <v>1272</v>
      </c>
      <c r="K524" s="13" t="s">
        <v>1278</v>
      </c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20">
      <c r="A525" s="5" t="s">
        <v>1284</v>
      </c>
      <c r="B525" s="29">
        <v>45063</v>
      </c>
      <c r="C525" s="5" t="s">
        <v>558</v>
      </c>
      <c r="D525" s="22" t="str">
        <f>VLOOKUP($C525,Customer!$A$1:$C$896,2,0)</f>
        <v>Dessy</v>
      </c>
      <c r="E525" s="13">
        <f>VLOOKUP($C525,Customer!$A$1:$C$896,3,0)</f>
        <v>6285156113163</v>
      </c>
      <c r="F525" s="5" t="s">
        <v>1316</v>
      </c>
      <c r="G525" s="28">
        <v>1</v>
      </c>
      <c r="H525" s="25">
        <f>VLOOKUP($F525,Produk!$B$2:$C$63,2,0)</f>
        <v>30000</v>
      </c>
      <c r="I525" s="25">
        <f t="shared" si="9"/>
        <v>30000</v>
      </c>
      <c r="J525" s="26" t="s">
        <v>1272</v>
      </c>
      <c r="K525" s="13" t="s">
        <v>1267</v>
      </c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20">
      <c r="A526" s="5" t="s">
        <v>1284</v>
      </c>
      <c r="B526" s="29">
        <v>45063</v>
      </c>
      <c r="C526" s="5" t="s">
        <v>558</v>
      </c>
      <c r="D526" s="22" t="str">
        <f>VLOOKUP($C526,Customer!$A$1:$C$896,2,0)</f>
        <v>Dessy</v>
      </c>
      <c r="E526" s="13">
        <f>VLOOKUP($C526,Customer!$A$1:$C$896,3,0)</f>
        <v>6285156113163</v>
      </c>
      <c r="F526" s="5" t="s">
        <v>1282</v>
      </c>
      <c r="G526" s="28">
        <v>1</v>
      </c>
      <c r="H526" s="25">
        <f>VLOOKUP($F526,Produk!$B$2:$C$63,2,0)</f>
        <v>30000</v>
      </c>
      <c r="I526" s="25">
        <f t="shared" si="9"/>
        <v>30000</v>
      </c>
      <c r="J526" s="26" t="s">
        <v>1272</v>
      </c>
      <c r="K526" s="13" t="s">
        <v>1267</v>
      </c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20">
      <c r="A527" s="5" t="s">
        <v>1284</v>
      </c>
      <c r="B527" s="29">
        <v>45063</v>
      </c>
      <c r="C527" s="5" t="s">
        <v>558</v>
      </c>
      <c r="D527" s="22" t="str">
        <f>VLOOKUP($C527,Customer!$A$1:$C$896,2,0)</f>
        <v>Dessy</v>
      </c>
      <c r="E527" s="13">
        <f>VLOOKUP($C527,Customer!$A$1:$C$896,3,0)</f>
        <v>6285156113163</v>
      </c>
      <c r="F527" s="5" t="s">
        <v>1314</v>
      </c>
      <c r="G527" s="28">
        <v>1</v>
      </c>
      <c r="H527" s="25">
        <f>VLOOKUP($F527,Produk!$B$2:$C$63,2,0)</f>
        <v>22000</v>
      </c>
      <c r="I527" s="25">
        <f t="shared" si="9"/>
        <v>22000</v>
      </c>
      <c r="J527" s="26" t="s">
        <v>1272</v>
      </c>
      <c r="K527" s="13" t="s">
        <v>1267</v>
      </c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20">
      <c r="A528" s="5" t="s">
        <v>1284</v>
      </c>
      <c r="B528" s="29">
        <v>45063</v>
      </c>
      <c r="C528" s="5" t="s">
        <v>558</v>
      </c>
      <c r="D528" s="22" t="str">
        <f>VLOOKUP($C528,Customer!$A$1:$C$896,2,0)</f>
        <v>Dessy</v>
      </c>
      <c r="E528" s="13">
        <f>VLOOKUP($C528,Customer!$A$1:$C$896,3,0)</f>
        <v>6285156113163</v>
      </c>
      <c r="F528" s="5" t="s">
        <v>1273</v>
      </c>
      <c r="G528" s="28">
        <v>1</v>
      </c>
      <c r="H528" s="25">
        <f>VLOOKUP($F528,Produk!$B$2:$C$63,2,0)</f>
        <v>22000</v>
      </c>
      <c r="I528" s="25">
        <f t="shared" si="9"/>
        <v>22000</v>
      </c>
      <c r="J528" s="26" t="s">
        <v>1272</v>
      </c>
      <c r="K528" s="13" t="s">
        <v>1267</v>
      </c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20">
      <c r="A529" s="5" t="s">
        <v>1284</v>
      </c>
      <c r="B529" s="29">
        <v>45063</v>
      </c>
      <c r="C529" s="5" t="s">
        <v>560</v>
      </c>
      <c r="D529" s="22" t="str">
        <f>VLOOKUP($C529,Customer!$A$1:$C$896,2,0)</f>
        <v>Rosalina Dinda</v>
      </c>
      <c r="E529" s="13">
        <f>VLOOKUP($C529,Customer!$A$1:$C$896,3,0)</f>
        <v>6282334119029</v>
      </c>
      <c r="F529" s="5" t="s">
        <v>1316</v>
      </c>
      <c r="G529" s="28">
        <v>1</v>
      </c>
      <c r="H529" s="25">
        <f>VLOOKUP($F529,Produk!$B$2:$C$63,2,0)</f>
        <v>30000</v>
      </c>
      <c r="I529" s="25">
        <f t="shared" si="9"/>
        <v>30000</v>
      </c>
      <c r="J529" s="26" t="s">
        <v>1266</v>
      </c>
      <c r="K529" s="13" t="s">
        <v>1267</v>
      </c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20">
      <c r="A530" s="5" t="s">
        <v>1284</v>
      </c>
      <c r="B530" s="29">
        <v>45063</v>
      </c>
      <c r="C530" s="5" t="s">
        <v>560</v>
      </c>
      <c r="D530" s="22" t="str">
        <f>VLOOKUP($C530,Customer!$A$1:$C$896,2,0)</f>
        <v>Rosalina Dinda</v>
      </c>
      <c r="E530" s="13">
        <f>VLOOKUP($C530,Customer!$A$1:$C$896,3,0)</f>
        <v>6282334119029</v>
      </c>
      <c r="F530" s="5" t="s">
        <v>1285</v>
      </c>
      <c r="G530" s="28">
        <v>1</v>
      </c>
      <c r="H530" s="25">
        <f>VLOOKUP($F530,Produk!$B$2:$C$63,2,0)</f>
        <v>10000</v>
      </c>
      <c r="I530" s="25">
        <f t="shared" si="9"/>
        <v>10000</v>
      </c>
      <c r="J530" s="26" t="s">
        <v>1266</v>
      </c>
      <c r="K530" s="13" t="s">
        <v>1267</v>
      </c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20">
      <c r="A531" s="5" t="s">
        <v>1284</v>
      </c>
      <c r="B531" s="29">
        <v>45063</v>
      </c>
      <c r="C531" s="5" t="s">
        <v>560</v>
      </c>
      <c r="D531" s="22" t="str">
        <f>VLOOKUP($C531,Customer!$A$1:$C$896,2,0)</f>
        <v>Rosalina Dinda</v>
      </c>
      <c r="E531" s="13">
        <f>VLOOKUP($C531,Customer!$A$1:$C$896,3,0)</f>
        <v>6282334119029</v>
      </c>
      <c r="F531" s="5" t="s">
        <v>1314</v>
      </c>
      <c r="G531" s="28">
        <v>1</v>
      </c>
      <c r="H531" s="25">
        <f>VLOOKUP($F531,Produk!$B$2:$C$63,2,0)</f>
        <v>22000</v>
      </c>
      <c r="I531" s="25">
        <f t="shared" si="9"/>
        <v>22000</v>
      </c>
      <c r="J531" s="26" t="s">
        <v>1266</v>
      </c>
      <c r="K531" s="13" t="s">
        <v>1267</v>
      </c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20">
      <c r="A532" s="5" t="s">
        <v>1264</v>
      </c>
      <c r="B532" s="29">
        <v>45065</v>
      </c>
      <c r="C532" s="5" t="s">
        <v>562</v>
      </c>
      <c r="D532" s="22" t="str">
        <f>VLOOKUP($C532,Customer!$A$1:$C$896,2,0)</f>
        <v>Cicha</v>
      </c>
      <c r="E532" s="13">
        <f>VLOOKUP($C532,Customer!$A$1:$C$896,3,0)</f>
        <v>6287743280465</v>
      </c>
      <c r="F532" s="5" t="s">
        <v>1268</v>
      </c>
      <c r="G532" s="28">
        <v>1</v>
      </c>
      <c r="H532" s="25">
        <f>VLOOKUP($F532,Produk!$B$2:$C$63,2,0)</f>
        <v>35000</v>
      </c>
      <c r="I532" s="25">
        <f t="shared" si="9"/>
        <v>35000</v>
      </c>
      <c r="J532" s="26" t="s">
        <v>1272</v>
      </c>
      <c r="K532" s="13" t="s">
        <v>1267</v>
      </c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20">
      <c r="A533" s="5" t="s">
        <v>1264</v>
      </c>
      <c r="B533" s="29">
        <v>45065</v>
      </c>
      <c r="C533" s="5" t="s">
        <v>562</v>
      </c>
      <c r="D533" s="22" t="str">
        <f>VLOOKUP($C533,Customer!$A$1:$C$896,2,0)</f>
        <v>Cicha</v>
      </c>
      <c r="E533" s="13">
        <f>VLOOKUP($C533,Customer!$A$1:$C$896,3,0)</f>
        <v>6287743280465</v>
      </c>
      <c r="F533" s="5" t="s">
        <v>1285</v>
      </c>
      <c r="G533" s="28">
        <v>1</v>
      </c>
      <c r="H533" s="25">
        <f>VLOOKUP($F533,Produk!$B$2:$C$63,2,0)</f>
        <v>10000</v>
      </c>
      <c r="I533" s="25">
        <f t="shared" si="9"/>
        <v>10000</v>
      </c>
      <c r="J533" s="26" t="s">
        <v>1272</v>
      </c>
      <c r="K533" s="13" t="s">
        <v>1267</v>
      </c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20">
      <c r="A534" s="5" t="s">
        <v>1264</v>
      </c>
      <c r="B534" s="29">
        <v>45065</v>
      </c>
      <c r="C534" s="5" t="s">
        <v>564</v>
      </c>
      <c r="D534" s="22" t="str">
        <f>VLOOKUP($C534,Customer!$A$1:$C$896,2,0)</f>
        <v>Elifia Firfara</v>
      </c>
      <c r="E534" s="13">
        <f>VLOOKUP($C534,Customer!$A$1:$C$896,3,0)</f>
        <v>6282140327616</v>
      </c>
      <c r="F534" s="5" t="s">
        <v>1282</v>
      </c>
      <c r="G534" s="28">
        <v>1</v>
      </c>
      <c r="H534" s="25">
        <f>VLOOKUP($F534,Produk!$B$2:$C$63,2,0)</f>
        <v>30000</v>
      </c>
      <c r="I534" s="25">
        <f t="shared" si="9"/>
        <v>30000</v>
      </c>
      <c r="J534" s="26" t="s">
        <v>1266</v>
      </c>
      <c r="K534" s="13" t="s">
        <v>1267</v>
      </c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20">
      <c r="A535" s="5" t="s">
        <v>1264</v>
      </c>
      <c r="B535" s="29">
        <v>45065</v>
      </c>
      <c r="C535" s="5" t="s">
        <v>564</v>
      </c>
      <c r="D535" s="22" t="str">
        <f>VLOOKUP($C535,Customer!$A$1:$C$896,2,0)</f>
        <v>Elifia Firfara</v>
      </c>
      <c r="E535" s="13">
        <f>VLOOKUP($C535,Customer!$A$1:$C$896,3,0)</f>
        <v>6282140327616</v>
      </c>
      <c r="F535" s="5" t="s">
        <v>1285</v>
      </c>
      <c r="G535" s="28">
        <v>1</v>
      </c>
      <c r="H535" s="25">
        <f>VLOOKUP($F535,Produk!$B$2:$C$63,2,0)</f>
        <v>10000</v>
      </c>
      <c r="I535" s="25">
        <f t="shared" si="9"/>
        <v>10000</v>
      </c>
      <c r="J535" s="26" t="s">
        <v>1266</v>
      </c>
      <c r="K535" s="13" t="s">
        <v>1267</v>
      </c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20">
      <c r="A536" s="5" t="s">
        <v>1264</v>
      </c>
      <c r="B536" s="29">
        <v>45065</v>
      </c>
      <c r="C536" s="5" t="s">
        <v>564</v>
      </c>
      <c r="D536" s="22" t="str">
        <f>VLOOKUP($C536,Customer!$A$1:$C$896,2,0)</f>
        <v>Elifia Firfara</v>
      </c>
      <c r="E536" s="13">
        <f>VLOOKUP($C536,Customer!$A$1:$C$896,3,0)</f>
        <v>6282140327616</v>
      </c>
      <c r="F536" s="5" t="s">
        <v>1314</v>
      </c>
      <c r="G536" s="28">
        <v>1</v>
      </c>
      <c r="H536" s="25">
        <f>VLOOKUP($F536,Produk!$B$2:$C$63,2,0)</f>
        <v>22000</v>
      </c>
      <c r="I536" s="25">
        <f t="shared" si="9"/>
        <v>22000</v>
      </c>
      <c r="J536" s="26" t="s">
        <v>1266</v>
      </c>
      <c r="K536" s="13" t="s">
        <v>1267</v>
      </c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20">
      <c r="A537" s="5" t="s">
        <v>1264</v>
      </c>
      <c r="B537" s="29">
        <v>45065</v>
      </c>
      <c r="C537" s="5" t="s">
        <v>564</v>
      </c>
      <c r="D537" s="22" t="str">
        <f>VLOOKUP($C537,Customer!$A$1:$C$896,2,0)</f>
        <v>Elifia Firfara</v>
      </c>
      <c r="E537" s="13">
        <f>VLOOKUP($C537,Customer!$A$1:$C$896,3,0)</f>
        <v>6282140327616</v>
      </c>
      <c r="F537" s="5" t="s">
        <v>1287</v>
      </c>
      <c r="G537" s="28">
        <v>1</v>
      </c>
      <c r="H537" s="25">
        <f>VLOOKUP($F537,Produk!$B$2:$C$75,2,0)</f>
        <v>27000</v>
      </c>
      <c r="I537" s="25">
        <f t="shared" si="9"/>
        <v>27000</v>
      </c>
      <c r="J537" s="26" t="s">
        <v>1266</v>
      </c>
      <c r="K537" s="13" t="s">
        <v>1267</v>
      </c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20">
      <c r="A538" s="5" t="s">
        <v>1264</v>
      </c>
      <c r="B538" s="29">
        <v>45065</v>
      </c>
      <c r="C538" s="5" t="s">
        <v>566</v>
      </c>
      <c r="D538" s="22" t="str">
        <f>VLOOKUP($C538,Customer!$A$1:$C$896,2,0)</f>
        <v>Aisyah Vania</v>
      </c>
      <c r="E538" s="13">
        <f>VLOOKUP($C538,Customer!$A$1:$C$896,3,0)</f>
        <v>6287750279114</v>
      </c>
      <c r="F538" s="5" t="s">
        <v>1316</v>
      </c>
      <c r="G538" s="28">
        <v>1</v>
      </c>
      <c r="H538" s="25">
        <f>VLOOKUP($F538,Produk!$B$2:$C$63,2,0)</f>
        <v>30000</v>
      </c>
      <c r="I538" s="25">
        <f t="shared" si="9"/>
        <v>30000</v>
      </c>
      <c r="J538" s="26" t="s">
        <v>1266</v>
      </c>
      <c r="K538" s="13" t="s">
        <v>1267</v>
      </c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20">
      <c r="A539" s="5" t="s">
        <v>1264</v>
      </c>
      <c r="B539" s="29">
        <v>45065</v>
      </c>
      <c r="C539" s="5" t="s">
        <v>566</v>
      </c>
      <c r="D539" s="22" t="str">
        <f>VLOOKUP($C539,Customer!$A$1:$C$896,2,0)</f>
        <v>Aisyah Vania</v>
      </c>
      <c r="E539" s="13">
        <f>VLOOKUP($C539,Customer!$A$1:$C$896,3,0)</f>
        <v>6287750279114</v>
      </c>
      <c r="F539" s="5" t="s">
        <v>1314</v>
      </c>
      <c r="G539" s="28">
        <v>1</v>
      </c>
      <c r="H539" s="25">
        <f>VLOOKUP($F539,Produk!$B$2:$C$63,2,0)</f>
        <v>22000</v>
      </c>
      <c r="I539" s="25">
        <f t="shared" si="9"/>
        <v>22000</v>
      </c>
      <c r="J539" s="26" t="s">
        <v>1266</v>
      </c>
      <c r="K539" s="13" t="s">
        <v>1267</v>
      </c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20">
      <c r="A540" s="5" t="s">
        <v>1264</v>
      </c>
      <c r="B540" s="29">
        <v>45065</v>
      </c>
      <c r="C540" s="5" t="s">
        <v>566</v>
      </c>
      <c r="D540" s="22" t="str">
        <f>VLOOKUP($C540,Customer!$A$1:$C$896,2,0)</f>
        <v>Aisyah Vania</v>
      </c>
      <c r="E540" s="13">
        <f>VLOOKUP($C540,Customer!$A$1:$C$896,3,0)</f>
        <v>6287750279114</v>
      </c>
      <c r="F540" s="5" t="s">
        <v>1287</v>
      </c>
      <c r="G540" s="28">
        <v>1</v>
      </c>
      <c r="H540" s="25">
        <f>VLOOKUP($F540,Produk!$B$2:$C$75,2,0)</f>
        <v>27000</v>
      </c>
      <c r="I540" s="25">
        <f t="shared" si="9"/>
        <v>27000</v>
      </c>
      <c r="J540" s="26" t="s">
        <v>1266</v>
      </c>
      <c r="K540" s="13" t="s">
        <v>1267</v>
      </c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20">
      <c r="A541" s="5" t="s">
        <v>1264</v>
      </c>
      <c r="B541" s="29">
        <v>45065</v>
      </c>
      <c r="C541" s="5" t="s">
        <v>568</v>
      </c>
      <c r="D541" s="22" t="str">
        <f>VLOOKUP($C541,Customer!$A$1:$C$896,2,0)</f>
        <v>Karina</v>
      </c>
      <c r="E541" s="13">
        <f>VLOOKUP($C541,Customer!$A$1:$C$896,3,0)</f>
        <v>6289512944500</v>
      </c>
      <c r="F541" s="5" t="s">
        <v>1316</v>
      </c>
      <c r="G541" s="28">
        <v>1</v>
      </c>
      <c r="H541" s="25">
        <f>VLOOKUP($F541,Produk!$B$2:$C$63,2,0)</f>
        <v>30000</v>
      </c>
      <c r="I541" s="25">
        <f t="shared" si="9"/>
        <v>30000</v>
      </c>
      <c r="J541" s="26" t="str">
        <f t="shared" ref="J541:J542" si="11">J540</f>
        <v>QRIS</v>
      </c>
      <c r="K541" s="13" t="s">
        <v>1267</v>
      </c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20">
      <c r="A542" s="5" t="s">
        <v>1264</v>
      </c>
      <c r="B542" s="29">
        <v>45065</v>
      </c>
      <c r="C542" s="5" t="s">
        <v>568</v>
      </c>
      <c r="D542" s="22" t="str">
        <f>VLOOKUP($C542,Customer!$A$1:$C$896,2,0)</f>
        <v>Karina</v>
      </c>
      <c r="E542" s="13">
        <f>VLOOKUP($C542,Customer!$A$1:$C$896,3,0)</f>
        <v>6289512944500</v>
      </c>
      <c r="F542" s="5" t="s">
        <v>1273</v>
      </c>
      <c r="G542" s="28">
        <v>1</v>
      </c>
      <c r="H542" s="25">
        <f>VLOOKUP($F542,Produk!$B$2:$C$63,2,0)</f>
        <v>22000</v>
      </c>
      <c r="I542" s="25">
        <f t="shared" si="9"/>
        <v>22000</v>
      </c>
      <c r="J542" s="26" t="str">
        <f t="shared" si="11"/>
        <v>QRIS</v>
      </c>
      <c r="K542" s="13" t="s">
        <v>1267</v>
      </c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20">
      <c r="A543" s="5" t="s">
        <v>1270</v>
      </c>
      <c r="B543" s="29">
        <v>45066</v>
      </c>
      <c r="C543" s="5" t="s">
        <v>570</v>
      </c>
      <c r="D543" s="22" t="str">
        <f>VLOOKUP($C543,Customer!$A$1:$C$896,2,0)</f>
        <v>Dhilla</v>
      </c>
      <c r="E543" s="13">
        <f>VLOOKUP($C543,Customer!$A$1:$C$896,3,0)</f>
        <v>6289698784237</v>
      </c>
      <c r="F543" s="5" t="s">
        <v>1316</v>
      </c>
      <c r="G543" s="28">
        <v>1</v>
      </c>
      <c r="H543" s="25">
        <f>VLOOKUP($F543,Produk!$B$2:$C$63,2,0)</f>
        <v>30000</v>
      </c>
      <c r="I543" s="25">
        <f t="shared" si="9"/>
        <v>30000</v>
      </c>
      <c r="J543" s="26" t="s">
        <v>1266</v>
      </c>
      <c r="K543" s="13" t="s">
        <v>1267</v>
      </c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20">
      <c r="A544" s="5" t="s">
        <v>1270</v>
      </c>
      <c r="B544" s="29">
        <v>45066</v>
      </c>
      <c r="C544" s="5" t="s">
        <v>570</v>
      </c>
      <c r="D544" s="22" t="str">
        <f>VLOOKUP($C544,Customer!$A$1:$C$896,2,0)</f>
        <v>Dhilla</v>
      </c>
      <c r="E544" s="13">
        <f>VLOOKUP($C544,Customer!$A$1:$C$896,3,0)</f>
        <v>6289698784237</v>
      </c>
      <c r="F544" s="5" t="s">
        <v>1288</v>
      </c>
      <c r="G544" s="28">
        <v>1</v>
      </c>
      <c r="H544" s="25">
        <f>VLOOKUP($F544,Produk!$B$2:$C$63,2,0)</f>
        <v>35000</v>
      </c>
      <c r="I544" s="25">
        <f t="shared" si="9"/>
        <v>35000</v>
      </c>
      <c r="J544" s="26" t="s">
        <v>1266</v>
      </c>
      <c r="K544" s="13" t="s">
        <v>1267</v>
      </c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20">
      <c r="A545" s="5" t="s">
        <v>1270</v>
      </c>
      <c r="B545" s="29">
        <v>45066</v>
      </c>
      <c r="C545" s="5" t="s">
        <v>570</v>
      </c>
      <c r="D545" s="22" t="str">
        <f>VLOOKUP($C545,Customer!$A$1:$C$896,2,0)</f>
        <v>Dhilla</v>
      </c>
      <c r="E545" s="13">
        <f>VLOOKUP($C545,Customer!$A$1:$C$896,3,0)</f>
        <v>6289698784237</v>
      </c>
      <c r="F545" s="5" t="s">
        <v>1273</v>
      </c>
      <c r="G545" s="28">
        <v>1</v>
      </c>
      <c r="H545" s="25">
        <f>VLOOKUP($F545,Produk!$B$2:$C$63,2,0)</f>
        <v>22000</v>
      </c>
      <c r="I545" s="25">
        <f t="shared" si="9"/>
        <v>22000</v>
      </c>
      <c r="J545" s="26" t="s">
        <v>1266</v>
      </c>
      <c r="K545" s="13" t="s">
        <v>1267</v>
      </c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20">
      <c r="A546" s="5" t="s">
        <v>1270</v>
      </c>
      <c r="B546" s="29">
        <v>45066</v>
      </c>
      <c r="C546" s="5" t="s">
        <v>570</v>
      </c>
      <c r="D546" s="22" t="str">
        <f>VLOOKUP($C546,Customer!$A$1:$C$896,2,0)</f>
        <v>Dhilla</v>
      </c>
      <c r="E546" s="13">
        <f>VLOOKUP($C546,Customer!$A$1:$C$896,3,0)</f>
        <v>6289698784237</v>
      </c>
      <c r="F546" s="5" t="s">
        <v>1287</v>
      </c>
      <c r="G546" s="28">
        <v>1</v>
      </c>
      <c r="H546" s="25">
        <f>VLOOKUP($F546,Produk!$B$2:$C$75,2,0)</f>
        <v>27000</v>
      </c>
      <c r="I546" s="25">
        <f t="shared" si="9"/>
        <v>27000</v>
      </c>
      <c r="J546" s="26" t="s">
        <v>1266</v>
      </c>
      <c r="K546" s="13" t="s">
        <v>1267</v>
      </c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20">
      <c r="A547" s="5" t="s">
        <v>1270</v>
      </c>
      <c r="B547" s="29">
        <v>45066</v>
      </c>
      <c r="C547" s="5" t="s">
        <v>3</v>
      </c>
      <c r="D547" s="22" t="str">
        <f>VLOOKUP($C547,Customer!$A$1:$C$896,2,0)</f>
        <v>Citra Bayunda</v>
      </c>
      <c r="E547" s="23">
        <f>VLOOKUP($C547,Customer!$A$1:$C$896,3,0)</f>
        <v>6281231177447</v>
      </c>
      <c r="F547" s="5" t="s">
        <v>1314</v>
      </c>
      <c r="G547" s="28">
        <v>1</v>
      </c>
      <c r="H547" s="25">
        <f>VLOOKUP($F547,Produk!$B$2:$C$63,2,0)</f>
        <v>22000</v>
      </c>
      <c r="I547" s="25">
        <f t="shared" si="9"/>
        <v>22000</v>
      </c>
      <c r="J547" s="26" t="s">
        <v>1266</v>
      </c>
      <c r="K547" s="13" t="s">
        <v>1267</v>
      </c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20">
      <c r="A548" s="5" t="s">
        <v>1270</v>
      </c>
      <c r="B548" s="29">
        <v>45066</v>
      </c>
      <c r="C548" s="5" t="s">
        <v>3</v>
      </c>
      <c r="D548" s="22" t="str">
        <f>VLOOKUP($C548,Customer!$A$1:$C$896,2,0)</f>
        <v>Citra Bayunda</v>
      </c>
      <c r="E548" s="23">
        <f>VLOOKUP($C548,Customer!$A$1:$C$896,3,0)</f>
        <v>6281231177447</v>
      </c>
      <c r="F548" s="5" t="s">
        <v>1273</v>
      </c>
      <c r="G548" s="28">
        <v>1</v>
      </c>
      <c r="H548" s="25">
        <f>VLOOKUP($F548,Produk!$B$2:$C$63,2,0)</f>
        <v>22000</v>
      </c>
      <c r="I548" s="25">
        <f t="shared" si="9"/>
        <v>22000</v>
      </c>
      <c r="J548" s="26" t="s">
        <v>1266</v>
      </c>
      <c r="K548" s="13" t="s">
        <v>1267</v>
      </c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20">
      <c r="A549" s="5" t="s">
        <v>1270</v>
      </c>
      <c r="B549" s="29">
        <v>45066</v>
      </c>
      <c r="C549" s="5" t="s">
        <v>3</v>
      </c>
      <c r="D549" s="22" t="str">
        <f>VLOOKUP($C549,Customer!$A$1:$C$896,2,0)</f>
        <v>Citra Bayunda</v>
      </c>
      <c r="E549" s="23">
        <f>VLOOKUP($C549,Customer!$A$1:$C$896,3,0)</f>
        <v>6281231177447</v>
      </c>
      <c r="F549" s="5" t="s">
        <v>1268</v>
      </c>
      <c r="G549" s="28">
        <v>1</v>
      </c>
      <c r="H549" s="25">
        <f>VLOOKUP($F549,Produk!$B$2:$C$63,2,0)</f>
        <v>35000</v>
      </c>
      <c r="I549" s="25">
        <f t="shared" si="9"/>
        <v>35000</v>
      </c>
      <c r="J549" s="26" t="s">
        <v>1266</v>
      </c>
      <c r="K549" s="13" t="s">
        <v>1267</v>
      </c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20">
      <c r="A550" s="5" t="s">
        <v>1270</v>
      </c>
      <c r="B550" s="29">
        <v>45066</v>
      </c>
      <c r="C550" s="5" t="s">
        <v>572</v>
      </c>
      <c r="D550" s="22" t="str">
        <f>VLOOKUP($C550,Customer!$A$1:$C$896,2,0)</f>
        <v>Connie</v>
      </c>
      <c r="E550" s="13">
        <f>VLOOKUP($C550,Customer!$A$1:$C$896,3,0)</f>
        <v>6282288294050</v>
      </c>
      <c r="F550" s="5" t="s">
        <v>1314</v>
      </c>
      <c r="G550" s="28">
        <v>2</v>
      </c>
      <c r="H550" s="25">
        <f>VLOOKUP($F550,Produk!$B$2:$C$63,2,0)</f>
        <v>22000</v>
      </c>
      <c r="I550" s="25">
        <f t="shared" si="9"/>
        <v>44000</v>
      </c>
      <c r="J550" s="26" t="s">
        <v>1266</v>
      </c>
      <c r="K550" s="13" t="s">
        <v>1267</v>
      </c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20">
      <c r="A551" s="5" t="s">
        <v>1270</v>
      </c>
      <c r="B551" s="29">
        <v>45066</v>
      </c>
      <c r="C551" s="5" t="s">
        <v>572</v>
      </c>
      <c r="D551" s="22" t="str">
        <f>VLOOKUP($C551,Customer!$A$1:$C$896,2,0)</f>
        <v>Connie</v>
      </c>
      <c r="E551" s="13">
        <f>VLOOKUP($C551,Customer!$A$1:$C$896,3,0)</f>
        <v>6282288294050</v>
      </c>
      <c r="F551" s="5" t="s">
        <v>1288</v>
      </c>
      <c r="G551" s="28">
        <v>1</v>
      </c>
      <c r="H551" s="25">
        <f>VLOOKUP($F551,Produk!$B$2:$C$63,2,0)</f>
        <v>35000</v>
      </c>
      <c r="I551" s="25">
        <f t="shared" si="9"/>
        <v>35000</v>
      </c>
      <c r="J551" s="26" t="s">
        <v>1266</v>
      </c>
      <c r="K551" s="13" t="s">
        <v>1267</v>
      </c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20">
      <c r="A552" s="5" t="s">
        <v>1270</v>
      </c>
      <c r="B552" s="29">
        <v>45066</v>
      </c>
      <c r="C552" s="5" t="s">
        <v>572</v>
      </c>
      <c r="D552" s="22" t="str">
        <f>VLOOKUP($C552,Customer!$A$1:$C$896,2,0)</f>
        <v>Connie</v>
      </c>
      <c r="E552" s="13">
        <f>VLOOKUP($C552,Customer!$A$1:$C$896,3,0)</f>
        <v>6282288294050</v>
      </c>
      <c r="F552" s="5" t="s">
        <v>1268</v>
      </c>
      <c r="G552" s="28">
        <v>1</v>
      </c>
      <c r="H552" s="25">
        <f>VLOOKUP($F552,Produk!$B$2:$C$63,2,0)</f>
        <v>35000</v>
      </c>
      <c r="I552" s="25">
        <f t="shared" si="9"/>
        <v>35000</v>
      </c>
      <c r="J552" s="26" t="s">
        <v>1266</v>
      </c>
      <c r="K552" s="13" t="s">
        <v>1267</v>
      </c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20">
      <c r="A553" s="5" t="s">
        <v>1270</v>
      </c>
      <c r="B553" s="29">
        <v>45066</v>
      </c>
      <c r="C553" s="5" t="s">
        <v>574</v>
      </c>
      <c r="D553" s="22" t="str">
        <f>VLOOKUP($C553,Customer!$A$1:$C$896,2,0)</f>
        <v>Cia</v>
      </c>
      <c r="E553" s="13">
        <f>VLOOKUP($C553,Customer!$A$1:$C$896,3,0)</f>
        <v>6282173913481</v>
      </c>
      <c r="F553" s="5" t="s">
        <v>1273</v>
      </c>
      <c r="G553" s="28">
        <v>1</v>
      </c>
      <c r="H553" s="25">
        <f>VLOOKUP($F553,Produk!$B$2:$C$63,2,0)</f>
        <v>22000</v>
      </c>
      <c r="I553" s="25">
        <f t="shared" si="9"/>
        <v>22000</v>
      </c>
      <c r="J553" s="26" t="s">
        <v>1266</v>
      </c>
      <c r="K553" s="13" t="s">
        <v>1267</v>
      </c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20">
      <c r="A554" s="5" t="s">
        <v>1270</v>
      </c>
      <c r="B554" s="29">
        <v>45066</v>
      </c>
      <c r="C554" s="5" t="s">
        <v>574</v>
      </c>
      <c r="D554" s="22" t="str">
        <f>VLOOKUP($C554,Customer!$A$1:$C$896,2,0)</f>
        <v>Cia</v>
      </c>
      <c r="E554" s="13">
        <f>VLOOKUP($C554,Customer!$A$1:$C$896,3,0)</f>
        <v>6282173913481</v>
      </c>
      <c r="F554" s="5" t="s">
        <v>1314</v>
      </c>
      <c r="G554" s="28">
        <v>1</v>
      </c>
      <c r="H554" s="25">
        <f>VLOOKUP($F554,Produk!$B$2:$C$63,2,0)</f>
        <v>22000</v>
      </c>
      <c r="I554" s="25">
        <f t="shared" si="9"/>
        <v>22000</v>
      </c>
      <c r="J554" s="26" t="s">
        <v>1266</v>
      </c>
      <c r="K554" s="13" t="s">
        <v>1267</v>
      </c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20">
      <c r="A555" s="5" t="s">
        <v>1270</v>
      </c>
      <c r="B555" s="29">
        <v>45066</v>
      </c>
      <c r="C555" s="5" t="s">
        <v>574</v>
      </c>
      <c r="D555" s="22" t="str">
        <f>VLOOKUP($C555,Customer!$A$1:$C$896,2,0)</f>
        <v>Cia</v>
      </c>
      <c r="E555" s="13">
        <f>VLOOKUP($C555,Customer!$A$1:$C$896,3,0)</f>
        <v>6282173913481</v>
      </c>
      <c r="F555" s="5" t="s">
        <v>1282</v>
      </c>
      <c r="G555" s="28">
        <v>1</v>
      </c>
      <c r="H555" s="25">
        <f>VLOOKUP($F555,Produk!$B$2:$C$63,2,0)</f>
        <v>30000</v>
      </c>
      <c r="I555" s="25">
        <f t="shared" si="9"/>
        <v>30000</v>
      </c>
      <c r="J555" s="26" t="s">
        <v>1266</v>
      </c>
      <c r="K555" s="13" t="s">
        <v>1267</v>
      </c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20">
      <c r="A556" s="5" t="s">
        <v>1270</v>
      </c>
      <c r="B556" s="29">
        <v>45066</v>
      </c>
      <c r="C556" s="5" t="s">
        <v>574</v>
      </c>
      <c r="D556" s="22" t="str">
        <f>VLOOKUP($C556,Customer!$A$1:$C$896,2,0)</f>
        <v>Cia</v>
      </c>
      <c r="E556" s="13">
        <f>VLOOKUP($C556,Customer!$A$1:$C$896,3,0)</f>
        <v>6282173913481</v>
      </c>
      <c r="F556" s="5" t="s">
        <v>1288</v>
      </c>
      <c r="G556" s="28">
        <v>1</v>
      </c>
      <c r="H556" s="25">
        <f>VLOOKUP($F556,Produk!$B$2:$C$63,2,0)</f>
        <v>35000</v>
      </c>
      <c r="I556" s="25">
        <f t="shared" si="9"/>
        <v>35000</v>
      </c>
      <c r="J556" s="26" t="s">
        <v>1266</v>
      </c>
      <c r="K556" s="13" t="s">
        <v>1267</v>
      </c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20">
      <c r="A557" s="5" t="s">
        <v>1270</v>
      </c>
      <c r="B557" s="29">
        <v>45066</v>
      </c>
      <c r="C557" s="5" t="s">
        <v>576</v>
      </c>
      <c r="D557" s="22" t="str">
        <f>VLOOKUP($C557,Customer!$A$1:$C$896,2,0)</f>
        <v>Arel</v>
      </c>
      <c r="E557" s="13">
        <f>VLOOKUP($C557,Customer!$A$1:$C$896,3,0)</f>
        <v>6281332658638</v>
      </c>
      <c r="F557" s="5" t="s">
        <v>1268</v>
      </c>
      <c r="G557" s="28">
        <v>1</v>
      </c>
      <c r="H557" s="25">
        <f>VLOOKUP($F557,Produk!$B$2:$C$63,2,0)</f>
        <v>35000</v>
      </c>
      <c r="I557" s="25">
        <f t="shared" si="9"/>
        <v>35000</v>
      </c>
      <c r="J557" s="26" t="s">
        <v>1266</v>
      </c>
      <c r="K557" s="13" t="s">
        <v>1267</v>
      </c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20">
      <c r="A558" s="5" t="s">
        <v>1270</v>
      </c>
      <c r="B558" s="29">
        <v>45066</v>
      </c>
      <c r="C558" s="5" t="s">
        <v>576</v>
      </c>
      <c r="D558" s="22" t="str">
        <f>VLOOKUP($C558,Customer!$A$1:$C$896,2,0)</f>
        <v>Arel</v>
      </c>
      <c r="E558" s="13">
        <f>VLOOKUP($C558,Customer!$A$1:$C$896,3,0)</f>
        <v>6281332658638</v>
      </c>
      <c r="F558" s="5" t="s">
        <v>1288</v>
      </c>
      <c r="G558" s="28">
        <v>1</v>
      </c>
      <c r="H558" s="25">
        <f>VLOOKUP($F558,Produk!$B$2:$C$63,2,0)</f>
        <v>35000</v>
      </c>
      <c r="I558" s="25">
        <f t="shared" si="9"/>
        <v>35000</v>
      </c>
      <c r="J558" s="26" t="s">
        <v>1266</v>
      </c>
      <c r="K558" s="13" t="s">
        <v>1267</v>
      </c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20">
      <c r="A559" s="5" t="s">
        <v>1270</v>
      </c>
      <c r="B559" s="29">
        <v>45066</v>
      </c>
      <c r="C559" s="5" t="s">
        <v>576</v>
      </c>
      <c r="D559" s="22" t="str">
        <f>VLOOKUP($C559,Customer!$A$1:$C$896,2,0)</f>
        <v>Arel</v>
      </c>
      <c r="E559" s="13">
        <f>VLOOKUP($C559,Customer!$A$1:$C$896,3,0)</f>
        <v>6281332658638</v>
      </c>
      <c r="F559" s="5" t="s">
        <v>1273</v>
      </c>
      <c r="G559" s="28">
        <v>2</v>
      </c>
      <c r="H559" s="25">
        <f>VLOOKUP($F559,Produk!$B$2:$C$63,2,0)</f>
        <v>22000</v>
      </c>
      <c r="I559" s="25">
        <f t="shared" si="9"/>
        <v>44000</v>
      </c>
      <c r="J559" s="26" t="s">
        <v>1266</v>
      </c>
      <c r="K559" s="13" t="s">
        <v>1267</v>
      </c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20">
      <c r="A560" s="5" t="s">
        <v>1270</v>
      </c>
      <c r="B560" s="29">
        <v>45066</v>
      </c>
      <c r="C560" s="5" t="s">
        <v>576</v>
      </c>
      <c r="D560" s="22" t="str">
        <f>VLOOKUP($C560,Customer!$A$1:$C$896,2,0)</f>
        <v>Arel</v>
      </c>
      <c r="E560" s="13">
        <f>VLOOKUP($C560,Customer!$A$1:$C$896,3,0)</f>
        <v>6281332658638</v>
      </c>
      <c r="F560" s="5" t="s">
        <v>1314</v>
      </c>
      <c r="G560" s="28">
        <v>1</v>
      </c>
      <c r="H560" s="25">
        <f>VLOOKUP($F560,Produk!$B$2:$C$63,2,0)</f>
        <v>22000</v>
      </c>
      <c r="I560" s="25">
        <f t="shared" si="9"/>
        <v>22000</v>
      </c>
      <c r="J560" s="26" t="s">
        <v>1266</v>
      </c>
      <c r="K560" s="13" t="s">
        <v>1267</v>
      </c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20">
      <c r="A561" s="5" t="s">
        <v>1275</v>
      </c>
      <c r="B561" s="29">
        <v>45067</v>
      </c>
      <c r="C561" s="5" t="s">
        <v>3</v>
      </c>
      <c r="D561" s="22" t="str">
        <f>VLOOKUP($C561,Customer!$A$1:$C$896,2,0)</f>
        <v>Citra Bayunda</v>
      </c>
      <c r="E561" s="23">
        <f>VLOOKUP($C561,Customer!$A$1:$C$896,3,0)</f>
        <v>6281231177447</v>
      </c>
      <c r="F561" s="5" t="s">
        <v>1269</v>
      </c>
      <c r="G561" s="28">
        <v>1</v>
      </c>
      <c r="H561" s="25">
        <f>VLOOKUP($F561,Produk!$B$2:$C$63,2,0)</f>
        <v>28000</v>
      </c>
      <c r="I561" s="25">
        <f t="shared" si="9"/>
        <v>28000</v>
      </c>
      <c r="J561" s="26" t="s">
        <v>1266</v>
      </c>
      <c r="K561" s="13" t="s">
        <v>1267</v>
      </c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20">
      <c r="A562" s="5" t="s">
        <v>1275</v>
      </c>
      <c r="B562" s="29">
        <v>45067</v>
      </c>
      <c r="C562" s="5" t="s">
        <v>3</v>
      </c>
      <c r="D562" s="22" t="str">
        <f>VLOOKUP($C562,Customer!$A$1:$C$896,2,0)</f>
        <v>Citra Bayunda</v>
      </c>
      <c r="E562" s="23">
        <f>VLOOKUP($C562,Customer!$A$1:$C$896,3,0)</f>
        <v>6281231177447</v>
      </c>
      <c r="F562" s="5" t="s">
        <v>1287</v>
      </c>
      <c r="G562" s="28">
        <v>2</v>
      </c>
      <c r="H562" s="25">
        <f>VLOOKUP($F562,Produk!$B$2:$C$75,2,0)</f>
        <v>27000</v>
      </c>
      <c r="I562" s="25">
        <f t="shared" si="9"/>
        <v>54000</v>
      </c>
      <c r="J562" s="26" t="s">
        <v>1266</v>
      </c>
      <c r="K562" s="13" t="s">
        <v>1267</v>
      </c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20">
      <c r="A563" s="5" t="s">
        <v>1275</v>
      </c>
      <c r="B563" s="29">
        <v>45067</v>
      </c>
      <c r="C563" s="5" t="s">
        <v>3</v>
      </c>
      <c r="D563" s="22" t="str">
        <f>VLOOKUP($C563,Customer!$A$1:$C$896,2,0)</f>
        <v>Citra Bayunda</v>
      </c>
      <c r="E563" s="23">
        <f>VLOOKUP($C563,Customer!$A$1:$C$896,3,0)</f>
        <v>6281231177447</v>
      </c>
      <c r="F563" s="5" t="s">
        <v>1288</v>
      </c>
      <c r="G563" s="28">
        <v>1</v>
      </c>
      <c r="H563" s="25">
        <f>VLOOKUP($F563,Produk!$B$2:$C$63,2,0)</f>
        <v>35000</v>
      </c>
      <c r="I563" s="25">
        <f t="shared" si="9"/>
        <v>35000</v>
      </c>
      <c r="J563" s="26" t="s">
        <v>1266</v>
      </c>
      <c r="K563" s="13" t="s">
        <v>1267</v>
      </c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20">
      <c r="A564" s="5" t="s">
        <v>1275</v>
      </c>
      <c r="B564" s="29">
        <v>45067</v>
      </c>
      <c r="C564" s="5" t="s">
        <v>3</v>
      </c>
      <c r="D564" s="22" t="str">
        <f>VLOOKUP($C564,Customer!$A$1:$C$896,2,0)</f>
        <v>Citra Bayunda</v>
      </c>
      <c r="E564" s="23">
        <f>VLOOKUP($C564,Customer!$A$1:$C$896,3,0)</f>
        <v>6281231177447</v>
      </c>
      <c r="F564" s="5" t="s">
        <v>1287</v>
      </c>
      <c r="G564" s="28">
        <v>1</v>
      </c>
      <c r="H564" s="25">
        <f>VLOOKUP($F564,Produk!$B$2:$C$75,2,0)</f>
        <v>27000</v>
      </c>
      <c r="I564" s="25">
        <f t="shared" si="9"/>
        <v>27000</v>
      </c>
      <c r="J564" s="26" t="s">
        <v>1266</v>
      </c>
      <c r="K564" s="13" t="s">
        <v>1267</v>
      </c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20">
      <c r="A565" s="5" t="s">
        <v>1275</v>
      </c>
      <c r="B565" s="29">
        <v>45067</v>
      </c>
      <c r="C565" s="5" t="s">
        <v>578</v>
      </c>
      <c r="D565" s="22" t="str">
        <f>VLOOKUP($C565,Customer!$A$1:$C$896,2,0)</f>
        <v>Rachel dr</v>
      </c>
      <c r="E565" s="13">
        <f>VLOOKUP($C565,Customer!$A$1:$C$896,3,0)</f>
        <v>62895620046151</v>
      </c>
      <c r="F565" s="5" t="s">
        <v>1268</v>
      </c>
      <c r="G565" s="28">
        <v>1</v>
      </c>
      <c r="H565" s="25">
        <f>VLOOKUP($F565,Produk!$B$2:$C$63,2,0)</f>
        <v>35000</v>
      </c>
      <c r="I565" s="25">
        <f t="shared" si="9"/>
        <v>35000</v>
      </c>
      <c r="J565" s="26" t="str">
        <f t="shared" ref="J565:J569" si="12">J564</f>
        <v>QRIS</v>
      </c>
      <c r="K565" s="13" t="s">
        <v>1267</v>
      </c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20">
      <c r="A566" s="5" t="s">
        <v>1275</v>
      </c>
      <c r="B566" s="29">
        <v>45067</v>
      </c>
      <c r="C566" s="5" t="s">
        <v>578</v>
      </c>
      <c r="D566" s="22" t="str">
        <f>VLOOKUP($C566,Customer!$A$1:$C$896,2,0)</f>
        <v>Rachel dr</v>
      </c>
      <c r="E566" s="13">
        <f>VLOOKUP($C566,Customer!$A$1:$C$896,3,0)</f>
        <v>62895620046151</v>
      </c>
      <c r="F566" s="5" t="s">
        <v>1287</v>
      </c>
      <c r="G566" s="28">
        <v>1</v>
      </c>
      <c r="H566" s="25">
        <f>VLOOKUP($F566,Produk!$B$2:$C$75,2,0)</f>
        <v>27000</v>
      </c>
      <c r="I566" s="25">
        <f t="shared" si="9"/>
        <v>27000</v>
      </c>
      <c r="J566" s="26" t="str">
        <f t="shared" si="12"/>
        <v>QRIS</v>
      </c>
      <c r="K566" s="13" t="s">
        <v>1267</v>
      </c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20">
      <c r="A567" s="5" t="s">
        <v>1275</v>
      </c>
      <c r="B567" s="29">
        <v>45067</v>
      </c>
      <c r="C567" s="5" t="s">
        <v>578</v>
      </c>
      <c r="D567" s="22" t="str">
        <f>VLOOKUP($C567,Customer!$A$1:$C$896,2,0)</f>
        <v>Rachel dr</v>
      </c>
      <c r="E567" s="13">
        <f>VLOOKUP($C567,Customer!$A$1:$C$896,3,0)</f>
        <v>62895620046151</v>
      </c>
      <c r="F567" s="5" t="s">
        <v>1273</v>
      </c>
      <c r="G567" s="28">
        <v>1</v>
      </c>
      <c r="H567" s="25">
        <f>VLOOKUP($F567,Produk!$B$2:$C$63,2,0)</f>
        <v>22000</v>
      </c>
      <c r="I567" s="25">
        <f t="shared" si="9"/>
        <v>22000</v>
      </c>
      <c r="J567" s="26" t="str">
        <f t="shared" si="12"/>
        <v>QRIS</v>
      </c>
      <c r="K567" s="13" t="s">
        <v>1267</v>
      </c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20">
      <c r="A568" s="5" t="s">
        <v>1275</v>
      </c>
      <c r="B568" s="29">
        <v>45067</v>
      </c>
      <c r="C568" s="5" t="s">
        <v>3</v>
      </c>
      <c r="D568" s="22" t="str">
        <f>VLOOKUP($C568,Customer!$A$1:$C$896,2,0)</f>
        <v>Citra Bayunda</v>
      </c>
      <c r="E568" s="23">
        <f>VLOOKUP($C568,Customer!$A$1:$C$896,3,0)</f>
        <v>6281231177447</v>
      </c>
      <c r="F568" s="5" t="s">
        <v>1282</v>
      </c>
      <c r="G568" s="28">
        <v>1</v>
      </c>
      <c r="H568" s="25">
        <f>VLOOKUP($F568,Produk!$B$2:$C$63,2,0)</f>
        <v>30000</v>
      </c>
      <c r="I568" s="25">
        <f t="shared" si="9"/>
        <v>30000</v>
      </c>
      <c r="J568" s="26" t="str">
        <f t="shared" si="12"/>
        <v>QRIS</v>
      </c>
      <c r="K568" s="13" t="s">
        <v>1267</v>
      </c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20">
      <c r="A569" s="5" t="s">
        <v>1275</v>
      </c>
      <c r="B569" s="29">
        <v>45067</v>
      </c>
      <c r="C569" s="5" t="s">
        <v>3</v>
      </c>
      <c r="D569" s="22" t="str">
        <f>VLOOKUP($C569,Customer!$A$1:$C$896,2,0)</f>
        <v>Citra Bayunda</v>
      </c>
      <c r="E569" s="23">
        <f>VLOOKUP($C569,Customer!$A$1:$C$896,3,0)</f>
        <v>6281231177447</v>
      </c>
      <c r="F569" s="5" t="s">
        <v>1287</v>
      </c>
      <c r="G569" s="28">
        <v>1</v>
      </c>
      <c r="H569" s="25">
        <f>VLOOKUP($F569,Produk!$B$2:$C$75,2,0)</f>
        <v>27000</v>
      </c>
      <c r="I569" s="25">
        <f t="shared" si="9"/>
        <v>27000</v>
      </c>
      <c r="J569" s="26" t="str">
        <f t="shared" si="12"/>
        <v>QRIS</v>
      </c>
      <c r="K569" s="13" t="s">
        <v>1267</v>
      </c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20">
      <c r="A570" s="5" t="s">
        <v>1275</v>
      </c>
      <c r="B570" s="29">
        <v>45067</v>
      </c>
      <c r="C570" s="5" t="s">
        <v>3</v>
      </c>
      <c r="D570" s="22" t="str">
        <f>VLOOKUP($C570,Customer!$A$1:$C$896,2,0)</f>
        <v>Citra Bayunda</v>
      </c>
      <c r="E570" s="23">
        <f>VLOOKUP($C570,Customer!$A$1:$C$896,3,0)</f>
        <v>6281231177447</v>
      </c>
      <c r="F570" s="5" t="s">
        <v>1288</v>
      </c>
      <c r="G570" s="28">
        <v>1</v>
      </c>
      <c r="H570" s="25">
        <f>VLOOKUP($F570,Produk!$B$2:$C$63,2,0)</f>
        <v>35000</v>
      </c>
      <c r="I570" s="25">
        <f t="shared" si="9"/>
        <v>35000</v>
      </c>
      <c r="J570" s="26" t="s">
        <v>1266</v>
      </c>
      <c r="K570" s="13" t="s">
        <v>1267</v>
      </c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20">
      <c r="A571" s="5" t="s">
        <v>1275</v>
      </c>
      <c r="B571" s="29">
        <v>45067</v>
      </c>
      <c r="C571" s="5" t="s">
        <v>3</v>
      </c>
      <c r="D571" s="22" t="str">
        <f>VLOOKUP($C571,Customer!$A$1:$C$896,2,0)</f>
        <v>Citra Bayunda</v>
      </c>
      <c r="E571" s="23">
        <f>VLOOKUP($C571,Customer!$A$1:$C$896,3,0)</f>
        <v>6281231177447</v>
      </c>
      <c r="F571" s="5" t="s">
        <v>1287</v>
      </c>
      <c r="G571" s="28">
        <v>1</v>
      </c>
      <c r="H571" s="25">
        <f>VLOOKUP($F571,Produk!$B$2:$C$75,2,0)</f>
        <v>27000</v>
      </c>
      <c r="I571" s="25">
        <f t="shared" si="9"/>
        <v>27000</v>
      </c>
      <c r="J571" s="26" t="s">
        <v>1266</v>
      </c>
      <c r="K571" s="13" t="s">
        <v>1267</v>
      </c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20">
      <c r="A572" s="5" t="s">
        <v>1275</v>
      </c>
      <c r="B572" s="29">
        <v>45067</v>
      </c>
      <c r="C572" s="5" t="s">
        <v>3</v>
      </c>
      <c r="D572" s="22" t="str">
        <f>VLOOKUP($C572,Customer!$A$1:$C$896,2,0)</f>
        <v>Citra Bayunda</v>
      </c>
      <c r="E572" s="23">
        <f>VLOOKUP($C572,Customer!$A$1:$C$896,3,0)</f>
        <v>6281231177447</v>
      </c>
      <c r="F572" s="5" t="s">
        <v>1269</v>
      </c>
      <c r="G572" s="28">
        <v>1</v>
      </c>
      <c r="H572" s="25">
        <f>VLOOKUP($F572,Produk!$B$2:$C$63,2,0)</f>
        <v>28000</v>
      </c>
      <c r="I572" s="25">
        <f t="shared" si="9"/>
        <v>28000</v>
      </c>
      <c r="J572" s="26" t="s">
        <v>1272</v>
      </c>
      <c r="K572" s="13" t="s">
        <v>1267</v>
      </c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20">
      <c r="A573" s="5" t="s">
        <v>1275</v>
      </c>
      <c r="B573" s="29">
        <v>45067</v>
      </c>
      <c r="C573" s="5" t="s">
        <v>3</v>
      </c>
      <c r="D573" s="22" t="str">
        <f>VLOOKUP($C573,Customer!$A$1:$C$896,2,0)</f>
        <v>Citra Bayunda</v>
      </c>
      <c r="E573" s="23">
        <f>VLOOKUP($C573,Customer!$A$1:$C$896,3,0)</f>
        <v>6281231177447</v>
      </c>
      <c r="F573" s="5" t="s">
        <v>1287</v>
      </c>
      <c r="G573" s="28">
        <v>2</v>
      </c>
      <c r="H573" s="25">
        <f>VLOOKUP($F573,Produk!$B$2:$C$75,2,0)</f>
        <v>27000</v>
      </c>
      <c r="I573" s="25">
        <f t="shared" si="9"/>
        <v>54000</v>
      </c>
      <c r="J573" s="26" t="s">
        <v>1272</v>
      </c>
      <c r="K573" s="13" t="s">
        <v>1267</v>
      </c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20">
      <c r="A574" s="5" t="s">
        <v>1281</v>
      </c>
      <c r="B574" s="29">
        <v>45069</v>
      </c>
      <c r="C574" s="5" t="s">
        <v>582</v>
      </c>
      <c r="D574" s="22" t="str">
        <f>VLOOKUP($C574,Customer!$A$1:$C$896,2,0)</f>
        <v>Aulia Nur F</v>
      </c>
      <c r="E574" s="13">
        <f>VLOOKUP($C574,Customer!$A$1:$C$896,3,0)</f>
        <v>6285790424924</v>
      </c>
      <c r="F574" s="5" t="s">
        <v>1268</v>
      </c>
      <c r="G574" s="28">
        <v>1</v>
      </c>
      <c r="H574" s="25">
        <f>VLOOKUP($F574,Produk!$B$2:$C$63,2,0)</f>
        <v>35000</v>
      </c>
      <c r="I574" s="25">
        <f t="shared" si="9"/>
        <v>35000</v>
      </c>
      <c r="J574" s="26" t="s">
        <v>1266</v>
      </c>
      <c r="K574" s="13" t="s">
        <v>1267</v>
      </c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20">
      <c r="A575" s="5" t="s">
        <v>1281</v>
      </c>
      <c r="B575" s="29">
        <v>45069</v>
      </c>
      <c r="C575" s="5" t="s">
        <v>582</v>
      </c>
      <c r="D575" s="22" t="str">
        <f>VLOOKUP($C575,Customer!$A$1:$C$896,2,0)</f>
        <v>Aulia Nur F</v>
      </c>
      <c r="E575" s="13">
        <f>VLOOKUP($C575,Customer!$A$1:$C$896,3,0)</f>
        <v>6285790424924</v>
      </c>
      <c r="F575" s="5" t="s">
        <v>1274</v>
      </c>
      <c r="G575" s="28">
        <v>1</v>
      </c>
      <c r="H575" s="25">
        <f>VLOOKUP($F575,Produk!$B$2:$C$63,2,0)</f>
        <v>22000</v>
      </c>
      <c r="I575" s="25">
        <f t="shared" si="9"/>
        <v>22000</v>
      </c>
      <c r="J575" s="26" t="s">
        <v>1266</v>
      </c>
      <c r="K575" s="13" t="s">
        <v>1267</v>
      </c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20">
      <c r="A576" s="5" t="s">
        <v>1281</v>
      </c>
      <c r="B576" s="29">
        <v>45069</v>
      </c>
      <c r="C576" s="5" t="s">
        <v>582</v>
      </c>
      <c r="D576" s="22" t="str">
        <f>VLOOKUP($C576,Customer!$A$1:$C$896,2,0)</f>
        <v>Aulia Nur F</v>
      </c>
      <c r="E576" s="13">
        <f>VLOOKUP($C576,Customer!$A$1:$C$896,3,0)</f>
        <v>6285790424924</v>
      </c>
      <c r="F576" s="5" t="s">
        <v>1291</v>
      </c>
      <c r="G576" s="28">
        <v>2</v>
      </c>
      <c r="H576" s="25">
        <f>VLOOKUP($F576,Produk!$B$2:$C$75,2,0)</f>
        <v>15000</v>
      </c>
      <c r="I576" s="25">
        <f t="shared" si="9"/>
        <v>30000</v>
      </c>
      <c r="J576" s="26" t="s">
        <v>1266</v>
      </c>
      <c r="K576" s="13" t="s">
        <v>1267</v>
      </c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20">
      <c r="A577" s="5" t="s">
        <v>1281</v>
      </c>
      <c r="B577" s="29">
        <v>45069</v>
      </c>
      <c r="C577" s="5" t="s">
        <v>584</v>
      </c>
      <c r="D577" s="22" t="str">
        <f>VLOOKUP($C577,Customer!$A$1:$C$896,2,0)</f>
        <v>Joey</v>
      </c>
      <c r="E577" s="13">
        <f>VLOOKUP($C577,Customer!$A$1:$C$896,3,0)</f>
        <v>628113222942</v>
      </c>
      <c r="F577" s="5" t="s">
        <v>1268</v>
      </c>
      <c r="G577" s="28">
        <v>1</v>
      </c>
      <c r="H577" s="25">
        <f>VLOOKUP($F577,Produk!$B$2:$C$63,2,0)</f>
        <v>35000</v>
      </c>
      <c r="I577" s="25">
        <f t="shared" si="9"/>
        <v>35000</v>
      </c>
      <c r="J577" s="26" t="s">
        <v>1266</v>
      </c>
      <c r="K577" s="13" t="s">
        <v>1267</v>
      </c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20">
      <c r="A578" s="5" t="s">
        <v>1281</v>
      </c>
      <c r="B578" s="29">
        <v>45069</v>
      </c>
      <c r="C578" s="5" t="s">
        <v>584</v>
      </c>
      <c r="D578" s="22" t="str">
        <f>VLOOKUP($C578,Customer!$A$1:$C$896,2,0)</f>
        <v>Joey</v>
      </c>
      <c r="E578" s="13">
        <f>VLOOKUP($C578,Customer!$A$1:$C$896,3,0)</f>
        <v>628113222942</v>
      </c>
      <c r="F578" s="5" t="s">
        <v>1288</v>
      </c>
      <c r="G578" s="28">
        <v>1</v>
      </c>
      <c r="H578" s="25">
        <f>VLOOKUP($F578,Produk!$B$2:$C$63,2,0)</f>
        <v>35000</v>
      </c>
      <c r="I578" s="25">
        <f t="shared" si="9"/>
        <v>35000</v>
      </c>
      <c r="J578" s="26" t="s">
        <v>1266</v>
      </c>
      <c r="K578" s="13" t="s">
        <v>1267</v>
      </c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20">
      <c r="A579" s="5" t="s">
        <v>1281</v>
      </c>
      <c r="B579" s="29">
        <v>45069</v>
      </c>
      <c r="C579" s="5" t="s">
        <v>586</v>
      </c>
      <c r="D579" s="22" t="str">
        <f>VLOOKUP($C579,Customer!$A$1:$C$896,2,0)</f>
        <v>Hani</v>
      </c>
      <c r="E579" s="13">
        <f>VLOOKUP($C579,Customer!$A$1:$C$896,3,0)</f>
        <v>6282231388386</v>
      </c>
      <c r="F579" s="5" t="s">
        <v>1268</v>
      </c>
      <c r="G579" s="28">
        <v>1</v>
      </c>
      <c r="H579" s="25">
        <f>VLOOKUP($F579,Produk!$B$2:$C$63,2,0)</f>
        <v>35000</v>
      </c>
      <c r="I579" s="25">
        <f t="shared" si="9"/>
        <v>35000</v>
      </c>
      <c r="J579" s="26" t="s">
        <v>1272</v>
      </c>
      <c r="K579" s="13" t="s">
        <v>1267</v>
      </c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20">
      <c r="A580" s="5" t="s">
        <v>1281</v>
      </c>
      <c r="B580" s="29">
        <v>45069</v>
      </c>
      <c r="C580" s="5" t="s">
        <v>586</v>
      </c>
      <c r="D580" s="22" t="str">
        <f>VLOOKUP($C580,Customer!$A$1:$C$896,2,0)</f>
        <v>Hani</v>
      </c>
      <c r="E580" s="13">
        <f>VLOOKUP($C580,Customer!$A$1:$C$896,3,0)</f>
        <v>6282231388386</v>
      </c>
      <c r="F580" s="5" t="s">
        <v>1287</v>
      </c>
      <c r="G580" s="28">
        <v>1</v>
      </c>
      <c r="H580" s="25">
        <f>VLOOKUP($F580,Produk!$B$2:$C$75,2,0)</f>
        <v>27000</v>
      </c>
      <c r="I580" s="25">
        <f t="shared" si="9"/>
        <v>27000</v>
      </c>
      <c r="J580" s="26" t="s">
        <v>1272</v>
      </c>
      <c r="K580" s="13" t="s">
        <v>1267</v>
      </c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20">
      <c r="A581" s="5" t="s">
        <v>1281</v>
      </c>
      <c r="B581" s="29">
        <v>45069</v>
      </c>
      <c r="C581" s="5" t="s">
        <v>586</v>
      </c>
      <c r="D581" s="22" t="str">
        <f>VLOOKUP($C581,Customer!$A$1:$C$896,2,0)</f>
        <v>Hani</v>
      </c>
      <c r="E581" s="13">
        <f>VLOOKUP($C581,Customer!$A$1:$C$896,3,0)</f>
        <v>6282231388386</v>
      </c>
      <c r="F581" s="5" t="s">
        <v>1273</v>
      </c>
      <c r="G581" s="28">
        <v>2</v>
      </c>
      <c r="H581" s="25">
        <f>VLOOKUP($F581,Produk!$B$2:$C$63,2,0)</f>
        <v>22000</v>
      </c>
      <c r="I581" s="25">
        <f t="shared" si="9"/>
        <v>44000</v>
      </c>
      <c r="J581" s="26" t="s">
        <v>1272</v>
      </c>
      <c r="K581" s="13" t="s">
        <v>1267</v>
      </c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20">
      <c r="A582" s="5" t="s">
        <v>1281</v>
      </c>
      <c r="B582" s="29">
        <v>45069</v>
      </c>
      <c r="C582" s="5" t="s">
        <v>586</v>
      </c>
      <c r="D582" s="22" t="str">
        <f>VLOOKUP($C582,Customer!$A$1:$C$896,2,0)</f>
        <v>Hani</v>
      </c>
      <c r="E582" s="13">
        <f>VLOOKUP($C582,Customer!$A$1:$C$896,3,0)</f>
        <v>6282231388386</v>
      </c>
      <c r="F582" s="5" t="s">
        <v>1274</v>
      </c>
      <c r="G582" s="28">
        <v>1</v>
      </c>
      <c r="H582" s="25">
        <f>VLOOKUP($F582,Produk!$B$2:$C$63,2,0)</f>
        <v>22000</v>
      </c>
      <c r="I582" s="25">
        <f t="shared" si="9"/>
        <v>22000</v>
      </c>
      <c r="J582" s="26" t="s">
        <v>1272</v>
      </c>
      <c r="K582" s="13" t="s">
        <v>1267</v>
      </c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20">
      <c r="A583" s="5" t="s">
        <v>1284</v>
      </c>
      <c r="B583" s="29">
        <v>45070</v>
      </c>
      <c r="C583" s="5" t="s">
        <v>587</v>
      </c>
      <c r="D583" s="22" t="str">
        <f>VLOOKUP($C583,Customer!$A$1:$C$896,2,0)</f>
        <v>Neysa</v>
      </c>
      <c r="E583" s="13" t="str">
        <f>VLOOKUP($C583,Customer!$A$1:$C$896,3,0)</f>
        <v>+97433694688</v>
      </c>
      <c r="F583" s="5" t="s">
        <v>1288</v>
      </c>
      <c r="G583" s="28">
        <v>1</v>
      </c>
      <c r="H583" s="25">
        <f>VLOOKUP($F583,Produk!$B$2:$C$63,2,0)</f>
        <v>35000</v>
      </c>
      <c r="I583" s="25">
        <f t="shared" si="9"/>
        <v>35000</v>
      </c>
      <c r="J583" s="26" t="s">
        <v>1266</v>
      </c>
      <c r="K583" s="13" t="s">
        <v>1267</v>
      </c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20">
      <c r="A584" s="5" t="s">
        <v>1284</v>
      </c>
      <c r="B584" s="29">
        <v>45070</v>
      </c>
      <c r="C584" s="5" t="s">
        <v>587</v>
      </c>
      <c r="D584" s="22" t="str">
        <f>VLOOKUP($C584,Customer!$A$1:$C$896,2,0)</f>
        <v>Neysa</v>
      </c>
      <c r="E584" s="13" t="str">
        <f>VLOOKUP($C584,Customer!$A$1:$C$896,3,0)</f>
        <v>+97433694688</v>
      </c>
      <c r="F584" s="5" t="s">
        <v>1289</v>
      </c>
      <c r="G584" s="28">
        <v>1</v>
      </c>
      <c r="H584" s="25">
        <f>VLOOKUP($F584,Produk!$B$2:$C$63,2,0)</f>
        <v>30000</v>
      </c>
      <c r="I584" s="25">
        <f t="shared" si="9"/>
        <v>30000</v>
      </c>
      <c r="J584" s="26" t="s">
        <v>1266</v>
      </c>
      <c r="K584" s="13" t="s">
        <v>1267</v>
      </c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20">
      <c r="A585" s="5" t="s">
        <v>1284</v>
      </c>
      <c r="B585" s="29">
        <v>45070</v>
      </c>
      <c r="C585" s="5" t="s">
        <v>587</v>
      </c>
      <c r="D585" s="22" t="str">
        <f>VLOOKUP($C585,Customer!$A$1:$C$896,2,0)</f>
        <v>Neysa</v>
      </c>
      <c r="E585" s="13" t="str">
        <f>VLOOKUP($C585,Customer!$A$1:$C$896,3,0)</f>
        <v>+97433694688</v>
      </c>
      <c r="F585" s="5" t="s">
        <v>1274</v>
      </c>
      <c r="G585" s="28">
        <v>1</v>
      </c>
      <c r="H585" s="25">
        <f>VLOOKUP($F585,Produk!$B$2:$C$63,2,0)</f>
        <v>22000</v>
      </c>
      <c r="I585" s="25">
        <f t="shared" si="9"/>
        <v>22000</v>
      </c>
      <c r="J585" s="26" t="s">
        <v>1266</v>
      </c>
      <c r="K585" s="13" t="s">
        <v>1267</v>
      </c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20">
      <c r="A586" s="5" t="s">
        <v>1284</v>
      </c>
      <c r="B586" s="29">
        <v>45070</v>
      </c>
      <c r="C586" s="5" t="s">
        <v>587</v>
      </c>
      <c r="D586" s="22" t="str">
        <f>VLOOKUP($C586,Customer!$A$1:$C$896,2,0)</f>
        <v>Neysa</v>
      </c>
      <c r="E586" s="13" t="str">
        <f>VLOOKUP($C586,Customer!$A$1:$C$896,3,0)</f>
        <v>+97433694688</v>
      </c>
      <c r="F586" s="5" t="s">
        <v>1317</v>
      </c>
      <c r="G586" s="28">
        <v>1</v>
      </c>
      <c r="H586" s="25">
        <f>VLOOKUP($F586,Produk!$B$2:$C$75,2,0)</f>
        <v>27000</v>
      </c>
      <c r="I586" s="25">
        <f t="shared" si="9"/>
        <v>27000</v>
      </c>
      <c r="J586" s="26" t="s">
        <v>1266</v>
      </c>
      <c r="K586" s="13" t="s">
        <v>1267</v>
      </c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20">
      <c r="A587" s="5" t="s">
        <v>1284</v>
      </c>
      <c r="B587" s="29">
        <v>45070</v>
      </c>
      <c r="C587" s="5" t="s">
        <v>587</v>
      </c>
      <c r="D587" s="22" t="str">
        <f>VLOOKUP($C587,Customer!$A$1:$C$896,2,0)</f>
        <v>Neysa</v>
      </c>
      <c r="E587" s="13" t="str">
        <f>VLOOKUP($C587,Customer!$A$1:$C$896,3,0)</f>
        <v>+97433694688</v>
      </c>
      <c r="F587" s="5" t="s">
        <v>1291</v>
      </c>
      <c r="G587" s="28">
        <v>1</v>
      </c>
      <c r="H587" s="25">
        <f>VLOOKUP($F587,Produk!$B$2:$C$75,2,0)</f>
        <v>15000</v>
      </c>
      <c r="I587" s="25">
        <f t="shared" si="9"/>
        <v>15000</v>
      </c>
      <c r="J587" s="26" t="s">
        <v>1266</v>
      </c>
      <c r="K587" s="13" t="s">
        <v>1267</v>
      </c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20">
      <c r="A588" s="5" t="s">
        <v>1284</v>
      </c>
      <c r="B588" s="29">
        <v>45070</v>
      </c>
      <c r="C588" s="5" t="s">
        <v>589</v>
      </c>
      <c r="D588" s="22" t="str">
        <f>VLOOKUP($C588,Customer!$A$1:$C$896,2,0)</f>
        <v>Nauli Khalila</v>
      </c>
      <c r="E588" s="13">
        <f>VLOOKUP($C588,Customer!$A$1:$C$896,3,0)</f>
        <v>6283849915375</v>
      </c>
      <c r="F588" s="5" t="s">
        <v>1288</v>
      </c>
      <c r="G588" s="28">
        <v>1</v>
      </c>
      <c r="H588" s="25">
        <f>VLOOKUP($F588,Produk!$B$2:$C$63,2,0)</f>
        <v>35000</v>
      </c>
      <c r="I588" s="25">
        <f t="shared" si="9"/>
        <v>35000</v>
      </c>
      <c r="J588" s="26" t="str">
        <f t="shared" ref="J588:J592" si="13">J587</f>
        <v>QRIS</v>
      </c>
      <c r="K588" s="13" t="s">
        <v>1267</v>
      </c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20">
      <c r="A589" s="5" t="s">
        <v>1284</v>
      </c>
      <c r="B589" s="29">
        <v>45070</v>
      </c>
      <c r="C589" s="5" t="s">
        <v>589</v>
      </c>
      <c r="D589" s="22" t="str">
        <f>VLOOKUP($C589,Customer!$A$1:$C$896,2,0)</f>
        <v>Nauli Khalila</v>
      </c>
      <c r="E589" s="13">
        <f>VLOOKUP($C589,Customer!$A$1:$C$896,3,0)</f>
        <v>6283849915375</v>
      </c>
      <c r="F589" s="5" t="s">
        <v>1282</v>
      </c>
      <c r="G589" s="28">
        <v>1</v>
      </c>
      <c r="H589" s="25">
        <f>VLOOKUP($F589,Produk!$B$2:$C$63,2,0)</f>
        <v>30000</v>
      </c>
      <c r="I589" s="25">
        <f t="shared" si="9"/>
        <v>30000</v>
      </c>
      <c r="J589" s="26" t="str">
        <f t="shared" si="13"/>
        <v>QRIS</v>
      </c>
      <c r="K589" s="13" t="s">
        <v>1267</v>
      </c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20">
      <c r="A590" s="5" t="s">
        <v>1284</v>
      </c>
      <c r="B590" s="29">
        <v>45070</v>
      </c>
      <c r="C590" s="5" t="s">
        <v>589</v>
      </c>
      <c r="D590" s="22" t="str">
        <f>VLOOKUP($C590,Customer!$A$1:$C$896,2,0)</f>
        <v>Nauli Khalila</v>
      </c>
      <c r="E590" s="13">
        <f>VLOOKUP($C590,Customer!$A$1:$C$896,3,0)</f>
        <v>6283849915375</v>
      </c>
      <c r="F590" s="5" t="s">
        <v>1317</v>
      </c>
      <c r="G590" s="28">
        <v>2</v>
      </c>
      <c r="H590" s="25">
        <f>VLOOKUP($F590,Produk!$B$2:$C$75,2,0)</f>
        <v>27000</v>
      </c>
      <c r="I590" s="25">
        <f t="shared" si="9"/>
        <v>54000</v>
      </c>
      <c r="J590" s="26" t="str">
        <f t="shared" si="13"/>
        <v>QRIS</v>
      </c>
      <c r="K590" s="13" t="s">
        <v>1267</v>
      </c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20">
      <c r="A591" s="5" t="s">
        <v>1284</v>
      </c>
      <c r="B591" s="29">
        <v>45070</v>
      </c>
      <c r="C591" s="5" t="s">
        <v>591</v>
      </c>
      <c r="D591" s="22" t="str">
        <f>VLOOKUP($C591,Customer!$A$1:$C$896,2,0)</f>
        <v>Dinda</v>
      </c>
      <c r="E591" s="13">
        <f>VLOOKUP($C591,Customer!$A$1:$C$896,3,0)</f>
        <v>628113052511</v>
      </c>
      <c r="F591" s="5" t="s">
        <v>1282</v>
      </c>
      <c r="G591" s="28">
        <v>1</v>
      </c>
      <c r="H591" s="25">
        <f>VLOOKUP($F591,Produk!$B$2:$C$63,2,0)</f>
        <v>30000</v>
      </c>
      <c r="I591" s="25">
        <f t="shared" si="9"/>
        <v>30000</v>
      </c>
      <c r="J591" s="26" t="str">
        <f t="shared" si="13"/>
        <v>QRIS</v>
      </c>
      <c r="K591" s="13" t="s">
        <v>1267</v>
      </c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20">
      <c r="A592" s="5" t="s">
        <v>1284</v>
      </c>
      <c r="B592" s="29">
        <v>45070</v>
      </c>
      <c r="C592" s="5" t="s">
        <v>591</v>
      </c>
      <c r="D592" s="22" t="str">
        <f>VLOOKUP($C592,Customer!$A$1:$C$896,2,0)</f>
        <v>Dinda</v>
      </c>
      <c r="E592" s="13">
        <f>VLOOKUP($C592,Customer!$A$1:$C$896,3,0)</f>
        <v>628113052511</v>
      </c>
      <c r="F592" s="5" t="s">
        <v>1289</v>
      </c>
      <c r="G592" s="28">
        <v>1</v>
      </c>
      <c r="H592" s="25">
        <f>VLOOKUP($F592,Produk!$B$2:$C$75,2,0)</f>
        <v>30000</v>
      </c>
      <c r="I592" s="25">
        <f t="shared" si="9"/>
        <v>30000</v>
      </c>
      <c r="J592" s="26" t="str">
        <f t="shared" si="13"/>
        <v>QRIS</v>
      </c>
      <c r="K592" s="13" t="s">
        <v>1267</v>
      </c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20">
      <c r="A593" s="5" t="s">
        <v>1264</v>
      </c>
      <c r="B593" s="29">
        <v>45072</v>
      </c>
      <c r="C593" s="5" t="s">
        <v>592</v>
      </c>
      <c r="D593" s="22" t="str">
        <f>VLOOKUP($C593,Customer!$A$1:$C$896,2,0)</f>
        <v>Cinday</v>
      </c>
      <c r="E593" s="13">
        <f>VLOOKUP($C593,Customer!$A$1:$C$896,3,0)</f>
        <v>62881027833054</v>
      </c>
      <c r="F593" s="5" t="s">
        <v>1268</v>
      </c>
      <c r="G593" s="28">
        <v>2</v>
      </c>
      <c r="H593" s="25">
        <f>VLOOKUP($F593,Produk!$B$2:$C$63,2,0)</f>
        <v>35000</v>
      </c>
      <c r="I593" s="25">
        <f t="shared" si="9"/>
        <v>70000</v>
      </c>
      <c r="J593" s="26" t="s">
        <v>1272</v>
      </c>
      <c r="K593" s="13" t="s">
        <v>1267</v>
      </c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20">
      <c r="A594" s="5" t="s">
        <v>1264</v>
      </c>
      <c r="B594" s="29">
        <v>45072</v>
      </c>
      <c r="C594" s="5" t="s">
        <v>592</v>
      </c>
      <c r="D594" s="22" t="str">
        <f>VLOOKUP($C594,Customer!$A$1:$C$896,2,0)</f>
        <v>Cinday</v>
      </c>
      <c r="E594" s="13">
        <f>VLOOKUP($C594,Customer!$A$1:$C$896,3,0)</f>
        <v>62881027833054</v>
      </c>
      <c r="F594" s="5" t="s">
        <v>1288</v>
      </c>
      <c r="G594" s="28">
        <v>1</v>
      </c>
      <c r="H594" s="25">
        <f>VLOOKUP($F594,Produk!$B$2:$C$63,2,0)</f>
        <v>35000</v>
      </c>
      <c r="I594" s="25">
        <f t="shared" si="9"/>
        <v>35000</v>
      </c>
      <c r="J594" s="26" t="s">
        <v>1272</v>
      </c>
      <c r="K594" s="13" t="s">
        <v>1267</v>
      </c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20">
      <c r="A595" s="5" t="s">
        <v>1264</v>
      </c>
      <c r="B595" s="29">
        <v>45072</v>
      </c>
      <c r="C595" s="5" t="s">
        <v>592</v>
      </c>
      <c r="D595" s="22" t="str">
        <f>VLOOKUP($C595,Customer!$A$1:$C$896,2,0)</f>
        <v>Cinday</v>
      </c>
      <c r="E595" s="13">
        <f>VLOOKUP($C595,Customer!$A$1:$C$896,3,0)</f>
        <v>62881027833054</v>
      </c>
      <c r="F595" s="5" t="s">
        <v>1282</v>
      </c>
      <c r="G595" s="28">
        <v>1</v>
      </c>
      <c r="H595" s="25">
        <f>VLOOKUP($F595,Produk!$B$2:$C$63,2,0)</f>
        <v>30000</v>
      </c>
      <c r="I595" s="25">
        <f t="shared" si="9"/>
        <v>30000</v>
      </c>
      <c r="J595" s="26" t="s">
        <v>1272</v>
      </c>
      <c r="K595" s="13" t="s">
        <v>1267</v>
      </c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20">
      <c r="A596" s="5" t="s">
        <v>1264</v>
      </c>
      <c r="B596" s="29">
        <v>45072</v>
      </c>
      <c r="C596" s="5" t="s">
        <v>592</v>
      </c>
      <c r="D596" s="22" t="str">
        <f>VLOOKUP($C596,Customer!$A$1:$C$896,2,0)</f>
        <v>Cinday</v>
      </c>
      <c r="E596" s="13">
        <f>VLOOKUP($C596,Customer!$A$1:$C$896,3,0)</f>
        <v>62881027833054</v>
      </c>
      <c r="F596" s="5" t="s">
        <v>1289</v>
      </c>
      <c r="G596" s="28">
        <v>1</v>
      </c>
      <c r="H596" s="25">
        <f>VLOOKUP($F596,Produk!$B$2:$C$75,2,0)</f>
        <v>30000</v>
      </c>
      <c r="I596" s="25">
        <f t="shared" si="9"/>
        <v>30000</v>
      </c>
      <c r="J596" s="26" t="s">
        <v>1272</v>
      </c>
      <c r="K596" s="13" t="s">
        <v>1267</v>
      </c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20">
      <c r="A597" s="5" t="s">
        <v>1264</v>
      </c>
      <c r="B597" s="29">
        <v>45072</v>
      </c>
      <c r="C597" s="5" t="s">
        <v>592</v>
      </c>
      <c r="D597" s="22" t="str">
        <f>VLOOKUP($C597,Customer!$A$1:$C$896,2,0)</f>
        <v>Cinday</v>
      </c>
      <c r="E597" s="13">
        <f>VLOOKUP($C597,Customer!$A$1:$C$896,3,0)</f>
        <v>62881027833054</v>
      </c>
      <c r="F597" s="5" t="s">
        <v>1314</v>
      </c>
      <c r="G597" s="28">
        <v>1</v>
      </c>
      <c r="H597" s="25">
        <f>VLOOKUP($F597,Produk!$B$2:$C$63,2,0)</f>
        <v>22000</v>
      </c>
      <c r="I597" s="25">
        <f t="shared" si="9"/>
        <v>22000</v>
      </c>
      <c r="J597" s="26" t="s">
        <v>1272</v>
      </c>
      <c r="K597" s="13" t="s">
        <v>1267</v>
      </c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20">
      <c r="A598" s="5" t="s">
        <v>1264</v>
      </c>
      <c r="B598" s="29">
        <v>45072</v>
      </c>
      <c r="C598" s="5" t="s">
        <v>592</v>
      </c>
      <c r="D598" s="22" t="str">
        <f>VLOOKUP($C598,Customer!$A$1:$C$896,2,0)</f>
        <v>Cinday</v>
      </c>
      <c r="E598" s="13">
        <f>VLOOKUP($C598,Customer!$A$1:$C$896,3,0)</f>
        <v>62881027833054</v>
      </c>
      <c r="F598" s="5" t="s">
        <v>1274</v>
      </c>
      <c r="G598" s="28">
        <v>2</v>
      </c>
      <c r="H598" s="25">
        <f>VLOOKUP($F598,Produk!$B$2:$C$63,2,0)</f>
        <v>22000</v>
      </c>
      <c r="I598" s="25">
        <f t="shared" si="9"/>
        <v>44000</v>
      </c>
      <c r="J598" s="26" t="s">
        <v>1272</v>
      </c>
      <c r="K598" s="13" t="s">
        <v>1267</v>
      </c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20">
      <c r="A599" s="5" t="s">
        <v>1264</v>
      </c>
      <c r="B599" s="29">
        <v>45072</v>
      </c>
      <c r="C599" s="5" t="s">
        <v>592</v>
      </c>
      <c r="D599" s="22" t="str">
        <f>VLOOKUP($C599,Customer!$A$1:$C$896,2,0)</f>
        <v>Cinday</v>
      </c>
      <c r="E599" s="13">
        <f>VLOOKUP($C599,Customer!$A$1:$C$896,3,0)</f>
        <v>62881027833054</v>
      </c>
      <c r="F599" s="5" t="s">
        <v>1273</v>
      </c>
      <c r="G599" s="28">
        <v>2</v>
      </c>
      <c r="H599" s="25">
        <f>VLOOKUP($F599,Produk!$B$2:$C$63,2,0)</f>
        <v>22000</v>
      </c>
      <c r="I599" s="25">
        <f t="shared" si="9"/>
        <v>44000</v>
      </c>
      <c r="J599" s="26" t="s">
        <v>1272</v>
      </c>
      <c r="K599" s="13" t="s">
        <v>1267</v>
      </c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20">
      <c r="A600" s="5" t="s">
        <v>1264</v>
      </c>
      <c r="B600" s="29">
        <v>45072</v>
      </c>
      <c r="C600" s="5" t="s">
        <v>594</v>
      </c>
      <c r="D600" s="22" t="str">
        <f>VLOOKUP($C600,Customer!$A$1:$C$896,2,0)</f>
        <v>Sani</v>
      </c>
      <c r="E600" s="13">
        <f>VLOOKUP($C600,Customer!$A$1:$C$896,3,0)</f>
        <v>6287758308117</v>
      </c>
      <c r="F600" s="5" t="s">
        <v>1289</v>
      </c>
      <c r="G600" s="28">
        <v>1</v>
      </c>
      <c r="H600" s="25">
        <f>VLOOKUP($F600,Produk!$B$2:$C$75,2,0)</f>
        <v>30000</v>
      </c>
      <c r="I600" s="25">
        <f t="shared" si="9"/>
        <v>30000</v>
      </c>
      <c r="J600" s="26" t="str">
        <f t="shared" ref="J600:J601" si="14">J599</f>
        <v>Cash</v>
      </c>
      <c r="K600" s="13" t="s">
        <v>1267</v>
      </c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20">
      <c r="A601" s="5" t="s">
        <v>1264</v>
      </c>
      <c r="B601" s="29">
        <v>45072</v>
      </c>
      <c r="C601" s="5" t="s">
        <v>594</v>
      </c>
      <c r="D601" s="22" t="str">
        <f>VLOOKUP($C601,Customer!$A$1:$C$896,2,0)</f>
        <v>Sani</v>
      </c>
      <c r="E601" s="13">
        <f>VLOOKUP($C601,Customer!$A$1:$C$896,3,0)</f>
        <v>6287758308117</v>
      </c>
      <c r="F601" s="5" t="s">
        <v>1287</v>
      </c>
      <c r="G601" s="28">
        <v>1</v>
      </c>
      <c r="H601" s="25">
        <f>VLOOKUP($F601,Produk!$B$2:$C$75,2,0)</f>
        <v>27000</v>
      </c>
      <c r="I601" s="25">
        <f t="shared" si="9"/>
        <v>27000</v>
      </c>
      <c r="J601" s="26" t="str">
        <f t="shared" si="14"/>
        <v>Cash</v>
      </c>
      <c r="K601" s="13" t="s">
        <v>1267</v>
      </c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20">
      <c r="A602" s="5" t="s">
        <v>1270</v>
      </c>
      <c r="B602" s="29">
        <v>45073</v>
      </c>
      <c r="C602" s="5" t="s">
        <v>3</v>
      </c>
      <c r="D602" s="22" t="str">
        <f>VLOOKUP($C602,Customer!$A$1:$C$896,2,0)</f>
        <v>Citra Bayunda</v>
      </c>
      <c r="E602" s="23">
        <f>VLOOKUP($C602,Customer!$A$1:$C$896,3,0)</f>
        <v>6281231177447</v>
      </c>
      <c r="F602" s="5" t="s">
        <v>1294</v>
      </c>
      <c r="G602" s="28">
        <v>2</v>
      </c>
      <c r="H602" s="25">
        <f>VLOOKUP($F602,Produk!$B$2:$C$63,2,0)</f>
        <v>28000</v>
      </c>
      <c r="I602" s="25">
        <f t="shared" si="9"/>
        <v>56000</v>
      </c>
      <c r="J602" s="26" t="s">
        <v>1272</v>
      </c>
      <c r="K602" s="13" t="s">
        <v>1267</v>
      </c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20">
      <c r="A603" s="5" t="s">
        <v>1270</v>
      </c>
      <c r="B603" s="29">
        <v>45073</v>
      </c>
      <c r="C603" s="5" t="s">
        <v>3</v>
      </c>
      <c r="D603" s="22" t="str">
        <f>VLOOKUP($C603,Customer!$A$1:$C$896,2,0)</f>
        <v>Citra Bayunda</v>
      </c>
      <c r="E603" s="23">
        <f>VLOOKUP($C603,Customer!$A$1:$C$896,3,0)</f>
        <v>6281231177447</v>
      </c>
      <c r="F603" s="5" t="s">
        <v>1289</v>
      </c>
      <c r="G603" s="28">
        <v>1</v>
      </c>
      <c r="H603" s="25">
        <f>VLOOKUP($F603,Produk!$B$2:$C$75,2,0)</f>
        <v>30000</v>
      </c>
      <c r="I603" s="25">
        <f t="shared" si="9"/>
        <v>30000</v>
      </c>
      <c r="J603" s="26" t="s">
        <v>1272</v>
      </c>
      <c r="K603" s="13" t="s">
        <v>1267</v>
      </c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20">
      <c r="A604" s="5" t="s">
        <v>1270</v>
      </c>
      <c r="B604" s="29">
        <v>45073</v>
      </c>
      <c r="C604" s="5" t="s">
        <v>3</v>
      </c>
      <c r="D604" s="22" t="str">
        <f>VLOOKUP($C604,Customer!$A$1:$C$896,2,0)</f>
        <v>Citra Bayunda</v>
      </c>
      <c r="E604" s="23">
        <f>VLOOKUP($C604,Customer!$A$1:$C$896,3,0)</f>
        <v>6281231177447</v>
      </c>
      <c r="F604" s="5" t="s">
        <v>1314</v>
      </c>
      <c r="G604" s="28">
        <v>2</v>
      </c>
      <c r="H604" s="25">
        <f>VLOOKUP($F604,Produk!$B$2:$C$63,2,0)</f>
        <v>22000</v>
      </c>
      <c r="I604" s="25">
        <f t="shared" si="9"/>
        <v>44000</v>
      </c>
      <c r="J604" s="26" t="s">
        <v>1272</v>
      </c>
      <c r="K604" s="13" t="s">
        <v>1267</v>
      </c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20">
      <c r="A605" s="5" t="s">
        <v>1270</v>
      </c>
      <c r="B605" s="29">
        <v>45073</v>
      </c>
      <c r="C605" s="5" t="s">
        <v>3</v>
      </c>
      <c r="D605" s="22" t="str">
        <f>VLOOKUP($C605,Customer!$A$1:$C$896,2,0)</f>
        <v>Citra Bayunda</v>
      </c>
      <c r="E605" s="23">
        <f>VLOOKUP($C605,Customer!$A$1:$C$896,3,0)</f>
        <v>6281231177447</v>
      </c>
      <c r="F605" s="5" t="s">
        <v>1274</v>
      </c>
      <c r="G605" s="28">
        <v>1</v>
      </c>
      <c r="H605" s="25">
        <f>VLOOKUP($F605,Produk!$B$2:$C$63,2,0)</f>
        <v>22000</v>
      </c>
      <c r="I605" s="25">
        <f t="shared" si="9"/>
        <v>22000</v>
      </c>
      <c r="J605" s="26" t="s">
        <v>1272</v>
      </c>
      <c r="K605" s="13" t="s">
        <v>1267</v>
      </c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20">
      <c r="A606" s="5" t="s">
        <v>1270</v>
      </c>
      <c r="B606" s="29">
        <v>45073</v>
      </c>
      <c r="C606" s="5" t="s">
        <v>600</v>
      </c>
      <c r="D606" s="22" t="str">
        <f>VLOOKUP($C606,Customer!$A$1:$C$896,2,0)</f>
        <v>Lorenza</v>
      </c>
      <c r="E606" s="13">
        <f>VLOOKUP($C606,Customer!$A$1:$C$896,3,0)</f>
        <v>6285733620954</v>
      </c>
      <c r="F606" s="5" t="s">
        <v>1282</v>
      </c>
      <c r="G606" s="28">
        <v>1</v>
      </c>
      <c r="H606" s="25">
        <f>VLOOKUP($F606,Produk!$B$2:$C$63,2,0)</f>
        <v>30000</v>
      </c>
      <c r="I606" s="25">
        <f t="shared" si="9"/>
        <v>30000</v>
      </c>
      <c r="J606" s="26" t="s">
        <v>1266</v>
      </c>
      <c r="K606" s="13" t="s">
        <v>1267</v>
      </c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20">
      <c r="A607" s="5" t="s">
        <v>1270</v>
      </c>
      <c r="B607" s="29">
        <v>45073</v>
      </c>
      <c r="C607" s="5" t="s">
        <v>600</v>
      </c>
      <c r="D607" s="22" t="str">
        <f>VLOOKUP($C607,Customer!$A$1:$C$896,2,0)</f>
        <v>Lorenza</v>
      </c>
      <c r="E607" s="13">
        <f>VLOOKUP($C607,Customer!$A$1:$C$896,3,0)</f>
        <v>6285733620954</v>
      </c>
      <c r="F607" s="5" t="s">
        <v>1289</v>
      </c>
      <c r="G607" s="28">
        <v>1</v>
      </c>
      <c r="H607" s="25">
        <f>VLOOKUP($F607,Produk!$B$2:$C$75,2,0)</f>
        <v>30000</v>
      </c>
      <c r="I607" s="25">
        <f t="shared" si="9"/>
        <v>30000</v>
      </c>
      <c r="J607" s="26" t="s">
        <v>1266</v>
      </c>
      <c r="K607" s="13" t="s">
        <v>1267</v>
      </c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20">
      <c r="A608" s="5" t="s">
        <v>1270</v>
      </c>
      <c r="B608" s="29">
        <v>45073</v>
      </c>
      <c r="C608" s="5" t="s">
        <v>600</v>
      </c>
      <c r="D608" s="22" t="str">
        <f>VLOOKUP($C608,Customer!$A$1:$C$896,2,0)</f>
        <v>Lorenza</v>
      </c>
      <c r="E608" s="13">
        <f>VLOOKUP($C608,Customer!$A$1:$C$896,3,0)</f>
        <v>6285733620954</v>
      </c>
      <c r="F608" s="5" t="s">
        <v>1274</v>
      </c>
      <c r="G608" s="28">
        <v>1</v>
      </c>
      <c r="H608" s="25">
        <f>VLOOKUP($F608,Produk!$B$2:$C$63,2,0)</f>
        <v>22000</v>
      </c>
      <c r="I608" s="25">
        <f t="shared" si="9"/>
        <v>22000</v>
      </c>
      <c r="J608" s="26" t="s">
        <v>1266</v>
      </c>
      <c r="K608" s="13" t="s">
        <v>1267</v>
      </c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20">
      <c r="A609" s="5" t="s">
        <v>1270</v>
      </c>
      <c r="B609" s="29">
        <v>45073</v>
      </c>
      <c r="C609" s="5" t="s">
        <v>3</v>
      </c>
      <c r="D609" s="22" t="str">
        <f>VLOOKUP($C609,Customer!$A$1:$C$896,2,0)</f>
        <v>Citra Bayunda</v>
      </c>
      <c r="E609" s="23">
        <f>VLOOKUP($C609,Customer!$A$1:$C$896,3,0)</f>
        <v>6281231177447</v>
      </c>
      <c r="F609" s="5" t="s">
        <v>1282</v>
      </c>
      <c r="G609" s="28">
        <v>1</v>
      </c>
      <c r="H609" s="25">
        <f>VLOOKUP($F609,Produk!$B$2:$C$63,2,0)</f>
        <v>30000</v>
      </c>
      <c r="I609" s="25">
        <f t="shared" si="9"/>
        <v>30000</v>
      </c>
      <c r="J609" s="26" t="s">
        <v>1272</v>
      </c>
      <c r="K609" s="13" t="s">
        <v>1267</v>
      </c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20">
      <c r="A610" s="5" t="s">
        <v>1270</v>
      </c>
      <c r="B610" s="29">
        <v>45073</v>
      </c>
      <c r="C610" s="5" t="s">
        <v>3</v>
      </c>
      <c r="D610" s="22" t="str">
        <f>VLOOKUP($C610,Customer!$A$1:$C$896,2,0)</f>
        <v>Citra Bayunda</v>
      </c>
      <c r="E610" s="23">
        <f>VLOOKUP($C610,Customer!$A$1:$C$896,3,0)</f>
        <v>6281231177447</v>
      </c>
      <c r="F610" s="5" t="s">
        <v>1289</v>
      </c>
      <c r="G610" s="28">
        <v>1</v>
      </c>
      <c r="H610" s="25">
        <f>VLOOKUP($F610,Produk!$B$2:$C$75,2,0)</f>
        <v>30000</v>
      </c>
      <c r="I610" s="25">
        <f t="shared" si="9"/>
        <v>30000</v>
      </c>
      <c r="J610" s="26" t="s">
        <v>1272</v>
      </c>
      <c r="K610" s="13" t="s">
        <v>1267</v>
      </c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20">
      <c r="A611" s="5" t="s">
        <v>1270</v>
      </c>
      <c r="B611" s="29">
        <v>45073</v>
      </c>
      <c r="C611" s="5" t="s">
        <v>3</v>
      </c>
      <c r="D611" s="22" t="str">
        <f>VLOOKUP($C611,Customer!$A$1:$C$896,2,0)</f>
        <v>Citra Bayunda</v>
      </c>
      <c r="E611" s="23">
        <f>VLOOKUP($C611,Customer!$A$1:$C$896,3,0)</f>
        <v>6281231177447</v>
      </c>
      <c r="F611" s="5" t="s">
        <v>1287</v>
      </c>
      <c r="G611" s="28">
        <v>1</v>
      </c>
      <c r="H611" s="25">
        <f>VLOOKUP($F611,Produk!$B$2:$C$75,2,0)</f>
        <v>27000</v>
      </c>
      <c r="I611" s="25">
        <f t="shared" si="9"/>
        <v>27000</v>
      </c>
      <c r="J611" s="26" t="s">
        <v>1272</v>
      </c>
      <c r="K611" s="13" t="s">
        <v>1267</v>
      </c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20">
      <c r="A612" s="5" t="s">
        <v>1270</v>
      </c>
      <c r="B612" s="29">
        <v>45073</v>
      </c>
      <c r="C612" s="5" t="s">
        <v>596</v>
      </c>
      <c r="D612" s="22" t="str">
        <f>VLOOKUP($C612,Customer!$A$1:$C$896,2,0)</f>
        <v>Anita Dwi</v>
      </c>
      <c r="E612" s="13">
        <f>VLOOKUP($C612,Customer!$A$1:$C$896,3,0)</f>
        <v>6285895056724</v>
      </c>
      <c r="F612" s="5" t="s">
        <v>1285</v>
      </c>
      <c r="G612" s="28">
        <v>1</v>
      </c>
      <c r="H612" s="25">
        <f>VLOOKUP($F612,Produk!$B$2:$C$63,2,0)</f>
        <v>10000</v>
      </c>
      <c r="I612" s="25">
        <f t="shared" si="9"/>
        <v>10000</v>
      </c>
      <c r="J612" s="26" t="s">
        <v>1272</v>
      </c>
      <c r="K612" s="13" t="s">
        <v>1267</v>
      </c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20">
      <c r="A613" s="5" t="s">
        <v>1270</v>
      </c>
      <c r="B613" s="29">
        <v>45073</v>
      </c>
      <c r="C613" s="5" t="s">
        <v>598</v>
      </c>
      <c r="D613" s="22" t="str">
        <f>VLOOKUP($C613,Customer!$A$1:$C$896,2,0)</f>
        <v>Angel</v>
      </c>
      <c r="E613" s="13">
        <f>VLOOKUP($C613,Customer!$A$1:$C$896,3,0)</f>
        <v>6282117588485</v>
      </c>
      <c r="F613" s="5" t="s">
        <v>1287</v>
      </c>
      <c r="G613" s="28">
        <v>1</v>
      </c>
      <c r="H613" s="25">
        <f>VLOOKUP($F613,Produk!$B$2:$C$75,2,0)</f>
        <v>27000</v>
      </c>
      <c r="I613" s="25">
        <f t="shared" si="9"/>
        <v>27000</v>
      </c>
      <c r="J613" s="26" t="s">
        <v>1272</v>
      </c>
      <c r="K613" s="13" t="s">
        <v>1267</v>
      </c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20">
      <c r="A614" s="5" t="s">
        <v>1270</v>
      </c>
      <c r="B614" s="29">
        <v>45073</v>
      </c>
      <c r="C614" s="5" t="s">
        <v>598</v>
      </c>
      <c r="D614" s="22" t="str">
        <f>VLOOKUP($C614,Customer!$A$1:$C$896,2,0)</f>
        <v>Angel</v>
      </c>
      <c r="E614" s="13">
        <f>VLOOKUP($C614,Customer!$A$1:$C$896,3,0)</f>
        <v>6282117588485</v>
      </c>
      <c r="F614" s="5" t="s">
        <v>1294</v>
      </c>
      <c r="G614" s="28">
        <v>1</v>
      </c>
      <c r="H614" s="25">
        <f>VLOOKUP($F614,Produk!$B$2:$C$63,2,0)</f>
        <v>28000</v>
      </c>
      <c r="I614" s="25">
        <f t="shared" si="9"/>
        <v>28000</v>
      </c>
      <c r="J614" s="26" t="s">
        <v>1272</v>
      </c>
      <c r="K614" s="13" t="s">
        <v>1267</v>
      </c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20">
      <c r="A615" s="5" t="s">
        <v>1270</v>
      </c>
      <c r="B615" s="29">
        <v>45073</v>
      </c>
      <c r="C615" s="5" t="s">
        <v>598</v>
      </c>
      <c r="D615" s="22" t="str">
        <f>VLOOKUP($C615,Customer!$A$1:$C$896,2,0)</f>
        <v>Angel</v>
      </c>
      <c r="E615" s="13">
        <f>VLOOKUP($C615,Customer!$A$1:$C$896,3,0)</f>
        <v>6282117588485</v>
      </c>
      <c r="F615" s="5" t="s">
        <v>1282</v>
      </c>
      <c r="G615" s="28">
        <v>1</v>
      </c>
      <c r="H615" s="25">
        <f>VLOOKUP($F615,Produk!$B$2:$C$63,2,0)</f>
        <v>30000</v>
      </c>
      <c r="I615" s="25">
        <f t="shared" si="9"/>
        <v>30000</v>
      </c>
      <c r="J615" s="26" t="s">
        <v>1272</v>
      </c>
      <c r="K615" s="13" t="s">
        <v>1267</v>
      </c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20">
      <c r="A616" s="5" t="s">
        <v>1270</v>
      </c>
      <c r="B616" s="29">
        <v>45073</v>
      </c>
      <c r="C616" s="5" t="s">
        <v>602</v>
      </c>
      <c r="D616" s="22" t="str">
        <f>VLOOKUP($C616,Customer!$A$1:$C$896,2,0)</f>
        <v>Izzah Putri</v>
      </c>
      <c r="E616" s="13">
        <f>VLOOKUP($C616,Customer!$A$1:$C$896,3,0)</f>
        <v>6285156142808</v>
      </c>
      <c r="F616" s="5" t="s">
        <v>1287</v>
      </c>
      <c r="G616" s="28">
        <v>1</v>
      </c>
      <c r="H616" s="25">
        <f>VLOOKUP($F616,Produk!$B$2:$C$75,2,0)</f>
        <v>27000</v>
      </c>
      <c r="I616" s="25">
        <f t="shared" si="9"/>
        <v>27000</v>
      </c>
      <c r="J616" s="26" t="s">
        <v>1266</v>
      </c>
      <c r="K616" s="13" t="s">
        <v>1267</v>
      </c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20">
      <c r="A617" s="5" t="s">
        <v>1270</v>
      </c>
      <c r="B617" s="29">
        <v>45073</v>
      </c>
      <c r="C617" s="5" t="s">
        <v>602</v>
      </c>
      <c r="D617" s="22" t="str">
        <f>VLOOKUP($C617,Customer!$A$1:$C$896,2,0)</f>
        <v>Izzah Putri</v>
      </c>
      <c r="E617" s="13">
        <f>VLOOKUP($C617,Customer!$A$1:$C$896,3,0)</f>
        <v>6285156142808</v>
      </c>
      <c r="F617" s="5" t="s">
        <v>1282</v>
      </c>
      <c r="G617" s="28">
        <v>1</v>
      </c>
      <c r="H617" s="25">
        <f>VLOOKUP($F617,Produk!$B$2:$C$63,2,0)</f>
        <v>30000</v>
      </c>
      <c r="I617" s="25">
        <f t="shared" si="9"/>
        <v>30000</v>
      </c>
      <c r="J617" s="26" t="s">
        <v>1266</v>
      </c>
      <c r="K617" s="13" t="s">
        <v>1267</v>
      </c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20">
      <c r="A618" s="5" t="s">
        <v>1270</v>
      </c>
      <c r="B618" s="29">
        <v>45073</v>
      </c>
      <c r="C618" s="5" t="s">
        <v>606</v>
      </c>
      <c r="D618" s="22" t="str">
        <f>VLOOKUP($C618,Customer!$A$1:$C$896,2,0)</f>
        <v>Arina Tanisya</v>
      </c>
      <c r="E618" s="13">
        <f>VLOOKUP($C618,Customer!$A$1:$C$896,3,0)</f>
        <v>62881026910400</v>
      </c>
      <c r="F618" s="5" t="s">
        <v>1314</v>
      </c>
      <c r="G618" s="28">
        <v>1</v>
      </c>
      <c r="H618" s="25">
        <f>VLOOKUP($F618,Produk!$B$2:$C$63,2,0)</f>
        <v>22000</v>
      </c>
      <c r="I618" s="25">
        <f t="shared" si="9"/>
        <v>22000</v>
      </c>
      <c r="J618" s="26" t="s">
        <v>1272</v>
      </c>
      <c r="K618" s="13" t="s">
        <v>1267</v>
      </c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20">
      <c r="A619" s="5" t="s">
        <v>1270</v>
      </c>
      <c r="B619" s="29">
        <v>45073</v>
      </c>
      <c r="C619" s="5" t="s">
        <v>606</v>
      </c>
      <c r="D619" s="22" t="str">
        <f>VLOOKUP($C619,Customer!$A$1:$C$896,2,0)</f>
        <v>Arina Tanisya</v>
      </c>
      <c r="E619" s="13">
        <f>VLOOKUP($C619,Customer!$A$1:$C$896,3,0)</f>
        <v>62881026910400</v>
      </c>
      <c r="F619" s="5" t="s">
        <v>1287</v>
      </c>
      <c r="G619" s="28">
        <v>1</v>
      </c>
      <c r="H619" s="25">
        <f>VLOOKUP($F619,Produk!$B$2:$C$75,2,0)</f>
        <v>27000</v>
      </c>
      <c r="I619" s="25">
        <f t="shared" si="9"/>
        <v>27000</v>
      </c>
      <c r="J619" s="26" t="s">
        <v>1272</v>
      </c>
      <c r="K619" s="13" t="s">
        <v>1267</v>
      </c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20">
      <c r="A620" s="5" t="s">
        <v>1270</v>
      </c>
      <c r="B620" s="29">
        <v>45073</v>
      </c>
      <c r="C620" s="5" t="s">
        <v>606</v>
      </c>
      <c r="D620" s="22" t="str">
        <f>VLOOKUP($C620,Customer!$A$1:$C$896,2,0)</f>
        <v>Arina Tanisya</v>
      </c>
      <c r="E620" s="13">
        <f>VLOOKUP($C620,Customer!$A$1:$C$896,3,0)</f>
        <v>62881026910400</v>
      </c>
      <c r="F620" s="5" t="s">
        <v>1294</v>
      </c>
      <c r="G620" s="28">
        <v>1</v>
      </c>
      <c r="H620" s="25">
        <f>VLOOKUP($F620,Produk!$B$2:$C$63,2,0)</f>
        <v>28000</v>
      </c>
      <c r="I620" s="25">
        <f t="shared" si="9"/>
        <v>28000</v>
      </c>
      <c r="J620" s="26" t="s">
        <v>1272</v>
      </c>
      <c r="K620" s="13" t="s">
        <v>1267</v>
      </c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20">
      <c r="A621" s="5" t="s">
        <v>1270</v>
      </c>
      <c r="B621" s="29">
        <v>45073</v>
      </c>
      <c r="C621" s="5" t="s">
        <v>606</v>
      </c>
      <c r="D621" s="22" t="str">
        <f>VLOOKUP($C621,Customer!$A$1:$C$896,2,0)</f>
        <v>Arina Tanisya</v>
      </c>
      <c r="E621" s="13">
        <f>VLOOKUP($C621,Customer!$A$1:$C$896,3,0)</f>
        <v>62881026910400</v>
      </c>
      <c r="F621" s="5" t="s">
        <v>1265</v>
      </c>
      <c r="G621" s="28">
        <v>1</v>
      </c>
      <c r="H621" s="25">
        <f>VLOOKUP($F621,Produk!$B$2:$C$63,2,0)</f>
        <v>35000</v>
      </c>
      <c r="I621" s="25">
        <f t="shared" si="9"/>
        <v>35000</v>
      </c>
      <c r="J621" s="26" t="s">
        <v>1272</v>
      </c>
      <c r="K621" s="13" t="s">
        <v>1267</v>
      </c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20">
      <c r="A622" s="5" t="s">
        <v>1270</v>
      </c>
      <c r="B622" s="29">
        <v>45073</v>
      </c>
      <c r="C622" s="5" t="s">
        <v>604</v>
      </c>
      <c r="D622" s="22" t="str">
        <f>VLOOKUP($C622,Customer!$A$1:$C$896,2,0)</f>
        <v xml:space="preserve">Lydia </v>
      </c>
      <c r="E622" s="13">
        <f>VLOOKUP($C622,Customer!$A$1:$C$896,3,0)</f>
        <v>6285230003535</v>
      </c>
      <c r="F622" s="5" t="s">
        <v>1282</v>
      </c>
      <c r="G622" s="28">
        <v>1</v>
      </c>
      <c r="H622" s="25">
        <f>VLOOKUP($F622,Produk!$B$2:$C$63,2,0)</f>
        <v>30000</v>
      </c>
      <c r="I622" s="25">
        <f t="shared" si="9"/>
        <v>30000</v>
      </c>
      <c r="J622" s="26" t="s">
        <v>1299</v>
      </c>
      <c r="K622" s="13" t="s">
        <v>1278</v>
      </c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20">
      <c r="A623" s="5" t="s">
        <v>1270</v>
      </c>
      <c r="B623" s="29">
        <v>45073</v>
      </c>
      <c r="C623" s="5" t="s">
        <v>604</v>
      </c>
      <c r="D623" s="22" t="str">
        <f>VLOOKUP($C623,Customer!$A$1:$C$896,2,0)</f>
        <v xml:space="preserve">Lydia </v>
      </c>
      <c r="E623" s="13">
        <f>VLOOKUP($C623,Customer!$A$1:$C$896,3,0)</f>
        <v>6285230003535</v>
      </c>
      <c r="F623" s="5" t="s">
        <v>1265</v>
      </c>
      <c r="G623" s="28">
        <v>1</v>
      </c>
      <c r="H623" s="25">
        <f>VLOOKUP($F623,Produk!$B$2:$C$63,2,0)</f>
        <v>35000</v>
      </c>
      <c r="I623" s="25">
        <f t="shared" si="9"/>
        <v>35000</v>
      </c>
      <c r="J623" s="26" t="s">
        <v>1299</v>
      </c>
      <c r="K623" s="13" t="s">
        <v>1278</v>
      </c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20">
      <c r="A624" s="5" t="s">
        <v>1270</v>
      </c>
      <c r="B624" s="29">
        <v>45073</v>
      </c>
      <c r="C624" s="5" t="s">
        <v>608</v>
      </c>
      <c r="D624" s="22" t="str">
        <f>VLOOKUP($C624,Customer!$A$1:$C$896,2,0)</f>
        <v>Tasya N</v>
      </c>
      <c r="E624" s="13">
        <f>VLOOKUP($C624,Customer!$A$1:$C$896,3,0)</f>
        <v>628113070207</v>
      </c>
      <c r="F624" s="5" t="s">
        <v>1265</v>
      </c>
      <c r="G624" s="28">
        <v>1</v>
      </c>
      <c r="H624" s="25">
        <f>VLOOKUP($F624,Produk!$B$2:$C$63,2,0)</f>
        <v>35000</v>
      </c>
      <c r="I624" s="25">
        <f t="shared" si="9"/>
        <v>35000</v>
      </c>
      <c r="J624" s="26" t="str">
        <f t="shared" ref="J624:J627" si="15">J623</f>
        <v>Transfer</v>
      </c>
      <c r="K624" s="13" t="s">
        <v>1267</v>
      </c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20">
      <c r="A625" s="5" t="s">
        <v>1270</v>
      </c>
      <c r="B625" s="29">
        <v>45073</v>
      </c>
      <c r="C625" s="5" t="s">
        <v>608</v>
      </c>
      <c r="D625" s="22" t="str">
        <f>VLOOKUP($C625,Customer!$A$1:$C$896,2,0)</f>
        <v>Tasya N</v>
      </c>
      <c r="E625" s="13">
        <f>VLOOKUP($C625,Customer!$A$1:$C$896,3,0)</f>
        <v>628113070207</v>
      </c>
      <c r="F625" s="5" t="s">
        <v>1294</v>
      </c>
      <c r="G625" s="28">
        <v>1</v>
      </c>
      <c r="H625" s="25">
        <f>VLOOKUP($F625,Produk!$B$2:$C$63,2,0)</f>
        <v>28000</v>
      </c>
      <c r="I625" s="25">
        <f t="shared" si="9"/>
        <v>28000</v>
      </c>
      <c r="J625" s="26" t="str">
        <f t="shared" si="15"/>
        <v>Transfer</v>
      </c>
      <c r="K625" s="13" t="s">
        <v>1267</v>
      </c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20">
      <c r="A626" s="5" t="s">
        <v>1270</v>
      </c>
      <c r="B626" s="29">
        <v>45073</v>
      </c>
      <c r="C626" s="5" t="s">
        <v>608</v>
      </c>
      <c r="D626" s="22" t="str">
        <f>VLOOKUP($C626,Customer!$A$1:$C$896,2,0)</f>
        <v>Tasya N</v>
      </c>
      <c r="E626" s="13">
        <f>VLOOKUP($C626,Customer!$A$1:$C$896,3,0)</f>
        <v>628113070207</v>
      </c>
      <c r="F626" s="5" t="s">
        <v>1317</v>
      </c>
      <c r="G626" s="28">
        <v>1</v>
      </c>
      <c r="H626" s="25">
        <f>VLOOKUP($F626,Produk!$B$2:$C$75,2,0)</f>
        <v>27000</v>
      </c>
      <c r="I626" s="25">
        <f t="shared" si="9"/>
        <v>27000</v>
      </c>
      <c r="J626" s="26" t="str">
        <f t="shared" si="15"/>
        <v>Transfer</v>
      </c>
      <c r="K626" s="13" t="s">
        <v>1267</v>
      </c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20">
      <c r="A627" s="5" t="s">
        <v>1270</v>
      </c>
      <c r="B627" s="29">
        <v>45073</v>
      </c>
      <c r="C627" s="5" t="s">
        <v>608</v>
      </c>
      <c r="D627" s="22" t="str">
        <f>VLOOKUP($C627,Customer!$A$1:$C$896,2,0)</f>
        <v>Tasya N</v>
      </c>
      <c r="E627" s="13">
        <f>VLOOKUP($C627,Customer!$A$1:$C$896,3,0)</f>
        <v>628113070207</v>
      </c>
      <c r="F627" s="5" t="s">
        <v>1287</v>
      </c>
      <c r="G627" s="28">
        <v>1</v>
      </c>
      <c r="H627" s="25">
        <f>VLOOKUP($F627,Produk!$B$2:$C$75,2,0)</f>
        <v>27000</v>
      </c>
      <c r="I627" s="25">
        <f t="shared" si="9"/>
        <v>27000</v>
      </c>
      <c r="J627" s="26" t="str">
        <f t="shared" si="15"/>
        <v>Transfer</v>
      </c>
      <c r="K627" s="13" t="s">
        <v>1267</v>
      </c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20">
      <c r="A628" s="5" t="s">
        <v>1275</v>
      </c>
      <c r="B628" s="29">
        <v>45074</v>
      </c>
      <c r="C628" s="5" t="s">
        <v>3</v>
      </c>
      <c r="D628" s="22" t="str">
        <f>VLOOKUP($C628,Customer!$A$1:$C$896,2,0)</f>
        <v>Citra Bayunda</v>
      </c>
      <c r="E628" s="23">
        <f>VLOOKUP($C628,Customer!$A$1:$C$896,3,0)</f>
        <v>6281231177447</v>
      </c>
      <c r="F628" s="5" t="s">
        <v>1265</v>
      </c>
      <c r="G628" s="28">
        <v>1</v>
      </c>
      <c r="H628" s="25">
        <f>VLOOKUP($F628,Produk!$B$2:$C$63,2,0)</f>
        <v>35000</v>
      </c>
      <c r="I628" s="25">
        <f t="shared" si="9"/>
        <v>35000</v>
      </c>
      <c r="J628" s="26" t="s">
        <v>1272</v>
      </c>
      <c r="K628" s="13" t="s">
        <v>1267</v>
      </c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20">
      <c r="A629" s="5" t="s">
        <v>1275</v>
      </c>
      <c r="B629" s="29">
        <v>45074</v>
      </c>
      <c r="C629" s="5" t="s">
        <v>3</v>
      </c>
      <c r="D629" s="22" t="str">
        <f>VLOOKUP($C629,Customer!$A$1:$C$896,2,0)</f>
        <v>Citra Bayunda</v>
      </c>
      <c r="E629" s="23">
        <f>VLOOKUP($C629,Customer!$A$1:$C$896,3,0)</f>
        <v>6281231177447</v>
      </c>
      <c r="F629" s="5" t="s">
        <v>1294</v>
      </c>
      <c r="G629" s="28">
        <v>1</v>
      </c>
      <c r="H629" s="25">
        <f>VLOOKUP($F629,Produk!$B$2:$C$63,2,0)</f>
        <v>28000</v>
      </c>
      <c r="I629" s="25">
        <f t="shared" si="9"/>
        <v>28000</v>
      </c>
      <c r="J629" s="26" t="s">
        <v>1272</v>
      </c>
      <c r="K629" s="13" t="s">
        <v>1267</v>
      </c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20">
      <c r="A630" s="5" t="s">
        <v>1275</v>
      </c>
      <c r="B630" s="29">
        <v>45074</v>
      </c>
      <c r="C630" s="5" t="s">
        <v>3</v>
      </c>
      <c r="D630" s="22" t="str">
        <f>VLOOKUP($C630,Customer!$A$1:$C$896,2,0)</f>
        <v>Citra Bayunda</v>
      </c>
      <c r="E630" s="23">
        <f>VLOOKUP($C630,Customer!$A$1:$C$896,3,0)</f>
        <v>6281231177447</v>
      </c>
      <c r="F630" s="5" t="s">
        <v>1287</v>
      </c>
      <c r="G630" s="28">
        <v>1</v>
      </c>
      <c r="H630" s="25">
        <f>VLOOKUP($F630,Produk!$B$2:$C$75,2,0)</f>
        <v>27000</v>
      </c>
      <c r="I630" s="25">
        <f t="shared" si="9"/>
        <v>27000</v>
      </c>
      <c r="J630" s="26" t="s">
        <v>1272</v>
      </c>
      <c r="K630" s="13" t="s">
        <v>1267</v>
      </c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20">
      <c r="A631" s="5" t="s">
        <v>1275</v>
      </c>
      <c r="B631" s="29">
        <v>45074</v>
      </c>
      <c r="C631" s="5" t="s">
        <v>3</v>
      </c>
      <c r="D631" s="22" t="str">
        <f>VLOOKUP($C631,Customer!$A$1:$C$896,2,0)</f>
        <v>Citra Bayunda</v>
      </c>
      <c r="E631" s="23">
        <f>VLOOKUP($C631,Customer!$A$1:$C$896,3,0)</f>
        <v>6281231177447</v>
      </c>
      <c r="F631" s="5" t="s">
        <v>1317</v>
      </c>
      <c r="G631" s="28">
        <v>1</v>
      </c>
      <c r="H631" s="25">
        <f>VLOOKUP($F631,Produk!$B$2:$C$75,2,0)</f>
        <v>27000</v>
      </c>
      <c r="I631" s="25">
        <f t="shared" si="9"/>
        <v>27000</v>
      </c>
      <c r="J631" s="26" t="s">
        <v>1272</v>
      </c>
      <c r="K631" s="13" t="s">
        <v>1267</v>
      </c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20">
      <c r="A632" s="5" t="s">
        <v>1275</v>
      </c>
      <c r="B632" s="29">
        <v>45074</v>
      </c>
      <c r="C632" s="5" t="s">
        <v>3</v>
      </c>
      <c r="D632" s="22" t="str">
        <f>VLOOKUP($C632,Customer!$A$1:$C$896,2,0)</f>
        <v>Citra Bayunda</v>
      </c>
      <c r="E632" s="23">
        <f>VLOOKUP($C632,Customer!$A$1:$C$896,3,0)</f>
        <v>6281231177447</v>
      </c>
      <c r="F632" s="5" t="s">
        <v>1269</v>
      </c>
      <c r="G632" s="28">
        <v>1</v>
      </c>
      <c r="H632" s="25">
        <f>VLOOKUP($F632,Produk!$B$2:$C$63,2,0)</f>
        <v>28000</v>
      </c>
      <c r="I632" s="25">
        <f t="shared" si="9"/>
        <v>28000</v>
      </c>
      <c r="J632" s="26" t="s">
        <v>1272</v>
      </c>
      <c r="K632" s="13" t="s">
        <v>1267</v>
      </c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20">
      <c r="A633" s="5" t="s">
        <v>1275</v>
      </c>
      <c r="B633" s="29">
        <v>45074</v>
      </c>
      <c r="C633" s="5" t="s">
        <v>610</v>
      </c>
      <c r="D633" s="22" t="str">
        <f>VLOOKUP($C633,Customer!$A$1:$C$896,2,0)</f>
        <v>Emy</v>
      </c>
      <c r="E633" s="13">
        <f>VLOOKUP($C633,Customer!$A$1:$C$896,3,0)</f>
        <v>6281553597353</v>
      </c>
      <c r="F633" s="5" t="s">
        <v>1269</v>
      </c>
      <c r="G633" s="28">
        <v>2</v>
      </c>
      <c r="H633" s="25">
        <f>VLOOKUP($F633,Produk!$B$2:$C$63,2,0)</f>
        <v>28000</v>
      </c>
      <c r="I633" s="25">
        <f t="shared" si="9"/>
        <v>56000</v>
      </c>
      <c r="J633" s="26" t="s">
        <v>1272</v>
      </c>
      <c r="K633" s="13" t="s">
        <v>1267</v>
      </c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20">
      <c r="A634" s="5" t="s">
        <v>1275</v>
      </c>
      <c r="B634" s="29">
        <v>45074</v>
      </c>
      <c r="C634" s="5" t="s">
        <v>610</v>
      </c>
      <c r="D634" s="22" t="str">
        <f>VLOOKUP($C634,Customer!$A$1:$C$896,2,0)</f>
        <v>Emy</v>
      </c>
      <c r="E634" s="13">
        <f>VLOOKUP($C634,Customer!$A$1:$C$896,3,0)</f>
        <v>6281553597353</v>
      </c>
      <c r="F634" s="5" t="s">
        <v>1316</v>
      </c>
      <c r="G634" s="28">
        <v>1</v>
      </c>
      <c r="H634" s="25">
        <f>VLOOKUP($F634,Produk!$B$2:$C$63,2,0)</f>
        <v>30000</v>
      </c>
      <c r="I634" s="25">
        <f t="shared" si="9"/>
        <v>30000</v>
      </c>
      <c r="J634" s="26" t="s">
        <v>1272</v>
      </c>
      <c r="K634" s="13" t="s">
        <v>1267</v>
      </c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20">
      <c r="A635" s="5" t="s">
        <v>1275</v>
      </c>
      <c r="B635" s="29">
        <v>45074</v>
      </c>
      <c r="C635" s="5" t="s">
        <v>610</v>
      </c>
      <c r="D635" s="22" t="str">
        <f>VLOOKUP($C635,Customer!$A$1:$C$896,2,0)</f>
        <v>Emy</v>
      </c>
      <c r="E635" s="13">
        <f>VLOOKUP($C635,Customer!$A$1:$C$896,3,0)</f>
        <v>6281553597353</v>
      </c>
      <c r="F635" s="5" t="s">
        <v>1317</v>
      </c>
      <c r="G635" s="28">
        <v>1</v>
      </c>
      <c r="H635" s="25">
        <f>VLOOKUP($F635,Produk!$B$2:$C$75,2,0)</f>
        <v>27000</v>
      </c>
      <c r="I635" s="25">
        <f t="shared" si="9"/>
        <v>27000</v>
      </c>
      <c r="J635" s="26" t="s">
        <v>1272</v>
      </c>
      <c r="K635" s="13" t="s">
        <v>1267</v>
      </c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20">
      <c r="A636" s="5" t="s">
        <v>1275</v>
      </c>
      <c r="B636" s="29">
        <v>45074</v>
      </c>
      <c r="C636" s="5" t="s">
        <v>610</v>
      </c>
      <c r="D636" s="22" t="str">
        <f>VLOOKUP($C636,Customer!$A$1:$C$896,2,0)</f>
        <v>Emy</v>
      </c>
      <c r="E636" s="13">
        <f>VLOOKUP($C636,Customer!$A$1:$C$896,3,0)</f>
        <v>6281553597353</v>
      </c>
      <c r="F636" s="5" t="s">
        <v>1287</v>
      </c>
      <c r="G636" s="28">
        <v>1</v>
      </c>
      <c r="H636" s="25">
        <f>VLOOKUP($F636,Produk!$B$2:$C$75,2,0)</f>
        <v>27000</v>
      </c>
      <c r="I636" s="25">
        <f t="shared" si="9"/>
        <v>27000</v>
      </c>
      <c r="J636" s="26" t="s">
        <v>1272</v>
      </c>
      <c r="K636" s="13" t="s">
        <v>1267</v>
      </c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20">
      <c r="A637" s="5" t="s">
        <v>1275</v>
      </c>
      <c r="B637" s="29">
        <v>45074</v>
      </c>
      <c r="C637" s="5" t="s">
        <v>614</v>
      </c>
      <c r="D637" s="22" t="str">
        <f>VLOOKUP($C637,Customer!$A$1:$C$896,2,0)</f>
        <v>Nabila Mahfud</v>
      </c>
      <c r="E637" s="13">
        <f>VLOOKUP($C637,Customer!$A$1:$C$896,3,0)</f>
        <v>6289614144447</v>
      </c>
      <c r="F637" s="5" t="s">
        <v>1265</v>
      </c>
      <c r="G637" s="28">
        <v>1</v>
      </c>
      <c r="H637" s="25">
        <f>VLOOKUP($F637,Produk!$B$2:$C$63,2,0)</f>
        <v>35000</v>
      </c>
      <c r="I637" s="25">
        <f t="shared" si="9"/>
        <v>35000</v>
      </c>
      <c r="J637" s="26" t="s">
        <v>1494</v>
      </c>
      <c r="K637" s="13" t="s">
        <v>1267</v>
      </c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20">
      <c r="A638" s="5" t="s">
        <v>1275</v>
      </c>
      <c r="B638" s="29">
        <v>45074</v>
      </c>
      <c r="C638" s="5" t="s">
        <v>614</v>
      </c>
      <c r="D638" s="22" t="str">
        <f>VLOOKUP($C638,Customer!$A$1:$C$896,2,0)</f>
        <v>Nabila Mahfud</v>
      </c>
      <c r="E638" s="13">
        <f>VLOOKUP($C638,Customer!$A$1:$C$896,3,0)</f>
        <v>6289614144447</v>
      </c>
      <c r="F638" s="5" t="s">
        <v>1285</v>
      </c>
      <c r="G638" s="28">
        <v>1</v>
      </c>
      <c r="H638" s="25">
        <f>VLOOKUP($F638,Produk!$B$2:$C$63,2,0)</f>
        <v>10000</v>
      </c>
      <c r="I638" s="25">
        <f t="shared" si="9"/>
        <v>10000</v>
      </c>
      <c r="J638" s="26" t="s">
        <v>1494</v>
      </c>
      <c r="K638" s="13" t="s">
        <v>1267</v>
      </c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20">
      <c r="A639" s="5" t="s">
        <v>1275</v>
      </c>
      <c r="B639" s="29">
        <v>45074</v>
      </c>
      <c r="C639" s="5" t="s">
        <v>614</v>
      </c>
      <c r="D639" s="22" t="str">
        <f>VLOOKUP($C639,Customer!$A$1:$C$896,2,0)</f>
        <v>Nabila Mahfud</v>
      </c>
      <c r="E639" s="13">
        <f>VLOOKUP($C639,Customer!$A$1:$C$896,3,0)</f>
        <v>6289614144447</v>
      </c>
      <c r="F639" s="5" t="s">
        <v>1317</v>
      </c>
      <c r="G639" s="28">
        <v>1</v>
      </c>
      <c r="H639" s="25">
        <f>VLOOKUP($F639,Produk!$B$2:$C$75,2,0)</f>
        <v>27000</v>
      </c>
      <c r="I639" s="25">
        <f t="shared" si="9"/>
        <v>27000</v>
      </c>
      <c r="J639" s="26" t="s">
        <v>1494</v>
      </c>
      <c r="K639" s="13" t="s">
        <v>1267</v>
      </c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20">
      <c r="A640" s="5" t="s">
        <v>1275</v>
      </c>
      <c r="B640" s="29">
        <v>45074</v>
      </c>
      <c r="C640" s="5" t="s">
        <v>614</v>
      </c>
      <c r="D640" s="22" t="str">
        <f>VLOOKUP($C640,Customer!$A$1:$C$896,2,0)</f>
        <v>Nabila Mahfud</v>
      </c>
      <c r="E640" s="13">
        <f>VLOOKUP($C640,Customer!$A$1:$C$896,3,0)</f>
        <v>6289614144447</v>
      </c>
      <c r="F640" s="5" t="s">
        <v>1291</v>
      </c>
      <c r="G640" s="28">
        <v>3</v>
      </c>
      <c r="H640" s="25">
        <f>VLOOKUP($F640,Produk!$B$2:$C$75,2,0)</f>
        <v>15000</v>
      </c>
      <c r="I640" s="25">
        <f t="shared" si="9"/>
        <v>45000</v>
      </c>
      <c r="J640" s="26" t="s">
        <v>1494</v>
      </c>
      <c r="K640" s="13" t="s">
        <v>1267</v>
      </c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20">
      <c r="A641" s="5" t="s">
        <v>1275</v>
      </c>
      <c r="B641" s="29">
        <v>45074</v>
      </c>
      <c r="C641" s="5" t="s">
        <v>618</v>
      </c>
      <c r="D641" s="22" t="str">
        <f>VLOOKUP($C641,Customer!$A$1:$C$896,2,0)</f>
        <v>Risma</v>
      </c>
      <c r="E641" s="13">
        <f>VLOOKUP($C641,Customer!$A$1:$C$896,3,0)</f>
        <v>6282328782226</v>
      </c>
      <c r="F641" s="5" t="s">
        <v>1265</v>
      </c>
      <c r="G641" s="28">
        <v>1</v>
      </c>
      <c r="H641" s="25">
        <f>VLOOKUP($F641,Produk!$B$2:$C$63,2,0)</f>
        <v>35000</v>
      </c>
      <c r="I641" s="25">
        <f t="shared" si="9"/>
        <v>35000</v>
      </c>
      <c r="J641" s="26" t="s">
        <v>1272</v>
      </c>
      <c r="K641" s="13" t="s">
        <v>1267</v>
      </c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20">
      <c r="A642" s="5" t="s">
        <v>1275</v>
      </c>
      <c r="B642" s="29">
        <v>45074</v>
      </c>
      <c r="C642" s="5" t="s">
        <v>618</v>
      </c>
      <c r="D642" s="22" t="str">
        <f>VLOOKUP($C642,Customer!$A$1:$C$896,2,0)</f>
        <v>Risma</v>
      </c>
      <c r="E642" s="13">
        <f>VLOOKUP($C642,Customer!$A$1:$C$896,3,0)</f>
        <v>6282328782226</v>
      </c>
      <c r="F642" s="5" t="s">
        <v>1290</v>
      </c>
      <c r="G642" s="28">
        <v>1</v>
      </c>
      <c r="H642" s="25">
        <f>VLOOKUP($F642,Produk!$B$2:$C$75,2,0)</f>
        <v>40000</v>
      </c>
      <c r="I642" s="25">
        <f t="shared" si="9"/>
        <v>40000</v>
      </c>
      <c r="J642" s="26" t="s">
        <v>1272</v>
      </c>
      <c r="K642" s="13" t="s">
        <v>1267</v>
      </c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20">
      <c r="A643" s="5" t="s">
        <v>1275</v>
      </c>
      <c r="B643" s="29">
        <v>45074</v>
      </c>
      <c r="C643" s="5" t="s">
        <v>618</v>
      </c>
      <c r="D643" s="22" t="str">
        <f>VLOOKUP($C643,Customer!$A$1:$C$896,2,0)</f>
        <v>Risma</v>
      </c>
      <c r="E643" s="13">
        <f>VLOOKUP($C643,Customer!$A$1:$C$896,3,0)</f>
        <v>6282328782226</v>
      </c>
      <c r="F643" s="5" t="s">
        <v>1317</v>
      </c>
      <c r="G643" s="28">
        <v>1</v>
      </c>
      <c r="H643" s="25">
        <f>VLOOKUP($F643,Produk!$B$2:$C$75,2,0)</f>
        <v>27000</v>
      </c>
      <c r="I643" s="25">
        <f t="shared" si="9"/>
        <v>27000</v>
      </c>
      <c r="J643" s="26" t="s">
        <v>1272</v>
      </c>
      <c r="K643" s="13" t="s">
        <v>1267</v>
      </c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20">
      <c r="A644" s="5" t="s">
        <v>1275</v>
      </c>
      <c r="B644" s="29">
        <v>45074</v>
      </c>
      <c r="C644" s="5" t="s">
        <v>618</v>
      </c>
      <c r="D644" s="22" t="str">
        <f>VLOOKUP($C644,Customer!$A$1:$C$896,2,0)</f>
        <v>Risma</v>
      </c>
      <c r="E644" s="13">
        <f>VLOOKUP($C644,Customer!$A$1:$C$896,3,0)</f>
        <v>6282328782226</v>
      </c>
      <c r="F644" s="5" t="s">
        <v>1287</v>
      </c>
      <c r="G644" s="28">
        <v>1</v>
      </c>
      <c r="H644" s="25">
        <f>VLOOKUP($F644,Produk!$B$2:$C$75,2,0)</f>
        <v>27000</v>
      </c>
      <c r="I644" s="25">
        <f t="shared" si="9"/>
        <v>27000</v>
      </c>
      <c r="J644" s="26" t="s">
        <v>1272</v>
      </c>
      <c r="K644" s="13" t="s">
        <v>1267</v>
      </c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20">
      <c r="A645" s="5" t="s">
        <v>1275</v>
      </c>
      <c r="B645" s="29">
        <v>45074</v>
      </c>
      <c r="C645" s="5" t="s">
        <v>618</v>
      </c>
      <c r="D645" s="22" t="str">
        <f>VLOOKUP($C645,Customer!$A$1:$C$896,2,0)</f>
        <v>Risma</v>
      </c>
      <c r="E645" s="13">
        <f>VLOOKUP($C645,Customer!$A$1:$C$896,3,0)</f>
        <v>6282328782226</v>
      </c>
      <c r="F645" s="5" t="s">
        <v>1273</v>
      </c>
      <c r="G645" s="28">
        <v>1</v>
      </c>
      <c r="H645" s="25">
        <f>VLOOKUP($F645,Produk!$B$2:$C$63,2,0)</f>
        <v>22000</v>
      </c>
      <c r="I645" s="25">
        <f t="shared" si="9"/>
        <v>22000</v>
      </c>
      <c r="J645" s="26" t="s">
        <v>1266</v>
      </c>
      <c r="K645" s="13" t="s">
        <v>1267</v>
      </c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20">
      <c r="A646" s="5" t="s">
        <v>1275</v>
      </c>
      <c r="B646" s="29">
        <v>45074</v>
      </c>
      <c r="C646" s="5" t="s">
        <v>620</v>
      </c>
      <c r="D646" s="22" t="str">
        <f>VLOOKUP($C646,Customer!$A$1:$C$896,2,0)</f>
        <v>Insi</v>
      </c>
      <c r="E646" s="13">
        <f>VLOOKUP($C646,Customer!$A$1:$C$896,3,0)</f>
        <v>6282140620258</v>
      </c>
      <c r="F646" s="5" t="s">
        <v>1290</v>
      </c>
      <c r="G646" s="28">
        <v>1</v>
      </c>
      <c r="H646" s="25">
        <f>VLOOKUP($F646,Produk!$B$2:$C$75,2,0)</f>
        <v>40000</v>
      </c>
      <c r="I646" s="25">
        <f t="shared" si="9"/>
        <v>40000</v>
      </c>
      <c r="J646" s="26" t="str">
        <f t="shared" ref="J646:J648" si="16">J645</f>
        <v>QRIS</v>
      </c>
      <c r="K646" s="13" t="s">
        <v>1267</v>
      </c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20">
      <c r="A647" s="5" t="s">
        <v>1275</v>
      </c>
      <c r="B647" s="29">
        <v>45074</v>
      </c>
      <c r="C647" s="5" t="s">
        <v>620</v>
      </c>
      <c r="D647" s="22" t="str">
        <f>VLOOKUP($C647,Customer!$A$1:$C$896,2,0)</f>
        <v>Insi</v>
      </c>
      <c r="E647" s="13">
        <f>VLOOKUP($C647,Customer!$A$1:$C$896,3,0)</f>
        <v>6282140620258</v>
      </c>
      <c r="F647" s="5" t="s">
        <v>1285</v>
      </c>
      <c r="G647" s="28">
        <v>1</v>
      </c>
      <c r="H647" s="25">
        <f>VLOOKUP($F647,Produk!$B$2:$C$63,2,0)</f>
        <v>10000</v>
      </c>
      <c r="I647" s="25">
        <f t="shared" si="9"/>
        <v>10000</v>
      </c>
      <c r="J647" s="26" t="str">
        <f t="shared" si="16"/>
        <v>QRIS</v>
      </c>
      <c r="K647" s="13" t="s">
        <v>1267</v>
      </c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20">
      <c r="A648" s="5" t="s">
        <v>1275</v>
      </c>
      <c r="B648" s="29">
        <v>45074</v>
      </c>
      <c r="C648" s="5" t="s">
        <v>620</v>
      </c>
      <c r="D648" s="22" t="str">
        <f>VLOOKUP($C648,Customer!$A$1:$C$896,2,0)</f>
        <v>Insi</v>
      </c>
      <c r="E648" s="13">
        <f>VLOOKUP($C648,Customer!$A$1:$C$896,3,0)</f>
        <v>6282140620258</v>
      </c>
      <c r="F648" s="5" t="s">
        <v>1317</v>
      </c>
      <c r="G648" s="28">
        <v>1</v>
      </c>
      <c r="H648" s="25">
        <f>VLOOKUP($F648,Produk!$B$2:$C$75,2,0)</f>
        <v>27000</v>
      </c>
      <c r="I648" s="25">
        <f t="shared" si="9"/>
        <v>27000</v>
      </c>
      <c r="J648" s="26" t="str">
        <f t="shared" si="16"/>
        <v>QRIS</v>
      </c>
      <c r="K648" s="13" t="s">
        <v>1267</v>
      </c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20">
      <c r="A649" s="5" t="s">
        <v>1275</v>
      </c>
      <c r="B649" s="29">
        <v>45074</v>
      </c>
      <c r="C649" s="5" t="s">
        <v>3</v>
      </c>
      <c r="D649" s="22" t="str">
        <f>VLOOKUP($C649,Customer!$A$1:$C$896,2,0)</f>
        <v>Citra Bayunda</v>
      </c>
      <c r="E649" s="23">
        <f>VLOOKUP($C649,Customer!$A$1:$C$896,3,0)</f>
        <v>6281231177447</v>
      </c>
      <c r="F649" s="5" t="s">
        <v>1318</v>
      </c>
      <c r="G649" s="28">
        <v>1</v>
      </c>
      <c r="H649" s="25">
        <v>28000</v>
      </c>
      <c r="I649" s="25">
        <f t="shared" si="9"/>
        <v>28000</v>
      </c>
      <c r="J649" s="26" t="s">
        <v>1272</v>
      </c>
      <c r="K649" s="13" t="s">
        <v>1267</v>
      </c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20">
      <c r="A650" s="5" t="s">
        <v>1275</v>
      </c>
      <c r="B650" s="29">
        <v>45074</v>
      </c>
      <c r="C650" s="5" t="s">
        <v>3</v>
      </c>
      <c r="D650" s="22" t="str">
        <f>VLOOKUP($C650,Customer!$A$1:$C$896,2,0)</f>
        <v>Citra Bayunda</v>
      </c>
      <c r="E650" s="23">
        <f>VLOOKUP($C650,Customer!$A$1:$C$896,3,0)</f>
        <v>6281231177447</v>
      </c>
      <c r="F650" s="5" t="s">
        <v>1285</v>
      </c>
      <c r="G650" s="28">
        <v>2</v>
      </c>
      <c r="H650" s="25">
        <v>28000</v>
      </c>
      <c r="I650" s="25">
        <f t="shared" si="9"/>
        <v>56000</v>
      </c>
      <c r="J650" s="26" t="s">
        <v>1272</v>
      </c>
      <c r="K650" s="13" t="s">
        <v>1267</v>
      </c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20">
      <c r="A651" s="5" t="s">
        <v>1281</v>
      </c>
      <c r="B651" s="29">
        <v>45076</v>
      </c>
      <c r="C651" s="5" t="s">
        <v>622</v>
      </c>
      <c r="D651" s="22" t="str">
        <f>VLOOKUP($C651,Customer!$A$1:$C$896,2,0)</f>
        <v>Nia</v>
      </c>
      <c r="E651" s="13">
        <f>VLOOKUP($C651,Customer!$A$1:$C$896,3,0)</f>
        <v>6281333210523</v>
      </c>
      <c r="F651" s="5" t="s">
        <v>1268</v>
      </c>
      <c r="G651" s="28">
        <v>1</v>
      </c>
      <c r="H651" s="25">
        <f>VLOOKUP($F651,Produk!$B$2:$C$63,2,0)</f>
        <v>35000</v>
      </c>
      <c r="I651" s="25">
        <f t="shared" si="9"/>
        <v>35000</v>
      </c>
      <c r="J651" s="26" t="s">
        <v>1276</v>
      </c>
      <c r="K651" s="13" t="s">
        <v>1267</v>
      </c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20">
      <c r="A652" s="5" t="s">
        <v>1281</v>
      </c>
      <c r="B652" s="29">
        <v>45076</v>
      </c>
      <c r="C652" s="5" t="s">
        <v>622</v>
      </c>
      <c r="D652" s="22" t="str">
        <f>VLOOKUP($C652,Customer!$A$1:$C$896,2,0)</f>
        <v>Nia</v>
      </c>
      <c r="E652" s="13">
        <f>VLOOKUP($C652,Customer!$A$1:$C$896,3,0)</f>
        <v>6281333210523</v>
      </c>
      <c r="F652" s="5" t="s">
        <v>1316</v>
      </c>
      <c r="G652" s="28">
        <v>1</v>
      </c>
      <c r="H652" s="25">
        <f>VLOOKUP($F652,Produk!$B$2:$C$63,2,0)</f>
        <v>30000</v>
      </c>
      <c r="I652" s="25">
        <f t="shared" si="9"/>
        <v>30000</v>
      </c>
      <c r="J652" s="26" t="s">
        <v>1276</v>
      </c>
      <c r="K652" s="13" t="s">
        <v>1267</v>
      </c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20">
      <c r="A653" s="5" t="s">
        <v>1281</v>
      </c>
      <c r="B653" s="29">
        <v>45076</v>
      </c>
      <c r="C653" s="5" t="s">
        <v>622</v>
      </c>
      <c r="D653" s="22" t="str">
        <f>VLOOKUP($C653,Customer!$A$1:$C$896,2,0)</f>
        <v>Nia</v>
      </c>
      <c r="E653" s="13">
        <f>VLOOKUP($C653,Customer!$A$1:$C$896,3,0)</f>
        <v>6281333210523</v>
      </c>
      <c r="F653" s="5" t="s">
        <v>1317</v>
      </c>
      <c r="G653" s="28">
        <v>2</v>
      </c>
      <c r="H653" s="25">
        <f>VLOOKUP($F653,Produk!$B$2:$C$75,2,0)</f>
        <v>27000</v>
      </c>
      <c r="I653" s="25">
        <f t="shared" si="9"/>
        <v>54000</v>
      </c>
      <c r="J653" s="26" t="s">
        <v>1276</v>
      </c>
      <c r="K653" s="13" t="s">
        <v>1267</v>
      </c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20">
      <c r="A654" s="5" t="s">
        <v>1281</v>
      </c>
      <c r="B654" s="29">
        <v>45076</v>
      </c>
      <c r="C654" s="5" t="s">
        <v>622</v>
      </c>
      <c r="D654" s="22" t="str">
        <f>VLOOKUP($C654,Customer!$A$1:$C$896,2,0)</f>
        <v>Nia</v>
      </c>
      <c r="E654" s="13">
        <f>VLOOKUP($C654,Customer!$A$1:$C$896,3,0)</f>
        <v>6281333210523</v>
      </c>
      <c r="F654" s="5" t="s">
        <v>1291</v>
      </c>
      <c r="G654" s="28">
        <v>2</v>
      </c>
      <c r="H654" s="25">
        <f>VLOOKUP($F654,Produk!$B$2:$C$75,2,0)</f>
        <v>15000</v>
      </c>
      <c r="I654" s="25">
        <f t="shared" si="9"/>
        <v>30000</v>
      </c>
      <c r="J654" s="26" t="s">
        <v>1276</v>
      </c>
      <c r="K654" s="13" t="s">
        <v>1267</v>
      </c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20">
      <c r="A655" s="5" t="s">
        <v>1281</v>
      </c>
      <c r="B655" s="29">
        <v>45076</v>
      </c>
      <c r="C655" s="5" t="s">
        <v>294</v>
      </c>
      <c r="D655" s="22" t="str">
        <f>VLOOKUP($C655,Customer!$A$1:$C$896,2,0)</f>
        <v>Almira Hasna Zulfany</v>
      </c>
      <c r="E655" s="23">
        <f>VLOOKUP($C655,Customer!$A$1:$C$896,3,0)</f>
        <v>6285854577350</v>
      </c>
      <c r="F655" s="5" t="s">
        <v>1268</v>
      </c>
      <c r="G655" s="28">
        <v>1</v>
      </c>
      <c r="H655" s="25">
        <f>VLOOKUP($F655,Produk!$B$2:$C$63,2,0)</f>
        <v>35000</v>
      </c>
      <c r="I655" s="25">
        <f t="shared" si="9"/>
        <v>35000</v>
      </c>
      <c r="J655" s="26" t="str">
        <f t="shared" ref="J655:J672" si="17">J430</f>
        <v>Debit</v>
      </c>
      <c r="K655" s="13" t="s">
        <v>1267</v>
      </c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20">
      <c r="A656" s="5" t="s">
        <v>1281</v>
      </c>
      <c r="B656" s="29">
        <v>45076</v>
      </c>
      <c r="C656" s="5" t="s">
        <v>294</v>
      </c>
      <c r="D656" s="22" t="str">
        <f>VLOOKUP($C656,Customer!$A$1:$C$896,2,0)</f>
        <v>Almira Hasna Zulfany</v>
      </c>
      <c r="E656" s="23">
        <f>VLOOKUP($C656,Customer!$A$1:$C$896,3,0)</f>
        <v>6285854577350</v>
      </c>
      <c r="F656" s="5" t="s">
        <v>1316</v>
      </c>
      <c r="G656" s="28">
        <v>1</v>
      </c>
      <c r="H656" s="25">
        <f>VLOOKUP($F656,Produk!$B$2:$C$63,2,0)</f>
        <v>30000</v>
      </c>
      <c r="I656" s="25">
        <f t="shared" si="9"/>
        <v>30000</v>
      </c>
      <c r="J656" s="26" t="str">
        <f t="shared" si="17"/>
        <v>QRIS</v>
      </c>
      <c r="K656" s="13" t="s">
        <v>1267</v>
      </c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20">
      <c r="A657" s="5" t="s">
        <v>1281</v>
      </c>
      <c r="B657" s="29">
        <v>45076</v>
      </c>
      <c r="C657" s="5" t="s">
        <v>294</v>
      </c>
      <c r="D657" s="22" t="str">
        <f>VLOOKUP($C657,Customer!$A$1:$C$896,2,0)</f>
        <v>Almira Hasna Zulfany</v>
      </c>
      <c r="E657" s="23">
        <f>VLOOKUP($C657,Customer!$A$1:$C$896,3,0)</f>
        <v>6285854577350</v>
      </c>
      <c r="F657" s="5" t="s">
        <v>1285</v>
      </c>
      <c r="G657" s="28">
        <v>2</v>
      </c>
      <c r="H657" s="25">
        <f>VLOOKUP($F657,Produk!$B$2:$C$63,2,0)</f>
        <v>10000</v>
      </c>
      <c r="I657" s="25">
        <f t="shared" si="9"/>
        <v>20000</v>
      </c>
      <c r="J657" s="26" t="str">
        <f t="shared" si="17"/>
        <v>QRIS</v>
      </c>
      <c r="K657" s="13" t="s">
        <v>1267</v>
      </c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20">
      <c r="A658" s="5" t="s">
        <v>1281</v>
      </c>
      <c r="B658" s="29">
        <v>45076</v>
      </c>
      <c r="C658" s="5" t="s">
        <v>624</v>
      </c>
      <c r="D658" s="22" t="str">
        <f>VLOOKUP($C658,Customer!$A$1:$C$896,2,0)</f>
        <v>Rita</v>
      </c>
      <c r="E658" s="13">
        <f>VLOOKUP($C658,Customer!$A$1:$C$896,3,0)</f>
        <v>6283134310528</v>
      </c>
      <c r="F658" s="5" t="s">
        <v>1268</v>
      </c>
      <c r="G658" s="28">
        <v>1</v>
      </c>
      <c r="H658" s="25">
        <f>VLOOKUP($F658,Produk!$B$2:$C$63,2,0)</f>
        <v>35000</v>
      </c>
      <c r="I658" s="25">
        <f t="shared" si="9"/>
        <v>35000</v>
      </c>
      <c r="J658" s="26" t="str">
        <f t="shared" si="17"/>
        <v>QRIS</v>
      </c>
      <c r="K658" s="13" t="s">
        <v>1267</v>
      </c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20">
      <c r="A659" s="5" t="s">
        <v>1281</v>
      </c>
      <c r="B659" s="29">
        <v>45076</v>
      </c>
      <c r="C659" s="5" t="s">
        <v>624</v>
      </c>
      <c r="D659" s="22" t="str">
        <f>VLOOKUP($C659,Customer!$A$1:$C$896,2,0)</f>
        <v>Rita</v>
      </c>
      <c r="E659" s="13">
        <f>VLOOKUP($C659,Customer!$A$1:$C$896,3,0)</f>
        <v>6283134310528</v>
      </c>
      <c r="F659" s="5" t="s">
        <v>1285</v>
      </c>
      <c r="G659" s="28">
        <v>1</v>
      </c>
      <c r="H659" s="25">
        <f>VLOOKUP($F659,Produk!$B$2:$C$63,2,0)</f>
        <v>10000</v>
      </c>
      <c r="I659" s="25">
        <f t="shared" si="9"/>
        <v>10000</v>
      </c>
      <c r="J659" s="26" t="str">
        <f t="shared" si="17"/>
        <v>QRIS</v>
      </c>
      <c r="K659" s="13" t="s">
        <v>1267</v>
      </c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20">
      <c r="A660" s="5" t="s">
        <v>1281</v>
      </c>
      <c r="B660" s="29">
        <v>45076</v>
      </c>
      <c r="C660" s="5" t="s">
        <v>624</v>
      </c>
      <c r="D660" s="22" t="str">
        <f>VLOOKUP($C660,Customer!$A$1:$C$896,2,0)</f>
        <v>Rita</v>
      </c>
      <c r="E660" s="13">
        <f>VLOOKUP($C660,Customer!$A$1:$C$896,3,0)</f>
        <v>6283134310528</v>
      </c>
      <c r="F660" s="5" t="s">
        <v>1317</v>
      </c>
      <c r="G660" s="28">
        <v>1</v>
      </c>
      <c r="H660" s="25">
        <f>VLOOKUP($F660,Produk!$B$2:$C$75,2,0)</f>
        <v>27000</v>
      </c>
      <c r="I660" s="25">
        <f t="shared" si="9"/>
        <v>27000</v>
      </c>
      <c r="J660" s="26" t="str">
        <f t="shared" si="17"/>
        <v>Cash</v>
      </c>
      <c r="K660" s="13" t="s">
        <v>1267</v>
      </c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20">
      <c r="A661" s="5" t="s">
        <v>1281</v>
      </c>
      <c r="B661" s="29">
        <v>45076</v>
      </c>
      <c r="C661" s="5" t="s">
        <v>626</v>
      </c>
      <c r="D661" s="22" t="str">
        <f>VLOOKUP($C661,Customer!$A$1:$C$896,2,0)</f>
        <v>Sashi Ramadhani</v>
      </c>
      <c r="E661" s="13">
        <f>VLOOKUP($C661,Customer!$A$1:$C$896,3,0)</f>
        <v>6281515317667</v>
      </c>
      <c r="F661" s="5" t="s">
        <v>1268</v>
      </c>
      <c r="G661" s="28">
        <v>1</v>
      </c>
      <c r="H661" s="25">
        <f>VLOOKUP($F661,Produk!$B$2:$C$63,2,0)</f>
        <v>35000</v>
      </c>
      <c r="I661" s="25">
        <f t="shared" si="9"/>
        <v>35000</v>
      </c>
      <c r="J661" s="26" t="str">
        <f t="shared" si="17"/>
        <v>Transfer</v>
      </c>
      <c r="K661" s="13" t="s">
        <v>1267</v>
      </c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20">
      <c r="A662" s="5" t="s">
        <v>1281</v>
      </c>
      <c r="B662" s="29">
        <v>45076</v>
      </c>
      <c r="C662" s="5" t="s">
        <v>626</v>
      </c>
      <c r="D662" s="22" t="str">
        <f>VLOOKUP($C662,Customer!$A$1:$C$896,2,0)</f>
        <v>Sashi Ramadhani</v>
      </c>
      <c r="E662" s="13">
        <f>VLOOKUP($C662,Customer!$A$1:$C$896,3,0)</f>
        <v>6281515317667</v>
      </c>
      <c r="F662" s="5" t="s">
        <v>1316</v>
      </c>
      <c r="G662" s="28">
        <v>1</v>
      </c>
      <c r="H662" s="25">
        <f>VLOOKUP($F662,Produk!$B$2:$C$63,2,0)</f>
        <v>30000</v>
      </c>
      <c r="I662" s="25">
        <f t="shared" si="9"/>
        <v>30000</v>
      </c>
      <c r="J662" s="26" t="str">
        <f t="shared" si="17"/>
        <v>Transfer</v>
      </c>
      <c r="K662" s="13" t="s">
        <v>1267</v>
      </c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20">
      <c r="A663" s="5" t="s">
        <v>1281</v>
      </c>
      <c r="B663" s="29">
        <v>45076</v>
      </c>
      <c r="C663" s="5" t="s">
        <v>626</v>
      </c>
      <c r="D663" s="22" t="str">
        <f>VLOOKUP($C663,Customer!$A$1:$C$896,2,0)</f>
        <v>Sashi Ramadhani</v>
      </c>
      <c r="E663" s="13">
        <f>VLOOKUP($C663,Customer!$A$1:$C$896,3,0)</f>
        <v>6281515317667</v>
      </c>
      <c r="F663" s="5" t="s">
        <v>1317</v>
      </c>
      <c r="G663" s="28">
        <v>1</v>
      </c>
      <c r="H663" s="25">
        <f>VLOOKUP($F663,Produk!$B$2:$C$75,2,0)</f>
        <v>27000</v>
      </c>
      <c r="I663" s="25">
        <f t="shared" si="9"/>
        <v>27000</v>
      </c>
      <c r="J663" s="26" t="str">
        <f t="shared" si="17"/>
        <v>Transfer</v>
      </c>
      <c r="K663" s="13" t="s">
        <v>1267</v>
      </c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20">
      <c r="A664" s="5" t="s">
        <v>1281</v>
      </c>
      <c r="B664" s="29">
        <v>45076</v>
      </c>
      <c r="C664" s="5" t="s">
        <v>626</v>
      </c>
      <c r="D664" s="22" t="str">
        <f>VLOOKUP($C664,Customer!$A$1:$C$896,2,0)</f>
        <v>Sashi Ramadhani</v>
      </c>
      <c r="E664" s="13">
        <f>VLOOKUP($C664,Customer!$A$1:$C$896,3,0)</f>
        <v>6281515317667</v>
      </c>
      <c r="F664" s="5" t="s">
        <v>1274</v>
      </c>
      <c r="G664" s="28">
        <v>1</v>
      </c>
      <c r="H664" s="25">
        <f>VLOOKUP($F664,Produk!$B$2:$C$63,2,0)</f>
        <v>22000</v>
      </c>
      <c r="I664" s="25">
        <f t="shared" si="9"/>
        <v>22000</v>
      </c>
      <c r="J664" s="26" t="str">
        <f t="shared" si="17"/>
        <v>Transfer</v>
      </c>
      <c r="K664" s="13" t="s">
        <v>1267</v>
      </c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20">
      <c r="A665" s="5" t="s">
        <v>1281</v>
      </c>
      <c r="B665" s="29">
        <v>45076</v>
      </c>
      <c r="C665" s="5" t="s">
        <v>19</v>
      </c>
      <c r="D665" s="22" t="str">
        <f>VLOOKUP($C665,Customer!$A$1:$C$896,2,0)</f>
        <v>Kumala Sari Dewi</v>
      </c>
      <c r="E665" s="23">
        <f>VLOOKUP($C665,Customer!$A$1:$C$896,3,0)</f>
        <v>628123287383</v>
      </c>
      <c r="F665" s="5" t="s">
        <v>1273</v>
      </c>
      <c r="G665" s="28">
        <v>3</v>
      </c>
      <c r="H665" s="25">
        <f>VLOOKUP($F665,Produk!$B$2:$C$63,2,0)</f>
        <v>22000</v>
      </c>
      <c r="I665" s="25">
        <f t="shared" si="9"/>
        <v>66000</v>
      </c>
      <c r="J665" s="26" t="str">
        <f t="shared" si="17"/>
        <v>Transfer</v>
      </c>
      <c r="K665" s="13" t="s">
        <v>1267</v>
      </c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20">
      <c r="A666" s="5" t="s">
        <v>1281</v>
      </c>
      <c r="B666" s="29">
        <v>45076</v>
      </c>
      <c r="C666" s="5" t="s">
        <v>19</v>
      </c>
      <c r="D666" s="22" t="str">
        <f>VLOOKUP($C666,Customer!$A$1:$C$896,2,0)</f>
        <v>Kumala Sari Dewi</v>
      </c>
      <c r="E666" s="23">
        <f>VLOOKUP($C666,Customer!$A$1:$C$896,3,0)</f>
        <v>628123287383</v>
      </c>
      <c r="F666" s="5" t="s">
        <v>1269</v>
      </c>
      <c r="G666" s="28">
        <v>3</v>
      </c>
      <c r="H666" s="25">
        <f>VLOOKUP($F666,Produk!$B$2:$C$63,2,0)</f>
        <v>28000</v>
      </c>
      <c r="I666" s="25">
        <f t="shared" si="9"/>
        <v>84000</v>
      </c>
      <c r="J666" s="26" t="str">
        <f t="shared" si="17"/>
        <v>QRIS</v>
      </c>
      <c r="K666" s="13" t="s">
        <v>1267</v>
      </c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20">
      <c r="A667" s="5" t="s">
        <v>1281</v>
      </c>
      <c r="B667" s="29">
        <v>45076</v>
      </c>
      <c r="C667" s="5" t="s">
        <v>19</v>
      </c>
      <c r="D667" s="22" t="str">
        <f>VLOOKUP($C667,Customer!$A$1:$C$896,2,0)</f>
        <v>Kumala Sari Dewi</v>
      </c>
      <c r="E667" s="23">
        <f>VLOOKUP($C667,Customer!$A$1:$C$896,3,0)</f>
        <v>628123287383</v>
      </c>
      <c r="F667" s="5" t="s">
        <v>1290</v>
      </c>
      <c r="G667" s="28">
        <v>1</v>
      </c>
      <c r="H667" s="25">
        <f>VLOOKUP($F667,Produk!$B$2:$C$75,2,0)</f>
        <v>40000</v>
      </c>
      <c r="I667" s="25">
        <f t="shared" si="9"/>
        <v>40000</v>
      </c>
      <c r="J667" s="26" t="str">
        <f t="shared" si="17"/>
        <v>QRIS</v>
      </c>
      <c r="K667" s="13" t="s">
        <v>1267</v>
      </c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20">
      <c r="A668" s="5" t="s">
        <v>1281</v>
      </c>
      <c r="B668" s="29">
        <v>45076</v>
      </c>
      <c r="C668" s="5" t="s">
        <v>19</v>
      </c>
      <c r="D668" s="22" t="str">
        <f>VLOOKUP($C668,Customer!$A$1:$C$896,2,0)</f>
        <v>Kumala Sari Dewi</v>
      </c>
      <c r="E668" s="23">
        <f>VLOOKUP($C668,Customer!$A$1:$C$896,3,0)</f>
        <v>628123287383</v>
      </c>
      <c r="F668" s="5" t="s">
        <v>1316</v>
      </c>
      <c r="G668" s="28">
        <v>1</v>
      </c>
      <c r="H668" s="25">
        <f>VLOOKUP($F668,Produk!$B$2:$C$63,2,0)</f>
        <v>30000</v>
      </c>
      <c r="I668" s="25">
        <f t="shared" si="9"/>
        <v>30000</v>
      </c>
      <c r="J668" s="26" t="str">
        <f t="shared" si="17"/>
        <v>QRIS</v>
      </c>
      <c r="K668" s="13" t="s">
        <v>1267</v>
      </c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20">
      <c r="A669" s="5" t="s">
        <v>1284</v>
      </c>
      <c r="B669" s="29">
        <v>45077</v>
      </c>
      <c r="C669" s="5" t="s">
        <v>628</v>
      </c>
      <c r="D669" s="22" t="str">
        <f>VLOOKUP($C669,Customer!$A$1:$C$896,2,0)</f>
        <v>ila</v>
      </c>
      <c r="E669" s="13">
        <f>VLOOKUP($C669,Customer!$A$1:$C$896,3,0)</f>
        <v>6281515310380</v>
      </c>
      <c r="F669" s="5" t="s">
        <v>1274</v>
      </c>
      <c r="G669" s="28">
        <v>1</v>
      </c>
      <c r="H669" s="25">
        <f>VLOOKUP($F669,Produk!$B$2:$C$63,2,0)</f>
        <v>22000</v>
      </c>
      <c r="I669" s="25">
        <f t="shared" si="9"/>
        <v>22000</v>
      </c>
      <c r="J669" s="26" t="str">
        <f t="shared" si="17"/>
        <v>QRIS</v>
      </c>
      <c r="K669" s="13" t="s">
        <v>1267</v>
      </c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20">
      <c r="A670" s="5" t="s">
        <v>1284</v>
      </c>
      <c r="B670" s="29">
        <v>45077</v>
      </c>
      <c r="C670" s="5" t="s">
        <v>628</v>
      </c>
      <c r="D670" s="22" t="str">
        <f>VLOOKUP($C670,Customer!$A$1:$C$896,2,0)</f>
        <v>ila</v>
      </c>
      <c r="E670" s="13">
        <f>VLOOKUP($C670,Customer!$A$1:$C$896,3,0)</f>
        <v>6281515310380</v>
      </c>
      <c r="F670" s="5" t="s">
        <v>1273</v>
      </c>
      <c r="G670" s="28">
        <v>1</v>
      </c>
      <c r="H670" s="25">
        <f>VLOOKUP($F670,Produk!$B$2:$C$63,2,0)</f>
        <v>22000</v>
      </c>
      <c r="I670" s="25">
        <f t="shared" si="9"/>
        <v>22000</v>
      </c>
      <c r="J670" s="26" t="str">
        <f t="shared" si="17"/>
        <v>QRIS</v>
      </c>
      <c r="K670" s="13" t="s">
        <v>1267</v>
      </c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20">
      <c r="A671" s="5" t="s">
        <v>1284</v>
      </c>
      <c r="B671" s="29">
        <v>45077</v>
      </c>
      <c r="C671" s="5" t="s">
        <v>628</v>
      </c>
      <c r="D671" s="22" t="str">
        <f>VLOOKUP($C671,Customer!$A$1:$C$896,2,0)</f>
        <v>ila</v>
      </c>
      <c r="E671" s="13">
        <f>VLOOKUP($C671,Customer!$A$1:$C$896,3,0)</f>
        <v>6281515310380</v>
      </c>
      <c r="F671" s="5" t="s">
        <v>1317</v>
      </c>
      <c r="G671" s="28">
        <v>1</v>
      </c>
      <c r="H671" s="25">
        <f>VLOOKUP($F671,Produk!$B$2:$C$75,2,0)</f>
        <v>27000</v>
      </c>
      <c r="I671" s="25">
        <f t="shared" si="9"/>
        <v>27000</v>
      </c>
      <c r="J671" s="26" t="str">
        <f t="shared" si="17"/>
        <v>Cash</v>
      </c>
      <c r="K671" s="13" t="s">
        <v>1267</v>
      </c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20">
      <c r="A672" s="5" t="s">
        <v>1284</v>
      </c>
      <c r="B672" s="29">
        <v>45077</v>
      </c>
      <c r="C672" s="5" t="s">
        <v>628</v>
      </c>
      <c r="D672" s="22" t="str">
        <f>VLOOKUP($C672,Customer!$A$1:$C$896,2,0)</f>
        <v>ila</v>
      </c>
      <c r="E672" s="13">
        <f>VLOOKUP($C672,Customer!$A$1:$C$896,3,0)</f>
        <v>6281515310380</v>
      </c>
      <c r="F672" s="5" t="s">
        <v>1287</v>
      </c>
      <c r="G672" s="28">
        <v>1</v>
      </c>
      <c r="H672" s="25">
        <f>VLOOKUP($F672,Produk!$B$2:$C$75,2,0)</f>
        <v>27000</v>
      </c>
      <c r="I672" s="25">
        <f t="shared" si="9"/>
        <v>27000</v>
      </c>
      <c r="J672" s="26" t="str">
        <f t="shared" si="17"/>
        <v>Cash</v>
      </c>
      <c r="K672" s="13" t="s">
        <v>1267</v>
      </c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20">
      <c r="A673" s="5" t="s">
        <v>1284</v>
      </c>
      <c r="B673" s="29">
        <v>45077</v>
      </c>
      <c r="C673" s="5" t="s">
        <v>630</v>
      </c>
      <c r="D673" s="22" t="str">
        <f>VLOOKUP($C673,Customer!$A$1:$C$896,2,0)</f>
        <v>miranda agustini</v>
      </c>
      <c r="E673" s="13">
        <f>VLOOKUP($C673,Customer!$A$1:$C$896,3,0)</f>
        <v>6289516500141</v>
      </c>
      <c r="F673" s="5" t="s">
        <v>1317</v>
      </c>
      <c r="G673" s="28">
        <v>1</v>
      </c>
      <c r="H673" s="25">
        <f>VLOOKUP($F673,Produk!$B$2:$C$75,2,0)</f>
        <v>27000</v>
      </c>
      <c r="I673" s="25">
        <f t="shared" si="9"/>
        <v>27000</v>
      </c>
      <c r="J673" s="26" t="s">
        <v>1272</v>
      </c>
      <c r="K673" s="13" t="s">
        <v>1267</v>
      </c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20">
      <c r="A674" s="5" t="s">
        <v>1284</v>
      </c>
      <c r="B674" s="29">
        <v>45077</v>
      </c>
      <c r="C674" s="5" t="s">
        <v>630</v>
      </c>
      <c r="D674" s="22" t="str">
        <f>VLOOKUP($C674,Customer!$A$1:$C$896,2,0)</f>
        <v>miranda agustini</v>
      </c>
      <c r="E674" s="13">
        <f>VLOOKUP($C674,Customer!$A$1:$C$896,3,0)</f>
        <v>6289516500141</v>
      </c>
      <c r="F674" s="5" t="s">
        <v>1314</v>
      </c>
      <c r="G674" s="28">
        <v>1</v>
      </c>
      <c r="H674" s="25">
        <f>VLOOKUP($F674,Produk!$B$2:$C$63,2,0)</f>
        <v>22000</v>
      </c>
      <c r="I674" s="25">
        <f t="shared" si="9"/>
        <v>22000</v>
      </c>
      <c r="J674" s="26" t="s">
        <v>1272</v>
      </c>
      <c r="K674" s="13" t="s">
        <v>1267</v>
      </c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20">
      <c r="A675" s="5" t="s">
        <v>1284</v>
      </c>
      <c r="B675" s="29">
        <v>45077</v>
      </c>
      <c r="C675" s="5" t="s">
        <v>630</v>
      </c>
      <c r="D675" s="22" t="str">
        <f>VLOOKUP($C675,Customer!$A$1:$C$896,2,0)</f>
        <v>miranda agustini</v>
      </c>
      <c r="E675" s="13">
        <f>VLOOKUP($C675,Customer!$A$1:$C$896,3,0)</f>
        <v>6289516500141</v>
      </c>
      <c r="F675" s="5" t="s">
        <v>1282</v>
      </c>
      <c r="G675" s="28">
        <v>1</v>
      </c>
      <c r="H675" s="25">
        <f>VLOOKUP($F675,Produk!$B$2:$C$63,2,0)</f>
        <v>30000</v>
      </c>
      <c r="I675" s="25">
        <f t="shared" si="9"/>
        <v>30000</v>
      </c>
      <c r="J675" s="26" t="s">
        <v>1272</v>
      </c>
      <c r="K675" s="13" t="s">
        <v>1267</v>
      </c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20">
      <c r="A676" s="5" t="s">
        <v>1284</v>
      </c>
      <c r="B676" s="29">
        <v>45077</v>
      </c>
      <c r="C676" s="5" t="s">
        <v>630</v>
      </c>
      <c r="D676" s="22" t="str">
        <f>VLOOKUP($C676,Customer!$A$1:$C$896,2,0)</f>
        <v>miranda agustini</v>
      </c>
      <c r="E676" s="13">
        <f>VLOOKUP($C676,Customer!$A$1:$C$896,3,0)</f>
        <v>6289516500141</v>
      </c>
      <c r="F676" s="5" t="s">
        <v>1268</v>
      </c>
      <c r="G676" s="28">
        <v>1</v>
      </c>
      <c r="H676" s="25">
        <f>VLOOKUP($F676,Produk!$B$2:$C$63,2,0)</f>
        <v>35000</v>
      </c>
      <c r="I676" s="25">
        <f t="shared" si="9"/>
        <v>35000</v>
      </c>
      <c r="J676" s="26" t="s">
        <v>1272</v>
      </c>
      <c r="K676" s="13" t="s">
        <v>1267</v>
      </c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20">
      <c r="A677" s="5" t="s">
        <v>1284</v>
      </c>
      <c r="B677" s="29">
        <v>45077</v>
      </c>
      <c r="C677" s="5" t="s">
        <v>630</v>
      </c>
      <c r="D677" s="22" t="str">
        <f>VLOOKUP($C677,Customer!$A$1:$C$896,2,0)</f>
        <v>miranda agustini</v>
      </c>
      <c r="E677" s="13">
        <f>VLOOKUP($C677,Customer!$A$1:$C$896,3,0)</f>
        <v>6289516500141</v>
      </c>
      <c r="F677" s="5" t="s">
        <v>1273</v>
      </c>
      <c r="G677" s="28">
        <v>2</v>
      </c>
      <c r="H677" s="25">
        <f>VLOOKUP($F677,Produk!$B$2:$C$63,2,0)</f>
        <v>22000</v>
      </c>
      <c r="I677" s="25">
        <f t="shared" si="9"/>
        <v>44000</v>
      </c>
      <c r="J677" s="26" t="str">
        <f>J676</f>
        <v>Cash</v>
      </c>
      <c r="K677" s="13" t="s">
        <v>1267</v>
      </c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20">
      <c r="A678" s="5" t="s">
        <v>1284</v>
      </c>
      <c r="B678" s="29">
        <v>45077</v>
      </c>
      <c r="C678" s="5" t="s">
        <v>632</v>
      </c>
      <c r="D678" s="22" t="str">
        <f>VLOOKUP($C678,Customer!$A$1:$C$896,2,0)</f>
        <v>Ocha</v>
      </c>
      <c r="E678" s="13">
        <f>VLOOKUP($C678,Customer!$A$1:$C$896,3,0)</f>
        <v>6281252613030</v>
      </c>
      <c r="F678" s="5" t="s">
        <v>1285</v>
      </c>
      <c r="G678" s="28">
        <v>2</v>
      </c>
      <c r="H678" s="25">
        <f>VLOOKUP($F678,Produk!$B$2:$C$63,2,0)</f>
        <v>10000</v>
      </c>
      <c r="I678" s="25">
        <f t="shared" si="9"/>
        <v>20000</v>
      </c>
      <c r="J678" s="26" t="s">
        <v>1272</v>
      </c>
      <c r="K678" s="13" t="s">
        <v>1267</v>
      </c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20">
      <c r="A679" s="5" t="s">
        <v>1284</v>
      </c>
      <c r="B679" s="29">
        <v>45077</v>
      </c>
      <c r="C679" s="5" t="s">
        <v>632</v>
      </c>
      <c r="D679" s="22" t="str">
        <f>VLOOKUP($C679,Customer!$A$1:$C$896,2,0)</f>
        <v>Ocha</v>
      </c>
      <c r="E679" s="13">
        <f>VLOOKUP($C679,Customer!$A$1:$C$896,3,0)</f>
        <v>6281252613030</v>
      </c>
      <c r="F679" s="5" t="s">
        <v>1273</v>
      </c>
      <c r="G679" s="28">
        <v>1</v>
      </c>
      <c r="H679" s="25">
        <f>VLOOKUP($F679,Produk!$B$2:$C$63,2,0)</f>
        <v>22000</v>
      </c>
      <c r="I679" s="25">
        <f t="shared" si="9"/>
        <v>22000</v>
      </c>
      <c r="J679" s="26" t="s">
        <v>1272</v>
      </c>
      <c r="K679" s="13" t="s">
        <v>1267</v>
      </c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20">
      <c r="A680" s="5" t="s">
        <v>1284</v>
      </c>
      <c r="B680" s="29">
        <v>45077</v>
      </c>
      <c r="C680" s="5" t="s">
        <v>632</v>
      </c>
      <c r="D680" s="22" t="str">
        <f>VLOOKUP($C680,Customer!$A$1:$C$896,2,0)</f>
        <v>Ocha</v>
      </c>
      <c r="E680" s="13">
        <f>VLOOKUP($C680,Customer!$A$1:$C$896,3,0)</f>
        <v>6281252613030</v>
      </c>
      <c r="F680" s="5" t="s">
        <v>1317</v>
      </c>
      <c r="G680" s="28">
        <v>1</v>
      </c>
      <c r="H680" s="25">
        <f>VLOOKUP($F680,Produk!$B$2:$C$75,2,0)</f>
        <v>27000</v>
      </c>
      <c r="I680" s="25">
        <f t="shared" si="9"/>
        <v>27000</v>
      </c>
      <c r="J680" s="26" t="s">
        <v>1272</v>
      </c>
      <c r="K680" s="13" t="s">
        <v>1267</v>
      </c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20">
      <c r="A681" s="5" t="s">
        <v>1284</v>
      </c>
      <c r="B681" s="29">
        <v>45077</v>
      </c>
      <c r="C681" s="5" t="s">
        <v>634</v>
      </c>
      <c r="D681" s="22" t="str">
        <f>VLOOKUP($C681,Customer!$A$1:$C$896,2,0)</f>
        <v>Sabitha</v>
      </c>
      <c r="E681" s="13">
        <f>VLOOKUP($C681,Customer!$A$1:$C$896,3,0)</f>
        <v>6281217689835</v>
      </c>
      <c r="F681" s="5" t="s">
        <v>1282</v>
      </c>
      <c r="G681" s="28">
        <v>1</v>
      </c>
      <c r="H681" s="25">
        <f>VLOOKUP($F681,Produk!$B$2:$C$63,2,0)</f>
        <v>30000</v>
      </c>
      <c r="I681" s="25">
        <f t="shared" si="9"/>
        <v>30000</v>
      </c>
      <c r="J681" s="26" t="s">
        <v>1266</v>
      </c>
      <c r="K681" s="13" t="s">
        <v>1267</v>
      </c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20">
      <c r="A682" s="5" t="s">
        <v>1284</v>
      </c>
      <c r="B682" s="29">
        <v>45077</v>
      </c>
      <c r="C682" s="5" t="s">
        <v>634</v>
      </c>
      <c r="D682" s="22" t="str">
        <f>VLOOKUP($C682,Customer!$A$1:$C$896,2,0)</f>
        <v>Sabitha</v>
      </c>
      <c r="E682" s="13">
        <f>VLOOKUP($C682,Customer!$A$1:$C$896,3,0)</f>
        <v>6281217689835</v>
      </c>
      <c r="F682" s="5" t="s">
        <v>1274</v>
      </c>
      <c r="G682" s="28">
        <v>1</v>
      </c>
      <c r="H682" s="25">
        <f>VLOOKUP($F682,Produk!$B$2:$C$63,2,0)</f>
        <v>22000</v>
      </c>
      <c r="I682" s="25">
        <f t="shared" si="9"/>
        <v>22000</v>
      </c>
      <c r="J682" s="26" t="s">
        <v>1266</v>
      </c>
      <c r="K682" s="13" t="s">
        <v>1267</v>
      </c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20">
      <c r="A683" s="5" t="s">
        <v>1284</v>
      </c>
      <c r="B683" s="29">
        <v>45077</v>
      </c>
      <c r="C683" s="5" t="s">
        <v>634</v>
      </c>
      <c r="D683" s="22" t="str">
        <f>VLOOKUP($C683,Customer!$A$1:$C$896,2,0)</f>
        <v>Sabitha</v>
      </c>
      <c r="E683" s="13">
        <f>VLOOKUP($C683,Customer!$A$1:$C$896,3,0)</f>
        <v>6281217689835</v>
      </c>
      <c r="F683" s="5" t="s">
        <v>1291</v>
      </c>
      <c r="G683" s="28">
        <v>5</v>
      </c>
      <c r="H683" s="25">
        <f>VLOOKUP($F683,Produk!$B$2:$C$75,2,0)</f>
        <v>15000</v>
      </c>
      <c r="I683" s="25">
        <f t="shared" si="9"/>
        <v>75000</v>
      </c>
      <c r="J683" s="26" t="s">
        <v>1266</v>
      </c>
      <c r="K683" s="13" t="s">
        <v>1267</v>
      </c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20">
      <c r="A684" s="5" t="s">
        <v>1284</v>
      </c>
      <c r="B684" s="29">
        <v>45077</v>
      </c>
      <c r="C684" s="5" t="s">
        <v>342</v>
      </c>
      <c r="D684" s="22" t="str">
        <f>VLOOKUP($C684,Customer!$A$1:$C$896,2,0)</f>
        <v>Hana</v>
      </c>
      <c r="E684" s="13">
        <f>VLOOKUP($C684,Customer!$A$1:$C$896,3,0)</f>
        <v>6285736108611</v>
      </c>
      <c r="F684" s="5" t="s">
        <v>1289</v>
      </c>
      <c r="G684" s="28">
        <v>1</v>
      </c>
      <c r="H684" s="25">
        <f>VLOOKUP($F684,Produk!$B$2:$C$75,2,0)</f>
        <v>30000</v>
      </c>
      <c r="I684" s="25">
        <f t="shared" si="9"/>
        <v>30000</v>
      </c>
      <c r="J684" s="26" t="s">
        <v>1266</v>
      </c>
      <c r="K684" s="13" t="s">
        <v>1278</v>
      </c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20">
      <c r="A685" s="5" t="s">
        <v>1284</v>
      </c>
      <c r="B685" s="29">
        <v>45077</v>
      </c>
      <c r="C685" s="5" t="s">
        <v>3</v>
      </c>
      <c r="D685" s="22" t="str">
        <f>VLOOKUP($C685,Customer!$A$1:$C$896,2,0)</f>
        <v>Citra Bayunda</v>
      </c>
      <c r="E685" s="23">
        <f>VLOOKUP($C685,Customer!$A$1:$C$896,3,0)</f>
        <v>6281231177447</v>
      </c>
      <c r="F685" s="5" t="s">
        <v>1289</v>
      </c>
      <c r="G685" s="28">
        <v>1</v>
      </c>
      <c r="H685" s="25">
        <f>VLOOKUP($F685,Produk!$B$2:$C$75,2,0)</f>
        <v>30000</v>
      </c>
      <c r="I685" s="25">
        <f t="shared" si="9"/>
        <v>30000</v>
      </c>
      <c r="J685" s="26" t="s">
        <v>1272</v>
      </c>
      <c r="K685" s="13" t="s">
        <v>1267</v>
      </c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20">
      <c r="A686" s="5" t="s">
        <v>1284</v>
      </c>
      <c r="B686" s="29">
        <v>45077</v>
      </c>
      <c r="C686" s="5" t="s">
        <v>3</v>
      </c>
      <c r="D686" s="22" t="str">
        <f>VLOOKUP($C686,Customer!$A$1:$C$896,2,0)</f>
        <v>Citra Bayunda</v>
      </c>
      <c r="E686" s="23">
        <f>VLOOKUP($C686,Customer!$A$1:$C$896,3,0)</f>
        <v>6281231177447</v>
      </c>
      <c r="F686" s="5" t="s">
        <v>1268</v>
      </c>
      <c r="G686" s="28">
        <v>1</v>
      </c>
      <c r="H686" s="25">
        <f>VLOOKUP($F686,Produk!$B$2:$C$63,2,0)</f>
        <v>35000</v>
      </c>
      <c r="I686" s="25">
        <f t="shared" si="9"/>
        <v>35000</v>
      </c>
      <c r="J686" s="26" t="s">
        <v>1272</v>
      </c>
      <c r="K686" s="13" t="s">
        <v>1267</v>
      </c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20">
      <c r="A687" s="5" t="s">
        <v>1264</v>
      </c>
      <c r="B687" s="29">
        <v>45079</v>
      </c>
      <c r="C687" s="5" t="s">
        <v>3</v>
      </c>
      <c r="D687" s="22" t="str">
        <f>VLOOKUP($C687,Customer!$A$1:$C$896,2,0)</f>
        <v>Citra Bayunda</v>
      </c>
      <c r="E687" s="23">
        <f>VLOOKUP($C687,Customer!$A$1:$C$896,3,0)</f>
        <v>6281231177447</v>
      </c>
      <c r="F687" s="5" t="s">
        <v>1282</v>
      </c>
      <c r="G687" s="28">
        <v>1</v>
      </c>
      <c r="H687" s="25">
        <f>VLOOKUP($F687,Produk!$B$2:$C$63,2,0)</f>
        <v>30000</v>
      </c>
      <c r="I687" s="25">
        <f t="shared" si="9"/>
        <v>30000</v>
      </c>
      <c r="J687" s="26" t="s">
        <v>1276</v>
      </c>
      <c r="K687" s="13" t="s">
        <v>1278</v>
      </c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20">
      <c r="A688" s="5" t="s">
        <v>1264</v>
      </c>
      <c r="B688" s="29">
        <v>45079</v>
      </c>
      <c r="C688" s="5" t="s">
        <v>3</v>
      </c>
      <c r="D688" s="22" t="str">
        <f>VLOOKUP($C688,Customer!$A$1:$C$896,2,0)</f>
        <v>Citra Bayunda</v>
      </c>
      <c r="E688" s="23">
        <f>VLOOKUP($C688,Customer!$A$1:$C$896,3,0)</f>
        <v>6281231177447</v>
      </c>
      <c r="F688" s="5" t="s">
        <v>1290</v>
      </c>
      <c r="G688" s="28">
        <v>1</v>
      </c>
      <c r="H688" s="25">
        <f>VLOOKUP($F688,Produk!$B$2:$C$75,2,0)</f>
        <v>40000</v>
      </c>
      <c r="I688" s="25">
        <f t="shared" si="9"/>
        <v>40000</v>
      </c>
      <c r="J688" s="26" t="s">
        <v>1276</v>
      </c>
      <c r="K688" s="13" t="s">
        <v>1278</v>
      </c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20">
      <c r="A689" s="5" t="s">
        <v>1264</v>
      </c>
      <c r="B689" s="29">
        <v>45079</v>
      </c>
      <c r="C689" s="5" t="s">
        <v>3</v>
      </c>
      <c r="D689" s="22" t="str">
        <f>VLOOKUP($C689,Customer!$A$1:$C$896,2,0)</f>
        <v>Citra Bayunda</v>
      </c>
      <c r="E689" s="23">
        <f>VLOOKUP($C689,Customer!$A$1:$C$896,3,0)</f>
        <v>6281231177447</v>
      </c>
      <c r="F689" s="5" t="s">
        <v>1285</v>
      </c>
      <c r="G689" s="28">
        <v>2</v>
      </c>
      <c r="H689" s="25">
        <f>VLOOKUP($F689,Produk!$B$2:$C$63,2,0)</f>
        <v>10000</v>
      </c>
      <c r="I689" s="25">
        <f t="shared" si="9"/>
        <v>20000</v>
      </c>
      <c r="J689" s="26" t="s">
        <v>1276</v>
      </c>
      <c r="K689" s="13" t="s">
        <v>1278</v>
      </c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20">
      <c r="A690" s="5" t="s">
        <v>1264</v>
      </c>
      <c r="B690" s="29">
        <v>45079</v>
      </c>
      <c r="C690" s="5" t="s">
        <v>3</v>
      </c>
      <c r="D690" s="22" t="str">
        <f>VLOOKUP($C690,Customer!$A$1:$C$896,2,0)</f>
        <v>Citra Bayunda</v>
      </c>
      <c r="E690" s="23">
        <f>VLOOKUP($C690,Customer!$A$1:$C$896,3,0)</f>
        <v>6281231177447</v>
      </c>
      <c r="F690" s="5" t="s">
        <v>1289</v>
      </c>
      <c r="G690" s="28">
        <v>1</v>
      </c>
      <c r="H690" s="25">
        <f>VLOOKUP($F690,Produk!$B$2:$C$75,2,0)</f>
        <v>30000</v>
      </c>
      <c r="I690" s="25">
        <f t="shared" si="9"/>
        <v>30000</v>
      </c>
      <c r="J690" s="26" t="s">
        <v>1266</v>
      </c>
      <c r="K690" s="13" t="s">
        <v>1267</v>
      </c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20">
      <c r="A691" s="5" t="s">
        <v>1264</v>
      </c>
      <c r="B691" s="29">
        <v>45079</v>
      </c>
      <c r="C691" s="5" t="s">
        <v>3</v>
      </c>
      <c r="D691" s="22" t="str">
        <f>VLOOKUP($C691,Customer!$A$1:$C$896,2,0)</f>
        <v>Citra Bayunda</v>
      </c>
      <c r="E691" s="23">
        <f>VLOOKUP($C691,Customer!$A$1:$C$896,3,0)</f>
        <v>6281231177447</v>
      </c>
      <c r="F691" s="5" t="s">
        <v>1268</v>
      </c>
      <c r="G691" s="28">
        <v>1</v>
      </c>
      <c r="H691" s="25">
        <f>VLOOKUP($F691,Produk!$B$2:$C$63,2,0)</f>
        <v>35000</v>
      </c>
      <c r="I691" s="25">
        <f t="shared" si="9"/>
        <v>35000</v>
      </c>
      <c r="J691" s="26" t="s">
        <v>1266</v>
      </c>
      <c r="K691" s="13" t="s">
        <v>1267</v>
      </c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20">
      <c r="A692" s="5" t="s">
        <v>1264</v>
      </c>
      <c r="B692" s="29">
        <v>45079</v>
      </c>
      <c r="C692" s="5" t="s">
        <v>3</v>
      </c>
      <c r="D692" s="22" t="str">
        <f>VLOOKUP($C692,Customer!$A$1:$C$896,2,0)</f>
        <v>Citra Bayunda</v>
      </c>
      <c r="E692" s="23">
        <f>VLOOKUP($C692,Customer!$A$1:$C$896,3,0)</f>
        <v>6281231177447</v>
      </c>
      <c r="F692" s="5" t="s">
        <v>1273</v>
      </c>
      <c r="G692" s="28">
        <v>2</v>
      </c>
      <c r="H692" s="25">
        <f>VLOOKUP($F692,Produk!$B$2:$C$63,2,0)</f>
        <v>22000</v>
      </c>
      <c r="I692" s="25">
        <f t="shared" si="9"/>
        <v>44000</v>
      </c>
      <c r="J692" s="26" t="s">
        <v>1266</v>
      </c>
      <c r="K692" s="13" t="s">
        <v>1267</v>
      </c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20">
      <c r="A693" s="5" t="s">
        <v>1264</v>
      </c>
      <c r="B693" s="29">
        <v>45079</v>
      </c>
      <c r="C693" s="5" t="s">
        <v>636</v>
      </c>
      <c r="D693" s="22" t="str">
        <f>VLOOKUP($C693,Customer!$A$1:$C$896,2,0)</f>
        <v>Adelya</v>
      </c>
      <c r="E693" s="13">
        <f>VLOOKUP($C693,Customer!$A$1:$C$896,3,0)</f>
        <v>62816525450</v>
      </c>
      <c r="F693" s="5" t="s">
        <v>1289</v>
      </c>
      <c r="G693" s="28">
        <v>1</v>
      </c>
      <c r="H693" s="25">
        <f>VLOOKUP($F693,Produk!$B$2:$C$75,2,0)</f>
        <v>30000</v>
      </c>
      <c r="I693" s="25">
        <f t="shared" si="9"/>
        <v>30000</v>
      </c>
      <c r="J693" s="26" t="str">
        <f t="shared" ref="J693:J701" si="18">J692</f>
        <v>QRIS</v>
      </c>
      <c r="K693" s="13" t="s">
        <v>1267</v>
      </c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20">
      <c r="A694" s="5" t="s">
        <v>1264</v>
      </c>
      <c r="B694" s="29">
        <v>45079</v>
      </c>
      <c r="C694" s="5" t="s">
        <v>636</v>
      </c>
      <c r="D694" s="22" t="str">
        <f>VLOOKUP($C694,Customer!$A$1:$C$896,2,0)</f>
        <v>Adelya</v>
      </c>
      <c r="E694" s="13">
        <f>VLOOKUP($C694,Customer!$A$1:$C$896,3,0)</f>
        <v>62816525450</v>
      </c>
      <c r="F694" s="5" t="s">
        <v>1282</v>
      </c>
      <c r="G694" s="28">
        <v>1</v>
      </c>
      <c r="H694" s="25">
        <f>VLOOKUP($F694,Produk!$B$2:$C$63,2,0)</f>
        <v>30000</v>
      </c>
      <c r="I694" s="25">
        <f t="shared" si="9"/>
        <v>30000</v>
      </c>
      <c r="J694" s="26" t="str">
        <f t="shared" si="18"/>
        <v>QRIS</v>
      </c>
      <c r="K694" s="13" t="s">
        <v>1267</v>
      </c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20">
      <c r="A695" s="5" t="s">
        <v>1264</v>
      </c>
      <c r="B695" s="29">
        <v>45079</v>
      </c>
      <c r="C695" s="5" t="s">
        <v>636</v>
      </c>
      <c r="D695" s="22" t="str">
        <f>VLOOKUP($C695,Customer!$A$1:$C$896,2,0)</f>
        <v>Adelya</v>
      </c>
      <c r="E695" s="13">
        <f>VLOOKUP($C695,Customer!$A$1:$C$896,3,0)</f>
        <v>62816525450</v>
      </c>
      <c r="F695" s="5" t="s">
        <v>1317</v>
      </c>
      <c r="G695" s="28">
        <v>1</v>
      </c>
      <c r="H695" s="25">
        <f>VLOOKUP($F695,Produk!$B$2:$C$75,2,0)</f>
        <v>27000</v>
      </c>
      <c r="I695" s="25">
        <f t="shared" si="9"/>
        <v>27000</v>
      </c>
      <c r="J695" s="26" t="str">
        <f t="shared" si="18"/>
        <v>QRIS</v>
      </c>
      <c r="K695" s="13" t="s">
        <v>1267</v>
      </c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20">
      <c r="A696" s="5" t="s">
        <v>1264</v>
      </c>
      <c r="B696" s="29">
        <v>45079</v>
      </c>
      <c r="C696" s="5" t="s">
        <v>636</v>
      </c>
      <c r="D696" s="22" t="str">
        <f>VLOOKUP($C696,Customer!$A$1:$C$896,2,0)</f>
        <v>Adelya</v>
      </c>
      <c r="E696" s="13">
        <f>VLOOKUP($C696,Customer!$A$1:$C$896,3,0)</f>
        <v>62816525450</v>
      </c>
      <c r="F696" s="5" t="s">
        <v>1273</v>
      </c>
      <c r="G696" s="28">
        <v>1</v>
      </c>
      <c r="H696" s="25">
        <f>VLOOKUP($F696,Produk!$B$2:$C$63,2,0)</f>
        <v>22000</v>
      </c>
      <c r="I696" s="25">
        <f t="shared" si="9"/>
        <v>22000</v>
      </c>
      <c r="J696" s="26" t="str">
        <f t="shared" si="18"/>
        <v>QRIS</v>
      </c>
      <c r="K696" s="13" t="s">
        <v>1267</v>
      </c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20">
      <c r="A697" s="5" t="s">
        <v>1264</v>
      </c>
      <c r="B697" s="29">
        <v>45079</v>
      </c>
      <c r="C697" s="5" t="s">
        <v>638</v>
      </c>
      <c r="D697" s="22" t="str">
        <f>VLOOKUP($C697,Customer!$A$1:$C$896,2,0)</f>
        <v>Dhifa</v>
      </c>
      <c r="E697" s="13">
        <f>VLOOKUP($C697,Customer!$A$1:$C$896,3,0)</f>
        <v>6282329427657</v>
      </c>
      <c r="F697" s="5" t="s">
        <v>1289</v>
      </c>
      <c r="G697" s="28">
        <v>1</v>
      </c>
      <c r="H697" s="25">
        <f>VLOOKUP($F697,Produk!$B$2:$C$75,2,0)</f>
        <v>30000</v>
      </c>
      <c r="I697" s="25">
        <f t="shared" si="9"/>
        <v>30000</v>
      </c>
      <c r="J697" s="26" t="str">
        <f t="shared" si="18"/>
        <v>QRIS</v>
      </c>
      <c r="K697" s="13" t="s">
        <v>1267</v>
      </c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20">
      <c r="A698" s="5" t="s">
        <v>1264</v>
      </c>
      <c r="B698" s="29">
        <v>45079</v>
      </c>
      <c r="C698" s="5" t="s">
        <v>638</v>
      </c>
      <c r="D698" s="22" t="str">
        <f>VLOOKUP($C698,Customer!$A$1:$C$896,2,0)</f>
        <v>Dhifa</v>
      </c>
      <c r="E698" s="13">
        <f>VLOOKUP($C698,Customer!$A$1:$C$896,3,0)</f>
        <v>6282329427657</v>
      </c>
      <c r="F698" s="5" t="s">
        <v>1268</v>
      </c>
      <c r="G698" s="28">
        <v>1</v>
      </c>
      <c r="H698" s="25">
        <f>VLOOKUP($F698,Produk!$B$2:$C$63,2,0)</f>
        <v>35000</v>
      </c>
      <c r="I698" s="25">
        <f t="shared" si="9"/>
        <v>35000</v>
      </c>
      <c r="J698" s="26" t="str">
        <f t="shared" si="18"/>
        <v>QRIS</v>
      </c>
      <c r="K698" s="13" t="s">
        <v>1267</v>
      </c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20">
      <c r="A699" s="5" t="s">
        <v>1264</v>
      </c>
      <c r="B699" s="29">
        <v>45079</v>
      </c>
      <c r="C699" s="5" t="s">
        <v>638</v>
      </c>
      <c r="D699" s="22" t="str">
        <f>VLOOKUP($C699,Customer!$A$1:$C$896,2,0)</f>
        <v>Dhifa</v>
      </c>
      <c r="E699" s="13">
        <f>VLOOKUP($C699,Customer!$A$1:$C$896,3,0)</f>
        <v>6282329427657</v>
      </c>
      <c r="F699" s="5" t="s">
        <v>1274</v>
      </c>
      <c r="G699" s="28">
        <v>1</v>
      </c>
      <c r="H699" s="25">
        <f>VLOOKUP($F699,Produk!$B$2:$C$63,2,0)</f>
        <v>22000</v>
      </c>
      <c r="I699" s="25">
        <f t="shared" si="9"/>
        <v>22000</v>
      </c>
      <c r="J699" s="26" t="str">
        <f t="shared" si="18"/>
        <v>QRIS</v>
      </c>
      <c r="K699" s="13" t="s">
        <v>1267</v>
      </c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20">
      <c r="A700" s="5" t="s">
        <v>1264</v>
      </c>
      <c r="B700" s="29">
        <v>45079</v>
      </c>
      <c r="C700" s="5" t="s">
        <v>638</v>
      </c>
      <c r="D700" s="22" t="str">
        <f>VLOOKUP($C700,Customer!$A$1:$C$896,2,0)</f>
        <v>Dhifa</v>
      </c>
      <c r="E700" s="13">
        <f>VLOOKUP($C700,Customer!$A$1:$C$896,3,0)</f>
        <v>6282329427657</v>
      </c>
      <c r="F700" s="5" t="s">
        <v>1317</v>
      </c>
      <c r="G700" s="28">
        <v>1</v>
      </c>
      <c r="H700" s="25">
        <f>VLOOKUP($F700,Produk!$B$2:$C$75,2,0)</f>
        <v>27000</v>
      </c>
      <c r="I700" s="25">
        <f t="shared" si="9"/>
        <v>27000</v>
      </c>
      <c r="J700" s="26" t="str">
        <f t="shared" si="18"/>
        <v>QRIS</v>
      </c>
      <c r="K700" s="13" t="s">
        <v>1267</v>
      </c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20">
      <c r="A701" s="5" t="s">
        <v>1264</v>
      </c>
      <c r="B701" s="29">
        <v>45079</v>
      </c>
      <c r="C701" s="5" t="s">
        <v>640</v>
      </c>
      <c r="D701" s="22" t="str">
        <f>VLOOKUP($C701,Customer!$A$1:$C$896,2,0)</f>
        <v>Ervina</v>
      </c>
      <c r="E701" s="13">
        <f>VLOOKUP($C701,Customer!$A$1:$C$896,3,0)</f>
        <v>628993940656</v>
      </c>
      <c r="F701" s="5" t="s">
        <v>1317</v>
      </c>
      <c r="G701" s="28">
        <v>1</v>
      </c>
      <c r="H701" s="25">
        <f>VLOOKUP($F701,Produk!$B$2:$C$75,2,0)</f>
        <v>27000</v>
      </c>
      <c r="I701" s="25">
        <f t="shared" si="9"/>
        <v>27000</v>
      </c>
      <c r="J701" s="26" t="str">
        <f t="shared" si="18"/>
        <v>QRIS</v>
      </c>
      <c r="K701" s="13" t="s">
        <v>1267</v>
      </c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20">
      <c r="A702" s="5" t="s">
        <v>1264</v>
      </c>
      <c r="B702" s="29">
        <v>45079</v>
      </c>
      <c r="C702" s="5" t="s">
        <v>640</v>
      </c>
      <c r="D702" s="22" t="str">
        <f>VLOOKUP($C702,Customer!$A$1:$C$896,2,0)</f>
        <v>Ervina</v>
      </c>
      <c r="E702" s="13">
        <f>VLOOKUP($C702,Customer!$A$1:$C$896,3,0)</f>
        <v>628993940656</v>
      </c>
      <c r="F702" s="5" t="s">
        <v>1287</v>
      </c>
      <c r="G702" s="28">
        <v>1</v>
      </c>
      <c r="H702" s="25">
        <f>VLOOKUP($F702,Produk!$B$2:$C$75,2,0)</f>
        <v>27000</v>
      </c>
      <c r="I702" s="25">
        <f t="shared" si="9"/>
        <v>27000</v>
      </c>
      <c r="J702" s="26" t="str">
        <f>J672</f>
        <v>Cash</v>
      </c>
      <c r="K702" s="13" t="s">
        <v>1267</v>
      </c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20">
      <c r="A703" s="5" t="s">
        <v>1264</v>
      </c>
      <c r="B703" s="29">
        <v>45079</v>
      </c>
      <c r="C703" s="5" t="s">
        <v>3</v>
      </c>
      <c r="D703" s="22" t="str">
        <f>VLOOKUP($C703,Customer!$A$1:$C$896,2,0)</f>
        <v>Citra Bayunda</v>
      </c>
      <c r="E703" s="23">
        <f>VLOOKUP($C703,Customer!$A$1:$C$896,3,0)</f>
        <v>6281231177447</v>
      </c>
      <c r="F703" s="5" t="s">
        <v>1268</v>
      </c>
      <c r="G703" s="28">
        <v>2</v>
      </c>
      <c r="H703" s="25">
        <f>VLOOKUP($F703,Produk!$B$2:$C$63,2,0)</f>
        <v>35000</v>
      </c>
      <c r="I703" s="25">
        <f t="shared" si="9"/>
        <v>70000</v>
      </c>
      <c r="J703" s="26" t="str">
        <f t="shared" ref="J703:J709" si="19">J702</f>
        <v>Cash</v>
      </c>
      <c r="K703" s="13" t="s">
        <v>1267</v>
      </c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20">
      <c r="A704" s="5" t="s">
        <v>1264</v>
      </c>
      <c r="B704" s="29">
        <v>45079</v>
      </c>
      <c r="C704" s="5" t="s">
        <v>3</v>
      </c>
      <c r="D704" s="22" t="str">
        <f>VLOOKUP($C704,Customer!$A$1:$C$896,2,0)</f>
        <v>Citra Bayunda</v>
      </c>
      <c r="E704" s="23">
        <f>VLOOKUP($C704,Customer!$A$1:$C$896,3,0)</f>
        <v>6281231177447</v>
      </c>
      <c r="F704" s="5" t="s">
        <v>1274</v>
      </c>
      <c r="G704" s="28">
        <v>1</v>
      </c>
      <c r="H704" s="25">
        <f>VLOOKUP($F704,Produk!$B$2:$C$63,2,0)</f>
        <v>22000</v>
      </c>
      <c r="I704" s="25">
        <f t="shared" si="9"/>
        <v>22000</v>
      </c>
      <c r="J704" s="26" t="str">
        <f t="shared" si="19"/>
        <v>Cash</v>
      </c>
      <c r="K704" s="13" t="s">
        <v>1267</v>
      </c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20">
      <c r="A705" s="5" t="s">
        <v>1264</v>
      </c>
      <c r="B705" s="29">
        <v>45079</v>
      </c>
      <c r="C705" s="5" t="s">
        <v>3</v>
      </c>
      <c r="D705" s="22" t="str">
        <f>VLOOKUP($C705,Customer!$A$1:$C$896,2,0)</f>
        <v>Citra Bayunda</v>
      </c>
      <c r="E705" s="23">
        <f>VLOOKUP($C705,Customer!$A$1:$C$896,3,0)</f>
        <v>6281231177447</v>
      </c>
      <c r="F705" s="5" t="s">
        <v>1285</v>
      </c>
      <c r="G705" s="28">
        <v>1</v>
      </c>
      <c r="H705" s="25">
        <f>VLOOKUP($F705,Produk!$B$2:$C$63,2,0)</f>
        <v>10000</v>
      </c>
      <c r="I705" s="25">
        <f t="shared" si="9"/>
        <v>10000</v>
      </c>
      <c r="J705" s="26" t="str">
        <f t="shared" si="19"/>
        <v>Cash</v>
      </c>
      <c r="K705" s="13" t="s">
        <v>1267</v>
      </c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20">
      <c r="A706" s="5" t="s">
        <v>1264</v>
      </c>
      <c r="B706" s="29">
        <v>45079</v>
      </c>
      <c r="C706" s="5" t="s">
        <v>642</v>
      </c>
      <c r="D706" s="22" t="str">
        <f>VLOOKUP($C706,Customer!$A$1:$C$896,2,0)</f>
        <v>Laura</v>
      </c>
      <c r="E706" s="13">
        <f>VLOOKUP($C706,Customer!$A$1:$C$896,3,0)</f>
        <v>6285731100798</v>
      </c>
      <c r="F706" s="5" t="s">
        <v>1282</v>
      </c>
      <c r="G706" s="28">
        <v>1</v>
      </c>
      <c r="H706" s="25">
        <f>VLOOKUP($F706,Produk!$B$2:$C$63,2,0)</f>
        <v>30000</v>
      </c>
      <c r="I706" s="25">
        <f t="shared" si="9"/>
        <v>30000</v>
      </c>
      <c r="J706" s="26" t="str">
        <f t="shared" si="19"/>
        <v>Cash</v>
      </c>
      <c r="K706" s="13" t="s">
        <v>1279</v>
      </c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20">
      <c r="A707" s="5" t="s">
        <v>1264</v>
      </c>
      <c r="B707" s="29">
        <v>45079</v>
      </c>
      <c r="C707" s="5" t="s">
        <v>642</v>
      </c>
      <c r="D707" s="22" t="str">
        <f>VLOOKUP($C707,Customer!$A$1:$C$896,2,0)</f>
        <v>Laura</v>
      </c>
      <c r="E707" s="13">
        <f>VLOOKUP($C707,Customer!$A$1:$C$896,3,0)</f>
        <v>6285731100798</v>
      </c>
      <c r="F707" s="5" t="s">
        <v>1290</v>
      </c>
      <c r="G707" s="28">
        <v>1</v>
      </c>
      <c r="H707" s="25">
        <f>VLOOKUP($F707,Produk!$B$2:$C$75,2,0)</f>
        <v>40000</v>
      </c>
      <c r="I707" s="25">
        <f t="shared" si="9"/>
        <v>40000</v>
      </c>
      <c r="J707" s="26" t="str">
        <f t="shared" si="19"/>
        <v>Cash</v>
      </c>
      <c r="K707" s="13" t="s">
        <v>1279</v>
      </c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20">
      <c r="A708" s="5" t="s">
        <v>1264</v>
      </c>
      <c r="B708" s="29">
        <v>45079</v>
      </c>
      <c r="C708" s="5" t="s">
        <v>642</v>
      </c>
      <c r="D708" s="22" t="str">
        <f>VLOOKUP($C708,Customer!$A$1:$C$896,2,0)</f>
        <v>Laura</v>
      </c>
      <c r="E708" s="13">
        <f>VLOOKUP($C708,Customer!$A$1:$C$896,3,0)</f>
        <v>6285731100798</v>
      </c>
      <c r="F708" s="5" t="s">
        <v>1268</v>
      </c>
      <c r="G708" s="28">
        <v>1</v>
      </c>
      <c r="H708" s="25">
        <f>VLOOKUP($F708,Produk!$B$2:$C$63,2,0)</f>
        <v>35000</v>
      </c>
      <c r="I708" s="25">
        <f t="shared" si="9"/>
        <v>35000</v>
      </c>
      <c r="J708" s="26" t="str">
        <f t="shared" si="19"/>
        <v>Cash</v>
      </c>
      <c r="K708" s="13" t="s">
        <v>1279</v>
      </c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20">
      <c r="A709" s="5" t="s">
        <v>1264</v>
      </c>
      <c r="B709" s="29">
        <v>45079</v>
      </c>
      <c r="C709" s="5" t="s">
        <v>642</v>
      </c>
      <c r="D709" s="22" t="str">
        <f>VLOOKUP($C709,Customer!$A$1:$C$896,2,0)</f>
        <v>Laura</v>
      </c>
      <c r="E709" s="13">
        <f>VLOOKUP($C709,Customer!$A$1:$C$896,3,0)</f>
        <v>6285731100798</v>
      </c>
      <c r="F709" s="5" t="s">
        <v>1274</v>
      </c>
      <c r="G709" s="28">
        <v>1</v>
      </c>
      <c r="H709" s="25">
        <f>VLOOKUP($F709,Produk!$B$2:$C$63,2,0)</f>
        <v>22000</v>
      </c>
      <c r="I709" s="25">
        <f t="shared" si="9"/>
        <v>22000</v>
      </c>
      <c r="J709" s="26" t="str">
        <f t="shared" si="19"/>
        <v>Cash</v>
      </c>
      <c r="K709" s="13" t="s">
        <v>1279</v>
      </c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20">
      <c r="A710" s="5" t="s">
        <v>1270</v>
      </c>
      <c r="B710" s="29">
        <v>45080</v>
      </c>
      <c r="C710" s="5" t="s">
        <v>644</v>
      </c>
      <c r="D710" s="22" t="str">
        <f>VLOOKUP($C710,Customer!$A$1:$C$896,2,0)</f>
        <v>Jihan</v>
      </c>
      <c r="E710" s="13">
        <f>VLOOKUP($C710,Customer!$A$1:$C$896,3,0)</f>
        <v>6281333578586</v>
      </c>
      <c r="F710" s="5" t="s">
        <v>1317</v>
      </c>
      <c r="G710" s="28">
        <v>1</v>
      </c>
      <c r="H710" s="25">
        <f>VLOOKUP($F710,Produk!$B$2:$C$75,2,0)</f>
        <v>27000</v>
      </c>
      <c r="I710" s="25">
        <f t="shared" si="9"/>
        <v>27000</v>
      </c>
      <c r="J710" s="26" t="s">
        <v>1266</v>
      </c>
      <c r="K710" s="13" t="s">
        <v>1267</v>
      </c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20">
      <c r="A711" s="5" t="s">
        <v>1270</v>
      </c>
      <c r="B711" s="29">
        <v>45080</v>
      </c>
      <c r="C711" s="5" t="s">
        <v>644</v>
      </c>
      <c r="D711" s="22" t="str">
        <f>VLOOKUP($C711,Customer!$A$1:$C$896,2,0)</f>
        <v>Jihan</v>
      </c>
      <c r="E711" s="13">
        <f>VLOOKUP($C711,Customer!$A$1:$C$896,3,0)</f>
        <v>6281333578586</v>
      </c>
      <c r="F711" s="5" t="s">
        <v>1290</v>
      </c>
      <c r="G711" s="28">
        <v>1</v>
      </c>
      <c r="H711" s="25">
        <f>VLOOKUP($F711,Produk!$B$2:$C$63,2,0)</f>
        <v>40000</v>
      </c>
      <c r="I711" s="25">
        <f t="shared" si="9"/>
        <v>40000</v>
      </c>
      <c r="J711" s="26" t="s">
        <v>1266</v>
      </c>
      <c r="K711" s="13" t="s">
        <v>1267</v>
      </c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20">
      <c r="A712" s="5" t="s">
        <v>1270</v>
      </c>
      <c r="B712" s="29">
        <v>45080</v>
      </c>
      <c r="C712" s="5" t="s">
        <v>644</v>
      </c>
      <c r="D712" s="22" t="str">
        <f>VLOOKUP($C712,Customer!$A$1:$C$896,2,0)</f>
        <v>Jihan</v>
      </c>
      <c r="E712" s="13">
        <f>VLOOKUP($C712,Customer!$A$1:$C$896,3,0)</f>
        <v>6281333578586</v>
      </c>
      <c r="F712" s="5" t="s">
        <v>1285</v>
      </c>
      <c r="G712" s="28">
        <v>1</v>
      </c>
      <c r="H712" s="25">
        <f>VLOOKUP($F712,Produk!$B$2:$C$63,2,0)</f>
        <v>10000</v>
      </c>
      <c r="I712" s="25">
        <f t="shared" si="9"/>
        <v>10000</v>
      </c>
      <c r="J712" s="26" t="s">
        <v>1266</v>
      </c>
      <c r="K712" s="13" t="s">
        <v>1267</v>
      </c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20">
      <c r="A713" s="5" t="s">
        <v>1270</v>
      </c>
      <c r="B713" s="29">
        <v>45080</v>
      </c>
      <c r="C713" s="5" t="s">
        <v>644</v>
      </c>
      <c r="D713" s="22" t="str">
        <f>VLOOKUP($C713,Customer!$A$1:$C$896,2,0)</f>
        <v>Jihan</v>
      </c>
      <c r="E713" s="13">
        <f>VLOOKUP($C713,Customer!$A$1:$C$896,3,0)</f>
        <v>6281333578586</v>
      </c>
      <c r="F713" s="5" t="s">
        <v>1291</v>
      </c>
      <c r="G713" s="28">
        <v>1</v>
      </c>
      <c r="H713" s="25">
        <f>VLOOKUP($F713,Produk!$B$2:$C$75,2,0)</f>
        <v>15000</v>
      </c>
      <c r="I713" s="25">
        <f t="shared" si="9"/>
        <v>15000</v>
      </c>
      <c r="J713" s="26" t="s">
        <v>1266</v>
      </c>
      <c r="K713" s="13" t="s">
        <v>1267</v>
      </c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20">
      <c r="A714" s="5" t="s">
        <v>1270</v>
      </c>
      <c r="B714" s="29">
        <v>45080</v>
      </c>
      <c r="C714" s="5" t="s">
        <v>644</v>
      </c>
      <c r="D714" s="22" t="str">
        <f>VLOOKUP($C714,Customer!$A$1:$C$896,2,0)</f>
        <v>Jihan</v>
      </c>
      <c r="E714" s="13">
        <f>VLOOKUP($C714,Customer!$A$1:$C$896,3,0)</f>
        <v>6281333578586</v>
      </c>
      <c r="F714" s="5" t="s">
        <v>1291</v>
      </c>
      <c r="G714" s="28">
        <v>1</v>
      </c>
      <c r="H714" s="25">
        <f>VLOOKUP($F714,Produk!$B$2:$C$75,2,0)</f>
        <v>15000</v>
      </c>
      <c r="I714" s="25">
        <f t="shared" si="9"/>
        <v>15000</v>
      </c>
      <c r="J714" s="26" t="s">
        <v>1272</v>
      </c>
      <c r="K714" s="13" t="s">
        <v>1267</v>
      </c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20">
      <c r="A715" s="5" t="s">
        <v>1270</v>
      </c>
      <c r="B715" s="29">
        <v>45080</v>
      </c>
      <c r="C715" s="5" t="s">
        <v>646</v>
      </c>
      <c r="D715" s="22" t="str">
        <f>VLOOKUP($C715,Customer!$A$1:$C$896,2,0)</f>
        <v>Anisa Setyo</v>
      </c>
      <c r="E715" s="13">
        <f>VLOOKUP($C715,Customer!$A$1:$C$896,3,0)</f>
        <v>6281235370458</v>
      </c>
      <c r="F715" s="5" t="s">
        <v>1287</v>
      </c>
      <c r="G715" s="28">
        <v>2</v>
      </c>
      <c r="H715" s="25">
        <f>VLOOKUP($F715,Produk!$B$2:$C$75,2,0)</f>
        <v>27000</v>
      </c>
      <c r="I715" s="25">
        <f t="shared" si="9"/>
        <v>54000</v>
      </c>
      <c r="J715" s="26" t="s">
        <v>1266</v>
      </c>
      <c r="K715" s="13" t="s">
        <v>1267</v>
      </c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20">
      <c r="A716" s="5" t="s">
        <v>1270</v>
      </c>
      <c r="B716" s="29">
        <v>45080</v>
      </c>
      <c r="C716" s="5" t="s">
        <v>646</v>
      </c>
      <c r="D716" s="22" t="str">
        <f>VLOOKUP($C716,Customer!$A$1:$C$896,2,0)</f>
        <v>Anisa Setyo</v>
      </c>
      <c r="E716" s="13">
        <f>VLOOKUP($C716,Customer!$A$1:$C$896,3,0)</f>
        <v>6281235370458</v>
      </c>
      <c r="F716" s="5" t="s">
        <v>1314</v>
      </c>
      <c r="G716" s="28">
        <v>1</v>
      </c>
      <c r="H716" s="25">
        <f>VLOOKUP($F716,Produk!$B$2:$C$63,2,0)</f>
        <v>22000</v>
      </c>
      <c r="I716" s="25">
        <f t="shared" si="9"/>
        <v>22000</v>
      </c>
      <c r="J716" s="26" t="s">
        <v>1266</v>
      </c>
      <c r="K716" s="13" t="s">
        <v>1267</v>
      </c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20">
      <c r="A717" s="5" t="s">
        <v>1270</v>
      </c>
      <c r="B717" s="29">
        <v>45080</v>
      </c>
      <c r="C717" s="5" t="s">
        <v>646</v>
      </c>
      <c r="D717" s="22" t="str">
        <f>VLOOKUP($C717,Customer!$A$1:$C$896,2,0)</f>
        <v>Anisa Setyo</v>
      </c>
      <c r="E717" s="13">
        <f>VLOOKUP($C717,Customer!$A$1:$C$896,3,0)</f>
        <v>6281235370458</v>
      </c>
      <c r="F717" s="5" t="s">
        <v>1290</v>
      </c>
      <c r="G717" s="28">
        <v>1</v>
      </c>
      <c r="H717" s="25">
        <f>VLOOKUP($F717,Produk!$B$2:$C$75,2,0)</f>
        <v>40000</v>
      </c>
      <c r="I717" s="25">
        <f t="shared" si="9"/>
        <v>40000</v>
      </c>
      <c r="J717" s="26" t="s">
        <v>1266</v>
      </c>
      <c r="K717" s="13" t="s">
        <v>1267</v>
      </c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20">
      <c r="A718" s="5" t="s">
        <v>1270</v>
      </c>
      <c r="B718" s="29">
        <v>45080</v>
      </c>
      <c r="C718" s="5" t="s">
        <v>646</v>
      </c>
      <c r="D718" s="22" t="str">
        <f>VLOOKUP($C718,Customer!$A$1:$C$896,2,0)</f>
        <v>Anisa Setyo</v>
      </c>
      <c r="E718" s="13">
        <f>VLOOKUP($C718,Customer!$A$1:$C$896,3,0)</f>
        <v>6281235370458</v>
      </c>
      <c r="F718" s="5" t="s">
        <v>1269</v>
      </c>
      <c r="G718" s="28">
        <v>1</v>
      </c>
      <c r="H718" s="25">
        <f>VLOOKUP($F718,Produk!$B$2:$C$63,2,0)</f>
        <v>28000</v>
      </c>
      <c r="I718" s="25">
        <f t="shared" si="9"/>
        <v>28000</v>
      </c>
      <c r="J718" s="26" t="s">
        <v>1266</v>
      </c>
      <c r="K718" s="13" t="s">
        <v>1267</v>
      </c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20">
      <c r="A719" s="5" t="s">
        <v>1270</v>
      </c>
      <c r="B719" s="29">
        <v>45080</v>
      </c>
      <c r="C719" s="5" t="s">
        <v>646</v>
      </c>
      <c r="D719" s="22" t="str">
        <f>VLOOKUP($C719,Customer!$A$1:$C$896,2,0)</f>
        <v>Anisa Setyo</v>
      </c>
      <c r="E719" s="13">
        <f>VLOOKUP($C719,Customer!$A$1:$C$896,3,0)</f>
        <v>6281235370458</v>
      </c>
      <c r="F719" s="5" t="s">
        <v>1285</v>
      </c>
      <c r="G719" s="28">
        <v>1</v>
      </c>
      <c r="H719" s="25">
        <f>VLOOKUP($F719,Produk!$B$2:$C$63,2,0)</f>
        <v>10000</v>
      </c>
      <c r="I719" s="25">
        <f t="shared" si="9"/>
        <v>10000</v>
      </c>
      <c r="J719" s="26" t="s">
        <v>1266</v>
      </c>
      <c r="K719" s="13" t="s">
        <v>1267</v>
      </c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20">
      <c r="A720" s="5" t="s">
        <v>1270</v>
      </c>
      <c r="B720" s="29">
        <v>45080</v>
      </c>
      <c r="C720" s="5" t="s">
        <v>648</v>
      </c>
      <c r="D720" s="22" t="str">
        <f>VLOOKUP($C720,Customer!$A$1:$C$896,2,0)</f>
        <v>Ericha</v>
      </c>
      <c r="E720" s="13">
        <f>VLOOKUP($C720,Customer!$A$1:$C$896,3,0)</f>
        <v>6281358017509</v>
      </c>
      <c r="F720" s="5" t="s">
        <v>1290</v>
      </c>
      <c r="G720" s="28">
        <v>1</v>
      </c>
      <c r="H720" s="25">
        <f>VLOOKUP($F720,Produk!$B$2:$C$75,2,0)</f>
        <v>40000</v>
      </c>
      <c r="I720" s="25">
        <f t="shared" si="9"/>
        <v>40000</v>
      </c>
      <c r="J720" s="26" t="s">
        <v>1266</v>
      </c>
      <c r="K720" s="13" t="s">
        <v>1267</v>
      </c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20">
      <c r="A721" s="5" t="s">
        <v>1270</v>
      </c>
      <c r="B721" s="29">
        <v>45080</v>
      </c>
      <c r="C721" s="5" t="s">
        <v>648</v>
      </c>
      <c r="D721" s="22" t="str">
        <f>VLOOKUP($C721,Customer!$A$1:$C$896,2,0)</f>
        <v>Ericha</v>
      </c>
      <c r="E721" s="13">
        <f>VLOOKUP($C721,Customer!$A$1:$C$896,3,0)</f>
        <v>6281358017509</v>
      </c>
      <c r="F721" s="5" t="s">
        <v>1269</v>
      </c>
      <c r="G721" s="28">
        <v>1</v>
      </c>
      <c r="H721" s="25">
        <f>VLOOKUP($F721,Produk!$B$2:$C$63,2,0)</f>
        <v>28000</v>
      </c>
      <c r="I721" s="25">
        <f t="shared" si="9"/>
        <v>28000</v>
      </c>
      <c r="J721" s="26" t="s">
        <v>1266</v>
      </c>
      <c r="K721" s="13" t="s">
        <v>1267</v>
      </c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20">
      <c r="A722" s="5" t="s">
        <v>1270</v>
      </c>
      <c r="B722" s="29">
        <v>45080</v>
      </c>
      <c r="C722" s="5" t="s">
        <v>648</v>
      </c>
      <c r="D722" s="22" t="str">
        <f>VLOOKUP($C722,Customer!$A$1:$C$896,2,0)</f>
        <v>Ericha</v>
      </c>
      <c r="E722" s="13">
        <f>VLOOKUP($C722,Customer!$A$1:$C$896,3,0)</f>
        <v>6281358017509</v>
      </c>
      <c r="F722" s="5" t="s">
        <v>1274</v>
      </c>
      <c r="G722" s="28">
        <v>1</v>
      </c>
      <c r="H722" s="25">
        <f>VLOOKUP($F722,Produk!$B$2:$C$63,2,0)</f>
        <v>22000</v>
      </c>
      <c r="I722" s="25">
        <f t="shared" si="9"/>
        <v>22000</v>
      </c>
      <c r="J722" s="26" t="s">
        <v>1266</v>
      </c>
      <c r="K722" s="13" t="s">
        <v>1267</v>
      </c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20">
      <c r="A723" s="5" t="s">
        <v>1270</v>
      </c>
      <c r="B723" s="29">
        <v>45080</v>
      </c>
      <c r="C723" s="5" t="s">
        <v>648</v>
      </c>
      <c r="D723" s="22" t="str">
        <f>VLOOKUP($C723,Customer!$A$1:$C$896,2,0)</f>
        <v>Ericha</v>
      </c>
      <c r="E723" s="13">
        <f>VLOOKUP($C723,Customer!$A$1:$C$896,3,0)</f>
        <v>6281358017509</v>
      </c>
      <c r="F723" s="5" t="s">
        <v>1314</v>
      </c>
      <c r="G723" s="28">
        <v>1</v>
      </c>
      <c r="H723" s="25">
        <f>VLOOKUP($F723,Produk!$B$2:$C$63,2,0)</f>
        <v>22000</v>
      </c>
      <c r="I723" s="25">
        <f t="shared" si="9"/>
        <v>22000</v>
      </c>
      <c r="J723" s="26" t="s">
        <v>1266</v>
      </c>
      <c r="K723" s="13" t="s">
        <v>1267</v>
      </c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20">
      <c r="A724" s="5" t="s">
        <v>1270</v>
      </c>
      <c r="B724" s="29">
        <v>45080</v>
      </c>
      <c r="C724" s="5" t="s">
        <v>648</v>
      </c>
      <c r="D724" s="22" t="str">
        <f>VLOOKUP($C724,Customer!$A$1:$C$896,2,0)</f>
        <v>Ericha</v>
      </c>
      <c r="E724" s="13">
        <f>VLOOKUP($C724,Customer!$A$1:$C$896,3,0)</f>
        <v>6281358017509</v>
      </c>
      <c r="F724" s="5" t="s">
        <v>1287</v>
      </c>
      <c r="G724" s="28">
        <v>1</v>
      </c>
      <c r="H724" s="25">
        <f>VLOOKUP($F724,Produk!$B$2:$C$75,2,0)</f>
        <v>27000</v>
      </c>
      <c r="I724" s="25">
        <f t="shared" si="9"/>
        <v>27000</v>
      </c>
      <c r="J724" s="26" t="s">
        <v>1266</v>
      </c>
      <c r="K724" s="13" t="s">
        <v>1267</v>
      </c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20">
      <c r="A725" s="5" t="s">
        <v>1270</v>
      </c>
      <c r="B725" s="29">
        <v>45080</v>
      </c>
      <c r="C725" s="5" t="s">
        <v>648</v>
      </c>
      <c r="D725" s="22" t="str">
        <f>VLOOKUP($C725,Customer!$A$1:$C$896,2,0)</f>
        <v>Ericha</v>
      </c>
      <c r="E725" s="13">
        <f>VLOOKUP($C725,Customer!$A$1:$C$896,3,0)</f>
        <v>6281358017509</v>
      </c>
      <c r="F725" s="5" t="s">
        <v>1316</v>
      </c>
      <c r="G725" s="28">
        <v>1</v>
      </c>
      <c r="H725" s="25">
        <f>VLOOKUP($F725,Produk!$B$2:$C$63,2,0)</f>
        <v>30000</v>
      </c>
      <c r="I725" s="25">
        <f t="shared" si="9"/>
        <v>30000</v>
      </c>
      <c r="J725" s="26" t="s">
        <v>1266</v>
      </c>
      <c r="K725" s="13" t="s">
        <v>1267</v>
      </c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20">
      <c r="A726" s="5" t="s">
        <v>1275</v>
      </c>
      <c r="B726" s="29">
        <v>45081</v>
      </c>
      <c r="C726" s="5" t="s">
        <v>654</v>
      </c>
      <c r="D726" s="22" t="str">
        <f>VLOOKUP($C726,Customer!$A$1:$C$896,2,0)</f>
        <v>Maya</v>
      </c>
      <c r="E726" s="13">
        <f>VLOOKUP($C726,Customer!$A$1:$C$896,3,0)</f>
        <v>6285233117123</v>
      </c>
      <c r="F726" s="5" t="s">
        <v>1288</v>
      </c>
      <c r="G726" s="28">
        <v>1</v>
      </c>
      <c r="H726" s="25">
        <f>VLOOKUP($F726,Produk!$B$2:$C$63,2,0)</f>
        <v>35000</v>
      </c>
      <c r="I726" s="25">
        <f t="shared" si="9"/>
        <v>35000</v>
      </c>
      <c r="J726" s="26" t="s">
        <v>1266</v>
      </c>
      <c r="K726" s="13" t="s">
        <v>1267</v>
      </c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20">
      <c r="A727" s="5" t="s">
        <v>1275</v>
      </c>
      <c r="B727" s="29">
        <v>45081</v>
      </c>
      <c r="C727" s="5" t="s">
        <v>654</v>
      </c>
      <c r="D727" s="22" t="str">
        <f>VLOOKUP($C727,Customer!$A$1:$C$896,2,0)</f>
        <v>Maya</v>
      </c>
      <c r="E727" s="13">
        <f>VLOOKUP($C727,Customer!$A$1:$C$896,3,0)</f>
        <v>6285233117123</v>
      </c>
      <c r="F727" s="5" t="s">
        <v>1282</v>
      </c>
      <c r="G727" s="28">
        <v>1</v>
      </c>
      <c r="H727" s="25">
        <f>VLOOKUP($F727,Produk!$B$2:$C$63,2,0)</f>
        <v>30000</v>
      </c>
      <c r="I727" s="25">
        <f t="shared" si="9"/>
        <v>30000</v>
      </c>
      <c r="J727" s="26" t="s">
        <v>1266</v>
      </c>
      <c r="K727" s="13" t="s">
        <v>1267</v>
      </c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20">
      <c r="A728" s="5" t="s">
        <v>1275</v>
      </c>
      <c r="B728" s="29">
        <v>45081</v>
      </c>
      <c r="C728" s="5" t="s">
        <v>654</v>
      </c>
      <c r="D728" s="22" t="str">
        <f>VLOOKUP($C728,Customer!$A$1:$C$896,2,0)</f>
        <v>Maya</v>
      </c>
      <c r="E728" s="13">
        <f>VLOOKUP($C728,Customer!$A$1:$C$896,3,0)</f>
        <v>6285233117123</v>
      </c>
      <c r="F728" s="5" t="s">
        <v>1274</v>
      </c>
      <c r="G728" s="28">
        <v>1</v>
      </c>
      <c r="H728" s="25">
        <f>VLOOKUP($F728,Produk!$B$2:$C$63,2,0)</f>
        <v>22000</v>
      </c>
      <c r="I728" s="25">
        <f t="shared" si="9"/>
        <v>22000</v>
      </c>
      <c r="J728" s="26" t="s">
        <v>1266</v>
      </c>
      <c r="K728" s="13" t="s">
        <v>1267</v>
      </c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20">
      <c r="A729" s="5" t="s">
        <v>1275</v>
      </c>
      <c r="B729" s="29">
        <v>45081</v>
      </c>
      <c r="C729" s="5" t="s">
        <v>654</v>
      </c>
      <c r="D729" s="22" t="str">
        <f>VLOOKUP($C729,Customer!$A$1:$C$896,2,0)</f>
        <v>Maya</v>
      </c>
      <c r="E729" s="13">
        <f>VLOOKUP($C729,Customer!$A$1:$C$896,3,0)</f>
        <v>6285233117123</v>
      </c>
      <c r="F729" s="5" t="s">
        <v>1287</v>
      </c>
      <c r="G729" s="28">
        <v>1</v>
      </c>
      <c r="H729" s="25">
        <f>VLOOKUP($F729,Produk!$B$2:$C$75,2,0)</f>
        <v>27000</v>
      </c>
      <c r="I729" s="25">
        <f t="shared" si="9"/>
        <v>27000</v>
      </c>
      <c r="J729" s="26" t="s">
        <v>1266</v>
      </c>
      <c r="K729" s="13" t="s">
        <v>1267</v>
      </c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20">
      <c r="A730" s="5" t="s">
        <v>1275</v>
      </c>
      <c r="B730" s="29">
        <v>45081</v>
      </c>
      <c r="C730" s="5" t="s">
        <v>3</v>
      </c>
      <c r="D730" s="22" t="str">
        <f>VLOOKUP($C730,Customer!$A$1:$C$896,2,0)</f>
        <v>Citra Bayunda</v>
      </c>
      <c r="E730" s="23">
        <f>VLOOKUP($C730,Customer!$A$1:$C$896,3,0)</f>
        <v>6281231177447</v>
      </c>
      <c r="F730" s="5" t="s">
        <v>1288</v>
      </c>
      <c r="G730" s="28">
        <v>1</v>
      </c>
      <c r="H730" s="25">
        <f>VLOOKUP($F730,Produk!$B$2:$C$63,2,0)</f>
        <v>35000</v>
      </c>
      <c r="I730" s="25">
        <f t="shared" si="9"/>
        <v>35000</v>
      </c>
      <c r="J730" s="26" t="s">
        <v>1272</v>
      </c>
      <c r="K730" s="13" t="s">
        <v>1267</v>
      </c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20">
      <c r="A731" s="5" t="s">
        <v>1275</v>
      </c>
      <c r="B731" s="29">
        <v>45081</v>
      </c>
      <c r="C731" s="5" t="s">
        <v>3</v>
      </c>
      <c r="D731" s="22" t="str">
        <f>VLOOKUP($C731,Customer!$A$1:$C$896,2,0)</f>
        <v>Citra Bayunda</v>
      </c>
      <c r="E731" s="23">
        <f>VLOOKUP($C731,Customer!$A$1:$C$896,3,0)</f>
        <v>6281231177447</v>
      </c>
      <c r="F731" s="5" t="s">
        <v>1274</v>
      </c>
      <c r="G731" s="28">
        <v>1</v>
      </c>
      <c r="H731" s="25">
        <f>VLOOKUP($F731,Produk!$B$2:$C$63,2,0)</f>
        <v>22000</v>
      </c>
      <c r="I731" s="25">
        <f t="shared" si="9"/>
        <v>22000</v>
      </c>
      <c r="J731" s="30" t="s">
        <v>1272</v>
      </c>
      <c r="K731" s="13" t="s">
        <v>1267</v>
      </c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20">
      <c r="A732" s="5" t="s">
        <v>1275</v>
      </c>
      <c r="B732" s="29">
        <v>45081</v>
      </c>
      <c r="C732" s="5" t="s">
        <v>3</v>
      </c>
      <c r="D732" s="22" t="str">
        <f>VLOOKUP($C732,Customer!$A$1:$C$896,2,0)</f>
        <v>Citra Bayunda</v>
      </c>
      <c r="E732" s="23">
        <f>VLOOKUP($C732,Customer!$A$1:$C$896,3,0)</f>
        <v>6281231177447</v>
      </c>
      <c r="F732" s="5" t="s">
        <v>1282</v>
      </c>
      <c r="G732" s="28">
        <v>1</v>
      </c>
      <c r="H732" s="25">
        <f>VLOOKUP($F732,Produk!$B$2:$C$63,2,0)</f>
        <v>30000</v>
      </c>
      <c r="I732" s="25">
        <f t="shared" si="9"/>
        <v>30000</v>
      </c>
      <c r="J732" s="30" t="s">
        <v>1272</v>
      </c>
      <c r="K732" s="13" t="s">
        <v>1267</v>
      </c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20">
      <c r="A733" s="5" t="s">
        <v>1275</v>
      </c>
      <c r="B733" s="29">
        <v>45081</v>
      </c>
      <c r="C733" s="5" t="s">
        <v>3</v>
      </c>
      <c r="D733" s="22" t="str">
        <f>VLOOKUP($C733,Customer!$A$1:$C$896,2,0)</f>
        <v>Citra Bayunda</v>
      </c>
      <c r="E733" s="23">
        <f>VLOOKUP($C733,Customer!$A$1:$C$896,3,0)</f>
        <v>6281231177447</v>
      </c>
      <c r="F733" s="5" t="s">
        <v>1287</v>
      </c>
      <c r="G733" s="28">
        <v>1</v>
      </c>
      <c r="H733" s="25">
        <f>VLOOKUP($F733,Produk!$B$2:$C$75,2,0)</f>
        <v>27000</v>
      </c>
      <c r="I733" s="25">
        <f t="shared" si="9"/>
        <v>27000</v>
      </c>
      <c r="J733" s="30" t="s">
        <v>1272</v>
      </c>
      <c r="K733" s="13" t="s">
        <v>1267</v>
      </c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20">
      <c r="A734" s="5" t="s">
        <v>1275</v>
      </c>
      <c r="B734" s="29">
        <v>45081</v>
      </c>
      <c r="C734" s="5" t="s">
        <v>3</v>
      </c>
      <c r="D734" s="22" t="str">
        <f>VLOOKUP($C734,Customer!$A$1:$C$896,2,0)</f>
        <v>Citra Bayunda</v>
      </c>
      <c r="E734" s="23">
        <f>VLOOKUP($C734,Customer!$A$1:$C$896,3,0)</f>
        <v>6281231177447</v>
      </c>
      <c r="F734" s="5" t="s">
        <v>1288</v>
      </c>
      <c r="G734" s="28">
        <v>1</v>
      </c>
      <c r="H734" s="25">
        <f>VLOOKUP($F734,Produk!$B$2:$C$63,2,0)</f>
        <v>35000</v>
      </c>
      <c r="I734" s="25">
        <f t="shared" si="9"/>
        <v>35000</v>
      </c>
      <c r="J734" s="26" t="s">
        <v>1272</v>
      </c>
      <c r="K734" s="13" t="s">
        <v>1267</v>
      </c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20">
      <c r="A735" s="5" t="s">
        <v>1275</v>
      </c>
      <c r="B735" s="29">
        <v>45081</v>
      </c>
      <c r="C735" s="5" t="s">
        <v>3</v>
      </c>
      <c r="D735" s="22" t="str">
        <f>VLOOKUP($C735,Customer!$A$1:$C$896,2,0)</f>
        <v>Citra Bayunda</v>
      </c>
      <c r="E735" s="23">
        <f>VLOOKUP($C735,Customer!$A$1:$C$896,3,0)</f>
        <v>6281231177447</v>
      </c>
      <c r="F735" s="5" t="s">
        <v>1269</v>
      </c>
      <c r="G735" s="28">
        <v>1</v>
      </c>
      <c r="H735" s="25">
        <f>VLOOKUP($F735,Produk!$B$2:$C$63,2,0)</f>
        <v>28000</v>
      </c>
      <c r="I735" s="25">
        <f t="shared" si="9"/>
        <v>28000</v>
      </c>
      <c r="J735" s="26" t="s">
        <v>1272</v>
      </c>
      <c r="K735" s="13" t="s">
        <v>1267</v>
      </c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20">
      <c r="A736" s="5" t="s">
        <v>1275</v>
      </c>
      <c r="B736" s="29">
        <v>45081</v>
      </c>
      <c r="C736" s="5" t="s">
        <v>650</v>
      </c>
      <c r="D736" s="22" t="str">
        <f>VLOOKUP($C736,Customer!$A$1:$C$896,2,0)</f>
        <v>Gadis</v>
      </c>
      <c r="E736" s="13">
        <f>VLOOKUP($C736,Customer!$A$1:$C$896,3,0)</f>
        <v>6285157059955</v>
      </c>
      <c r="F736" s="5" t="s">
        <v>1288</v>
      </c>
      <c r="G736" s="28">
        <v>1</v>
      </c>
      <c r="H736" s="25">
        <f>VLOOKUP($F736,Produk!$B$2:$C$63,2,0)</f>
        <v>35000</v>
      </c>
      <c r="I736" s="25">
        <f t="shared" si="9"/>
        <v>35000</v>
      </c>
      <c r="J736" s="26" t="s">
        <v>1272</v>
      </c>
      <c r="K736" s="13" t="s">
        <v>1267</v>
      </c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20">
      <c r="A737" s="5" t="s">
        <v>1275</v>
      </c>
      <c r="B737" s="29">
        <v>45081</v>
      </c>
      <c r="C737" s="5" t="s">
        <v>650</v>
      </c>
      <c r="D737" s="22" t="str">
        <f>VLOOKUP($C737,Customer!$A$1:$C$896,2,0)</f>
        <v>Gadis</v>
      </c>
      <c r="E737" s="13">
        <f>VLOOKUP($C737,Customer!$A$1:$C$896,3,0)</f>
        <v>6285157059955</v>
      </c>
      <c r="F737" s="5" t="s">
        <v>1285</v>
      </c>
      <c r="G737" s="28">
        <v>1</v>
      </c>
      <c r="H737" s="25">
        <f>VLOOKUP($F737,Produk!$B$2:$C$63,2,0)</f>
        <v>10000</v>
      </c>
      <c r="I737" s="25">
        <f t="shared" si="9"/>
        <v>10000</v>
      </c>
      <c r="J737" s="26" t="s">
        <v>1272</v>
      </c>
      <c r="K737" s="13" t="s">
        <v>1267</v>
      </c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20">
      <c r="A738" s="5" t="s">
        <v>1275</v>
      </c>
      <c r="B738" s="29">
        <v>45081</v>
      </c>
      <c r="C738" s="5" t="s">
        <v>650</v>
      </c>
      <c r="D738" s="22" t="str">
        <f>VLOOKUP($C738,Customer!$A$1:$C$896,2,0)</f>
        <v>Gadis</v>
      </c>
      <c r="E738" s="13">
        <f>VLOOKUP($C738,Customer!$A$1:$C$896,3,0)</f>
        <v>6285157059955</v>
      </c>
      <c r="F738" s="5" t="s">
        <v>1274</v>
      </c>
      <c r="G738" s="28">
        <v>1</v>
      </c>
      <c r="H738" s="25">
        <f>VLOOKUP($F738,Produk!$B$2:$C$63,2,0)</f>
        <v>22000</v>
      </c>
      <c r="I738" s="25">
        <f t="shared" ref="I738:I988" si="20">G738*H738</f>
        <v>22000</v>
      </c>
      <c r="J738" s="26" t="s">
        <v>1272</v>
      </c>
      <c r="K738" s="13" t="s">
        <v>1267</v>
      </c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20">
      <c r="A739" s="5" t="s">
        <v>1275</v>
      </c>
      <c r="B739" s="29">
        <v>45081</v>
      </c>
      <c r="C739" s="5" t="s">
        <v>652</v>
      </c>
      <c r="D739" s="22" t="str">
        <f>VLOOKUP($C739,Customer!$A$1:$C$896,2,0)</f>
        <v>Ramadhan</v>
      </c>
      <c r="E739" s="13">
        <f>VLOOKUP($C739,Customer!$A$1:$C$896,3,0)</f>
        <v>6282131447482</v>
      </c>
      <c r="F739" s="5" t="s">
        <v>1282</v>
      </c>
      <c r="G739" s="28">
        <v>1</v>
      </c>
      <c r="H739" s="25">
        <f>VLOOKUP($F739,Produk!$B$2:$C$63,2,0)</f>
        <v>30000</v>
      </c>
      <c r="I739" s="25">
        <f t="shared" si="20"/>
        <v>30000</v>
      </c>
      <c r="J739" s="26" t="s">
        <v>1266</v>
      </c>
      <c r="K739" s="13" t="s">
        <v>1267</v>
      </c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20">
      <c r="A740" s="5" t="s">
        <v>1275</v>
      </c>
      <c r="B740" s="29">
        <v>45081</v>
      </c>
      <c r="C740" s="5" t="s">
        <v>652</v>
      </c>
      <c r="D740" s="22" t="str">
        <f>VLOOKUP($C740,Customer!$A$1:$C$896,2,0)</f>
        <v>Ramadhan</v>
      </c>
      <c r="E740" s="13">
        <f>VLOOKUP($C740,Customer!$A$1:$C$896,3,0)</f>
        <v>6282131447482</v>
      </c>
      <c r="F740" s="5" t="s">
        <v>1288</v>
      </c>
      <c r="G740" s="28">
        <v>1</v>
      </c>
      <c r="H740" s="25">
        <f>VLOOKUP($F740,Produk!$B$2:$C$63,2,0)</f>
        <v>35000</v>
      </c>
      <c r="I740" s="25">
        <f t="shared" si="20"/>
        <v>35000</v>
      </c>
      <c r="J740" s="26" t="s">
        <v>1266</v>
      </c>
      <c r="K740" s="13" t="s">
        <v>1267</v>
      </c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20">
      <c r="A741" s="5" t="s">
        <v>1275</v>
      </c>
      <c r="B741" s="29">
        <v>45081</v>
      </c>
      <c r="C741" s="5" t="s">
        <v>652</v>
      </c>
      <c r="D741" s="22" t="str">
        <f>VLOOKUP($C741,Customer!$A$1:$C$896,2,0)</f>
        <v>Ramadhan</v>
      </c>
      <c r="E741" s="13">
        <f>VLOOKUP($C741,Customer!$A$1:$C$896,3,0)</f>
        <v>6282131447482</v>
      </c>
      <c r="F741" s="5" t="s">
        <v>1274</v>
      </c>
      <c r="G741" s="28">
        <v>1</v>
      </c>
      <c r="H741" s="25">
        <f>VLOOKUP($F741,Produk!$B$2:$C$63,2,0)</f>
        <v>22000</v>
      </c>
      <c r="I741" s="25">
        <f t="shared" si="20"/>
        <v>22000</v>
      </c>
      <c r="J741" s="26" t="s">
        <v>1266</v>
      </c>
      <c r="K741" s="13" t="s">
        <v>1267</v>
      </c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20">
      <c r="A742" s="5" t="s">
        <v>1275</v>
      </c>
      <c r="B742" s="29">
        <v>45081</v>
      </c>
      <c r="C742" s="5" t="s">
        <v>652</v>
      </c>
      <c r="D742" s="22" t="str">
        <f>VLOOKUP($C742,Customer!$A$1:$C$896,2,0)</f>
        <v>Ramadhan</v>
      </c>
      <c r="E742" s="13">
        <f>VLOOKUP($C742,Customer!$A$1:$C$896,3,0)</f>
        <v>6282131447482</v>
      </c>
      <c r="F742" s="5" t="s">
        <v>1291</v>
      </c>
      <c r="G742" s="28">
        <v>1</v>
      </c>
      <c r="H742" s="25">
        <f>VLOOKUP($F742,Produk!$B$2:$C$75,2,0)</f>
        <v>15000</v>
      </c>
      <c r="I742" s="25">
        <f t="shared" si="20"/>
        <v>15000</v>
      </c>
      <c r="J742" s="26" t="s">
        <v>1266</v>
      </c>
      <c r="K742" s="13" t="str">
        <f>K734</f>
        <v>Dine-in di Teras Rayu</v>
      </c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20">
      <c r="A743" s="5" t="s">
        <v>1275</v>
      </c>
      <c r="B743" s="29">
        <v>45081</v>
      </c>
      <c r="C743" s="5" t="s">
        <v>656</v>
      </c>
      <c r="D743" s="22" t="str">
        <f>VLOOKUP($C743,Customer!$A$1:$C$896,2,0)</f>
        <v>Hafidha</v>
      </c>
      <c r="E743" s="13">
        <f>VLOOKUP($C743,Customer!$A$1:$C$896,3,0)</f>
        <v>6281231301415</v>
      </c>
      <c r="F743" s="5" t="s">
        <v>1282</v>
      </c>
      <c r="G743" s="28">
        <v>1</v>
      </c>
      <c r="H743" s="25">
        <f>VLOOKUP($F743,Produk!$B$2:$C$63,2,0)</f>
        <v>30000</v>
      </c>
      <c r="I743" s="25">
        <f t="shared" si="20"/>
        <v>30000</v>
      </c>
      <c r="J743" s="26" t="s">
        <v>1266</v>
      </c>
      <c r="K743" s="13" t="s">
        <v>1267</v>
      </c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20">
      <c r="A744" s="5" t="s">
        <v>1275</v>
      </c>
      <c r="B744" s="29">
        <v>45081</v>
      </c>
      <c r="C744" s="5" t="s">
        <v>656</v>
      </c>
      <c r="D744" s="22" t="str">
        <f>VLOOKUP($C744,Customer!$A$1:$C$896,2,0)</f>
        <v>Hafidha</v>
      </c>
      <c r="E744" s="13">
        <f>VLOOKUP($C744,Customer!$A$1:$C$896,3,0)</f>
        <v>6281231301415</v>
      </c>
      <c r="F744" s="5" t="s">
        <v>1288</v>
      </c>
      <c r="G744" s="28">
        <v>1</v>
      </c>
      <c r="H744" s="25">
        <f>VLOOKUP($F744,Produk!$B$2:$C$63,2,0)</f>
        <v>35000</v>
      </c>
      <c r="I744" s="25">
        <f t="shared" si="20"/>
        <v>35000</v>
      </c>
      <c r="J744" s="26" t="s">
        <v>1266</v>
      </c>
      <c r="K744" s="13" t="s">
        <v>1267</v>
      </c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20">
      <c r="A745" s="5" t="s">
        <v>1275</v>
      </c>
      <c r="B745" s="29">
        <v>45081</v>
      </c>
      <c r="C745" s="5" t="s">
        <v>656</v>
      </c>
      <c r="D745" s="22" t="str">
        <f>VLOOKUP($C745,Customer!$A$1:$C$896,2,0)</f>
        <v>Hafidha</v>
      </c>
      <c r="E745" s="13">
        <f>VLOOKUP($C745,Customer!$A$1:$C$896,3,0)</f>
        <v>6281231301415</v>
      </c>
      <c r="F745" s="5" t="s">
        <v>1274</v>
      </c>
      <c r="G745" s="28">
        <v>1</v>
      </c>
      <c r="H745" s="25">
        <f>VLOOKUP($F745,Produk!$B$2:$C$63,2,0)</f>
        <v>22000</v>
      </c>
      <c r="I745" s="25">
        <f t="shared" si="20"/>
        <v>22000</v>
      </c>
      <c r="J745" s="26" t="s">
        <v>1266</v>
      </c>
      <c r="K745" s="13" t="s">
        <v>1267</v>
      </c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20">
      <c r="A746" s="5" t="s">
        <v>1275</v>
      </c>
      <c r="B746" s="29">
        <v>45081</v>
      </c>
      <c r="C746" s="5" t="s">
        <v>656</v>
      </c>
      <c r="D746" s="22" t="str">
        <f>VLOOKUP($C746,Customer!$A$1:$C$896,2,0)</f>
        <v>Hafidha</v>
      </c>
      <c r="E746" s="13">
        <f>VLOOKUP($C746,Customer!$A$1:$C$896,3,0)</f>
        <v>6281231301415</v>
      </c>
      <c r="F746" s="5" t="s">
        <v>1287</v>
      </c>
      <c r="G746" s="28">
        <v>1</v>
      </c>
      <c r="H746" s="25">
        <f>VLOOKUP($F746,Produk!$B$2:$C$75,2,0)</f>
        <v>27000</v>
      </c>
      <c r="I746" s="25">
        <f t="shared" si="20"/>
        <v>27000</v>
      </c>
      <c r="J746" s="26" t="s">
        <v>1266</v>
      </c>
      <c r="K746" s="13" t="s">
        <v>1267</v>
      </c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20">
      <c r="A747" s="5" t="s">
        <v>1270</v>
      </c>
      <c r="B747" s="29">
        <v>45087</v>
      </c>
      <c r="C747" s="5" t="s">
        <v>658</v>
      </c>
      <c r="D747" s="22" t="str">
        <f>VLOOKUP($C747,Customer!$A$1:$C$896,2,0)</f>
        <v>Erike</v>
      </c>
      <c r="E747" s="13">
        <f>VLOOKUP($C747,Customer!$A$1:$C$896,3,0)</f>
        <v>6282233533398</v>
      </c>
      <c r="F747" s="5" t="s">
        <v>1289</v>
      </c>
      <c r="G747" s="28">
        <v>1</v>
      </c>
      <c r="H747" s="25">
        <f>VLOOKUP($F747,Produk!$B$2:$C$75,2,0)</f>
        <v>30000</v>
      </c>
      <c r="I747" s="25">
        <f t="shared" si="20"/>
        <v>30000</v>
      </c>
      <c r="J747" s="26" t="str">
        <f t="shared" ref="J747:J755" si="21">J746</f>
        <v>QRIS</v>
      </c>
      <c r="K747" s="13" t="s">
        <v>1267</v>
      </c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20">
      <c r="A748" s="5" t="s">
        <v>1270</v>
      </c>
      <c r="B748" s="29">
        <v>45087</v>
      </c>
      <c r="C748" s="5" t="s">
        <v>658</v>
      </c>
      <c r="D748" s="22" t="str">
        <f>VLOOKUP($C748,Customer!$A$1:$C$896,2,0)</f>
        <v>Erike</v>
      </c>
      <c r="E748" s="13">
        <f>VLOOKUP($C748,Customer!$A$1:$C$896,3,0)</f>
        <v>6282233533398</v>
      </c>
      <c r="F748" s="5" t="s">
        <v>1268</v>
      </c>
      <c r="G748" s="28">
        <v>1</v>
      </c>
      <c r="H748" s="25">
        <f>VLOOKUP($F748,Produk!$B$2:$C$63,2,0)</f>
        <v>35000</v>
      </c>
      <c r="I748" s="25">
        <f t="shared" si="20"/>
        <v>35000</v>
      </c>
      <c r="J748" s="26" t="str">
        <f t="shared" si="21"/>
        <v>QRIS</v>
      </c>
      <c r="K748" s="13" t="s">
        <v>1267</v>
      </c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20">
      <c r="A749" s="5" t="s">
        <v>1270</v>
      </c>
      <c r="B749" s="29">
        <v>45087</v>
      </c>
      <c r="C749" s="5" t="s">
        <v>658</v>
      </c>
      <c r="D749" s="22" t="str">
        <f>VLOOKUP($C749,Customer!$A$1:$C$896,2,0)</f>
        <v>Erike</v>
      </c>
      <c r="E749" s="13">
        <f>VLOOKUP($C749,Customer!$A$1:$C$896,3,0)</f>
        <v>6282233533398</v>
      </c>
      <c r="F749" s="5" t="s">
        <v>1314</v>
      </c>
      <c r="G749" s="28">
        <v>1</v>
      </c>
      <c r="H749" s="25">
        <f>VLOOKUP($F749,Produk!$B$2:$C$63,2,0)</f>
        <v>22000</v>
      </c>
      <c r="I749" s="25">
        <f t="shared" si="20"/>
        <v>22000</v>
      </c>
      <c r="J749" s="26" t="str">
        <f t="shared" si="21"/>
        <v>QRIS</v>
      </c>
      <c r="K749" s="13" t="s">
        <v>1267</v>
      </c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20">
      <c r="A750" s="5" t="s">
        <v>1270</v>
      </c>
      <c r="B750" s="29">
        <v>45087</v>
      </c>
      <c r="C750" s="5" t="s">
        <v>660</v>
      </c>
      <c r="D750" s="22" t="str">
        <f>VLOOKUP($C750,Customer!$A$1:$C$896,2,0)</f>
        <v>Atika</v>
      </c>
      <c r="E750" s="13">
        <f>VLOOKUP($C750,Customer!$A$1:$C$896,3,0)</f>
        <v>62895631515610</v>
      </c>
      <c r="F750" s="5" t="s">
        <v>1317</v>
      </c>
      <c r="G750" s="28">
        <v>1</v>
      </c>
      <c r="H750" s="25">
        <f>VLOOKUP($F750,Produk!$B$2:$C$75,2,0)</f>
        <v>27000</v>
      </c>
      <c r="I750" s="25">
        <f t="shared" si="20"/>
        <v>27000</v>
      </c>
      <c r="J750" s="26" t="str">
        <f t="shared" si="21"/>
        <v>QRIS</v>
      </c>
      <c r="K750" s="13" t="s">
        <v>1267</v>
      </c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20">
      <c r="A751" s="5" t="s">
        <v>1270</v>
      </c>
      <c r="B751" s="29">
        <v>45087</v>
      </c>
      <c r="C751" s="5" t="s">
        <v>660</v>
      </c>
      <c r="D751" s="22" t="str">
        <f>VLOOKUP($C751,Customer!$A$1:$C$896,2,0)</f>
        <v>Atika</v>
      </c>
      <c r="E751" s="13">
        <f>VLOOKUP($C751,Customer!$A$1:$C$896,3,0)</f>
        <v>62895631515610</v>
      </c>
      <c r="F751" s="5" t="s">
        <v>1274</v>
      </c>
      <c r="G751" s="28">
        <v>1</v>
      </c>
      <c r="H751" s="25">
        <f>VLOOKUP($F751,Produk!$B$2:$C$63,2,0)</f>
        <v>22000</v>
      </c>
      <c r="I751" s="25">
        <f t="shared" si="20"/>
        <v>22000</v>
      </c>
      <c r="J751" s="26" t="str">
        <f t="shared" si="21"/>
        <v>QRIS</v>
      </c>
      <c r="K751" s="13" t="s">
        <v>1267</v>
      </c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20">
      <c r="A752" s="5" t="s">
        <v>1270</v>
      </c>
      <c r="B752" s="29">
        <v>45087</v>
      </c>
      <c r="C752" s="5" t="s">
        <v>660</v>
      </c>
      <c r="D752" s="22" t="str">
        <f>VLOOKUP($C752,Customer!$A$1:$C$896,2,0)</f>
        <v>Atika</v>
      </c>
      <c r="E752" s="13">
        <f>VLOOKUP($C752,Customer!$A$1:$C$896,3,0)</f>
        <v>62895631515610</v>
      </c>
      <c r="F752" s="5" t="s">
        <v>1268</v>
      </c>
      <c r="G752" s="28">
        <v>1</v>
      </c>
      <c r="H752" s="25">
        <f>VLOOKUP($F752,Produk!$B$2:$C$63,2,0)</f>
        <v>35000</v>
      </c>
      <c r="I752" s="25">
        <f t="shared" si="20"/>
        <v>35000</v>
      </c>
      <c r="J752" s="26" t="str">
        <f t="shared" si="21"/>
        <v>QRIS</v>
      </c>
      <c r="K752" s="13" t="s">
        <v>1267</v>
      </c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20">
      <c r="A753" s="5" t="s">
        <v>1270</v>
      </c>
      <c r="B753" s="29">
        <v>45087</v>
      </c>
      <c r="C753" s="5" t="s">
        <v>3</v>
      </c>
      <c r="D753" s="22" t="str">
        <f>VLOOKUP($C753,Customer!$A$1:$C$896,2,0)</f>
        <v>Citra Bayunda</v>
      </c>
      <c r="E753" s="23">
        <f>VLOOKUP($C753,Customer!$A$1:$C$896,3,0)</f>
        <v>6281231177447</v>
      </c>
      <c r="F753" s="5" t="s">
        <v>1285</v>
      </c>
      <c r="G753" s="28">
        <v>1</v>
      </c>
      <c r="H753" s="25">
        <f>VLOOKUP($F753,Produk!$B$2:$C$63,2,0)</f>
        <v>10000</v>
      </c>
      <c r="I753" s="25">
        <f t="shared" si="20"/>
        <v>10000</v>
      </c>
      <c r="J753" s="26" t="str">
        <f t="shared" si="21"/>
        <v>QRIS</v>
      </c>
      <c r="K753" s="13" t="s">
        <v>1267</v>
      </c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20">
      <c r="A754" s="5" t="s">
        <v>1270</v>
      </c>
      <c r="B754" s="29">
        <v>45087</v>
      </c>
      <c r="C754" s="5" t="s">
        <v>3</v>
      </c>
      <c r="D754" s="22" t="str">
        <f>VLOOKUP($C754,Customer!$A$1:$C$896,2,0)</f>
        <v>Citra Bayunda</v>
      </c>
      <c r="E754" s="23">
        <f>VLOOKUP($C754,Customer!$A$1:$C$896,3,0)</f>
        <v>6281231177447</v>
      </c>
      <c r="F754" s="5" t="s">
        <v>1274</v>
      </c>
      <c r="G754" s="28">
        <v>1</v>
      </c>
      <c r="H754" s="25">
        <f>VLOOKUP($F754,Produk!$B$2:$C$63,2,0)</f>
        <v>22000</v>
      </c>
      <c r="I754" s="25">
        <f t="shared" si="20"/>
        <v>22000</v>
      </c>
      <c r="J754" s="26" t="str">
        <f t="shared" si="21"/>
        <v>QRIS</v>
      </c>
      <c r="K754" s="13" t="s">
        <v>1267</v>
      </c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20">
      <c r="A755" s="5" t="s">
        <v>1270</v>
      </c>
      <c r="B755" s="29">
        <v>45087</v>
      </c>
      <c r="C755" s="5" t="s">
        <v>3</v>
      </c>
      <c r="D755" s="22" t="str">
        <f>VLOOKUP($C755,Customer!$A$1:$C$896,2,0)</f>
        <v>Citra Bayunda</v>
      </c>
      <c r="E755" s="23">
        <f>VLOOKUP($C755,Customer!$A$1:$C$896,3,0)</f>
        <v>6281231177447</v>
      </c>
      <c r="F755" s="5" t="s">
        <v>1285</v>
      </c>
      <c r="G755" s="28">
        <v>2</v>
      </c>
      <c r="H755" s="25">
        <f>VLOOKUP($F755,Produk!$B$2:$C$63,2,0)</f>
        <v>10000</v>
      </c>
      <c r="I755" s="25">
        <f t="shared" si="20"/>
        <v>20000</v>
      </c>
      <c r="J755" s="26" t="str">
        <f t="shared" si="21"/>
        <v>QRIS</v>
      </c>
      <c r="K755" s="13" t="s">
        <v>1278</v>
      </c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20">
      <c r="A756" s="5" t="s">
        <v>1270</v>
      </c>
      <c r="B756" s="29">
        <v>45087</v>
      </c>
      <c r="C756" s="5" t="s">
        <v>662</v>
      </c>
      <c r="D756" s="22" t="str">
        <f>VLOOKUP($C756,Customer!$A$1:$C$896,2,0)</f>
        <v>Levina</v>
      </c>
      <c r="E756" s="13">
        <f>VLOOKUP($C756,Customer!$A$1:$C$896,3,0)</f>
        <v>6281330165207</v>
      </c>
      <c r="F756" s="5" t="s">
        <v>1268</v>
      </c>
      <c r="G756" s="28">
        <v>1</v>
      </c>
      <c r="H756" s="25">
        <f>VLOOKUP($F756,Produk!$B$2:$C$63,2,0)</f>
        <v>35000</v>
      </c>
      <c r="I756" s="25">
        <f t="shared" si="20"/>
        <v>35000</v>
      </c>
      <c r="J756" s="26" t="s">
        <v>1272</v>
      </c>
      <c r="K756" s="13" t="s">
        <v>1267</v>
      </c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20">
      <c r="A757" s="5" t="s">
        <v>1270</v>
      </c>
      <c r="B757" s="29">
        <v>45087</v>
      </c>
      <c r="C757" s="5" t="s">
        <v>662</v>
      </c>
      <c r="D757" s="22" t="str">
        <f>VLOOKUP($C757,Customer!$A$1:$C$896,2,0)</f>
        <v>Levina</v>
      </c>
      <c r="E757" s="13">
        <f>VLOOKUP($C757,Customer!$A$1:$C$896,3,0)</f>
        <v>6281330165207</v>
      </c>
      <c r="F757" s="5" t="s">
        <v>1289</v>
      </c>
      <c r="G757" s="28">
        <v>1</v>
      </c>
      <c r="H757" s="25">
        <f>VLOOKUP($F757,Produk!$B$2:$C$75,2,0)</f>
        <v>30000</v>
      </c>
      <c r="I757" s="25">
        <f t="shared" si="20"/>
        <v>30000</v>
      </c>
      <c r="J757" s="26" t="s">
        <v>1272</v>
      </c>
      <c r="K757" s="13" t="s">
        <v>1267</v>
      </c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20">
      <c r="A758" s="5" t="s">
        <v>1270</v>
      </c>
      <c r="B758" s="29">
        <v>45087</v>
      </c>
      <c r="C758" s="5" t="s">
        <v>662</v>
      </c>
      <c r="D758" s="22" t="str">
        <f>VLOOKUP($C758,Customer!$A$1:$C$896,2,0)</f>
        <v>Levina</v>
      </c>
      <c r="E758" s="13">
        <f>VLOOKUP($C758,Customer!$A$1:$C$896,3,0)</f>
        <v>6281330165207</v>
      </c>
      <c r="F758" s="5" t="s">
        <v>1274</v>
      </c>
      <c r="G758" s="28">
        <v>1</v>
      </c>
      <c r="H758" s="25">
        <f>VLOOKUP($F758,Produk!$B$2:$C$63,2,0)</f>
        <v>22000</v>
      </c>
      <c r="I758" s="25">
        <f t="shared" si="20"/>
        <v>22000</v>
      </c>
      <c r="J758" s="26" t="s">
        <v>1272</v>
      </c>
      <c r="K758" s="13" t="s">
        <v>1267</v>
      </c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20">
      <c r="A759" s="5" t="s">
        <v>1270</v>
      </c>
      <c r="B759" s="29">
        <v>45087</v>
      </c>
      <c r="C759" s="5" t="s">
        <v>662</v>
      </c>
      <c r="D759" s="22" t="str">
        <f>VLOOKUP($C759,Customer!$A$1:$C$896,2,0)</f>
        <v>Levina</v>
      </c>
      <c r="E759" s="13">
        <f>VLOOKUP($C759,Customer!$A$1:$C$896,3,0)</f>
        <v>6281330165207</v>
      </c>
      <c r="F759" s="5" t="s">
        <v>1314</v>
      </c>
      <c r="G759" s="28">
        <v>1</v>
      </c>
      <c r="H759" s="25">
        <f>VLOOKUP($F759,Produk!$B$2:$C$63,2,0)</f>
        <v>22000</v>
      </c>
      <c r="I759" s="25">
        <f t="shared" si="20"/>
        <v>22000</v>
      </c>
      <c r="J759" s="26" t="s">
        <v>1272</v>
      </c>
      <c r="K759" s="13" t="s">
        <v>1267</v>
      </c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20">
      <c r="A760" s="5" t="s">
        <v>1270</v>
      </c>
      <c r="B760" s="29">
        <v>45087</v>
      </c>
      <c r="C760" s="5" t="s">
        <v>662</v>
      </c>
      <c r="D760" s="22" t="str">
        <f>VLOOKUP($C760,Customer!$A$1:$C$896,2,0)</f>
        <v>Levina</v>
      </c>
      <c r="E760" s="13">
        <f>VLOOKUP($C760,Customer!$A$1:$C$896,3,0)</f>
        <v>6281330165207</v>
      </c>
      <c r="F760" s="5" t="s">
        <v>1273</v>
      </c>
      <c r="G760" s="28">
        <v>1</v>
      </c>
      <c r="H760" s="25">
        <f>VLOOKUP($F760,Produk!$B$2:$C$63,2,0)</f>
        <v>22000</v>
      </c>
      <c r="I760" s="25">
        <f t="shared" si="20"/>
        <v>22000</v>
      </c>
      <c r="J760" s="26" t="s">
        <v>1272</v>
      </c>
      <c r="K760" s="13" t="s">
        <v>1267</v>
      </c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20">
      <c r="A761" s="5" t="s">
        <v>1275</v>
      </c>
      <c r="B761" s="29">
        <v>45088</v>
      </c>
      <c r="C761" s="5" t="s">
        <v>664</v>
      </c>
      <c r="D761" s="22" t="str">
        <f>VLOOKUP($C761,Customer!$A$1:$C$896,2,0)</f>
        <v>Juan N</v>
      </c>
      <c r="E761" s="13">
        <f>VLOOKUP($C761,Customer!$A$1:$C$896,3,0)</f>
        <v>6281217984050</v>
      </c>
      <c r="F761" s="5" t="s">
        <v>1289</v>
      </c>
      <c r="G761" s="28">
        <v>1</v>
      </c>
      <c r="H761" s="25">
        <f>VLOOKUP($F761,Produk!$B$2:$C$75,2,0)</f>
        <v>30000</v>
      </c>
      <c r="I761" s="25">
        <f t="shared" si="20"/>
        <v>30000</v>
      </c>
      <c r="J761" s="26" t="s">
        <v>1266</v>
      </c>
      <c r="K761" s="13" t="s">
        <v>1267</v>
      </c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20">
      <c r="A762" s="5" t="s">
        <v>1275</v>
      </c>
      <c r="B762" s="29">
        <v>45088</v>
      </c>
      <c r="C762" s="5" t="s">
        <v>664</v>
      </c>
      <c r="D762" s="22" t="str">
        <f>VLOOKUP($C762,Customer!$A$1:$C$896,2,0)</f>
        <v>Juan N</v>
      </c>
      <c r="E762" s="13">
        <f>VLOOKUP($C762,Customer!$A$1:$C$896,3,0)</f>
        <v>6281217984050</v>
      </c>
      <c r="F762" s="5" t="s">
        <v>1268</v>
      </c>
      <c r="G762" s="28">
        <v>1</v>
      </c>
      <c r="H762" s="25">
        <f>VLOOKUP($F762,Produk!$B$2:$C$63,2,0)</f>
        <v>35000</v>
      </c>
      <c r="I762" s="25">
        <f t="shared" si="20"/>
        <v>35000</v>
      </c>
      <c r="J762" s="26" t="s">
        <v>1266</v>
      </c>
      <c r="K762" s="13" t="s">
        <v>1267</v>
      </c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20">
      <c r="A763" s="5" t="s">
        <v>1275</v>
      </c>
      <c r="B763" s="29">
        <v>45088</v>
      </c>
      <c r="C763" s="5" t="s">
        <v>664</v>
      </c>
      <c r="D763" s="22" t="str">
        <f>VLOOKUP($C763,Customer!$A$1:$C$896,2,0)</f>
        <v>Juan N</v>
      </c>
      <c r="E763" s="13">
        <f>VLOOKUP($C763,Customer!$A$1:$C$896,3,0)</f>
        <v>6281217984050</v>
      </c>
      <c r="F763" s="5" t="s">
        <v>1314</v>
      </c>
      <c r="G763" s="28">
        <v>1</v>
      </c>
      <c r="H763" s="25">
        <f>VLOOKUP($F763,Produk!$B$2:$C$63,2,0)</f>
        <v>22000</v>
      </c>
      <c r="I763" s="25">
        <f t="shared" si="20"/>
        <v>22000</v>
      </c>
      <c r="J763" s="26" t="s">
        <v>1266</v>
      </c>
      <c r="K763" s="13" t="s">
        <v>1267</v>
      </c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20">
      <c r="A764" s="5" t="s">
        <v>1275</v>
      </c>
      <c r="B764" s="29">
        <v>45088</v>
      </c>
      <c r="C764" s="5" t="s">
        <v>3</v>
      </c>
      <c r="D764" s="22" t="str">
        <f>VLOOKUP($C764,Customer!$A$1:$C$896,2,0)</f>
        <v>Citra Bayunda</v>
      </c>
      <c r="E764" s="23">
        <f>VLOOKUP($C764,Customer!$A$1:$C$896,3,0)</f>
        <v>6281231177447</v>
      </c>
      <c r="F764" s="5" t="s">
        <v>1317</v>
      </c>
      <c r="G764" s="28">
        <v>3</v>
      </c>
      <c r="H764" s="25">
        <f>VLOOKUP($F764,Produk!$B$2:$C$75,2,0)</f>
        <v>27000</v>
      </c>
      <c r="I764" s="25">
        <f t="shared" si="20"/>
        <v>81000</v>
      </c>
      <c r="J764" s="26" t="s">
        <v>1272</v>
      </c>
      <c r="K764" s="13" t="s">
        <v>1267</v>
      </c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20">
      <c r="A765" s="5" t="s">
        <v>1275</v>
      </c>
      <c r="B765" s="29">
        <v>45088</v>
      </c>
      <c r="C765" s="5" t="s">
        <v>3</v>
      </c>
      <c r="D765" s="22" t="str">
        <f>VLOOKUP($C765,Customer!$A$1:$C$896,2,0)</f>
        <v>Citra Bayunda</v>
      </c>
      <c r="E765" s="23">
        <f>VLOOKUP($C765,Customer!$A$1:$C$896,3,0)</f>
        <v>6281231177447</v>
      </c>
      <c r="F765" s="5" t="s">
        <v>1314</v>
      </c>
      <c r="G765" s="28">
        <v>1</v>
      </c>
      <c r="H765" s="25">
        <f>VLOOKUP($F765,Produk!$B$2:$C$63,2,0)</f>
        <v>22000</v>
      </c>
      <c r="I765" s="25">
        <f t="shared" si="20"/>
        <v>22000</v>
      </c>
      <c r="J765" s="26" t="s">
        <v>1272</v>
      </c>
      <c r="K765" s="13" t="s">
        <v>1267</v>
      </c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20">
      <c r="A766" s="5" t="s">
        <v>1275</v>
      </c>
      <c r="B766" s="29">
        <v>45088</v>
      </c>
      <c r="C766" s="5" t="s">
        <v>666</v>
      </c>
      <c r="D766" s="22" t="str">
        <f>VLOOKUP($C766,Customer!$A$1:$C$896,2,0)</f>
        <v>Andin Ardiana</v>
      </c>
      <c r="E766" s="13">
        <f>VLOOKUP($C766,Customer!$A$1:$C$896,3,0)</f>
        <v>6285936158774</v>
      </c>
      <c r="F766" s="5" t="s">
        <v>1268</v>
      </c>
      <c r="G766" s="28">
        <v>1</v>
      </c>
      <c r="H766" s="25">
        <f>VLOOKUP($F766,Produk!$B$2:$C$63,2,0)</f>
        <v>35000</v>
      </c>
      <c r="I766" s="25">
        <f t="shared" si="20"/>
        <v>35000</v>
      </c>
      <c r="J766" s="26" t="s">
        <v>1272</v>
      </c>
      <c r="K766" s="13" t="s">
        <v>1267</v>
      </c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20">
      <c r="A767" s="5" t="s">
        <v>1275</v>
      </c>
      <c r="B767" s="29">
        <v>45088</v>
      </c>
      <c r="C767" s="5" t="s">
        <v>3</v>
      </c>
      <c r="D767" s="22" t="str">
        <f>VLOOKUP($C767,Customer!$A$1:$C$896,2,0)</f>
        <v>Citra Bayunda</v>
      </c>
      <c r="E767" s="23">
        <f>VLOOKUP($C767,Customer!$A$1:$C$896,3,0)</f>
        <v>6281231177447</v>
      </c>
      <c r="F767" s="5" t="s">
        <v>1289</v>
      </c>
      <c r="G767" s="28">
        <v>1</v>
      </c>
      <c r="H767" s="25">
        <f>VLOOKUP($F767,Produk!$B$2:$C$75,2,0)</f>
        <v>30000</v>
      </c>
      <c r="I767" s="25">
        <f t="shared" si="20"/>
        <v>30000</v>
      </c>
      <c r="J767" s="26" t="s">
        <v>1266</v>
      </c>
      <c r="K767" s="13" t="s">
        <v>1267</v>
      </c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20">
      <c r="A768" s="5" t="s">
        <v>1275</v>
      </c>
      <c r="B768" s="29">
        <v>45088</v>
      </c>
      <c r="C768" s="5" t="s">
        <v>3</v>
      </c>
      <c r="D768" s="22" t="str">
        <f>VLOOKUP($C768,Customer!$A$1:$C$896,2,0)</f>
        <v>Citra Bayunda</v>
      </c>
      <c r="E768" s="23">
        <f>VLOOKUP($C768,Customer!$A$1:$C$896,3,0)</f>
        <v>6281231177447</v>
      </c>
      <c r="F768" s="5" t="s">
        <v>1268</v>
      </c>
      <c r="G768" s="28">
        <v>1</v>
      </c>
      <c r="H768" s="25">
        <f>VLOOKUP($F768,Produk!$B$2:$C$63,2,0)</f>
        <v>35000</v>
      </c>
      <c r="I768" s="25">
        <f t="shared" si="20"/>
        <v>35000</v>
      </c>
      <c r="J768" s="26" t="s">
        <v>1266</v>
      </c>
      <c r="K768" s="13" t="s">
        <v>1267</v>
      </c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20">
      <c r="A769" s="5" t="s">
        <v>1275</v>
      </c>
      <c r="B769" s="29">
        <v>45088</v>
      </c>
      <c r="C769" s="5" t="s">
        <v>3</v>
      </c>
      <c r="D769" s="22" t="str">
        <f>VLOOKUP($C769,Customer!$A$1:$C$896,2,0)</f>
        <v>Citra Bayunda</v>
      </c>
      <c r="E769" s="23">
        <f>VLOOKUP($C769,Customer!$A$1:$C$896,3,0)</f>
        <v>6281231177447</v>
      </c>
      <c r="F769" s="5" t="s">
        <v>1273</v>
      </c>
      <c r="G769" s="28">
        <v>1</v>
      </c>
      <c r="H769" s="25">
        <f>VLOOKUP($F769,Produk!$B$2:$C$63,2,0)</f>
        <v>22000</v>
      </c>
      <c r="I769" s="25">
        <f t="shared" si="20"/>
        <v>22000</v>
      </c>
      <c r="J769" s="26" t="s">
        <v>1266</v>
      </c>
      <c r="K769" s="13" t="s">
        <v>1267</v>
      </c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20">
      <c r="A770" s="5" t="s">
        <v>1275</v>
      </c>
      <c r="B770" s="29">
        <v>45088</v>
      </c>
      <c r="C770" s="5" t="s">
        <v>3</v>
      </c>
      <c r="D770" s="22" t="str">
        <f>VLOOKUP($C770,Customer!$A$1:$C$896,2,0)</f>
        <v>Citra Bayunda</v>
      </c>
      <c r="E770" s="23">
        <f>VLOOKUP($C770,Customer!$A$1:$C$896,3,0)</f>
        <v>6281231177447</v>
      </c>
      <c r="F770" s="5" t="s">
        <v>1274</v>
      </c>
      <c r="G770" s="28">
        <v>1</v>
      </c>
      <c r="H770" s="25">
        <f>VLOOKUP($F770,Produk!$B$2:$C$63,2,0)</f>
        <v>22000</v>
      </c>
      <c r="I770" s="25">
        <f t="shared" si="20"/>
        <v>22000</v>
      </c>
      <c r="J770" s="26" t="s">
        <v>1266</v>
      </c>
      <c r="K770" s="13" t="s">
        <v>1267</v>
      </c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20">
      <c r="A771" s="5" t="s">
        <v>1275</v>
      </c>
      <c r="B771" s="29">
        <v>45088</v>
      </c>
      <c r="C771" s="5" t="s">
        <v>3</v>
      </c>
      <c r="D771" s="22" t="str">
        <f>VLOOKUP($C771,Customer!$A$1:$C$896,2,0)</f>
        <v>Citra Bayunda</v>
      </c>
      <c r="E771" s="23">
        <f>VLOOKUP($C771,Customer!$A$1:$C$896,3,0)</f>
        <v>6281231177447</v>
      </c>
      <c r="F771" s="5" t="s">
        <v>1285</v>
      </c>
      <c r="G771" s="28">
        <v>2</v>
      </c>
      <c r="H771" s="25">
        <f>VLOOKUP($F771,Produk!$B$2:$C$63,2,0)</f>
        <v>10000</v>
      </c>
      <c r="I771" s="25">
        <f t="shared" si="20"/>
        <v>20000</v>
      </c>
      <c r="J771" s="26" t="s">
        <v>1272</v>
      </c>
      <c r="K771" s="13" t="s">
        <v>1267</v>
      </c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20">
      <c r="A772" s="5" t="s">
        <v>1275</v>
      </c>
      <c r="B772" s="29">
        <v>45088</v>
      </c>
      <c r="C772" s="5" t="s">
        <v>3</v>
      </c>
      <c r="D772" s="22" t="str">
        <f>VLOOKUP($C772,Customer!$A$1:$C$896,2,0)</f>
        <v>Citra Bayunda</v>
      </c>
      <c r="E772" s="23">
        <f>VLOOKUP($C772,Customer!$A$1:$C$896,3,0)</f>
        <v>6281231177447</v>
      </c>
      <c r="F772" s="5" t="s">
        <v>1314</v>
      </c>
      <c r="G772" s="28">
        <v>1</v>
      </c>
      <c r="H772" s="25">
        <f>VLOOKUP($F772,Produk!$B$2:$C$63,2,0)</f>
        <v>22000</v>
      </c>
      <c r="I772" s="25">
        <f t="shared" si="20"/>
        <v>22000</v>
      </c>
      <c r="J772" s="26" t="s">
        <v>1272</v>
      </c>
      <c r="K772" s="13" t="s">
        <v>1267</v>
      </c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20">
      <c r="A773" s="5" t="s">
        <v>1275</v>
      </c>
      <c r="B773" s="29">
        <v>45088</v>
      </c>
      <c r="C773" s="5" t="s">
        <v>3</v>
      </c>
      <c r="D773" s="22" t="str">
        <f>VLOOKUP($C773,Customer!$A$1:$C$896,2,0)</f>
        <v>Citra Bayunda</v>
      </c>
      <c r="E773" s="23">
        <f>VLOOKUP($C773,Customer!$A$1:$C$896,3,0)</f>
        <v>6281231177447</v>
      </c>
      <c r="F773" s="5" t="s">
        <v>1273</v>
      </c>
      <c r="G773" s="28">
        <v>2</v>
      </c>
      <c r="H773" s="25">
        <f>VLOOKUP($F773,Produk!$B$2:$C$63,2,0)</f>
        <v>22000</v>
      </c>
      <c r="I773" s="25">
        <f t="shared" si="20"/>
        <v>44000</v>
      </c>
      <c r="J773" s="26" t="s">
        <v>1266</v>
      </c>
      <c r="K773" s="13" t="s">
        <v>1267</v>
      </c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20">
      <c r="A774" s="5" t="s">
        <v>1281</v>
      </c>
      <c r="B774" s="29">
        <v>45090</v>
      </c>
      <c r="C774" s="5" t="s">
        <v>668</v>
      </c>
      <c r="D774" s="22" t="str">
        <f>VLOOKUP($C774,Customer!$A$1:$C$896,2,0)</f>
        <v>Unga</v>
      </c>
      <c r="E774" s="13">
        <f>VLOOKUP($C774,Customer!$A$1:$C$896,3,0)</f>
        <v>6281317988864</v>
      </c>
      <c r="F774" s="5" t="s">
        <v>1287</v>
      </c>
      <c r="G774" s="28">
        <v>1</v>
      </c>
      <c r="H774" s="25">
        <f>VLOOKUP($F774,Produk!$B$2:$C$75,2,0)</f>
        <v>27000</v>
      </c>
      <c r="I774" s="25">
        <f t="shared" si="20"/>
        <v>27000</v>
      </c>
      <c r="J774" s="26" t="s">
        <v>1272</v>
      </c>
      <c r="K774" s="13" t="s">
        <v>1267</v>
      </c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20">
      <c r="A775" s="5" t="s">
        <v>1281</v>
      </c>
      <c r="B775" s="29">
        <v>45090</v>
      </c>
      <c r="C775" s="5" t="s">
        <v>668</v>
      </c>
      <c r="D775" s="22" t="str">
        <f>VLOOKUP($C775,Customer!$A$1:$C$896,2,0)</f>
        <v>Unga</v>
      </c>
      <c r="E775" s="13">
        <f>VLOOKUP($C775,Customer!$A$1:$C$896,3,0)</f>
        <v>6281317988864</v>
      </c>
      <c r="F775" s="5" t="s">
        <v>1287</v>
      </c>
      <c r="G775" s="28">
        <v>1</v>
      </c>
      <c r="H775" s="25">
        <f>VLOOKUP($F775,Produk!$B$2:$C$75,2,0)</f>
        <v>27000</v>
      </c>
      <c r="I775" s="25">
        <f t="shared" si="20"/>
        <v>27000</v>
      </c>
      <c r="J775" s="26" t="s">
        <v>1266</v>
      </c>
      <c r="K775" s="13" t="s">
        <v>1267</v>
      </c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20">
      <c r="A776" s="5" t="s">
        <v>1281</v>
      </c>
      <c r="B776" s="29">
        <v>45090</v>
      </c>
      <c r="C776" s="5" t="s">
        <v>670</v>
      </c>
      <c r="D776" s="22" t="str">
        <f>VLOOKUP($C776,Customer!$A$1:$C$896,2,0)</f>
        <v>Ive</v>
      </c>
      <c r="E776" s="13">
        <f>VLOOKUP($C776,Customer!$A$1:$C$896,3,0)</f>
        <v>6287870007637</v>
      </c>
      <c r="F776" s="5" t="s">
        <v>1268</v>
      </c>
      <c r="G776" s="28">
        <v>1</v>
      </c>
      <c r="H776" s="25">
        <f>VLOOKUP($F776,Produk!$B$2:$C$63,2,0)</f>
        <v>35000</v>
      </c>
      <c r="I776" s="25">
        <f t="shared" si="20"/>
        <v>35000</v>
      </c>
      <c r="J776" s="26" t="s">
        <v>1266</v>
      </c>
      <c r="K776" s="13" t="s">
        <v>1267</v>
      </c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20">
      <c r="A777" s="5" t="s">
        <v>1281</v>
      </c>
      <c r="B777" s="29">
        <v>45090</v>
      </c>
      <c r="C777" s="5" t="s">
        <v>670</v>
      </c>
      <c r="D777" s="22" t="str">
        <f>VLOOKUP($C777,Customer!$A$1:$C$896,2,0)</f>
        <v>Ive</v>
      </c>
      <c r="E777" s="13">
        <f>VLOOKUP($C777,Customer!$A$1:$C$896,3,0)</f>
        <v>6287870007637</v>
      </c>
      <c r="F777" s="5" t="s">
        <v>1289</v>
      </c>
      <c r="G777" s="28">
        <v>1</v>
      </c>
      <c r="H777" s="25">
        <f>VLOOKUP($F777,Produk!$B$2:$C$75,2,0)</f>
        <v>30000</v>
      </c>
      <c r="I777" s="25">
        <f t="shared" si="20"/>
        <v>30000</v>
      </c>
      <c r="J777" s="26" t="s">
        <v>1266</v>
      </c>
      <c r="K777" s="13" t="s">
        <v>1267</v>
      </c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20">
      <c r="A778" s="5" t="s">
        <v>1281</v>
      </c>
      <c r="B778" s="29">
        <v>45090</v>
      </c>
      <c r="C778" s="5" t="s">
        <v>670</v>
      </c>
      <c r="D778" s="22" t="str">
        <f>VLOOKUP($C778,Customer!$A$1:$C$896,2,0)</f>
        <v>Ive</v>
      </c>
      <c r="E778" s="13">
        <f>VLOOKUP($C778,Customer!$A$1:$C$896,3,0)</f>
        <v>6287870007637</v>
      </c>
      <c r="F778" s="5" t="s">
        <v>1317</v>
      </c>
      <c r="G778" s="28">
        <v>1</v>
      </c>
      <c r="H778" s="25">
        <f>VLOOKUP($F778,Produk!$B$2:$C$75,2,0)</f>
        <v>27000</v>
      </c>
      <c r="I778" s="25">
        <f t="shared" si="20"/>
        <v>27000</v>
      </c>
      <c r="J778" s="26" t="s">
        <v>1266</v>
      </c>
      <c r="K778" s="13" t="s">
        <v>1267</v>
      </c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20">
      <c r="A779" s="5" t="s">
        <v>1281</v>
      </c>
      <c r="B779" s="29">
        <v>45090</v>
      </c>
      <c r="C779" s="5" t="s">
        <v>670</v>
      </c>
      <c r="D779" s="22" t="str">
        <f>VLOOKUP($C779,Customer!$A$1:$C$896,2,0)</f>
        <v>Ive</v>
      </c>
      <c r="E779" s="13">
        <f>VLOOKUP($C779,Customer!$A$1:$C$896,3,0)</f>
        <v>6287870007637</v>
      </c>
      <c r="F779" s="5" t="s">
        <v>1314</v>
      </c>
      <c r="G779" s="28">
        <v>1</v>
      </c>
      <c r="H779" s="25">
        <f>VLOOKUP($F779,Produk!$B$2:$C$63,2,0)</f>
        <v>22000</v>
      </c>
      <c r="I779" s="25">
        <f t="shared" si="20"/>
        <v>22000</v>
      </c>
      <c r="J779" s="26" t="s">
        <v>1266</v>
      </c>
      <c r="K779" s="13" t="s">
        <v>1267</v>
      </c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20">
      <c r="A780" s="5" t="s">
        <v>1281</v>
      </c>
      <c r="B780" s="29">
        <v>45090</v>
      </c>
      <c r="C780" s="5" t="s">
        <v>672</v>
      </c>
      <c r="D780" s="22" t="str">
        <f>VLOOKUP($C780,Customer!$A$1:$C$896,2,0)</f>
        <v>Rita</v>
      </c>
      <c r="E780" s="13">
        <f>VLOOKUP($C780,Customer!$A$1:$C$896,3,0)</f>
        <v>6283134310528</v>
      </c>
      <c r="F780" s="5" t="s">
        <v>1289</v>
      </c>
      <c r="G780" s="28">
        <v>1</v>
      </c>
      <c r="H780" s="25">
        <f>VLOOKUP($F780,Produk!$B$2:$C$75,2,0)</f>
        <v>30000</v>
      </c>
      <c r="I780" s="25">
        <f t="shared" si="20"/>
        <v>30000</v>
      </c>
      <c r="J780" s="26" t="s">
        <v>1272</v>
      </c>
      <c r="K780" s="13" t="s">
        <v>1267</v>
      </c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20">
      <c r="A781" s="5" t="s">
        <v>1281</v>
      </c>
      <c r="B781" s="29">
        <v>45090</v>
      </c>
      <c r="C781" s="5" t="s">
        <v>672</v>
      </c>
      <c r="D781" s="22" t="str">
        <f>VLOOKUP($C781,Customer!$A$1:$C$896,2,0)</f>
        <v>Rita</v>
      </c>
      <c r="E781" s="13">
        <f>VLOOKUP($C781,Customer!$A$1:$C$896,3,0)</f>
        <v>6283134310528</v>
      </c>
      <c r="F781" s="5" t="s">
        <v>1274</v>
      </c>
      <c r="G781" s="28">
        <v>1</v>
      </c>
      <c r="H781" s="25">
        <f>VLOOKUP($F781,Produk!$B$2:$C$63,2,0)</f>
        <v>22000</v>
      </c>
      <c r="I781" s="25">
        <f t="shared" si="20"/>
        <v>22000</v>
      </c>
      <c r="J781" s="26" t="s">
        <v>1272</v>
      </c>
      <c r="K781" s="13" t="s">
        <v>1267</v>
      </c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20">
      <c r="A782" s="5" t="s">
        <v>1281</v>
      </c>
      <c r="B782" s="29">
        <v>45090</v>
      </c>
      <c r="C782" s="5" t="s">
        <v>673</v>
      </c>
      <c r="D782" s="22" t="str">
        <f>VLOOKUP($C782,Customer!$A$1:$C$896,2,0)</f>
        <v>Adhita</v>
      </c>
      <c r="E782" s="13">
        <f>VLOOKUP($C782,Customer!$A$1:$C$896,3,0)</f>
        <v>6281515033450</v>
      </c>
      <c r="F782" s="5" t="s">
        <v>1268</v>
      </c>
      <c r="G782" s="28">
        <v>1</v>
      </c>
      <c r="H782" s="25">
        <f>VLOOKUP($F782,Produk!$B$2:$C$63,2,0)</f>
        <v>35000</v>
      </c>
      <c r="I782" s="25">
        <f t="shared" si="20"/>
        <v>35000</v>
      </c>
      <c r="J782" s="26" t="str">
        <f t="shared" ref="J782:J789" si="22">J781</f>
        <v>Cash</v>
      </c>
      <c r="K782" s="13" t="s">
        <v>1267</v>
      </c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20">
      <c r="A783" s="5" t="s">
        <v>1281</v>
      </c>
      <c r="B783" s="29">
        <v>45090</v>
      </c>
      <c r="C783" s="5" t="s">
        <v>673</v>
      </c>
      <c r="D783" s="22" t="str">
        <f>VLOOKUP($C783,Customer!$A$1:$C$896,2,0)</f>
        <v>Adhita</v>
      </c>
      <c r="E783" s="13">
        <f>VLOOKUP($C783,Customer!$A$1:$C$896,3,0)</f>
        <v>6281515033450</v>
      </c>
      <c r="F783" s="5" t="s">
        <v>1289</v>
      </c>
      <c r="G783" s="28">
        <v>1</v>
      </c>
      <c r="H783" s="25">
        <f>VLOOKUP($F783,Produk!$B$2:$C$75,2,0)</f>
        <v>30000</v>
      </c>
      <c r="I783" s="25">
        <f t="shared" si="20"/>
        <v>30000</v>
      </c>
      <c r="J783" s="26" t="str">
        <f t="shared" si="22"/>
        <v>Cash</v>
      </c>
      <c r="K783" s="13" t="s">
        <v>1267</v>
      </c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20">
      <c r="A784" s="5" t="s">
        <v>1281</v>
      </c>
      <c r="B784" s="29">
        <v>45090</v>
      </c>
      <c r="C784" s="5" t="s">
        <v>673</v>
      </c>
      <c r="D784" s="22" t="str">
        <f>VLOOKUP($C784,Customer!$A$1:$C$896,2,0)</f>
        <v>Adhita</v>
      </c>
      <c r="E784" s="13">
        <f>VLOOKUP($C784,Customer!$A$1:$C$896,3,0)</f>
        <v>6281515033450</v>
      </c>
      <c r="F784" s="5" t="s">
        <v>1287</v>
      </c>
      <c r="G784" s="28">
        <v>1</v>
      </c>
      <c r="H784" s="25">
        <f>VLOOKUP($F784,Produk!$B$2:$C$75,2,0)</f>
        <v>27000</v>
      </c>
      <c r="I784" s="25">
        <f t="shared" si="20"/>
        <v>27000</v>
      </c>
      <c r="J784" s="26" t="str">
        <f t="shared" si="22"/>
        <v>Cash</v>
      </c>
      <c r="K784" s="13" t="s">
        <v>1267</v>
      </c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20">
      <c r="A785" s="5" t="s">
        <v>1281</v>
      </c>
      <c r="B785" s="29">
        <v>45090</v>
      </c>
      <c r="C785" s="5" t="s">
        <v>673</v>
      </c>
      <c r="D785" s="22" t="str">
        <f>VLOOKUP($C785,Customer!$A$1:$C$896,2,0)</f>
        <v>Adhita</v>
      </c>
      <c r="E785" s="13">
        <f>VLOOKUP($C785,Customer!$A$1:$C$896,3,0)</f>
        <v>6281515033450</v>
      </c>
      <c r="F785" s="5" t="s">
        <v>1317</v>
      </c>
      <c r="G785" s="28">
        <v>1</v>
      </c>
      <c r="H785" s="25">
        <f>VLOOKUP($F785,Produk!$B$2:$C$75,2,0)</f>
        <v>27000</v>
      </c>
      <c r="I785" s="25">
        <f t="shared" si="20"/>
        <v>27000</v>
      </c>
      <c r="J785" s="26" t="str">
        <f t="shared" si="22"/>
        <v>Cash</v>
      </c>
      <c r="K785" s="13" t="s">
        <v>1267</v>
      </c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20">
      <c r="A786" s="5" t="s">
        <v>1281</v>
      </c>
      <c r="B786" s="29">
        <v>45090</v>
      </c>
      <c r="C786" s="5" t="s">
        <v>3</v>
      </c>
      <c r="D786" s="22" t="str">
        <f>VLOOKUP($C786,Customer!$A$1:$C$896,2,0)</f>
        <v>Citra Bayunda</v>
      </c>
      <c r="E786" s="23">
        <f>VLOOKUP($C786,Customer!$A$1:$C$896,3,0)</f>
        <v>6281231177447</v>
      </c>
      <c r="F786" s="5" t="s">
        <v>1268</v>
      </c>
      <c r="G786" s="28">
        <v>1</v>
      </c>
      <c r="H786" s="25">
        <f>VLOOKUP($F786,Produk!$B$2:$C$63,2,0)</f>
        <v>35000</v>
      </c>
      <c r="I786" s="25">
        <f t="shared" si="20"/>
        <v>35000</v>
      </c>
      <c r="J786" s="26" t="str">
        <f t="shared" si="22"/>
        <v>Cash</v>
      </c>
      <c r="K786" s="13" t="s">
        <v>1267</v>
      </c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20">
      <c r="A787" s="5" t="s">
        <v>1281</v>
      </c>
      <c r="B787" s="29">
        <v>45090</v>
      </c>
      <c r="C787" s="5" t="s">
        <v>3</v>
      </c>
      <c r="D787" s="22" t="str">
        <f>VLOOKUP($C787,Customer!$A$1:$C$896,2,0)</f>
        <v>Citra Bayunda</v>
      </c>
      <c r="E787" s="23">
        <f>VLOOKUP($C787,Customer!$A$1:$C$896,3,0)</f>
        <v>6281231177447</v>
      </c>
      <c r="F787" s="5" t="s">
        <v>1289</v>
      </c>
      <c r="G787" s="28">
        <v>1</v>
      </c>
      <c r="H787" s="25">
        <f>VLOOKUP($F787,Produk!$B$2:$C$75,2,0)</f>
        <v>30000</v>
      </c>
      <c r="I787" s="25">
        <f t="shared" si="20"/>
        <v>30000</v>
      </c>
      <c r="J787" s="26" t="str">
        <f t="shared" si="22"/>
        <v>Cash</v>
      </c>
      <c r="K787" s="13" t="s">
        <v>1267</v>
      </c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20">
      <c r="A788" s="5" t="s">
        <v>1281</v>
      </c>
      <c r="B788" s="29">
        <v>45090</v>
      </c>
      <c r="C788" s="5" t="s">
        <v>3</v>
      </c>
      <c r="D788" s="22" t="str">
        <f>VLOOKUP($C788,Customer!$A$1:$C$896,2,0)</f>
        <v>Citra Bayunda</v>
      </c>
      <c r="E788" s="23">
        <f>VLOOKUP($C788,Customer!$A$1:$C$896,3,0)</f>
        <v>6281231177447</v>
      </c>
      <c r="F788" s="5" t="s">
        <v>1317</v>
      </c>
      <c r="G788" s="28">
        <v>1</v>
      </c>
      <c r="H788" s="25">
        <f>VLOOKUP($F788,Produk!$B$2:$C$75,2,0)</f>
        <v>27000</v>
      </c>
      <c r="I788" s="25">
        <f t="shared" si="20"/>
        <v>27000</v>
      </c>
      <c r="J788" s="26" t="str">
        <f t="shared" si="22"/>
        <v>Cash</v>
      </c>
      <c r="K788" s="13" t="s">
        <v>1267</v>
      </c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20">
      <c r="A789" s="5" t="s">
        <v>1281</v>
      </c>
      <c r="B789" s="29">
        <v>45090</v>
      </c>
      <c r="C789" s="5" t="s">
        <v>3</v>
      </c>
      <c r="D789" s="22" t="str">
        <f>VLOOKUP($C789,Customer!$A$1:$C$896,2,0)</f>
        <v>Citra Bayunda</v>
      </c>
      <c r="E789" s="23">
        <f>VLOOKUP($C789,Customer!$A$1:$C$896,3,0)</f>
        <v>6281231177447</v>
      </c>
      <c r="F789" s="5" t="s">
        <v>1314</v>
      </c>
      <c r="G789" s="28">
        <v>1</v>
      </c>
      <c r="H789" s="25">
        <f>VLOOKUP($F789,Produk!$B$2:$C$63,2,0)</f>
        <v>22000</v>
      </c>
      <c r="I789" s="25">
        <f t="shared" si="20"/>
        <v>22000</v>
      </c>
      <c r="J789" s="26" t="str">
        <f t="shared" si="22"/>
        <v>Cash</v>
      </c>
      <c r="K789" s="13" t="s">
        <v>1267</v>
      </c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20">
      <c r="A790" s="5" t="s">
        <v>1284</v>
      </c>
      <c r="B790" s="29">
        <v>45091</v>
      </c>
      <c r="C790" s="5" t="s">
        <v>675</v>
      </c>
      <c r="D790" s="22" t="str">
        <f>VLOOKUP($C790,Customer!$A$1:$C$896,2,0)</f>
        <v>Aqil</v>
      </c>
      <c r="E790" s="13">
        <f>VLOOKUP($C790,Customer!$A$1:$C$896,3,0)</f>
        <v>6289678824408</v>
      </c>
      <c r="F790" s="5" t="s">
        <v>1268</v>
      </c>
      <c r="G790" s="28">
        <v>1</v>
      </c>
      <c r="H790" s="25">
        <f>VLOOKUP($F790,Produk!$B$2:$C$63,2,0)</f>
        <v>35000</v>
      </c>
      <c r="I790" s="25">
        <f t="shared" si="20"/>
        <v>35000</v>
      </c>
      <c r="J790" s="26" t="s">
        <v>1272</v>
      </c>
      <c r="K790" s="13" t="s">
        <v>1267</v>
      </c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20">
      <c r="A791" s="5" t="s">
        <v>1284</v>
      </c>
      <c r="B791" s="29">
        <v>45091</v>
      </c>
      <c r="C791" s="5" t="s">
        <v>675</v>
      </c>
      <c r="D791" s="22" t="str">
        <f>VLOOKUP($C791,Customer!$A$1:$C$896,2,0)</f>
        <v>Aqil</v>
      </c>
      <c r="E791" s="13">
        <f>VLOOKUP($C791,Customer!$A$1:$C$896,3,0)</f>
        <v>6289678824408</v>
      </c>
      <c r="F791" s="5" t="s">
        <v>1282</v>
      </c>
      <c r="G791" s="28">
        <v>1</v>
      </c>
      <c r="H791" s="25">
        <f>VLOOKUP($F791,Produk!$B$2:$C$63,2,0)</f>
        <v>30000</v>
      </c>
      <c r="I791" s="25">
        <f t="shared" si="20"/>
        <v>30000</v>
      </c>
      <c r="J791" s="26" t="s">
        <v>1272</v>
      </c>
      <c r="K791" s="13" t="s">
        <v>1267</v>
      </c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20">
      <c r="A792" s="5" t="s">
        <v>1284</v>
      </c>
      <c r="B792" s="29">
        <v>45091</v>
      </c>
      <c r="C792" s="5" t="s">
        <v>675</v>
      </c>
      <c r="D792" s="22" t="str">
        <f>VLOOKUP($C792,Customer!$A$1:$C$896,2,0)</f>
        <v>Aqil</v>
      </c>
      <c r="E792" s="13">
        <f>VLOOKUP($C792,Customer!$A$1:$C$896,3,0)</f>
        <v>6289678824408</v>
      </c>
      <c r="F792" s="5" t="s">
        <v>1273</v>
      </c>
      <c r="G792" s="28">
        <v>1</v>
      </c>
      <c r="H792" s="25">
        <f>VLOOKUP($F792,Produk!$B$2:$C$63,2,0)</f>
        <v>22000</v>
      </c>
      <c r="I792" s="25">
        <f t="shared" si="20"/>
        <v>22000</v>
      </c>
      <c r="J792" s="26" t="s">
        <v>1272</v>
      </c>
      <c r="K792" s="13" t="s">
        <v>1267</v>
      </c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20">
      <c r="A793" s="5" t="s">
        <v>1284</v>
      </c>
      <c r="B793" s="29">
        <v>45091</v>
      </c>
      <c r="C793" s="5" t="s">
        <v>675</v>
      </c>
      <c r="D793" s="22" t="str">
        <f>VLOOKUP($C793,Customer!$A$1:$C$896,2,0)</f>
        <v>Aqil</v>
      </c>
      <c r="E793" s="13">
        <f>VLOOKUP($C793,Customer!$A$1:$C$896,3,0)</f>
        <v>6289678824408</v>
      </c>
      <c r="F793" s="5" t="s">
        <v>1274</v>
      </c>
      <c r="G793" s="28">
        <v>1</v>
      </c>
      <c r="H793" s="25">
        <f>VLOOKUP($F793,Produk!$B$2:$C$63,2,0)</f>
        <v>22000</v>
      </c>
      <c r="I793" s="25">
        <f t="shared" si="20"/>
        <v>22000</v>
      </c>
      <c r="J793" s="26" t="s">
        <v>1272</v>
      </c>
      <c r="K793" s="13" t="s">
        <v>1267</v>
      </c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20">
      <c r="A794" s="5" t="s">
        <v>1284</v>
      </c>
      <c r="B794" s="29">
        <v>45091</v>
      </c>
      <c r="C794" s="5" t="s">
        <v>677</v>
      </c>
      <c r="D794" s="22" t="str">
        <f>VLOOKUP($C794,Customer!$A$1:$C$896,2,0)</f>
        <v>Zahra</v>
      </c>
      <c r="E794" s="13">
        <f>VLOOKUP($C794,Customer!$A$1:$C$896,3,0)</f>
        <v>6281378273191</v>
      </c>
      <c r="F794" s="5" t="s">
        <v>1268</v>
      </c>
      <c r="G794" s="28">
        <v>1</v>
      </c>
      <c r="H794" s="25">
        <f>VLOOKUP($F794,Produk!$B$2:$C$63,2,0)</f>
        <v>35000</v>
      </c>
      <c r="I794" s="25">
        <f t="shared" si="20"/>
        <v>35000</v>
      </c>
      <c r="J794" s="26" t="s">
        <v>1266</v>
      </c>
      <c r="K794" s="13" t="s">
        <v>1267</v>
      </c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20">
      <c r="A795" s="5" t="s">
        <v>1284</v>
      </c>
      <c r="B795" s="29">
        <v>45091</v>
      </c>
      <c r="C795" s="5" t="s">
        <v>677</v>
      </c>
      <c r="D795" s="22" t="str">
        <f>VLOOKUP($C795,Customer!$A$1:$C$896,2,0)</f>
        <v>Zahra</v>
      </c>
      <c r="E795" s="13">
        <f>VLOOKUP($C795,Customer!$A$1:$C$896,3,0)</f>
        <v>6281378273191</v>
      </c>
      <c r="F795" s="5" t="s">
        <v>1282</v>
      </c>
      <c r="G795" s="28">
        <v>1</v>
      </c>
      <c r="H795" s="25">
        <f>VLOOKUP($F795,Produk!$B$2:$C$63,2,0)</f>
        <v>30000</v>
      </c>
      <c r="I795" s="25">
        <f t="shared" si="20"/>
        <v>30000</v>
      </c>
      <c r="J795" s="26" t="s">
        <v>1266</v>
      </c>
      <c r="K795" s="13" t="s">
        <v>1267</v>
      </c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20">
      <c r="A796" s="5" t="s">
        <v>1284</v>
      </c>
      <c r="B796" s="29">
        <v>45091</v>
      </c>
      <c r="C796" s="5" t="s">
        <v>677</v>
      </c>
      <c r="D796" s="22" t="str">
        <f>VLOOKUP($C796,Customer!$A$1:$C$896,2,0)</f>
        <v>Zahra</v>
      </c>
      <c r="E796" s="13">
        <f>VLOOKUP($C796,Customer!$A$1:$C$896,3,0)</f>
        <v>6281378273191</v>
      </c>
      <c r="F796" s="5" t="s">
        <v>1314</v>
      </c>
      <c r="G796" s="28">
        <v>1</v>
      </c>
      <c r="H796" s="25">
        <f>VLOOKUP($F796,Produk!$B$2:$C$63,2,0)</f>
        <v>22000</v>
      </c>
      <c r="I796" s="25">
        <f t="shared" si="20"/>
        <v>22000</v>
      </c>
      <c r="J796" s="26" t="s">
        <v>1266</v>
      </c>
      <c r="K796" s="13" t="s">
        <v>1267</v>
      </c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20">
      <c r="A797" s="5" t="s">
        <v>1284</v>
      </c>
      <c r="B797" s="29">
        <v>45091</v>
      </c>
      <c r="C797" s="5" t="s">
        <v>677</v>
      </c>
      <c r="D797" s="22" t="str">
        <f>VLOOKUP($C797,Customer!$A$1:$C$896,2,0)</f>
        <v>Zahra</v>
      </c>
      <c r="E797" s="13">
        <f>VLOOKUP($C797,Customer!$A$1:$C$896,3,0)</f>
        <v>6281378273191</v>
      </c>
      <c r="F797" s="5" t="s">
        <v>1317</v>
      </c>
      <c r="G797" s="28">
        <v>1</v>
      </c>
      <c r="H797" s="25">
        <f>VLOOKUP($F797,Produk!$B$2:$C$75,2,0)</f>
        <v>27000</v>
      </c>
      <c r="I797" s="25">
        <f t="shared" si="20"/>
        <v>27000</v>
      </c>
      <c r="J797" s="26" t="s">
        <v>1266</v>
      </c>
      <c r="K797" s="13" t="s">
        <v>1267</v>
      </c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20">
      <c r="A798" s="5" t="s">
        <v>1284</v>
      </c>
      <c r="B798" s="29">
        <v>45091</v>
      </c>
      <c r="C798" s="5" t="s">
        <v>679</v>
      </c>
      <c r="D798" s="22" t="str">
        <f>VLOOKUP($C798,Customer!$A$1:$C$896,2,0)</f>
        <v>Heling</v>
      </c>
      <c r="E798" s="13">
        <f>VLOOKUP($C798,Customer!$A$1:$C$896,3,0)</f>
        <v>6281217446326</v>
      </c>
      <c r="F798" s="5" t="s">
        <v>1282</v>
      </c>
      <c r="G798" s="28">
        <v>1</v>
      </c>
      <c r="H798" s="25">
        <f>VLOOKUP($F798,Produk!$B$2:$C$63,2,0)</f>
        <v>30000</v>
      </c>
      <c r="I798" s="25">
        <f t="shared" si="20"/>
        <v>30000</v>
      </c>
      <c r="J798" s="26" t="s">
        <v>1266</v>
      </c>
      <c r="K798" s="13" t="s">
        <v>1267</v>
      </c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20">
      <c r="A799" s="5" t="s">
        <v>1284</v>
      </c>
      <c r="B799" s="29">
        <v>45091</v>
      </c>
      <c r="C799" s="5" t="s">
        <v>679</v>
      </c>
      <c r="D799" s="22" t="str">
        <f>VLOOKUP($C799,Customer!$A$1:$C$896,2,0)</f>
        <v>Heling</v>
      </c>
      <c r="E799" s="13">
        <f>VLOOKUP($C799,Customer!$A$1:$C$896,3,0)</f>
        <v>6281217446326</v>
      </c>
      <c r="F799" s="5" t="s">
        <v>1289</v>
      </c>
      <c r="G799" s="28">
        <v>1</v>
      </c>
      <c r="H799" s="25">
        <f>VLOOKUP($F799,Produk!$B$2:$C$75,2,0)</f>
        <v>30000</v>
      </c>
      <c r="I799" s="25">
        <f t="shared" si="20"/>
        <v>30000</v>
      </c>
      <c r="J799" s="26" t="s">
        <v>1266</v>
      </c>
      <c r="K799" s="13" t="s">
        <v>1267</v>
      </c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20">
      <c r="A800" s="5" t="s">
        <v>1284</v>
      </c>
      <c r="B800" s="29">
        <v>45091</v>
      </c>
      <c r="C800" s="5" t="s">
        <v>679</v>
      </c>
      <c r="D800" s="22" t="str">
        <f>VLOOKUP($C800,Customer!$A$1:$C$896,2,0)</f>
        <v>Heling</v>
      </c>
      <c r="E800" s="13">
        <f>VLOOKUP($C800,Customer!$A$1:$C$896,3,0)</f>
        <v>6281217446326</v>
      </c>
      <c r="F800" s="5" t="s">
        <v>1317</v>
      </c>
      <c r="G800" s="28">
        <v>1</v>
      </c>
      <c r="H800" s="25">
        <f>VLOOKUP($F800,Produk!$B$2:$C$75,2,0)</f>
        <v>27000</v>
      </c>
      <c r="I800" s="25">
        <f t="shared" si="20"/>
        <v>27000</v>
      </c>
      <c r="J800" s="26" t="s">
        <v>1266</v>
      </c>
      <c r="K800" s="13" t="s">
        <v>1267</v>
      </c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20">
      <c r="A801" s="5" t="s">
        <v>1284</v>
      </c>
      <c r="B801" s="29">
        <v>45091</v>
      </c>
      <c r="C801" s="5" t="s">
        <v>679</v>
      </c>
      <c r="D801" s="22" t="str">
        <f>VLOOKUP($C801,Customer!$A$1:$C$896,2,0)</f>
        <v>Heling</v>
      </c>
      <c r="E801" s="13">
        <f>VLOOKUP($C801,Customer!$A$1:$C$896,3,0)</f>
        <v>6281217446326</v>
      </c>
      <c r="F801" s="5" t="s">
        <v>1287</v>
      </c>
      <c r="G801" s="28">
        <v>1</v>
      </c>
      <c r="H801" s="25">
        <f>VLOOKUP($F801,Produk!$B$2:$C$75,2,0)</f>
        <v>27000</v>
      </c>
      <c r="I801" s="25">
        <f t="shared" si="20"/>
        <v>27000</v>
      </c>
      <c r="J801" s="26" t="s">
        <v>1266</v>
      </c>
      <c r="K801" s="13" t="s">
        <v>1267</v>
      </c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20">
      <c r="A802" s="5" t="s">
        <v>1284</v>
      </c>
      <c r="B802" s="29">
        <v>45091</v>
      </c>
      <c r="C802" s="5" t="s">
        <v>679</v>
      </c>
      <c r="D802" s="22" t="str">
        <f>VLOOKUP($C802,Customer!$A$1:$C$896,2,0)</f>
        <v>Heling</v>
      </c>
      <c r="E802" s="13">
        <f>VLOOKUP($C802,Customer!$A$1:$C$896,3,0)</f>
        <v>6281217446326</v>
      </c>
      <c r="F802" s="5" t="s">
        <v>1314</v>
      </c>
      <c r="G802" s="28">
        <v>1</v>
      </c>
      <c r="H802" s="25">
        <f>VLOOKUP($F802,Produk!$B$2:$C$63,2,0)</f>
        <v>22000</v>
      </c>
      <c r="I802" s="25">
        <f t="shared" si="20"/>
        <v>22000</v>
      </c>
      <c r="J802" s="26" t="s">
        <v>1266</v>
      </c>
      <c r="K802" s="13" t="s">
        <v>1267</v>
      </c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20">
      <c r="A803" s="5" t="s">
        <v>1284</v>
      </c>
      <c r="B803" s="29">
        <v>45091</v>
      </c>
      <c r="C803" s="5" t="s">
        <v>679</v>
      </c>
      <c r="D803" s="22" t="str">
        <f>VLOOKUP($C803,Customer!$A$1:$C$896,2,0)</f>
        <v>Heling</v>
      </c>
      <c r="E803" s="13">
        <f>VLOOKUP($C803,Customer!$A$1:$C$896,3,0)</f>
        <v>6281217446326</v>
      </c>
      <c r="F803" s="5" t="s">
        <v>1273</v>
      </c>
      <c r="G803" s="28">
        <v>1</v>
      </c>
      <c r="H803" s="25">
        <f>VLOOKUP($F803,Produk!$B$2:$C$63,2,0)</f>
        <v>22000</v>
      </c>
      <c r="I803" s="25">
        <f t="shared" si="20"/>
        <v>22000</v>
      </c>
      <c r="J803" s="26" t="s">
        <v>1266</v>
      </c>
      <c r="K803" s="13" t="s">
        <v>1267</v>
      </c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20">
      <c r="A804" s="5" t="s">
        <v>1284</v>
      </c>
      <c r="B804" s="29">
        <v>45091</v>
      </c>
      <c r="C804" s="5" t="s">
        <v>3</v>
      </c>
      <c r="D804" s="22" t="str">
        <f>VLOOKUP($C804,Customer!$A$1:$C$896,2,0)</f>
        <v>Citra Bayunda</v>
      </c>
      <c r="E804" s="23">
        <f>VLOOKUP($C804,Customer!$A$1:$C$896,3,0)</f>
        <v>6281231177447</v>
      </c>
      <c r="F804" s="5" t="s">
        <v>1274</v>
      </c>
      <c r="G804" s="28">
        <v>1</v>
      </c>
      <c r="H804" s="25">
        <f>VLOOKUP($F804,Produk!$B$2:$C$63,2,0)</f>
        <v>22000</v>
      </c>
      <c r="I804" s="25">
        <f t="shared" si="20"/>
        <v>22000</v>
      </c>
      <c r="J804" s="26" t="s">
        <v>1266</v>
      </c>
      <c r="K804" s="13" t="s">
        <v>1267</v>
      </c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20">
      <c r="A805" s="5" t="s">
        <v>1284</v>
      </c>
      <c r="B805" s="29">
        <v>45091</v>
      </c>
      <c r="C805" s="5" t="s">
        <v>3</v>
      </c>
      <c r="D805" s="22" t="str">
        <f>VLOOKUP($C805,Customer!$A$1:$C$896,2,0)</f>
        <v>Citra Bayunda</v>
      </c>
      <c r="E805" s="23">
        <f>VLOOKUP($C805,Customer!$A$1:$C$896,3,0)</f>
        <v>6281231177447</v>
      </c>
      <c r="F805" s="5" t="s">
        <v>1273</v>
      </c>
      <c r="G805" s="28">
        <v>1</v>
      </c>
      <c r="H805" s="25">
        <f>VLOOKUP($F805,Produk!$B$2:$C$63,2,0)</f>
        <v>22000</v>
      </c>
      <c r="I805" s="25">
        <f t="shared" si="20"/>
        <v>22000</v>
      </c>
      <c r="J805" s="26" t="s">
        <v>1266</v>
      </c>
      <c r="K805" s="13" t="s">
        <v>1267</v>
      </c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20">
      <c r="A806" s="5" t="s">
        <v>1284</v>
      </c>
      <c r="B806" s="29">
        <v>45091</v>
      </c>
      <c r="C806" s="5" t="s">
        <v>681</v>
      </c>
      <c r="D806" s="22" t="str">
        <f>VLOOKUP($C806,Customer!$A$1:$C$896,2,0)</f>
        <v>Athyra Elmilla</v>
      </c>
      <c r="E806" s="13">
        <f>VLOOKUP($C806,Customer!$A$1:$C$896,3,0)</f>
        <v>6281225796680</v>
      </c>
      <c r="F806" s="5" t="s">
        <v>1282</v>
      </c>
      <c r="G806" s="28">
        <v>1</v>
      </c>
      <c r="H806" s="25">
        <f>VLOOKUP($F806,Produk!$B$2:$C$63,2,0)</f>
        <v>30000</v>
      </c>
      <c r="I806" s="25">
        <f t="shared" si="20"/>
        <v>30000</v>
      </c>
      <c r="J806" s="26" t="s">
        <v>1272</v>
      </c>
      <c r="K806" s="13" t="s">
        <v>1267</v>
      </c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20">
      <c r="A807" s="5" t="s">
        <v>1284</v>
      </c>
      <c r="B807" s="29">
        <v>45091</v>
      </c>
      <c r="C807" s="5" t="s">
        <v>681</v>
      </c>
      <c r="D807" s="22" t="str">
        <f>VLOOKUP($C807,Customer!$A$1:$C$896,2,0)</f>
        <v>Athyra Elmilla</v>
      </c>
      <c r="E807" s="13">
        <f>VLOOKUP($C807,Customer!$A$1:$C$896,3,0)</f>
        <v>6281225796680</v>
      </c>
      <c r="F807" s="5" t="s">
        <v>1289</v>
      </c>
      <c r="G807" s="28">
        <v>1</v>
      </c>
      <c r="H807" s="25">
        <f>VLOOKUP($F807,Produk!$B$2:$C$75,2,0)</f>
        <v>30000</v>
      </c>
      <c r="I807" s="25">
        <f t="shared" si="20"/>
        <v>30000</v>
      </c>
      <c r="J807" s="26" t="s">
        <v>1272</v>
      </c>
      <c r="K807" s="13" t="s">
        <v>1267</v>
      </c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20">
      <c r="A808" s="5" t="s">
        <v>1284</v>
      </c>
      <c r="B808" s="29">
        <v>45091</v>
      </c>
      <c r="C808" s="5" t="s">
        <v>681</v>
      </c>
      <c r="D808" s="22" t="str">
        <f>VLOOKUP($C808,Customer!$A$1:$C$896,2,0)</f>
        <v>Athyra Elmilla</v>
      </c>
      <c r="E808" s="13">
        <f>VLOOKUP($C808,Customer!$A$1:$C$896,3,0)</f>
        <v>6281225796680</v>
      </c>
      <c r="F808" s="5" t="s">
        <v>1317</v>
      </c>
      <c r="G808" s="28">
        <v>1</v>
      </c>
      <c r="H808" s="25">
        <f>VLOOKUP($F808,Produk!$B$2:$C$75,2,0)</f>
        <v>27000</v>
      </c>
      <c r="I808" s="25">
        <f t="shared" si="20"/>
        <v>27000</v>
      </c>
      <c r="J808" s="26" t="s">
        <v>1272</v>
      </c>
      <c r="K808" s="13" t="s">
        <v>1267</v>
      </c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20">
      <c r="A809" s="5" t="s">
        <v>1284</v>
      </c>
      <c r="B809" s="29">
        <v>45091</v>
      </c>
      <c r="C809" s="5" t="s">
        <v>681</v>
      </c>
      <c r="D809" s="22" t="str">
        <f>VLOOKUP($C809,Customer!$A$1:$C$896,2,0)</f>
        <v>Athyra Elmilla</v>
      </c>
      <c r="E809" s="13">
        <f>VLOOKUP($C809,Customer!$A$1:$C$896,3,0)</f>
        <v>6281225796680</v>
      </c>
      <c r="F809" s="5" t="s">
        <v>1287</v>
      </c>
      <c r="G809" s="28">
        <v>1</v>
      </c>
      <c r="H809" s="25">
        <f>VLOOKUP($F809,Produk!$B$2:$C$75,2,0)</f>
        <v>27000</v>
      </c>
      <c r="I809" s="25">
        <f t="shared" si="20"/>
        <v>27000</v>
      </c>
      <c r="J809" s="26" t="s">
        <v>1272</v>
      </c>
      <c r="K809" s="13" t="s">
        <v>1267</v>
      </c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20">
      <c r="A810" s="5" t="s">
        <v>1284</v>
      </c>
      <c r="B810" s="29">
        <v>45091</v>
      </c>
      <c r="C810" s="5" t="s">
        <v>3</v>
      </c>
      <c r="D810" s="22" t="str">
        <f>VLOOKUP($C810,Customer!$A$1:$C$896,2,0)</f>
        <v>Citra Bayunda</v>
      </c>
      <c r="E810" s="23">
        <f>VLOOKUP($C810,Customer!$A$1:$C$896,3,0)</f>
        <v>6281231177447</v>
      </c>
      <c r="F810" s="5" t="s">
        <v>1282</v>
      </c>
      <c r="G810" s="28">
        <v>1</v>
      </c>
      <c r="H810" s="25">
        <f>VLOOKUP($F810,Produk!$B$2:$C$63,2,0)</f>
        <v>30000</v>
      </c>
      <c r="I810" s="25">
        <f t="shared" si="20"/>
        <v>30000</v>
      </c>
      <c r="J810" s="26" t="s">
        <v>1266</v>
      </c>
      <c r="K810" s="13" t="s">
        <v>1267</v>
      </c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20">
      <c r="A811" s="5" t="s">
        <v>1284</v>
      </c>
      <c r="B811" s="29">
        <v>45091</v>
      </c>
      <c r="C811" s="5" t="s">
        <v>3</v>
      </c>
      <c r="D811" s="22" t="str">
        <f>VLOOKUP($C811,Customer!$A$1:$C$896,2,0)</f>
        <v>Citra Bayunda</v>
      </c>
      <c r="E811" s="23">
        <f>VLOOKUP($C811,Customer!$A$1:$C$896,3,0)</f>
        <v>6281231177447</v>
      </c>
      <c r="F811" s="5" t="s">
        <v>1287</v>
      </c>
      <c r="G811" s="28">
        <v>1</v>
      </c>
      <c r="H811" s="25">
        <f>VLOOKUP($F811,Produk!$B$2:$C$75,2,0)</f>
        <v>27000</v>
      </c>
      <c r="I811" s="25">
        <f t="shared" si="20"/>
        <v>27000</v>
      </c>
      <c r="J811" s="26" t="s">
        <v>1266</v>
      </c>
      <c r="K811" s="13" t="s">
        <v>1267</v>
      </c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20">
      <c r="A812" s="5" t="s">
        <v>1284</v>
      </c>
      <c r="B812" s="29">
        <v>45091</v>
      </c>
      <c r="C812" s="5" t="s">
        <v>3</v>
      </c>
      <c r="D812" s="22" t="str">
        <f>VLOOKUP($C812,Customer!$A$1:$C$896,2,0)</f>
        <v>Citra Bayunda</v>
      </c>
      <c r="E812" s="23">
        <f>VLOOKUP($C812,Customer!$A$1:$C$896,3,0)</f>
        <v>6281231177447</v>
      </c>
      <c r="F812" s="5" t="s">
        <v>1317</v>
      </c>
      <c r="G812" s="28">
        <v>1</v>
      </c>
      <c r="H812" s="25">
        <f>VLOOKUP($F812,Produk!$B$2:$C$75,2,0)</f>
        <v>27000</v>
      </c>
      <c r="I812" s="25">
        <f t="shared" si="20"/>
        <v>27000</v>
      </c>
      <c r="J812" s="26" t="s">
        <v>1266</v>
      </c>
      <c r="K812" s="13" t="s">
        <v>1267</v>
      </c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20">
      <c r="A813" s="5" t="s">
        <v>1284</v>
      </c>
      <c r="B813" s="29">
        <v>45091</v>
      </c>
      <c r="C813" s="5" t="s">
        <v>397</v>
      </c>
      <c r="D813" s="22" t="str">
        <f>VLOOKUP($C813,Customer!$A$1:$C$896,2,0)</f>
        <v>Nadia Qisthi</v>
      </c>
      <c r="E813" s="13">
        <f>VLOOKUP($C813,Customer!$A$1:$C$896,3,0)</f>
        <v>6285862411171</v>
      </c>
      <c r="F813" s="5" t="s">
        <v>1282</v>
      </c>
      <c r="G813" s="28">
        <v>1</v>
      </c>
      <c r="H813" s="25">
        <f>VLOOKUP($F813,Produk!$B$2:$C$63,2,0)</f>
        <v>30000</v>
      </c>
      <c r="I813" s="25">
        <f t="shared" si="20"/>
        <v>30000</v>
      </c>
      <c r="J813" s="26" t="s">
        <v>1266</v>
      </c>
      <c r="K813" s="13" t="s">
        <v>1267</v>
      </c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20">
      <c r="A814" s="5" t="s">
        <v>1284</v>
      </c>
      <c r="B814" s="29">
        <v>45091</v>
      </c>
      <c r="C814" s="5" t="s">
        <v>397</v>
      </c>
      <c r="D814" s="22" t="str">
        <f>VLOOKUP($C814,Customer!$A$1:$C$896,2,0)</f>
        <v>Nadia Qisthi</v>
      </c>
      <c r="E814" s="13">
        <f>VLOOKUP($C814,Customer!$A$1:$C$896,3,0)</f>
        <v>6285862411171</v>
      </c>
      <c r="F814" s="5" t="s">
        <v>1314</v>
      </c>
      <c r="G814" s="28">
        <v>1</v>
      </c>
      <c r="H814" s="25">
        <f>VLOOKUP($F814,Produk!$B$2:$C$63,2,0)</f>
        <v>22000</v>
      </c>
      <c r="I814" s="25">
        <f t="shared" si="20"/>
        <v>22000</v>
      </c>
      <c r="J814" s="26" t="s">
        <v>1266</v>
      </c>
      <c r="K814" s="13" t="s">
        <v>1267</v>
      </c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20">
      <c r="A815" s="5" t="s">
        <v>1284</v>
      </c>
      <c r="B815" s="29">
        <v>45091</v>
      </c>
      <c r="C815" s="5" t="s">
        <v>204</v>
      </c>
      <c r="D815" s="22" t="str">
        <f>VLOOKUP($C815,Customer!$A$1:$C$896,2,0)</f>
        <v>Putri Dwitasari</v>
      </c>
      <c r="E815" s="23">
        <f>VLOOKUP($C815,Customer!$A$1:$C$896,3,0)</f>
        <v>6281803224141</v>
      </c>
      <c r="F815" s="5" t="s">
        <v>1282</v>
      </c>
      <c r="G815" s="28">
        <v>1</v>
      </c>
      <c r="H815" s="25">
        <f>VLOOKUP($F815,Produk!$B$2:$C$63,2,0)</f>
        <v>30000</v>
      </c>
      <c r="I815" s="25">
        <f t="shared" si="20"/>
        <v>30000</v>
      </c>
      <c r="J815" s="26" t="s">
        <v>1266</v>
      </c>
      <c r="K815" s="13" t="s">
        <v>1267</v>
      </c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20">
      <c r="A816" s="5" t="s">
        <v>1284</v>
      </c>
      <c r="B816" s="29">
        <v>45091</v>
      </c>
      <c r="C816" s="5" t="s">
        <v>204</v>
      </c>
      <c r="D816" s="22" t="str">
        <f>VLOOKUP($C816,Customer!$A$1:$C$896,2,0)</f>
        <v>Putri Dwitasari</v>
      </c>
      <c r="E816" s="23">
        <f>VLOOKUP($C816,Customer!$A$1:$C$896,3,0)</f>
        <v>6281803224141</v>
      </c>
      <c r="F816" s="5" t="s">
        <v>1314</v>
      </c>
      <c r="G816" s="28">
        <v>1</v>
      </c>
      <c r="H816" s="25">
        <f>VLOOKUP($F816,Produk!$B$2:$C$63,2,0)</f>
        <v>22000</v>
      </c>
      <c r="I816" s="25">
        <f t="shared" si="20"/>
        <v>22000</v>
      </c>
      <c r="J816" s="26" t="s">
        <v>1266</v>
      </c>
      <c r="K816" s="13" t="s">
        <v>1267</v>
      </c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20">
      <c r="A817" s="5" t="s">
        <v>1284</v>
      </c>
      <c r="B817" s="29">
        <v>45091</v>
      </c>
      <c r="C817" s="5" t="s">
        <v>204</v>
      </c>
      <c r="D817" s="22" t="str">
        <f>VLOOKUP($C817,Customer!$A$1:$C$896,2,0)</f>
        <v>Putri Dwitasari</v>
      </c>
      <c r="E817" s="23">
        <f>VLOOKUP($C817,Customer!$A$1:$C$896,3,0)</f>
        <v>6281803224141</v>
      </c>
      <c r="F817" s="5" t="s">
        <v>1317</v>
      </c>
      <c r="G817" s="28">
        <v>1</v>
      </c>
      <c r="H817" s="25">
        <f>VLOOKUP($F817,Produk!$B$2:$C$75,2,0)</f>
        <v>27000</v>
      </c>
      <c r="I817" s="25">
        <f t="shared" si="20"/>
        <v>27000</v>
      </c>
      <c r="J817" s="26" t="s">
        <v>1266</v>
      </c>
      <c r="K817" s="13" t="s">
        <v>1267</v>
      </c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20">
      <c r="A818" s="5" t="s">
        <v>1284</v>
      </c>
      <c r="B818" s="29">
        <v>45091</v>
      </c>
      <c r="C818" s="5" t="s">
        <v>3</v>
      </c>
      <c r="D818" s="22" t="str">
        <f>VLOOKUP($C818,Customer!$A$1:$C$896,2,0)</f>
        <v>Citra Bayunda</v>
      </c>
      <c r="E818" s="23">
        <f>VLOOKUP($C818,Customer!$A$1:$C$896,3,0)</f>
        <v>6281231177447</v>
      </c>
      <c r="F818" s="5" t="s">
        <v>1273</v>
      </c>
      <c r="G818" s="28">
        <v>1</v>
      </c>
      <c r="H818" s="25">
        <f>VLOOKUP($F818,Produk!$B$2:$C$63,2,0)</f>
        <v>22000</v>
      </c>
      <c r="I818" s="25">
        <f t="shared" si="20"/>
        <v>22000</v>
      </c>
      <c r="J818" s="26" t="s">
        <v>1266</v>
      </c>
      <c r="K818" s="13" t="s">
        <v>1267</v>
      </c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20">
      <c r="A819" s="5" t="s">
        <v>1284</v>
      </c>
      <c r="B819" s="29">
        <v>45091</v>
      </c>
      <c r="C819" s="5" t="s">
        <v>3</v>
      </c>
      <c r="D819" s="22" t="str">
        <f>VLOOKUP($C819,Customer!$A$1:$C$896,2,0)</f>
        <v>Citra Bayunda</v>
      </c>
      <c r="E819" s="23">
        <f>VLOOKUP($C819,Customer!$A$1:$C$896,3,0)</f>
        <v>6281231177447</v>
      </c>
      <c r="F819" s="5" t="s">
        <v>1269</v>
      </c>
      <c r="G819" s="28">
        <v>1</v>
      </c>
      <c r="H819" s="25">
        <f>VLOOKUP($F819,Produk!$B$2:$C$63,2,0)</f>
        <v>28000</v>
      </c>
      <c r="I819" s="25">
        <f t="shared" si="20"/>
        <v>28000</v>
      </c>
      <c r="J819" s="26" t="s">
        <v>1266</v>
      </c>
      <c r="K819" s="13" t="s">
        <v>1267</v>
      </c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20">
      <c r="A820" s="5" t="s">
        <v>1284</v>
      </c>
      <c r="B820" s="29">
        <v>45091</v>
      </c>
      <c r="C820" s="5" t="s">
        <v>3</v>
      </c>
      <c r="D820" s="22" t="str">
        <f>VLOOKUP($C820,Customer!$A$1:$C$896,2,0)</f>
        <v>Citra Bayunda</v>
      </c>
      <c r="E820" s="23">
        <f>VLOOKUP($C820,Customer!$A$1:$C$896,3,0)</f>
        <v>6281231177447</v>
      </c>
      <c r="F820" s="5" t="s">
        <v>1274</v>
      </c>
      <c r="G820" s="28">
        <v>1</v>
      </c>
      <c r="H820" s="25">
        <f>VLOOKUP($F820,Produk!$B$2:$C$63,2,0)</f>
        <v>22000</v>
      </c>
      <c r="I820" s="25">
        <f t="shared" si="20"/>
        <v>22000</v>
      </c>
      <c r="J820" s="26" t="s">
        <v>1266</v>
      </c>
      <c r="K820" s="13" t="s">
        <v>1267</v>
      </c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20">
      <c r="A821" s="5" t="s">
        <v>1284</v>
      </c>
      <c r="B821" s="29">
        <v>45091</v>
      </c>
      <c r="C821" s="5" t="s">
        <v>683</v>
      </c>
      <c r="D821" s="22" t="str">
        <f>VLOOKUP($C821,Customer!$A$1:$C$896,2,0)</f>
        <v>Putri Dewi</v>
      </c>
      <c r="E821" s="13">
        <f>VLOOKUP($C821,Customer!$A$1:$C$896,3,0)</f>
        <v>6285706540525</v>
      </c>
      <c r="F821" s="5" t="s">
        <v>1289</v>
      </c>
      <c r="G821" s="28">
        <v>1</v>
      </c>
      <c r="H821" s="25">
        <f>VLOOKUP($F821,Produk!$B$2:$C$75,2,0)</f>
        <v>30000</v>
      </c>
      <c r="I821" s="25">
        <f t="shared" si="20"/>
        <v>30000</v>
      </c>
      <c r="J821" s="26" t="s">
        <v>1266</v>
      </c>
      <c r="K821" s="13" t="s">
        <v>1278</v>
      </c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20">
      <c r="A822" s="5" t="s">
        <v>1284</v>
      </c>
      <c r="B822" s="29">
        <v>45091</v>
      </c>
      <c r="C822" s="5" t="s">
        <v>683</v>
      </c>
      <c r="D822" s="22" t="str">
        <f>VLOOKUP($C822,Customer!$A$1:$C$896,2,0)</f>
        <v>Putri Dewi</v>
      </c>
      <c r="E822" s="13">
        <f>VLOOKUP($C822,Customer!$A$1:$C$896,3,0)</f>
        <v>6285706540525</v>
      </c>
      <c r="F822" s="5" t="s">
        <v>1314</v>
      </c>
      <c r="G822" s="28">
        <v>1</v>
      </c>
      <c r="H822" s="25">
        <f>VLOOKUP($F822,Produk!$B$2:$C$63,2,0)</f>
        <v>22000</v>
      </c>
      <c r="I822" s="25">
        <f t="shared" si="20"/>
        <v>22000</v>
      </c>
      <c r="J822" s="26" t="s">
        <v>1266</v>
      </c>
      <c r="K822" s="13" t="s">
        <v>1278</v>
      </c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20">
      <c r="A823" s="5" t="s">
        <v>1264</v>
      </c>
      <c r="B823" s="29">
        <v>45093</v>
      </c>
      <c r="C823" s="5" t="s">
        <v>685</v>
      </c>
      <c r="D823" s="22" t="str">
        <f>VLOOKUP($C823,Customer!$A$1:$C$896,2,0)</f>
        <v>Ananda Suci</v>
      </c>
      <c r="E823" s="13">
        <f>VLOOKUP($C823,Customer!$A$1:$C$896,3,0)</f>
        <v>6285730866112</v>
      </c>
      <c r="F823" s="5" t="s">
        <v>1273</v>
      </c>
      <c r="G823" s="28">
        <v>1</v>
      </c>
      <c r="H823" s="25">
        <f>VLOOKUP($F823,Produk!$B$2:$C$63,2,0)</f>
        <v>22000</v>
      </c>
      <c r="I823" s="25">
        <f t="shared" si="20"/>
        <v>22000</v>
      </c>
      <c r="J823" s="26" t="s">
        <v>1266</v>
      </c>
      <c r="K823" s="13" t="s">
        <v>1267</v>
      </c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20">
      <c r="A824" s="5" t="s">
        <v>1264</v>
      </c>
      <c r="B824" s="29">
        <v>45093</v>
      </c>
      <c r="C824" s="5" t="s">
        <v>685</v>
      </c>
      <c r="D824" s="22" t="str">
        <f>VLOOKUP($C824,Customer!$A$1:$C$896,2,0)</f>
        <v>Ananda Suci</v>
      </c>
      <c r="E824" s="13">
        <f>VLOOKUP($C824,Customer!$A$1:$C$896,3,0)</f>
        <v>6285730866112</v>
      </c>
      <c r="F824" s="5" t="s">
        <v>1317</v>
      </c>
      <c r="G824" s="28">
        <v>1</v>
      </c>
      <c r="H824" s="25">
        <f>VLOOKUP($F824,Produk!$B$2:$C$75,2,0)</f>
        <v>27000</v>
      </c>
      <c r="I824" s="25">
        <f t="shared" si="20"/>
        <v>27000</v>
      </c>
      <c r="J824" s="26" t="s">
        <v>1266</v>
      </c>
      <c r="K824" s="13" t="s">
        <v>1267</v>
      </c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20">
      <c r="A825" s="5" t="s">
        <v>1264</v>
      </c>
      <c r="B825" s="29">
        <v>45093</v>
      </c>
      <c r="C825" s="5" t="s">
        <v>685</v>
      </c>
      <c r="D825" s="22" t="str">
        <f>VLOOKUP($C825,Customer!$A$1:$C$896,2,0)</f>
        <v>Ananda Suci</v>
      </c>
      <c r="E825" s="13">
        <f>VLOOKUP($C825,Customer!$A$1:$C$896,3,0)</f>
        <v>6285730866112</v>
      </c>
      <c r="F825" s="5" t="s">
        <v>1268</v>
      </c>
      <c r="G825" s="28">
        <v>1</v>
      </c>
      <c r="H825" s="25">
        <f>VLOOKUP($F825,Produk!$B$2:$C$63,2,0)</f>
        <v>35000</v>
      </c>
      <c r="I825" s="25">
        <f t="shared" si="20"/>
        <v>35000</v>
      </c>
      <c r="J825" s="26" t="s">
        <v>1266</v>
      </c>
      <c r="K825" s="13" t="s">
        <v>1267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20">
      <c r="A826" s="5" t="s">
        <v>1264</v>
      </c>
      <c r="B826" s="29">
        <v>45093</v>
      </c>
      <c r="C826" s="5" t="s">
        <v>685</v>
      </c>
      <c r="D826" s="22" t="str">
        <f>VLOOKUP($C826,Customer!$A$1:$C$896,2,0)</f>
        <v>Ananda Suci</v>
      </c>
      <c r="E826" s="13">
        <f>VLOOKUP($C826,Customer!$A$1:$C$896,3,0)</f>
        <v>6285730866112</v>
      </c>
      <c r="F826" s="5" t="s">
        <v>1271</v>
      </c>
      <c r="G826" s="28">
        <v>1</v>
      </c>
      <c r="H826" s="25">
        <f>VLOOKUP($F826,Produk!$B$2:$C$63,2,0)</f>
        <v>15000</v>
      </c>
      <c r="I826" s="25">
        <f t="shared" si="20"/>
        <v>15000</v>
      </c>
      <c r="J826" s="26" t="s">
        <v>1266</v>
      </c>
      <c r="K826" s="13" t="s">
        <v>1267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20">
      <c r="A827" s="5" t="s">
        <v>1264</v>
      </c>
      <c r="B827" s="29">
        <v>45093</v>
      </c>
      <c r="C827" s="5" t="s">
        <v>687</v>
      </c>
      <c r="D827" s="22" t="str">
        <f>VLOOKUP($C827,Customer!$A$1:$C$896,2,0)</f>
        <v>Annisa Husna</v>
      </c>
      <c r="E827" s="13">
        <f>VLOOKUP($C827,Customer!$A$1:$C$896,3,0)</f>
        <v>6281355668707</v>
      </c>
      <c r="F827" s="5" t="s">
        <v>1294</v>
      </c>
      <c r="G827" s="28">
        <v>1</v>
      </c>
      <c r="H827" s="25">
        <f>VLOOKUP($F827,Produk!$B$2:$C$63,2,0)</f>
        <v>28000</v>
      </c>
      <c r="I827" s="25">
        <f t="shared" si="20"/>
        <v>28000</v>
      </c>
      <c r="J827" s="26" t="s">
        <v>1266</v>
      </c>
      <c r="K827" s="13" t="s">
        <v>1278</v>
      </c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20">
      <c r="A828" s="5" t="s">
        <v>1264</v>
      </c>
      <c r="B828" s="29">
        <v>45093</v>
      </c>
      <c r="C828" s="5" t="s">
        <v>687</v>
      </c>
      <c r="D828" s="22" t="str">
        <f>VLOOKUP($C828,Customer!$A$1:$C$896,2,0)</f>
        <v>Annisa Husna</v>
      </c>
      <c r="E828" s="13">
        <f>VLOOKUP($C828,Customer!$A$1:$C$896,3,0)</f>
        <v>6281355668707</v>
      </c>
      <c r="F828" s="5" t="s">
        <v>1268</v>
      </c>
      <c r="G828" s="28">
        <v>1</v>
      </c>
      <c r="H828" s="25">
        <f>VLOOKUP($F828,Produk!$B$2:$C$63,2,0)</f>
        <v>35000</v>
      </c>
      <c r="I828" s="25">
        <f t="shared" si="20"/>
        <v>35000</v>
      </c>
      <c r="J828" s="26" t="s">
        <v>1266</v>
      </c>
      <c r="K828" s="13" t="s">
        <v>1278</v>
      </c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20">
      <c r="A829" s="5" t="s">
        <v>1264</v>
      </c>
      <c r="B829" s="29">
        <v>45093</v>
      </c>
      <c r="C829" s="5" t="s">
        <v>687</v>
      </c>
      <c r="D829" s="22" t="str">
        <f>VLOOKUP($C829,Customer!$A$1:$C$896,2,0)</f>
        <v>Annisa Husna</v>
      </c>
      <c r="E829" s="13">
        <f>VLOOKUP($C829,Customer!$A$1:$C$896,3,0)</f>
        <v>6281355668707</v>
      </c>
      <c r="F829" s="5" t="s">
        <v>1288</v>
      </c>
      <c r="G829" s="28">
        <v>1</v>
      </c>
      <c r="H829" s="25">
        <f>VLOOKUP($F829,Produk!$B$2:$C$63,2,0)</f>
        <v>35000</v>
      </c>
      <c r="I829" s="25">
        <f t="shared" si="20"/>
        <v>35000</v>
      </c>
      <c r="J829" s="26" t="s">
        <v>1266</v>
      </c>
      <c r="K829" s="13" t="s">
        <v>1278</v>
      </c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20">
      <c r="A830" s="5" t="s">
        <v>1264</v>
      </c>
      <c r="B830" s="29">
        <v>45093</v>
      </c>
      <c r="C830" s="5" t="s">
        <v>687</v>
      </c>
      <c r="D830" s="22" t="str">
        <f>VLOOKUP($C830,Customer!$A$1:$C$896,2,0)</f>
        <v>Annisa Husna</v>
      </c>
      <c r="E830" s="13">
        <f>VLOOKUP($C830,Customer!$A$1:$C$896,3,0)</f>
        <v>6281355668707</v>
      </c>
      <c r="F830" s="5" t="s">
        <v>1269</v>
      </c>
      <c r="G830" s="28">
        <v>1</v>
      </c>
      <c r="H830" s="25">
        <f>VLOOKUP($F830,Produk!$B$2:$C$63,2,0)</f>
        <v>28000</v>
      </c>
      <c r="I830" s="25">
        <f t="shared" si="20"/>
        <v>28000</v>
      </c>
      <c r="J830" s="26" t="s">
        <v>1266</v>
      </c>
      <c r="K830" s="13" t="s">
        <v>1278</v>
      </c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20">
      <c r="A831" s="5" t="s">
        <v>1270</v>
      </c>
      <c r="B831" s="29">
        <v>45094</v>
      </c>
      <c r="C831" s="5" t="s">
        <v>691</v>
      </c>
      <c r="D831" s="22" t="str">
        <f>VLOOKUP($C831,Customer!$A$1:$C$896,2,0)</f>
        <v>Lathifa Malia</v>
      </c>
      <c r="E831" s="13">
        <f>VLOOKUP($C831,Customer!$A$1:$C$896,3,0)</f>
        <v>6289528559696</v>
      </c>
      <c r="F831" s="5" t="s">
        <v>1317</v>
      </c>
      <c r="G831" s="28">
        <v>1</v>
      </c>
      <c r="H831" s="25">
        <f>VLOOKUP($F831,Produk!$B$2:$C$75,2,0)</f>
        <v>27000</v>
      </c>
      <c r="I831" s="25">
        <f t="shared" si="20"/>
        <v>27000</v>
      </c>
      <c r="J831" s="26" t="s">
        <v>1266</v>
      </c>
      <c r="K831" s="13" t="s">
        <v>1267</v>
      </c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20">
      <c r="A832" s="5" t="s">
        <v>1270</v>
      </c>
      <c r="B832" s="29">
        <v>45094</v>
      </c>
      <c r="C832" s="5" t="s">
        <v>689</v>
      </c>
      <c r="D832" s="22" t="str">
        <f>VLOOKUP($C832,Customer!$A$1:$C$896,2,0)</f>
        <v>Lintang Kirana</v>
      </c>
      <c r="E832" s="13">
        <f>VLOOKUP($C832,Customer!$A$1:$C$896,3,0)</f>
        <v>6282143031159</v>
      </c>
      <c r="F832" s="5" t="s">
        <v>1268</v>
      </c>
      <c r="G832" s="28">
        <v>1</v>
      </c>
      <c r="H832" s="25">
        <f>VLOOKUP($F832,Produk!$B$2:$C$63,2,0)</f>
        <v>35000</v>
      </c>
      <c r="I832" s="25">
        <f t="shared" si="20"/>
        <v>35000</v>
      </c>
      <c r="J832" s="26" t="s">
        <v>1266</v>
      </c>
      <c r="K832" s="13" t="s">
        <v>1267</v>
      </c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20">
      <c r="A833" s="5" t="s">
        <v>1270</v>
      </c>
      <c r="B833" s="29">
        <v>45094</v>
      </c>
      <c r="C833" s="5" t="s">
        <v>689</v>
      </c>
      <c r="D833" s="22" t="str">
        <f>VLOOKUP($C833,Customer!$A$1:$C$896,2,0)</f>
        <v>Lintang Kirana</v>
      </c>
      <c r="E833" s="13">
        <f>VLOOKUP($C833,Customer!$A$1:$C$896,3,0)</f>
        <v>6282143031159</v>
      </c>
      <c r="F833" s="5" t="s">
        <v>1290</v>
      </c>
      <c r="G833" s="28">
        <v>1</v>
      </c>
      <c r="H833" s="25">
        <f>VLOOKUP($F833,Produk!$B$2:$C$75,2,0)</f>
        <v>40000</v>
      </c>
      <c r="I833" s="25">
        <f t="shared" si="20"/>
        <v>40000</v>
      </c>
      <c r="J833" s="26" t="s">
        <v>1266</v>
      </c>
      <c r="K833" s="13" t="s">
        <v>1267</v>
      </c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20">
      <c r="A834" s="5" t="s">
        <v>1270</v>
      </c>
      <c r="B834" s="29">
        <v>45094</v>
      </c>
      <c r="C834" s="5" t="s">
        <v>689</v>
      </c>
      <c r="D834" s="22" t="str">
        <f>VLOOKUP($C834,Customer!$A$1:$C$896,2,0)</f>
        <v>Lintang Kirana</v>
      </c>
      <c r="E834" s="13">
        <f>VLOOKUP($C834,Customer!$A$1:$C$896,3,0)</f>
        <v>6282143031159</v>
      </c>
      <c r="F834" s="5" t="s">
        <v>1273</v>
      </c>
      <c r="G834" s="28">
        <v>1</v>
      </c>
      <c r="H834" s="25">
        <f>VLOOKUP($F834,Produk!$B$2:$C$63,2,0)</f>
        <v>22000</v>
      </c>
      <c r="I834" s="25">
        <f t="shared" si="20"/>
        <v>22000</v>
      </c>
      <c r="J834" s="26" t="s">
        <v>1266</v>
      </c>
      <c r="K834" s="13" t="s">
        <v>1267</v>
      </c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20">
      <c r="A835" s="5" t="s">
        <v>1270</v>
      </c>
      <c r="B835" s="29">
        <v>45094</v>
      </c>
      <c r="C835" s="5" t="s">
        <v>689</v>
      </c>
      <c r="D835" s="22" t="str">
        <f>VLOOKUP($C835,Customer!$A$1:$C$896,2,0)</f>
        <v>Lintang Kirana</v>
      </c>
      <c r="E835" s="13">
        <f>VLOOKUP($C835,Customer!$A$1:$C$896,3,0)</f>
        <v>6282143031159</v>
      </c>
      <c r="F835" s="5" t="s">
        <v>1274</v>
      </c>
      <c r="G835" s="28">
        <v>1</v>
      </c>
      <c r="H835" s="25">
        <f>VLOOKUP($F835,Produk!$B$2:$C$63,2,0)</f>
        <v>22000</v>
      </c>
      <c r="I835" s="25">
        <f t="shared" si="20"/>
        <v>22000</v>
      </c>
      <c r="J835" s="26" t="s">
        <v>1266</v>
      </c>
      <c r="K835" s="13" t="s">
        <v>1267</v>
      </c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20">
      <c r="A836" s="5" t="s">
        <v>1270</v>
      </c>
      <c r="B836" s="29">
        <v>45094</v>
      </c>
      <c r="C836" s="5" t="s">
        <v>689</v>
      </c>
      <c r="D836" s="22" t="str">
        <f>VLOOKUP($C836,Customer!$A$1:$C$896,2,0)</f>
        <v>Lintang Kirana</v>
      </c>
      <c r="E836" s="13">
        <f>VLOOKUP($C836,Customer!$A$1:$C$896,3,0)</f>
        <v>6282143031159</v>
      </c>
      <c r="F836" s="5" t="s">
        <v>1291</v>
      </c>
      <c r="G836" s="28">
        <v>1</v>
      </c>
      <c r="H836" s="25">
        <f>VLOOKUP($F836,Produk!$B$2:$C$75,2,0)</f>
        <v>15000</v>
      </c>
      <c r="I836" s="25">
        <f t="shared" si="20"/>
        <v>15000</v>
      </c>
      <c r="J836" s="26" t="s">
        <v>1266</v>
      </c>
      <c r="K836" s="13" t="s">
        <v>1267</v>
      </c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20">
      <c r="A837" s="5" t="s">
        <v>1270</v>
      </c>
      <c r="B837" s="29">
        <v>45094</v>
      </c>
      <c r="C837" s="5" t="s">
        <v>693</v>
      </c>
      <c r="D837" s="22" t="str">
        <f>VLOOKUP($C837,Customer!$A$1:$C$896,2,0)</f>
        <v>Desy</v>
      </c>
      <c r="E837" s="13">
        <f>VLOOKUP($C837,Customer!$A$1:$C$896,3,0)</f>
        <v>6281259502529</v>
      </c>
      <c r="F837" s="5" t="s">
        <v>1290</v>
      </c>
      <c r="G837" s="28">
        <v>1</v>
      </c>
      <c r="H837" s="25">
        <f>VLOOKUP($F837,Produk!$B$2:$C$75,2,0)</f>
        <v>40000</v>
      </c>
      <c r="I837" s="25">
        <f t="shared" si="20"/>
        <v>40000</v>
      </c>
      <c r="J837" s="26" t="s">
        <v>1266</v>
      </c>
      <c r="K837" s="13" t="s">
        <v>1267</v>
      </c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20">
      <c r="A838" s="5" t="s">
        <v>1270</v>
      </c>
      <c r="B838" s="29">
        <v>45094</v>
      </c>
      <c r="C838" s="5" t="s">
        <v>693</v>
      </c>
      <c r="D838" s="22" t="str">
        <f>VLOOKUP($C838,Customer!$A$1:$C$896,2,0)</f>
        <v>Desy</v>
      </c>
      <c r="E838" s="13">
        <f>VLOOKUP($C838,Customer!$A$1:$C$896,3,0)</f>
        <v>6281259502529</v>
      </c>
      <c r="F838" s="5" t="s">
        <v>1285</v>
      </c>
      <c r="G838" s="28">
        <v>1</v>
      </c>
      <c r="H838" s="25">
        <f>VLOOKUP($F838,Produk!$B$2:$C$63,2,0)</f>
        <v>10000</v>
      </c>
      <c r="I838" s="25">
        <f t="shared" si="20"/>
        <v>10000</v>
      </c>
      <c r="J838" s="26" t="s">
        <v>1266</v>
      </c>
      <c r="K838" s="13" t="s">
        <v>1267</v>
      </c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20">
      <c r="A839" s="5" t="s">
        <v>1270</v>
      </c>
      <c r="B839" s="29">
        <v>45094</v>
      </c>
      <c r="C839" s="5" t="s">
        <v>693</v>
      </c>
      <c r="D839" s="22" t="str">
        <f>VLOOKUP($C839,Customer!$A$1:$C$896,2,0)</f>
        <v>Desy</v>
      </c>
      <c r="E839" s="13">
        <f>VLOOKUP($C839,Customer!$A$1:$C$896,3,0)</f>
        <v>6281259502529</v>
      </c>
      <c r="F839" s="5" t="s">
        <v>1273</v>
      </c>
      <c r="G839" s="28">
        <v>1</v>
      </c>
      <c r="H839" s="25">
        <f>VLOOKUP($F839,Produk!$B$2:$C$63,2,0)</f>
        <v>22000</v>
      </c>
      <c r="I839" s="25">
        <f t="shared" si="20"/>
        <v>22000</v>
      </c>
      <c r="J839" s="26" t="s">
        <v>1266</v>
      </c>
      <c r="K839" s="13" t="s">
        <v>1267</v>
      </c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20">
      <c r="A840" s="5" t="s">
        <v>1270</v>
      </c>
      <c r="B840" s="29">
        <v>45094</v>
      </c>
      <c r="C840" s="5" t="s">
        <v>415</v>
      </c>
      <c r="D840" s="22" t="str">
        <f>VLOOKUP($C840,Customer!$A$1:$C$896,2,0)</f>
        <v>Ikbal</v>
      </c>
      <c r="E840" s="13">
        <f>VLOOKUP($C840,Customer!$A$1:$C$896,3,0)</f>
        <v>6289657513239</v>
      </c>
      <c r="F840" s="5" t="s">
        <v>1287</v>
      </c>
      <c r="G840" s="28">
        <v>1</v>
      </c>
      <c r="H840" s="25">
        <f>VLOOKUP($F840,Produk!$B$2:$C$75,2,0)</f>
        <v>27000</v>
      </c>
      <c r="I840" s="25">
        <f t="shared" si="20"/>
        <v>27000</v>
      </c>
      <c r="J840" s="26" t="s">
        <v>1266</v>
      </c>
      <c r="K840" s="13" t="s">
        <v>1267</v>
      </c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20">
      <c r="A841" s="5" t="s">
        <v>1270</v>
      </c>
      <c r="B841" s="29">
        <v>45094</v>
      </c>
      <c r="C841" s="5" t="s">
        <v>415</v>
      </c>
      <c r="D841" s="22" t="str">
        <f>VLOOKUP($C841,Customer!$A$1:$C$896,2,0)</f>
        <v>Ikbal</v>
      </c>
      <c r="E841" s="13">
        <f>VLOOKUP($C841,Customer!$A$1:$C$896,3,0)</f>
        <v>6289657513239</v>
      </c>
      <c r="F841" s="5" t="s">
        <v>1288</v>
      </c>
      <c r="G841" s="28">
        <v>1</v>
      </c>
      <c r="H841" s="25">
        <f>VLOOKUP($F841,Produk!$B$2:$C$63,2,0)</f>
        <v>35000</v>
      </c>
      <c r="I841" s="25">
        <f t="shared" si="20"/>
        <v>35000</v>
      </c>
      <c r="J841" s="26" t="s">
        <v>1266</v>
      </c>
      <c r="K841" s="13" t="s">
        <v>1267</v>
      </c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20">
      <c r="A842" s="5" t="s">
        <v>1270</v>
      </c>
      <c r="B842" s="29">
        <v>45094</v>
      </c>
      <c r="C842" s="5" t="s">
        <v>415</v>
      </c>
      <c r="D842" s="22" t="str">
        <f>VLOOKUP($C842,Customer!$A$1:$C$896,2,0)</f>
        <v>Ikbal</v>
      </c>
      <c r="E842" s="13">
        <f>VLOOKUP($C842,Customer!$A$1:$C$896,3,0)</f>
        <v>6289657513239</v>
      </c>
      <c r="F842" s="5" t="s">
        <v>1268</v>
      </c>
      <c r="G842" s="28">
        <v>1</v>
      </c>
      <c r="H842" s="25">
        <f>VLOOKUP($F842,Produk!$B$2:$C$63,2,0)</f>
        <v>35000</v>
      </c>
      <c r="I842" s="25">
        <f t="shared" si="20"/>
        <v>35000</v>
      </c>
      <c r="J842" s="26" t="s">
        <v>1266</v>
      </c>
      <c r="K842" s="13" t="s">
        <v>1267</v>
      </c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20">
      <c r="A843" s="5" t="s">
        <v>1270</v>
      </c>
      <c r="B843" s="29">
        <v>45094</v>
      </c>
      <c r="C843" s="5" t="s">
        <v>415</v>
      </c>
      <c r="D843" s="22" t="str">
        <f>VLOOKUP($C843,Customer!$A$1:$C$896,2,0)</f>
        <v>Ikbal</v>
      </c>
      <c r="E843" s="13">
        <f>VLOOKUP($C843,Customer!$A$1:$C$896,3,0)</f>
        <v>6289657513239</v>
      </c>
      <c r="F843" s="5" t="s">
        <v>1273</v>
      </c>
      <c r="G843" s="28">
        <v>1</v>
      </c>
      <c r="H843" s="25">
        <f>VLOOKUP($F843,Produk!$B$2:$C$63,2,0)</f>
        <v>22000</v>
      </c>
      <c r="I843" s="25">
        <f t="shared" si="20"/>
        <v>22000</v>
      </c>
      <c r="J843" s="26" t="s">
        <v>1266</v>
      </c>
      <c r="K843" s="13" t="s">
        <v>1267</v>
      </c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20">
      <c r="A844" s="5" t="s">
        <v>1275</v>
      </c>
      <c r="B844" s="29">
        <v>45095</v>
      </c>
      <c r="C844" s="5" t="s">
        <v>3</v>
      </c>
      <c r="D844" s="22" t="str">
        <f>VLOOKUP($C844,Customer!$A$1:$C$896,2,0)</f>
        <v>Citra Bayunda</v>
      </c>
      <c r="E844" s="23">
        <f>VLOOKUP($C844,Customer!$A$1:$C$896,3,0)</f>
        <v>6281231177447</v>
      </c>
      <c r="F844" s="5" t="s">
        <v>1294</v>
      </c>
      <c r="G844" s="28">
        <v>1</v>
      </c>
      <c r="H844" s="25">
        <f>VLOOKUP($F844,Produk!$B$2:$C$63,2,0)</f>
        <v>28000</v>
      </c>
      <c r="I844" s="25">
        <f t="shared" si="20"/>
        <v>28000</v>
      </c>
      <c r="J844" s="26" t="s">
        <v>1266</v>
      </c>
      <c r="K844" s="13" t="s">
        <v>1278</v>
      </c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20">
      <c r="A845" s="5" t="s">
        <v>1275</v>
      </c>
      <c r="B845" s="29">
        <v>45095</v>
      </c>
      <c r="C845" s="5" t="s">
        <v>691</v>
      </c>
      <c r="D845" s="22" t="str">
        <f>VLOOKUP($C845,Customer!$A$1:$C$896,2,0)</f>
        <v>Lathifa Malia</v>
      </c>
      <c r="E845" s="13">
        <f>VLOOKUP($C845,Customer!$A$1:$C$896,3,0)</f>
        <v>6289528559696</v>
      </c>
      <c r="F845" s="5" t="s">
        <v>1287</v>
      </c>
      <c r="G845" s="28">
        <v>1</v>
      </c>
      <c r="H845" s="25">
        <f>VLOOKUP($F845,Produk!$B$2:$C$75,2,0)</f>
        <v>27000</v>
      </c>
      <c r="I845" s="25">
        <f t="shared" si="20"/>
        <v>27000</v>
      </c>
      <c r="J845" s="26" t="s">
        <v>1266</v>
      </c>
      <c r="K845" s="13" t="s">
        <v>1267</v>
      </c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20">
      <c r="A846" s="5" t="s">
        <v>1275</v>
      </c>
      <c r="B846" s="29">
        <v>45095</v>
      </c>
      <c r="C846" s="5" t="s">
        <v>691</v>
      </c>
      <c r="D846" s="22" t="str">
        <f>VLOOKUP($C846,Customer!$A$1:$C$896,2,0)</f>
        <v>Lathifa Malia</v>
      </c>
      <c r="E846" s="13">
        <f>VLOOKUP($C846,Customer!$A$1:$C$896,3,0)</f>
        <v>6289528559696</v>
      </c>
      <c r="F846" s="5" t="s">
        <v>1314</v>
      </c>
      <c r="G846" s="28">
        <v>1</v>
      </c>
      <c r="H846" s="25">
        <f>VLOOKUP($F846,Produk!$B$2:$C$63,2,0)</f>
        <v>22000</v>
      </c>
      <c r="I846" s="25">
        <f t="shared" si="20"/>
        <v>22000</v>
      </c>
      <c r="J846" s="26" t="s">
        <v>1266</v>
      </c>
      <c r="K846" s="13" t="s">
        <v>1267</v>
      </c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20">
      <c r="A847" s="5" t="s">
        <v>1275</v>
      </c>
      <c r="B847" s="29">
        <v>45095</v>
      </c>
      <c r="C847" s="5" t="s">
        <v>691</v>
      </c>
      <c r="D847" s="22" t="str">
        <f>VLOOKUP($C847,Customer!$A$1:$C$896,2,0)</f>
        <v>Lathifa Malia</v>
      </c>
      <c r="E847" s="13">
        <f>VLOOKUP($C847,Customer!$A$1:$C$896,3,0)</f>
        <v>6289528559696</v>
      </c>
      <c r="F847" s="5" t="s">
        <v>1288</v>
      </c>
      <c r="G847" s="28">
        <v>2</v>
      </c>
      <c r="H847" s="25">
        <f>VLOOKUP($F847,Produk!$B$2:$C$63,2,0)</f>
        <v>35000</v>
      </c>
      <c r="I847" s="25">
        <f t="shared" si="20"/>
        <v>70000</v>
      </c>
      <c r="J847" s="26" t="s">
        <v>1266</v>
      </c>
      <c r="K847" s="13" t="s">
        <v>1267</v>
      </c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20">
      <c r="A848" s="5" t="s">
        <v>1275</v>
      </c>
      <c r="B848" s="29">
        <v>45095</v>
      </c>
      <c r="C848" s="5" t="s">
        <v>3</v>
      </c>
      <c r="D848" s="22" t="str">
        <f>VLOOKUP($C848,Customer!$A$1:$C$896,2,0)</f>
        <v>Citra Bayunda</v>
      </c>
      <c r="E848" s="23">
        <f>VLOOKUP($C848,Customer!$A$1:$C$896,3,0)</f>
        <v>6281231177447</v>
      </c>
      <c r="F848" s="5" t="s">
        <v>1268</v>
      </c>
      <c r="G848" s="28">
        <v>1</v>
      </c>
      <c r="H848" s="25">
        <f>VLOOKUP($F848,Produk!$B$2:$C$63,2,0)</f>
        <v>35000</v>
      </c>
      <c r="I848" s="25">
        <f t="shared" si="20"/>
        <v>35000</v>
      </c>
      <c r="J848" s="26" t="s">
        <v>1266</v>
      </c>
      <c r="K848" s="13" t="s">
        <v>1267</v>
      </c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20">
      <c r="A849" s="5" t="s">
        <v>1275</v>
      </c>
      <c r="B849" s="29">
        <v>45095</v>
      </c>
      <c r="C849" s="5" t="s">
        <v>3</v>
      </c>
      <c r="D849" s="22" t="str">
        <f>VLOOKUP($C849,Customer!$A$1:$C$896,2,0)</f>
        <v>Citra Bayunda</v>
      </c>
      <c r="E849" s="23">
        <f>VLOOKUP($C849,Customer!$A$1:$C$896,3,0)</f>
        <v>6281231177447</v>
      </c>
      <c r="F849" s="5" t="s">
        <v>1290</v>
      </c>
      <c r="G849" s="28">
        <v>1</v>
      </c>
      <c r="H849" s="25">
        <f>VLOOKUP($F849,Produk!$B$2:$C$75,2,0)</f>
        <v>40000</v>
      </c>
      <c r="I849" s="25">
        <f t="shared" si="20"/>
        <v>40000</v>
      </c>
      <c r="J849" s="26" t="s">
        <v>1272</v>
      </c>
      <c r="K849" s="13" t="s">
        <v>1267</v>
      </c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20">
      <c r="A850" s="5" t="s">
        <v>1275</v>
      </c>
      <c r="B850" s="29">
        <v>45095</v>
      </c>
      <c r="C850" s="5" t="s">
        <v>3</v>
      </c>
      <c r="D850" s="22" t="str">
        <f>VLOOKUP($C850,Customer!$A$1:$C$896,2,0)</f>
        <v>Citra Bayunda</v>
      </c>
      <c r="E850" s="23">
        <f>VLOOKUP($C850,Customer!$A$1:$C$896,3,0)</f>
        <v>6281231177447</v>
      </c>
      <c r="F850" s="5" t="s">
        <v>1287</v>
      </c>
      <c r="G850" s="28">
        <v>1</v>
      </c>
      <c r="H850" s="25">
        <f>VLOOKUP($F850,Produk!$B$2:$C$75,2,0)</f>
        <v>27000</v>
      </c>
      <c r="I850" s="25">
        <f t="shared" si="20"/>
        <v>27000</v>
      </c>
      <c r="J850" s="26" t="s">
        <v>1266</v>
      </c>
      <c r="K850" s="13" t="s">
        <v>1267</v>
      </c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20">
      <c r="A851" s="5" t="s">
        <v>1275</v>
      </c>
      <c r="B851" s="29">
        <v>45095</v>
      </c>
      <c r="C851" s="5" t="s">
        <v>3</v>
      </c>
      <c r="D851" s="22" t="str">
        <f>VLOOKUP($C851,Customer!$A$1:$C$896,2,0)</f>
        <v>Citra Bayunda</v>
      </c>
      <c r="E851" s="23">
        <f>VLOOKUP($C851,Customer!$A$1:$C$896,3,0)</f>
        <v>6281231177447</v>
      </c>
      <c r="F851" s="5" t="s">
        <v>1288</v>
      </c>
      <c r="G851" s="28">
        <v>1</v>
      </c>
      <c r="H851" s="25">
        <f>VLOOKUP($F851,Produk!$B$2:$C$63,2,0)</f>
        <v>35000</v>
      </c>
      <c r="I851" s="25">
        <f t="shared" si="20"/>
        <v>35000</v>
      </c>
      <c r="J851" s="26" t="s">
        <v>1266</v>
      </c>
      <c r="K851" s="13" t="s">
        <v>1267</v>
      </c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20">
      <c r="A852" s="5" t="s">
        <v>1281</v>
      </c>
      <c r="B852" s="29">
        <v>45097</v>
      </c>
      <c r="C852" s="5" t="s">
        <v>697</v>
      </c>
      <c r="D852" s="22" t="str">
        <f>VLOOKUP($C852,Customer!$A$1:$C$896,2,0)</f>
        <v>Evi Erika Puspitasari</v>
      </c>
      <c r="E852" s="13">
        <f>VLOOKUP($C852,Customer!$A$1:$C$896,3,0)</f>
        <v>6282232276288</v>
      </c>
      <c r="F852" s="5" t="s">
        <v>1268</v>
      </c>
      <c r="G852" s="28">
        <v>1</v>
      </c>
      <c r="H852" s="25">
        <f>VLOOKUP($F852,Produk!$B$2:$C$63,2,0)</f>
        <v>35000</v>
      </c>
      <c r="I852" s="25">
        <f t="shared" si="20"/>
        <v>35000</v>
      </c>
      <c r="J852" s="26" t="s">
        <v>1266</v>
      </c>
      <c r="K852" s="13" t="s">
        <v>1267</v>
      </c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20">
      <c r="A853" s="5" t="s">
        <v>1281</v>
      </c>
      <c r="B853" s="29">
        <v>45097</v>
      </c>
      <c r="C853" s="5" t="s">
        <v>697</v>
      </c>
      <c r="D853" s="22" t="str">
        <f>VLOOKUP($C853,Customer!$A$1:$C$896,2,0)</f>
        <v>Evi Erika Puspitasari</v>
      </c>
      <c r="E853" s="13">
        <f>VLOOKUP($C853,Customer!$A$1:$C$896,3,0)</f>
        <v>6282232276288</v>
      </c>
      <c r="F853" s="5" t="s">
        <v>1290</v>
      </c>
      <c r="G853" s="28">
        <v>1</v>
      </c>
      <c r="H853" s="25">
        <f>VLOOKUP($F853,Produk!$B$2:$C$75,2,0)</f>
        <v>40000</v>
      </c>
      <c r="I853" s="25">
        <f t="shared" si="20"/>
        <v>40000</v>
      </c>
      <c r="J853" s="26" t="s">
        <v>1266</v>
      </c>
      <c r="K853" s="13" t="s">
        <v>1267</v>
      </c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20">
      <c r="A854" s="5" t="s">
        <v>1281</v>
      </c>
      <c r="B854" s="29">
        <v>45097</v>
      </c>
      <c r="C854" s="5" t="s">
        <v>697</v>
      </c>
      <c r="D854" s="22" t="str">
        <f>VLOOKUP($C854,Customer!$A$1:$C$896,2,0)</f>
        <v>Evi Erika Puspitasari</v>
      </c>
      <c r="E854" s="13">
        <f>VLOOKUP($C854,Customer!$A$1:$C$896,3,0)</f>
        <v>6282232276288</v>
      </c>
      <c r="F854" s="5" t="s">
        <v>1317</v>
      </c>
      <c r="G854" s="28">
        <v>1</v>
      </c>
      <c r="H854" s="25">
        <f>VLOOKUP($F854,Produk!$B$2:$C$75,2,0)</f>
        <v>27000</v>
      </c>
      <c r="I854" s="25">
        <f t="shared" si="20"/>
        <v>27000</v>
      </c>
      <c r="J854" s="26" t="s">
        <v>1266</v>
      </c>
      <c r="K854" s="13" t="s">
        <v>1267</v>
      </c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20">
      <c r="A855" s="5" t="s">
        <v>1281</v>
      </c>
      <c r="B855" s="29">
        <v>45097</v>
      </c>
      <c r="C855" s="5" t="s">
        <v>697</v>
      </c>
      <c r="D855" s="22" t="str">
        <f>VLOOKUP($C855,Customer!$A$1:$C$896,2,0)</f>
        <v>Evi Erika Puspitasari</v>
      </c>
      <c r="E855" s="13">
        <f>VLOOKUP($C855,Customer!$A$1:$C$896,3,0)</f>
        <v>6282232276288</v>
      </c>
      <c r="F855" s="5" t="s">
        <v>1287</v>
      </c>
      <c r="G855" s="28">
        <v>1</v>
      </c>
      <c r="H855" s="25">
        <f>VLOOKUP($F855,Produk!$B$2:$C$75,2,0)</f>
        <v>27000</v>
      </c>
      <c r="I855" s="25">
        <f t="shared" si="20"/>
        <v>27000</v>
      </c>
      <c r="J855" s="26" t="s">
        <v>1266</v>
      </c>
      <c r="K855" s="13" t="s">
        <v>1267</v>
      </c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20">
      <c r="A856" s="5" t="s">
        <v>1281</v>
      </c>
      <c r="B856" s="29">
        <v>45097</v>
      </c>
      <c r="C856" s="5" t="s">
        <v>699</v>
      </c>
      <c r="D856" s="22" t="str">
        <f>VLOOKUP($C856,Customer!$A$1:$C$896,2,0)</f>
        <v>Aula</v>
      </c>
      <c r="E856" s="13">
        <f>VLOOKUP($C856,Customer!$A$1:$C$896,3,0)</f>
        <v>6281917101151</v>
      </c>
      <c r="F856" s="5" t="s">
        <v>1273</v>
      </c>
      <c r="G856" s="28">
        <v>1</v>
      </c>
      <c r="H856" s="25">
        <f>VLOOKUP($F856,Produk!$B$2:$C$63,2,0)</f>
        <v>22000</v>
      </c>
      <c r="I856" s="25">
        <f t="shared" si="20"/>
        <v>22000</v>
      </c>
      <c r="J856" s="26" t="s">
        <v>1266</v>
      </c>
      <c r="K856" s="13" t="s">
        <v>1267</v>
      </c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20">
      <c r="A857" s="5" t="s">
        <v>1281</v>
      </c>
      <c r="B857" s="29">
        <v>45097</v>
      </c>
      <c r="C857" s="5" t="s">
        <v>699</v>
      </c>
      <c r="D857" s="22" t="str">
        <f>VLOOKUP($C857,Customer!$A$1:$C$896,2,0)</f>
        <v>Aula</v>
      </c>
      <c r="E857" s="13">
        <f>VLOOKUP($C857,Customer!$A$1:$C$896,3,0)</f>
        <v>6281917101151</v>
      </c>
      <c r="F857" s="5" t="s">
        <v>1274</v>
      </c>
      <c r="G857" s="28">
        <v>1</v>
      </c>
      <c r="H857" s="25">
        <f>VLOOKUP($F857,Produk!$B$2:$C$63,2,0)</f>
        <v>22000</v>
      </c>
      <c r="I857" s="25">
        <f t="shared" si="20"/>
        <v>22000</v>
      </c>
      <c r="J857" s="26" t="s">
        <v>1266</v>
      </c>
      <c r="K857" s="13" t="s">
        <v>1267</v>
      </c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20">
      <c r="A858" s="5" t="s">
        <v>1281</v>
      </c>
      <c r="B858" s="29">
        <v>45097</v>
      </c>
      <c r="C858" s="5" t="s">
        <v>699</v>
      </c>
      <c r="D858" s="22" t="str">
        <f>VLOOKUP($C858,Customer!$A$1:$C$896,2,0)</f>
        <v>Aula</v>
      </c>
      <c r="E858" s="13">
        <f>VLOOKUP($C858,Customer!$A$1:$C$896,3,0)</f>
        <v>6281917101151</v>
      </c>
      <c r="F858" s="5" t="s">
        <v>1288</v>
      </c>
      <c r="G858" s="28">
        <v>1</v>
      </c>
      <c r="H858" s="25">
        <f>VLOOKUP($F858,Produk!$B$2:$C$63,2,0)</f>
        <v>35000</v>
      </c>
      <c r="I858" s="25">
        <f t="shared" si="20"/>
        <v>35000</v>
      </c>
      <c r="J858" s="26" t="s">
        <v>1266</v>
      </c>
      <c r="K858" s="13" t="s">
        <v>1267</v>
      </c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20">
      <c r="A859" s="5" t="s">
        <v>1281</v>
      </c>
      <c r="B859" s="29">
        <v>45097</v>
      </c>
      <c r="C859" s="5" t="s">
        <v>699</v>
      </c>
      <c r="D859" s="22" t="str">
        <f>VLOOKUP($C859,Customer!$A$1:$C$896,2,0)</f>
        <v>Aula</v>
      </c>
      <c r="E859" s="13">
        <f>VLOOKUP($C859,Customer!$A$1:$C$896,3,0)</f>
        <v>6281917101151</v>
      </c>
      <c r="F859" s="5" t="s">
        <v>1269</v>
      </c>
      <c r="G859" s="28">
        <v>1</v>
      </c>
      <c r="H859" s="25">
        <f>VLOOKUP($F859,Produk!$B$2:$C$63,2,0)</f>
        <v>28000</v>
      </c>
      <c r="I859" s="25">
        <f t="shared" si="20"/>
        <v>28000</v>
      </c>
      <c r="J859" s="26" t="s">
        <v>1266</v>
      </c>
      <c r="K859" s="13" t="s">
        <v>1267</v>
      </c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20">
      <c r="A860" s="5" t="s">
        <v>1281</v>
      </c>
      <c r="B860" s="29">
        <v>45097</v>
      </c>
      <c r="C860" s="5" t="s">
        <v>699</v>
      </c>
      <c r="D860" s="22" t="str">
        <f>VLOOKUP($C860,Customer!$A$1:$C$896,2,0)</f>
        <v>Aula</v>
      </c>
      <c r="E860" s="13">
        <f>VLOOKUP($C860,Customer!$A$1:$C$896,3,0)</f>
        <v>6281917101151</v>
      </c>
      <c r="F860" s="5" t="s">
        <v>1291</v>
      </c>
      <c r="G860" s="28">
        <v>1</v>
      </c>
      <c r="H860" s="25">
        <f>VLOOKUP($F860,Produk!$B$2:$C$75,2,0)</f>
        <v>15000</v>
      </c>
      <c r="I860" s="25">
        <f t="shared" si="20"/>
        <v>15000</v>
      </c>
      <c r="J860" s="26" t="s">
        <v>1272</v>
      </c>
      <c r="K860" s="13" t="s">
        <v>1267</v>
      </c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20">
      <c r="A861" s="5" t="s">
        <v>1281</v>
      </c>
      <c r="B861" s="29">
        <v>45097</v>
      </c>
      <c r="C861" s="5" t="s">
        <v>173</v>
      </c>
      <c r="D861" s="22" t="str">
        <f>VLOOKUP($C861,Customer!$A$1:$C$896,2,0)</f>
        <v>Aulia Widya</v>
      </c>
      <c r="E861" s="23">
        <f>VLOOKUP($C861,Customer!$A$1:$C$896,3,0)</f>
        <v>628155100624</v>
      </c>
      <c r="F861" s="5" t="s">
        <v>1268</v>
      </c>
      <c r="G861" s="28">
        <v>3</v>
      </c>
      <c r="H861" s="25">
        <f>VLOOKUP($F861,Produk!$B$2:$C$63,2,0)</f>
        <v>35000</v>
      </c>
      <c r="I861" s="25">
        <f t="shared" si="20"/>
        <v>105000</v>
      </c>
      <c r="J861" s="26" t="s">
        <v>1299</v>
      </c>
      <c r="K861" s="13" t="s">
        <v>1279</v>
      </c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20">
      <c r="A862" s="5" t="s">
        <v>1281</v>
      </c>
      <c r="B862" s="29">
        <v>45097</v>
      </c>
      <c r="C862" s="5" t="s">
        <v>173</v>
      </c>
      <c r="D862" s="22" t="str">
        <f>VLOOKUP($C862,Customer!$A$1:$C$896,2,0)</f>
        <v>Aulia Widya</v>
      </c>
      <c r="E862" s="23">
        <f>VLOOKUP($C862,Customer!$A$1:$C$896,3,0)</f>
        <v>628155100624</v>
      </c>
      <c r="F862" s="5" t="s">
        <v>1290</v>
      </c>
      <c r="G862" s="28">
        <v>3</v>
      </c>
      <c r="H862" s="25">
        <f>VLOOKUP($F862,Produk!$B$2:$C$63,2,0)</f>
        <v>40000</v>
      </c>
      <c r="I862" s="25">
        <f t="shared" si="20"/>
        <v>120000</v>
      </c>
      <c r="J862" s="26" t="s">
        <v>1299</v>
      </c>
      <c r="K862" s="13" t="s">
        <v>1279</v>
      </c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20">
      <c r="A863" s="5" t="s">
        <v>1281</v>
      </c>
      <c r="B863" s="29">
        <v>45097</v>
      </c>
      <c r="C863" s="5" t="s">
        <v>173</v>
      </c>
      <c r="D863" s="22" t="str">
        <f>VLOOKUP($C863,Customer!$A$1:$C$896,2,0)</f>
        <v>Aulia Widya</v>
      </c>
      <c r="E863" s="23">
        <f>VLOOKUP($C863,Customer!$A$1:$C$896,3,0)</f>
        <v>628155100624</v>
      </c>
      <c r="F863" s="5" t="s">
        <v>1285</v>
      </c>
      <c r="G863" s="28">
        <v>2</v>
      </c>
      <c r="H863" s="25">
        <f>VLOOKUP($F863,Produk!$B$2:$C$63,2,0)</f>
        <v>10000</v>
      </c>
      <c r="I863" s="25">
        <f t="shared" si="20"/>
        <v>20000</v>
      </c>
      <c r="J863" s="26" t="s">
        <v>1299</v>
      </c>
      <c r="K863" s="13" t="s">
        <v>1279</v>
      </c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20">
      <c r="A864" s="5" t="s">
        <v>1284</v>
      </c>
      <c r="B864" s="29">
        <v>45098</v>
      </c>
      <c r="C864" s="5" t="s">
        <v>701</v>
      </c>
      <c r="D864" s="22" t="str">
        <f>VLOOKUP($C864,Customer!$A$1:$C$896,2,0)</f>
        <v>Salwa Ridha Kamilah</v>
      </c>
      <c r="E864" s="13">
        <f>VLOOKUP($C864,Customer!$A$1:$C$896,3,0)</f>
        <v>6287855188277</v>
      </c>
      <c r="F864" s="5" t="s">
        <v>1282</v>
      </c>
      <c r="G864" s="28">
        <v>1</v>
      </c>
      <c r="H864" s="25">
        <f>VLOOKUP($F864,Produk!$B$2:$C$63,2,0)</f>
        <v>30000</v>
      </c>
      <c r="I864" s="25">
        <f t="shared" si="20"/>
        <v>30000</v>
      </c>
      <c r="J864" s="26" t="s">
        <v>1272</v>
      </c>
      <c r="K864" s="13" t="s">
        <v>1267</v>
      </c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20">
      <c r="A865" s="5" t="s">
        <v>1284</v>
      </c>
      <c r="B865" s="29">
        <v>45098</v>
      </c>
      <c r="C865" s="5" t="s">
        <v>701</v>
      </c>
      <c r="D865" s="22" t="str">
        <f>VLOOKUP($C865,Customer!$A$1:$C$896,2,0)</f>
        <v>Salwa Ridha Kamilah</v>
      </c>
      <c r="E865" s="13">
        <f>VLOOKUP($C865,Customer!$A$1:$C$896,3,0)</f>
        <v>6287855188277</v>
      </c>
      <c r="F865" s="5" t="s">
        <v>1273</v>
      </c>
      <c r="G865" s="28">
        <v>1</v>
      </c>
      <c r="H865" s="25">
        <f>VLOOKUP($F865,Produk!$B$2:$C$63,2,0)</f>
        <v>22000</v>
      </c>
      <c r="I865" s="25">
        <f t="shared" si="20"/>
        <v>22000</v>
      </c>
      <c r="J865" s="26" t="s">
        <v>1272</v>
      </c>
      <c r="K865" s="13" t="s">
        <v>1267</v>
      </c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20">
      <c r="A866" s="5" t="s">
        <v>1284</v>
      </c>
      <c r="B866" s="29">
        <v>45098</v>
      </c>
      <c r="C866" s="5" t="s">
        <v>703</v>
      </c>
      <c r="D866" s="22" t="str">
        <f>VLOOKUP($C866,Customer!$A$1:$C$896,2,0)</f>
        <v>diva rizky nur rahmah</v>
      </c>
      <c r="E866" s="13">
        <f>VLOOKUP($C866,Customer!$A$1:$C$896,3,0)</f>
        <v>6287784580673</v>
      </c>
      <c r="F866" s="5" t="s">
        <v>1282</v>
      </c>
      <c r="G866" s="28">
        <v>1</v>
      </c>
      <c r="H866" s="25">
        <f>VLOOKUP($F866,Produk!$B$2:$C$63,2,0)</f>
        <v>30000</v>
      </c>
      <c r="I866" s="25">
        <f t="shared" si="20"/>
        <v>30000</v>
      </c>
      <c r="J866" s="26" t="s">
        <v>1266</v>
      </c>
      <c r="K866" s="13" t="s">
        <v>1267</v>
      </c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20">
      <c r="A867" s="5" t="s">
        <v>1284</v>
      </c>
      <c r="B867" s="29">
        <v>45098</v>
      </c>
      <c r="C867" s="5" t="s">
        <v>703</v>
      </c>
      <c r="D867" s="22" t="str">
        <f>VLOOKUP($C867,Customer!$A$1:$C$896,2,0)</f>
        <v>diva rizky nur rahmah</v>
      </c>
      <c r="E867" s="13">
        <f>VLOOKUP($C867,Customer!$A$1:$C$896,3,0)</f>
        <v>6287784580673</v>
      </c>
      <c r="F867" s="5" t="s">
        <v>1274</v>
      </c>
      <c r="G867" s="28">
        <v>1</v>
      </c>
      <c r="H867" s="25">
        <f>VLOOKUP($F867,Produk!$B$2:$C$63,2,0)</f>
        <v>22000</v>
      </c>
      <c r="I867" s="25">
        <f t="shared" si="20"/>
        <v>22000</v>
      </c>
      <c r="J867" s="26" t="s">
        <v>1266</v>
      </c>
      <c r="K867" s="13" t="s">
        <v>1267</v>
      </c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20">
      <c r="A868" s="5" t="s">
        <v>1284</v>
      </c>
      <c r="B868" s="29">
        <v>45098</v>
      </c>
      <c r="C868" s="5" t="s">
        <v>703</v>
      </c>
      <c r="D868" s="22" t="str">
        <f>VLOOKUP($C868,Customer!$A$1:$C$896,2,0)</f>
        <v>diva rizky nur rahmah</v>
      </c>
      <c r="E868" s="13">
        <f>VLOOKUP($C868,Customer!$A$1:$C$896,3,0)</f>
        <v>6287784580673</v>
      </c>
      <c r="F868" s="5" t="s">
        <v>1317</v>
      </c>
      <c r="G868" s="28">
        <v>1</v>
      </c>
      <c r="H868" s="25">
        <f>VLOOKUP($F868,Produk!$B$2:$C$75,2,0)</f>
        <v>27000</v>
      </c>
      <c r="I868" s="25">
        <f t="shared" si="20"/>
        <v>27000</v>
      </c>
      <c r="J868" s="26" t="s">
        <v>1266</v>
      </c>
      <c r="K868" s="13" t="s">
        <v>1267</v>
      </c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20">
      <c r="A869" s="5" t="s">
        <v>1284</v>
      </c>
      <c r="B869" s="29">
        <v>45098</v>
      </c>
      <c r="C869" s="5" t="s">
        <v>3</v>
      </c>
      <c r="D869" s="22" t="str">
        <f>VLOOKUP($C869,Customer!$A$1:$C$896,2,0)</f>
        <v>Citra Bayunda</v>
      </c>
      <c r="E869" s="23">
        <f>VLOOKUP($C869,Customer!$A$1:$C$896,3,0)</f>
        <v>6281231177447</v>
      </c>
      <c r="F869" s="5" t="s">
        <v>1282</v>
      </c>
      <c r="G869" s="28">
        <v>1</v>
      </c>
      <c r="H869" s="25">
        <f>VLOOKUP($F869,Produk!$B$2:$C$63,2,0)</f>
        <v>30000</v>
      </c>
      <c r="I869" s="25">
        <f t="shared" si="20"/>
        <v>30000</v>
      </c>
      <c r="J869" s="26" t="s">
        <v>1272</v>
      </c>
      <c r="K869" s="13" t="s">
        <v>1278</v>
      </c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20">
      <c r="A870" s="5" t="s">
        <v>1284</v>
      </c>
      <c r="B870" s="29">
        <v>45098</v>
      </c>
      <c r="C870" s="5" t="s">
        <v>3</v>
      </c>
      <c r="D870" s="22" t="str">
        <f>VLOOKUP($C870,Customer!$A$1:$C$896,2,0)</f>
        <v>Citra Bayunda</v>
      </c>
      <c r="E870" s="23">
        <f>VLOOKUP($C870,Customer!$A$1:$C$896,3,0)</f>
        <v>6281231177447</v>
      </c>
      <c r="F870" s="5" t="s">
        <v>1288</v>
      </c>
      <c r="G870" s="28">
        <v>1</v>
      </c>
      <c r="H870" s="25">
        <f>VLOOKUP($F870,Produk!$B$2:$C$63,2,0)</f>
        <v>35000</v>
      </c>
      <c r="I870" s="25">
        <f t="shared" si="20"/>
        <v>35000</v>
      </c>
      <c r="J870" s="26" t="s">
        <v>1272</v>
      </c>
      <c r="K870" s="13" t="s">
        <v>1278</v>
      </c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20">
      <c r="A871" s="5" t="s">
        <v>1284</v>
      </c>
      <c r="B871" s="29">
        <v>45098</v>
      </c>
      <c r="C871" s="5" t="s">
        <v>705</v>
      </c>
      <c r="D871" s="22" t="str">
        <f>VLOOKUP($C871,Customer!$A$1:$C$896,2,0)</f>
        <v>Adinda Kurnia Dewi</v>
      </c>
      <c r="E871" s="13">
        <f>VLOOKUP($C871,Customer!$A$1:$C$896,3,0)</f>
        <v>6281259489705</v>
      </c>
      <c r="F871" s="5" t="s">
        <v>1274</v>
      </c>
      <c r="G871" s="28">
        <v>1</v>
      </c>
      <c r="H871" s="25">
        <f>VLOOKUP($F871,Produk!$B$2:$C$63,2,0)</f>
        <v>22000</v>
      </c>
      <c r="I871" s="25">
        <f t="shared" si="20"/>
        <v>22000</v>
      </c>
      <c r="J871" s="26" t="s">
        <v>1272</v>
      </c>
      <c r="K871" s="13" t="s">
        <v>1267</v>
      </c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20">
      <c r="A872" s="5" t="s">
        <v>1284</v>
      </c>
      <c r="B872" s="29">
        <v>45098</v>
      </c>
      <c r="C872" s="5" t="s">
        <v>705</v>
      </c>
      <c r="D872" s="22" t="str">
        <f>VLOOKUP($C872,Customer!$A$1:$C$896,2,0)</f>
        <v>Adinda Kurnia Dewi</v>
      </c>
      <c r="E872" s="13">
        <f>VLOOKUP($C872,Customer!$A$1:$C$896,3,0)</f>
        <v>6281259489705</v>
      </c>
      <c r="F872" s="5" t="s">
        <v>1317</v>
      </c>
      <c r="G872" s="28">
        <v>1</v>
      </c>
      <c r="H872" s="25">
        <f>VLOOKUP($F872,Produk!$B$2:$C$75,2,0)</f>
        <v>27000</v>
      </c>
      <c r="I872" s="25">
        <f t="shared" si="20"/>
        <v>27000</v>
      </c>
      <c r="J872" s="26" t="s">
        <v>1272</v>
      </c>
      <c r="K872" s="13" t="s">
        <v>1267</v>
      </c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20">
      <c r="A873" s="5" t="s">
        <v>1284</v>
      </c>
      <c r="B873" s="29">
        <v>45098</v>
      </c>
      <c r="C873" s="5" t="s">
        <v>705</v>
      </c>
      <c r="D873" s="22" t="str">
        <f>VLOOKUP($C873,Customer!$A$1:$C$896,2,0)</f>
        <v>Adinda Kurnia Dewi</v>
      </c>
      <c r="E873" s="13">
        <f>VLOOKUP($C873,Customer!$A$1:$C$896,3,0)</f>
        <v>6281259489705</v>
      </c>
      <c r="F873" s="5" t="s">
        <v>1288</v>
      </c>
      <c r="G873" s="28">
        <v>1</v>
      </c>
      <c r="H873" s="25">
        <f>VLOOKUP($F873,Produk!$B$2:$C$63,2,0)</f>
        <v>35000</v>
      </c>
      <c r="I873" s="25">
        <f t="shared" si="20"/>
        <v>35000</v>
      </c>
      <c r="J873" s="26" t="s">
        <v>1272</v>
      </c>
      <c r="K873" s="13" t="s">
        <v>1267</v>
      </c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20">
      <c r="A874" s="5" t="s">
        <v>1284</v>
      </c>
      <c r="B874" s="29">
        <v>45098</v>
      </c>
      <c r="C874" s="5" t="s">
        <v>705</v>
      </c>
      <c r="D874" s="22" t="str">
        <f>VLOOKUP($C874,Customer!$A$1:$C$896,2,0)</f>
        <v>Adinda Kurnia Dewi</v>
      </c>
      <c r="E874" s="13">
        <f>VLOOKUP($C874,Customer!$A$1:$C$896,3,0)</f>
        <v>6281259489705</v>
      </c>
      <c r="F874" s="5" t="s">
        <v>1282</v>
      </c>
      <c r="G874" s="28">
        <v>1</v>
      </c>
      <c r="H874" s="25">
        <f>VLOOKUP($F874,Produk!$B$2:$C$63,2,0)</f>
        <v>30000</v>
      </c>
      <c r="I874" s="25">
        <f t="shared" si="20"/>
        <v>30000</v>
      </c>
      <c r="J874" s="26" t="s">
        <v>1272</v>
      </c>
      <c r="K874" s="13" t="s">
        <v>1267</v>
      </c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20">
      <c r="A875" s="5" t="s">
        <v>1284</v>
      </c>
      <c r="B875" s="29">
        <v>45098</v>
      </c>
      <c r="C875" s="5" t="s">
        <v>3</v>
      </c>
      <c r="D875" s="22" t="str">
        <f>VLOOKUP($C875,Customer!$A$1:$C$896,2,0)</f>
        <v>Citra Bayunda</v>
      </c>
      <c r="E875" s="23">
        <f>VLOOKUP($C875,Customer!$A$1:$C$896,3,0)</f>
        <v>6281231177447</v>
      </c>
      <c r="F875" s="5" t="s">
        <v>1317</v>
      </c>
      <c r="G875" s="28">
        <v>2</v>
      </c>
      <c r="H875" s="25">
        <f>VLOOKUP($F875,Produk!$B$2:$C$75,2,0)</f>
        <v>27000</v>
      </c>
      <c r="I875" s="25">
        <f t="shared" si="20"/>
        <v>54000</v>
      </c>
      <c r="J875" s="26" t="s">
        <v>1266</v>
      </c>
      <c r="K875" s="13" t="s">
        <v>1267</v>
      </c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20">
      <c r="A876" s="5" t="s">
        <v>1284</v>
      </c>
      <c r="B876" s="29">
        <v>45098</v>
      </c>
      <c r="C876" s="5" t="s">
        <v>3</v>
      </c>
      <c r="D876" s="22" t="str">
        <f>VLOOKUP($C876,Customer!$A$1:$C$896,2,0)</f>
        <v>Citra Bayunda</v>
      </c>
      <c r="E876" s="23">
        <f>VLOOKUP($C876,Customer!$A$1:$C$896,3,0)</f>
        <v>6281231177447</v>
      </c>
      <c r="F876" s="5" t="s">
        <v>1288</v>
      </c>
      <c r="G876" s="28">
        <v>1</v>
      </c>
      <c r="H876" s="25">
        <f>VLOOKUP($F876,Produk!$B$2:$C$63,2,0)</f>
        <v>35000</v>
      </c>
      <c r="I876" s="25">
        <f t="shared" si="20"/>
        <v>35000</v>
      </c>
      <c r="J876" s="26" t="s">
        <v>1266</v>
      </c>
      <c r="K876" s="13" t="s">
        <v>1267</v>
      </c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20">
      <c r="A877" s="5" t="s">
        <v>1284</v>
      </c>
      <c r="B877" s="29">
        <v>45098</v>
      </c>
      <c r="C877" s="5" t="s">
        <v>3</v>
      </c>
      <c r="D877" s="22" t="str">
        <f>VLOOKUP($C877,Customer!$A$1:$C$896,2,0)</f>
        <v>Citra Bayunda</v>
      </c>
      <c r="E877" s="23">
        <f>VLOOKUP($C877,Customer!$A$1:$C$896,3,0)</f>
        <v>6281231177447</v>
      </c>
      <c r="F877" s="5" t="s">
        <v>1274</v>
      </c>
      <c r="G877" s="28">
        <v>1</v>
      </c>
      <c r="H877" s="25">
        <f>VLOOKUP($F877,Produk!$B$2:$C$63,2,0)</f>
        <v>22000</v>
      </c>
      <c r="I877" s="25">
        <f t="shared" si="20"/>
        <v>22000</v>
      </c>
      <c r="J877" s="26" t="s">
        <v>1266</v>
      </c>
      <c r="K877" s="13" t="s">
        <v>1267</v>
      </c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20">
      <c r="A878" s="5" t="s">
        <v>1284</v>
      </c>
      <c r="B878" s="29">
        <v>45098</v>
      </c>
      <c r="C878" s="5" t="s">
        <v>3</v>
      </c>
      <c r="D878" s="22" t="str">
        <f>VLOOKUP($C878,Customer!$A$1:$C$896,2,0)</f>
        <v>Citra Bayunda</v>
      </c>
      <c r="E878" s="23">
        <f>VLOOKUP($C878,Customer!$A$1:$C$896,3,0)</f>
        <v>6281231177447</v>
      </c>
      <c r="F878" s="5" t="s">
        <v>1282</v>
      </c>
      <c r="G878" s="28">
        <v>1</v>
      </c>
      <c r="H878" s="25">
        <f>VLOOKUP($F878,Produk!$B$2:$C$63,2,0)</f>
        <v>30000</v>
      </c>
      <c r="I878" s="25">
        <f t="shared" si="20"/>
        <v>30000</v>
      </c>
      <c r="J878" s="26" t="s">
        <v>1266</v>
      </c>
      <c r="K878" s="13" t="s">
        <v>1267</v>
      </c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20">
      <c r="A879" s="5" t="s">
        <v>1284</v>
      </c>
      <c r="B879" s="29">
        <v>45098</v>
      </c>
      <c r="C879" s="5" t="s">
        <v>3</v>
      </c>
      <c r="D879" s="22" t="str">
        <f>VLOOKUP($C879,Customer!$A$1:$C$896,2,0)</f>
        <v>Citra Bayunda</v>
      </c>
      <c r="E879" s="23">
        <f>VLOOKUP($C879,Customer!$A$1:$C$896,3,0)</f>
        <v>6281231177447</v>
      </c>
      <c r="F879" s="5" t="s">
        <v>1274</v>
      </c>
      <c r="G879" s="28">
        <v>4</v>
      </c>
      <c r="H879" s="25">
        <f>VLOOKUP($F879,Produk!$B$2:$C$63,2,0)</f>
        <v>22000</v>
      </c>
      <c r="I879" s="25">
        <f t="shared" si="20"/>
        <v>88000</v>
      </c>
      <c r="J879" s="26" t="s">
        <v>1272</v>
      </c>
      <c r="K879" s="13" t="s">
        <v>1267</v>
      </c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20">
      <c r="A880" s="5" t="s">
        <v>1284</v>
      </c>
      <c r="B880" s="29">
        <v>45098</v>
      </c>
      <c r="C880" s="5" t="s">
        <v>3</v>
      </c>
      <c r="D880" s="22" t="str">
        <f>VLOOKUP($C880,Customer!$A$1:$C$896,2,0)</f>
        <v>Citra Bayunda</v>
      </c>
      <c r="E880" s="23">
        <f>VLOOKUP($C880,Customer!$A$1:$C$896,3,0)</f>
        <v>6281231177447</v>
      </c>
      <c r="F880" s="5" t="s">
        <v>1273</v>
      </c>
      <c r="G880" s="28">
        <v>3</v>
      </c>
      <c r="H880" s="25">
        <f>VLOOKUP($F880,Produk!$B$2:$C$63,2,0)</f>
        <v>22000</v>
      </c>
      <c r="I880" s="25">
        <f t="shared" si="20"/>
        <v>66000</v>
      </c>
      <c r="J880" s="26" t="s">
        <v>1272</v>
      </c>
      <c r="K880" s="13" t="s">
        <v>1267</v>
      </c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20">
      <c r="A881" s="5" t="s">
        <v>1270</v>
      </c>
      <c r="B881" s="29">
        <v>45101</v>
      </c>
      <c r="C881" s="5" t="s">
        <v>707</v>
      </c>
      <c r="D881" s="22" t="str">
        <f>VLOOKUP($C881,Customer!$A$1:$C$896,2,0)</f>
        <v>Resti</v>
      </c>
      <c r="E881" s="13">
        <f>VLOOKUP($C881,Customer!$A$1:$C$896,3,0)</f>
        <v>6285730281299</v>
      </c>
      <c r="F881" s="5" t="s">
        <v>1319</v>
      </c>
      <c r="G881" s="28">
        <v>1</v>
      </c>
      <c r="H881" s="25">
        <f>VLOOKUP($F881,Produk!$B$2:$C$63,2,0)</f>
        <v>28000</v>
      </c>
      <c r="I881" s="25">
        <f t="shared" si="20"/>
        <v>28000</v>
      </c>
      <c r="J881" s="26" t="s">
        <v>1266</v>
      </c>
      <c r="K881" s="13" t="s">
        <v>1267</v>
      </c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20">
      <c r="A882" s="5" t="s">
        <v>1270</v>
      </c>
      <c r="B882" s="29">
        <v>45101</v>
      </c>
      <c r="C882" s="5" t="s">
        <v>707</v>
      </c>
      <c r="D882" s="22" t="str">
        <f>VLOOKUP($C882,Customer!$A$1:$C$896,2,0)</f>
        <v>Resti</v>
      </c>
      <c r="E882" s="13">
        <f>VLOOKUP($C882,Customer!$A$1:$C$896,3,0)</f>
        <v>6285730281299</v>
      </c>
      <c r="F882" s="5" t="s">
        <v>1273</v>
      </c>
      <c r="G882" s="28">
        <v>1</v>
      </c>
      <c r="H882" s="25">
        <f>VLOOKUP($F882,Produk!$B$2:$C$63,2,0)</f>
        <v>22000</v>
      </c>
      <c r="I882" s="25">
        <f t="shared" si="20"/>
        <v>22000</v>
      </c>
      <c r="J882" s="26" t="s">
        <v>1266</v>
      </c>
      <c r="K882" s="13" t="s">
        <v>1267</v>
      </c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20">
      <c r="A883" s="5" t="s">
        <v>1270</v>
      </c>
      <c r="B883" s="29">
        <v>45101</v>
      </c>
      <c r="C883" s="5" t="s">
        <v>707</v>
      </c>
      <c r="D883" s="22" t="str">
        <f>VLOOKUP($C883,Customer!$A$1:$C$896,2,0)</f>
        <v>Resti</v>
      </c>
      <c r="E883" s="13">
        <f>VLOOKUP($C883,Customer!$A$1:$C$896,3,0)</f>
        <v>6285730281299</v>
      </c>
      <c r="F883" s="5" t="s">
        <v>1282</v>
      </c>
      <c r="G883" s="28">
        <v>1</v>
      </c>
      <c r="H883" s="25">
        <f>VLOOKUP($F883,Produk!$B$2:$C$63,2,0)</f>
        <v>30000</v>
      </c>
      <c r="I883" s="25">
        <f t="shared" si="20"/>
        <v>30000</v>
      </c>
      <c r="J883" s="26" t="s">
        <v>1266</v>
      </c>
      <c r="K883" s="13" t="s">
        <v>1267</v>
      </c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20">
      <c r="A884" s="5" t="s">
        <v>1270</v>
      </c>
      <c r="B884" s="29">
        <v>45101</v>
      </c>
      <c r="C884" s="5" t="s">
        <v>707</v>
      </c>
      <c r="D884" s="22" t="str">
        <f>VLOOKUP($C884,Customer!$A$1:$C$896,2,0)</f>
        <v>Resti</v>
      </c>
      <c r="E884" s="13">
        <f>VLOOKUP($C884,Customer!$A$1:$C$896,3,0)</f>
        <v>6285730281299</v>
      </c>
      <c r="F884" s="5" t="s">
        <v>1314</v>
      </c>
      <c r="G884" s="28">
        <v>1</v>
      </c>
      <c r="H884" s="25">
        <f>VLOOKUP($F884,Produk!$B$2:$C$63,2,0)</f>
        <v>22000</v>
      </c>
      <c r="I884" s="25">
        <f t="shared" si="20"/>
        <v>22000</v>
      </c>
      <c r="J884" s="26" t="s">
        <v>1266</v>
      </c>
      <c r="K884" s="13" t="s">
        <v>1267</v>
      </c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20">
      <c r="A885" s="5" t="s">
        <v>1270</v>
      </c>
      <c r="B885" s="29">
        <v>45101</v>
      </c>
      <c r="C885" s="5" t="s">
        <v>707</v>
      </c>
      <c r="D885" s="22" t="str">
        <f>VLOOKUP($C885,Customer!$A$1:$C$896,2,0)</f>
        <v>Resti</v>
      </c>
      <c r="E885" s="13">
        <f>VLOOKUP($C885,Customer!$A$1:$C$896,3,0)</f>
        <v>6285730281299</v>
      </c>
      <c r="F885" s="5" t="s">
        <v>1288</v>
      </c>
      <c r="G885" s="28">
        <v>1</v>
      </c>
      <c r="H885" s="25">
        <f>VLOOKUP($F885,Produk!$B$2:$C$63,2,0)</f>
        <v>35000</v>
      </c>
      <c r="I885" s="25">
        <f t="shared" si="20"/>
        <v>35000</v>
      </c>
      <c r="J885" s="26" t="s">
        <v>1266</v>
      </c>
      <c r="K885" s="13" t="s">
        <v>1267</v>
      </c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20">
      <c r="A886" s="5" t="s">
        <v>1270</v>
      </c>
      <c r="B886" s="29">
        <v>45101</v>
      </c>
      <c r="C886" s="5" t="s">
        <v>707</v>
      </c>
      <c r="D886" s="22" t="str">
        <f>VLOOKUP($C886,Customer!$A$1:$C$896,2,0)</f>
        <v>Resti</v>
      </c>
      <c r="E886" s="13">
        <f>VLOOKUP($C886,Customer!$A$1:$C$896,3,0)</f>
        <v>6285730281299</v>
      </c>
      <c r="F886" s="5" t="s">
        <v>1320</v>
      </c>
      <c r="G886" s="28">
        <v>1</v>
      </c>
      <c r="H886" s="25">
        <f>VLOOKUP($F886,Produk!$B$2:$C$75,2,0)</f>
        <v>25000</v>
      </c>
      <c r="I886" s="25">
        <f t="shared" si="20"/>
        <v>25000</v>
      </c>
      <c r="J886" s="26" t="s">
        <v>1266</v>
      </c>
      <c r="K886" s="13" t="s">
        <v>1267</v>
      </c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20">
      <c r="A887" s="5" t="s">
        <v>1270</v>
      </c>
      <c r="B887" s="29">
        <v>45101</v>
      </c>
      <c r="C887" s="5" t="s">
        <v>3</v>
      </c>
      <c r="D887" s="22" t="str">
        <f>VLOOKUP($C887,Customer!$A$1:$C$896,2,0)</f>
        <v>Citra Bayunda</v>
      </c>
      <c r="E887" s="23">
        <f>VLOOKUP($C887,Customer!$A$1:$C$896,3,0)</f>
        <v>6281231177447</v>
      </c>
      <c r="F887" s="5" t="s">
        <v>1273</v>
      </c>
      <c r="G887" s="28">
        <v>1</v>
      </c>
      <c r="H887" s="25">
        <f>VLOOKUP($F887,Produk!$B$2:$C$63,2,0)</f>
        <v>22000</v>
      </c>
      <c r="I887" s="25">
        <f t="shared" si="20"/>
        <v>22000</v>
      </c>
      <c r="J887" s="26" t="s">
        <v>1266</v>
      </c>
      <c r="K887" s="13" t="s">
        <v>1267</v>
      </c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20">
      <c r="A888" s="5" t="s">
        <v>1270</v>
      </c>
      <c r="B888" s="29">
        <v>45101</v>
      </c>
      <c r="C888" s="5" t="s">
        <v>3</v>
      </c>
      <c r="D888" s="22" t="str">
        <f>VLOOKUP($C888,Customer!$A$1:$C$896,2,0)</f>
        <v>Citra Bayunda</v>
      </c>
      <c r="E888" s="23">
        <f>VLOOKUP($C888,Customer!$A$1:$C$896,3,0)</f>
        <v>6281231177447</v>
      </c>
      <c r="F888" s="5" t="s">
        <v>1321</v>
      </c>
      <c r="G888" s="28">
        <v>1</v>
      </c>
      <c r="H888" s="25">
        <f>VLOOKUP($F888,Produk!$B$2:$C$75,2,0)</f>
        <v>28000</v>
      </c>
      <c r="I888" s="25">
        <f t="shared" si="20"/>
        <v>28000</v>
      </c>
      <c r="J888" s="26" t="s">
        <v>1266</v>
      </c>
      <c r="K888" s="13" t="s">
        <v>1267</v>
      </c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20">
      <c r="A889" s="5" t="s">
        <v>1270</v>
      </c>
      <c r="B889" s="29">
        <v>45101</v>
      </c>
      <c r="C889" s="5" t="s">
        <v>708</v>
      </c>
      <c r="D889" s="22" t="str">
        <f>VLOOKUP($C889,Customer!$A$1:$C$896,2,0)</f>
        <v>Lutfi Bunga</v>
      </c>
      <c r="E889" s="13">
        <f>VLOOKUP($C889,Customer!$A$1:$C$896,3,0)</f>
        <v>6285171150312</v>
      </c>
      <c r="F889" s="5" t="s">
        <v>1287</v>
      </c>
      <c r="G889" s="28">
        <v>1</v>
      </c>
      <c r="H889" s="25">
        <f>VLOOKUP($F889,Produk!$B$2:$C$75,2,0)</f>
        <v>27000</v>
      </c>
      <c r="I889" s="25">
        <f t="shared" si="20"/>
        <v>27000</v>
      </c>
      <c r="J889" s="26" t="s">
        <v>1266</v>
      </c>
      <c r="K889" s="13" t="s">
        <v>1267</v>
      </c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20">
      <c r="A890" s="5" t="s">
        <v>1270</v>
      </c>
      <c r="B890" s="29">
        <v>45101</v>
      </c>
      <c r="C890" s="5" t="s">
        <v>708</v>
      </c>
      <c r="D890" s="22" t="str">
        <f>VLOOKUP($C890,Customer!$A$1:$C$896,2,0)</f>
        <v>Lutfi Bunga</v>
      </c>
      <c r="E890" s="13">
        <f>VLOOKUP($C890,Customer!$A$1:$C$896,3,0)</f>
        <v>6285171150312</v>
      </c>
      <c r="F890" s="5" t="s">
        <v>1320</v>
      </c>
      <c r="G890" s="28">
        <v>1</v>
      </c>
      <c r="H890" s="25">
        <f>VLOOKUP($F890,Produk!$B$2:$C$75,2,0)</f>
        <v>25000</v>
      </c>
      <c r="I890" s="25">
        <f t="shared" si="20"/>
        <v>25000</v>
      </c>
      <c r="J890" s="26" t="s">
        <v>1266</v>
      </c>
      <c r="K890" s="13" t="s">
        <v>1267</v>
      </c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20">
      <c r="A891" s="5" t="s">
        <v>1270</v>
      </c>
      <c r="B891" s="29">
        <v>45101</v>
      </c>
      <c r="C891" s="5" t="s">
        <v>708</v>
      </c>
      <c r="D891" s="22" t="str">
        <f>VLOOKUP($C891,Customer!$A$1:$C$896,2,0)</f>
        <v>Lutfi Bunga</v>
      </c>
      <c r="E891" s="13">
        <f>VLOOKUP($C891,Customer!$A$1:$C$896,3,0)</f>
        <v>6285171150312</v>
      </c>
      <c r="F891" s="5" t="s">
        <v>1319</v>
      </c>
      <c r="G891" s="28">
        <v>1</v>
      </c>
      <c r="H891" s="25">
        <f>VLOOKUP($F891,Produk!$B$2:$C$63,2,0)</f>
        <v>28000</v>
      </c>
      <c r="I891" s="25">
        <f t="shared" si="20"/>
        <v>28000</v>
      </c>
      <c r="J891" s="26" t="s">
        <v>1266</v>
      </c>
      <c r="K891" s="13" t="s">
        <v>1267</v>
      </c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20">
      <c r="A892" s="5" t="s">
        <v>1270</v>
      </c>
      <c r="B892" s="29">
        <v>45101</v>
      </c>
      <c r="C892" s="5" t="s">
        <v>708</v>
      </c>
      <c r="D892" s="22" t="str">
        <f>VLOOKUP($C892,Customer!$A$1:$C$896,2,0)</f>
        <v>Lutfi Bunga</v>
      </c>
      <c r="E892" s="13">
        <f>VLOOKUP($C892,Customer!$A$1:$C$896,3,0)</f>
        <v>6285171150312</v>
      </c>
      <c r="F892" s="5" t="s">
        <v>1321</v>
      </c>
      <c r="G892" s="28">
        <v>1</v>
      </c>
      <c r="H892" s="25">
        <f>VLOOKUP($F892,Produk!$B$2:$C$75,2,0)</f>
        <v>28000</v>
      </c>
      <c r="I892" s="25">
        <f t="shared" si="20"/>
        <v>28000</v>
      </c>
      <c r="J892" s="26" t="s">
        <v>1266</v>
      </c>
      <c r="K892" s="13" t="s">
        <v>1267</v>
      </c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20">
      <c r="A893" s="5" t="s">
        <v>1270</v>
      </c>
      <c r="B893" s="29">
        <v>45101</v>
      </c>
      <c r="C893" s="5" t="s">
        <v>710</v>
      </c>
      <c r="D893" s="22" t="str">
        <f>VLOOKUP($C893,Customer!$A$1:$C$896,2,0)</f>
        <v>Alia</v>
      </c>
      <c r="E893" s="13">
        <f>VLOOKUP($C893,Customer!$A$1:$C$896,3,0)</f>
        <v>6281334273200</v>
      </c>
      <c r="F893" s="5" t="s">
        <v>1321</v>
      </c>
      <c r="G893" s="28">
        <v>1</v>
      </c>
      <c r="H893" s="25">
        <f>VLOOKUP($F893,Produk!$B$2:$C$75,2,0)</f>
        <v>28000</v>
      </c>
      <c r="I893" s="25">
        <f t="shared" si="20"/>
        <v>28000</v>
      </c>
      <c r="J893" s="30" t="s">
        <v>1272</v>
      </c>
      <c r="K893" s="13" t="s">
        <v>1267</v>
      </c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20">
      <c r="A894" s="5" t="s">
        <v>1270</v>
      </c>
      <c r="B894" s="29">
        <v>45101</v>
      </c>
      <c r="C894" s="5" t="s">
        <v>710</v>
      </c>
      <c r="D894" s="22" t="str">
        <f>VLOOKUP($C894,Customer!$A$1:$C$896,2,0)</f>
        <v>Alia</v>
      </c>
      <c r="E894" s="13">
        <f>VLOOKUP($C894,Customer!$A$1:$C$896,3,0)</f>
        <v>6281334273200</v>
      </c>
      <c r="F894" s="5" t="s">
        <v>1319</v>
      </c>
      <c r="G894" s="28">
        <v>1</v>
      </c>
      <c r="H894" s="25">
        <f>VLOOKUP($F894,Produk!$B$2:$C$63,2,0)</f>
        <v>28000</v>
      </c>
      <c r="I894" s="25">
        <f t="shared" si="20"/>
        <v>28000</v>
      </c>
      <c r="J894" s="30" t="s">
        <v>1272</v>
      </c>
      <c r="K894" s="13" t="s">
        <v>1267</v>
      </c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20">
      <c r="A895" s="5" t="s">
        <v>1270</v>
      </c>
      <c r="B895" s="29">
        <v>45101</v>
      </c>
      <c r="C895" s="5" t="s">
        <v>710</v>
      </c>
      <c r="D895" s="22" t="str">
        <f>VLOOKUP($C895,Customer!$A$1:$C$896,2,0)</f>
        <v>Alia</v>
      </c>
      <c r="E895" s="13">
        <f>VLOOKUP($C895,Customer!$A$1:$C$896,3,0)</f>
        <v>6281334273200</v>
      </c>
      <c r="F895" s="5" t="s">
        <v>1321</v>
      </c>
      <c r="G895" s="28">
        <v>1</v>
      </c>
      <c r="H895" s="25">
        <f>VLOOKUP($F895,Produk!$B$2:$C$75,2,0)</f>
        <v>28000</v>
      </c>
      <c r="I895" s="25">
        <f t="shared" si="20"/>
        <v>28000</v>
      </c>
      <c r="J895" s="30" t="s">
        <v>1272</v>
      </c>
      <c r="K895" s="13" t="s">
        <v>1267</v>
      </c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20">
      <c r="A896" s="5" t="s">
        <v>1270</v>
      </c>
      <c r="B896" s="29">
        <v>45101</v>
      </c>
      <c r="C896" s="5" t="s">
        <v>710</v>
      </c>
      <c r="D896" s="22" t="str">
        <f>VLOOKUP($C896,Customer!$A$1:$C$896,2,0)</f>
        <v>Alia</v>
      </c>
      <c r="E896" s="13">
        <f>VLOOKUP($C896,Customer!$A$1:$C$896,3,0)</f>
        <v>6281334273200</v>
      </c>
      <c r="F896" s="5" t="s">
        <v>1314</v>
      </c>
      <c r="G896" s="28">
        <v>1</v>
      </c>
      <c r="H896" s="25">
        <f>VLOOKUP($F896,Produk!$B$2:$C$63,2,0)</f>
        <v>22000</v>
      </c>
      <c r="I896" s="25">
        <f t="shared" si="20"/>
        <v>22000</v>
      </c>
      <c r="J896" s="30" t="s">
        <v>1272</v>
      </c>
      <c r="K896" s="13" t="s">
        <v>1267</v>
      </c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20">
      <c r="A897" s="5" t="s">
        <v>1270</v>
      </c>
      <c r="B897" s="29">
        <v>45101</v>
      </c>
      <c r="C897" s="5" t="s">
        <v>710</v>
      </c>
      <c r="D897" s="22" t="str">
        <f>VLOOKUP($C897,Customer!$A$1:$C$896,2,0)</f>
        <v>Alia</v>
      </c>
      <c r="E897" s="13">
        <f>VLOOKUP($C897,Customer!$A$1:$C$896,3,0)</f>
        <v>6281334273200</v>
      </c>
      <c r="F897" s="5" t="s">
        <v>1287</v>
      </c>
      <c r="G897" s="28">
        <v>1</v>
      </c>
      <c r="H897" s="25">
        <f>VLOOKUP($F897,Produk!$B$2:$C$75,2,0)</f>
        <v>27000</v>
      </c>
      <c r="I897" s="25">
        <f t="shared" si="20"/>
        <v>27000</v>
      </c>
      <c r="J897" s="30" t="s">
        <v>1272</v>
      </c>
      <c r="K897" s="13" t="s">
        <v>1267</v>
      </c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20">
      <c r="A898" s="5" t="s">
        <v>1270</v>
      </c>
      <c r="B898" s="29">
        <v>45101</v>
      </c>
      <c r="C898" s="5" t="s">
        <v>710</v>
      </c>
      <c r="D898" s="22" t="str">
        <f>VLOOKUP($C898,Customer!$A$1:$C$896,2,0)</f>
        <v>Alia</v>
      </c>
      <c r="E898" s="13">
        <f>VLOOKUP($C898,Customer!$A$1:$C$896,3,0)</f>
        <v>6281334273200</v>
      </c>
      <c r="F898" s="5" t="s">
        <v>1291</v>
      </c>
      <c r="G898" s="28">
        <v>2</v>
      </c>
      <c r="H898" s="25">
        <f>VLOOKUP($F898,Produk!$B$2:$C$75,2,0)</f>
        <v>15000</v>
      </c>
      <c r="I898" s="25">
        <f t="shared" si="20"/>
        <v>30000</v>
      </c>
      <c r="J898" s="30" t="s">
        <v>1272</v>
      </c>
      <c r="K898" s="13" t="s">
        <v>1267</v>
      </c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20">
      <c r="A899" s="5" t="s">
        <v>1275</v>
      </c>
      <c r="B899" s="29">
        <v>45102</v>
      </c>
      <c r="C899" s="5" t="s">
        <v>712</v>
      </c>
      <c r="D899" s="22" t="str">
        <f>VLOOKUP($C899,Customer!$A$1:$C$896,2,0)</f>
        <v xml:space="preserve">Netta Fitri </v>
      </c>
      <c r="E899" s="13">
        <f>VLOOKUP($C899,Customer!$A$1:$C$896,3,0)</f>
        <v>6281358720877</v>
      </c>
      <c r="F899" s="5" t="s">
        <v>1282</v>
      </c>
      <c r="G899" s="28">
        <v>1</v>
      </c>
      <c r="H899" s="25">
        <f>VLOOKUP($F899,Produk!$B$2:$C$63,2,0)</f>
        <v>30000</v>
      </c>
      <c r="I899" s="25">
        <f t="shared" si="20"/>
        <v>30000</v>
      </c>
      <c r="J899" s="30" t="s">
        <v>1272</v>
      </c>
      <c r="K899" s="13" t="s">
        <v>1267</v>
      </c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20">
      <c r="A900" s="5" t="s">
        <v>1275</v>
      </c>
      <c r="B900" s="29">
        <v>45102</v>
      </c>
      <c r="C900" s="5" t="s">
        <v>712</v>
      </c>
      <c r="D900" s="22" t="str">
        <f>VLOOKUP($C900,Customer!$A$1:$C$896,2,0)</f>
        <v xml:space="preserve">Netta Fitri </v>
      </c>
      <c r="E900" s="13">
        <f>VLOOKUP($C900,Customer!$A$1:$C$896,3,0)</f>
        <v>6281358720877</v>
      </c>
      <c r="F900" s="5" t="s">
        <v>1285</v>
      </c>
      <c r="G900" s="28">
        <v>1</v>
      </c>
      <c r="H900" s="25">
        <f>VLOOKUP($F900,Produk!$B$2:$C$63,2,0)</f>
        <v>10000</v>
      </c>
      <c r="I900" s="25">
        <f t="shared" si="20"/>
        <v>10000</v>
      </c>
      <c r="J900" s="30" t="s">
        <v>1272</v>
      </c>
      <c r="K900" s="13" t="s">
        <v>1267</v>
      </c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20">
      <c r="A901" s="5" t="s">
        <v>1275</v>
      </c>
      <c r="B901" s="29">
        <v>45102</v>
      </c>
      <c r="C901" s="5" t="s">
        <v>712</v>
      </c>
      <c r="D901" s="22" t="str">
        <f>VLOOKUP($C901,Customer!$A$1:$C$896,2,0)</f>
        <v xml:space="preserve">Netta Fitri </v>
      </c>
      <c r="E901" s="13">
        <f>VLOOKUP($C901,Customer!$A$1:$C$896,3,0)</f>
        <v>6281358720877</v>
      </c>
      <c r="F901" s="5" t="s">
        <v>1314</v>
      </c>
      <c r="G901" s="28">
        <v>1</v>
      </c>
      <c r="H901" s="25">
        <f>VLOOKUP($F901,Produk!$B$2:$C$63,2,0)</f>
        <v>22000</v>
      </c>
      <c r="I901" s="25">
        <f t="shared" si="20"/>
        <v>22000</v>
      </c>
      <c r="J901" s="30" t="s">
        <v>1272</v>
      </c>
      <c r="K901" s="13" t="s">
        <v>1267</v>
      </c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20">
      <c r="A902" s="5" t="s">
        <v>1275</v>
      </c>
      <c r="B902" s="29">
        <v>45102</v>
      </c>
      <c r="C902" s="5" t="s">
        <v>712</v>
      </c>
      <c r="D902" s="22" t="str">
        <f>VLOOKUP($C902,Customer!$A$1:$C$896,2,0)</f>
        <v xml:space="preserve">Netta Fitri </v>
      </c>
      <c r="E902" s="13">
        <f>VLOOKUP($C902,Customer!$A$1:$C$896,3,0)</f>
        <v>6281358720877</v>
      </c>
      <c r="F902" s="5" t="s">
        <v>1274</v>
      </c>
      <c r="G902" s="28">
        <v>1</v>
      </c>
      <c r="H902" s="25">
        <f>VLOOKUP($F902,Produk!$B$2:$C$63,2,0)</f>
        <v>22000</v>
      </c>
      <c r="I902" s="25">
        <f t="shared" si="20"/>
        <v>22000</v>
      </c>
      <c r="J902" s="30" t="s">
        <v>1272</v>
      </c>
      <c r="K902" s="13" t="s">
        <v>1267</v>
      </c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20">
      <c r="A903" s="5" t="s">
        <v>1275</v>
      </c>
      <c r="B903" s="29">
        <v>45102</v>
      </c>
      <c r="C903" s="5" t="s">
        <v>712</v>
      </c>
      <c r="D903" s="22" t="str">
        <f>VLOOKUP($C903,Customer!$A$1:$C$896,2,0)</f>
        <v xml:space="preserve">Netta Fitri </v>
      </c>
      <c r="E903" s="13">
        <f>VLOOKUP($C903,Customer!$A$1:$C$896,3,0)</f>
        <v>6281358720877</v>
      </c>
      <c r="F903" s="5" t="s">
        <v>1320</v>
      </c>
      <c r="G903" s="28">
        <v>1</v>
      </c>
      <c r="H903" s="25">
        <f>VLOOKUP($F903,Produk!$B$2:$C$75,2,0)</f>
        <v>25000</v>
      </c>
      <c r="I903" s="25">
        <f t="shared" si="20"/>
        <v>25000</v>
      </c>
      <c r="J903" s="30" t="s">
        <v>1272</v>
      </c>
      <c r="K903" s="13" t="s">
        <v>1267</v>
      </c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20">
      <c r="A904" s="5" t="s">
        <v>1275</v>
      </c>
      <c r="B904" s="29">
        <v>45102</v>
      </c>
      <c r="C904" s="5" t="s">
        <v>712</v>
      </c>
      <c r="D904" s="22" t="str">
        <f>VLOOKUP($C904,Customer!$A$1:$C$896,2,0)</f>
        <v xml:space="preserve">Netta Fitri </v>
      </c>
      <c r="E904" s="13">
        <f>VLOOKUP($C904,Customer!$A$1:$C$896,3,0)</f>
        <v>6281358720877</v>
      </c>
      <c r="F904" s="5" t="s">
        <v>1322</v>
      </c>
      <c r="G904" s="28">
        <v>1</v>
      </c>
      <c r="H904" s="25">
        <f>VLOOKUP($F904,Produk!$B$2:$C$63,2,0)</f>
        <v>20000</v>
      </c>
      <c r="I904" s="25">
        <f t="shared" si="20"/>
        <v>20000</v>
      </c>
      <c r="J904" s="30" t="s">
        <v>1272</v>
      </c>
      <c r="K904" s="13" t="s">
        <v>1267</v>
      </c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20">
      <c r="A905" s="5" t="s">
        <v>1275</v>
      </c>
      <c r="B905" s="29">
        <v>45102</v>
      </c>
      <c r="C905" s="5" t="s">
        <v>3</v>
      </c>
      <c r="D905" s="22" t="str">
        <f>VLOOKUP($C905,Customer!$A$1:$C$896,2,0)</f>
        <v>Citra Bayunda</v>
      </c>
      <c r="E905" s="23">
        <f>VLOOKUP($C905,Customer!$A$1:$C$896,3,0)</f>
        <v>6281231177447</v>
      </c>
      <c r="F905" s="5" t="s">
        <v>1282</v>
      </c>
      <c r="G905" s="28">
        <v>1</v>
      </c>
      <c r="H905" s="25">
        <f>VLOOKUP($F905,Produk!$B$2:$C$63,2,0)</f>
        <v>30000</v>
      </c>
      <c r="I905" s="25">
        <f t="shared" si="20"/>
        <v>30000</v>
      </c>
      <c r="J905" s="30" t="s">
        <v>1266</v>
      </c>
      <c r="K905" s="5" t="s">
        <v>1278</v>
      </c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20">
      <c r="A906" s="5" t="s">
        <v>1275</v>
      </c>
      <c r="B906" s="29">
        <v>45102</v>
      </c>
      <c r="C906" s="5" t="s">
        <v>3</v>
      </c>
      <c r="D906" s="22" t="str">
        <f>VLOOKUP($C906,Customer!$A$1:$C$896,2,0)</f>
        <v>Citra Bayunda</v>
      </c>
      <c r="E906" s="23">
        <f>VLOOKUP($C906,Customer!$A$1:$C$896,3,0)</f>
        <v>6281231177447</v>
      </c>
      <c r="F906" s="5" t="s">
        <v>1285</v>
      </c>
      <c r="G906" s="28">
        <v>1</v>
      </c>
      <c r="H906" s="25">
        <f>VLOOKUP($F906,Produk!$B$2:$C$63,2,0)</f>
        <v>10000</v>
      </c>
      <c r="I906" s="25">
        <f t="shared" si="20"/>
        <v>10000</v>
      </c>
      <c r="J906" s="30" t="s">
        <v>1266</v>
      </c>
      <c r="K906" s="5" t="s">
        <v>1278</v>
      </c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20">
      <c r="A907" s="5" t="s">
        <v>1275</v>
      </c>
      <c r="B907" s="29">
        <v>45102</v>
      </c>
      <c r="C907" s="5" t="s">
        <v>3</v>
      </c>
      <c r="D907" s="22" t="str">
        <f>VLOOKUP($C907,Customer!$A$1:$C$896,2,0)</f>
        <v>Citra Bayunda</v>
      </c>
      <c r="E907" s="23">
        <f>VLOOKUP($C907,Customer!$A$1:$C$896,3,0)</f>
        <v>6281231177447</v>
      </c>
      <c r="F907" s="5" t="s">
        <v>1322</v>
      </c>
      <c r="G907" s="28">
        <v>1</v>
      </c>
      <c r="H907" s="25">
        <f>VLOOKUP($F907,Produk!$B$2:$C$63,2,0)</f>
        <v>20000</v>
      </c>
      <c r="I907" s="25">
        <f t="shared" si="20"/>
        <v>20000</v>
      </c>
      <c r="J907" s="30" t="s">
        <v>1266</v>
      </c>
      <c r="K907" s="5" t="s">
        <v>1278</v>
      </c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20">
      <c r="A908" s="5" t="s">
        <v>1275</v>
      </c>
      <c r="B908" s="29">
        <v>45102</v>
      </c>
      <c r="C908" s="5" t="s">
        <v>3</v>
      </c>
      <c r="D908" s="22" t="str">
        <f>VLOOKUP($C908,Customer!$A$1:$C$896,2,0)</f>
        <v>Citra Bayunda</v>
      </c>
      <c r="E908" s="23">
        <f>VLOOKUP($C908,Customer!$A$1:$C$896,3,0)</f>
        <v>6281231177447</v>
      </c>
      <c r="F908" s="5" t="s">
        <v>1317</v>
      </c>
      <c r="G908" s="28">
        <v>2</v>
      </c>
      <c r="H908" s="25">
        <f>VLOOKUP($F908,Produk!$B$2:$C$75,2,0)</f>
        <v>27000</v>
      </c>
      <c r="I908" s="25">
        <f t="shared" si="20"/>
        <v>54000</v>
      </c>
      <c r="J908" s="30" t="s">
        <v>1272</v>
      </c>
      <c r="K908" s="5" t="s">
        <v>1267</v>
      </c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20">
      <c r="A909" s="5" t="s">
        <v>1275</v>
      </c>
      <c r="B909" s="29">
        <v>45102</v>
      </c>
      <c r="C909" s="5" t="s">
        <v>3</v>
      </c>
      <c r="D909" s="22" t="str">
        <f>VLOOKUP($C909,Customer!$A$1:$C$896,2,0)</f>
        <v>Citra Bayunda</v>
      </c>
      <c r="E909" s="23">
        <f>VLOOKUP($C909,Customer!$A$1:$C$896,3,0)</f>
        <v>6281231177447</v>
      </c>
      <c r="F909" s="5" t="s">
        <v>1287</v>
      </c>
      <c r="G909" s="28">
        <v>1</v>
      </c>
      <c r="H909" s="25">
        <f>VLOOKUP($F909,Produk!$B$2:$C$75,2,0)</f>
        <v>27000</v>
      </c>
      <c r="I909" s="25">
        <f t="shared" si="20"/>
        <v>27000</v>
      </c>
      <c r="J909" s="30" t="s">
        <v>1272</v>
      </c>
      <c r="K909" s="5" t="s">
        <v>1267</v>
      </c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20">
      <c r="A910" s="5" t="s">
        <v>1275</v>
      </c>
      <c r="B910" s="29">
        <v>45102</v>
      </c>
      <c r="C910" s="5" t="s">
        <v>3</v>
      </c>
      <c r="D910" s="22" t="str">
        <f>VLOOKUP($C910,Customer!$A$1:$C$896,2,0)</f>
        <v>Citra Bayunda</v>
      </c>
      <c r="E910" s="23">
        <f>VLOOKUP($C910,Customer!$A$1:$C$896,3,0)</f>
        <v>6281231177447</v>
      </c>
      <c r="F910" s="5" t="s">
        <v>1285</v>
      </c>
      <c r="G910" s="28">
        <v>1</v>
      </c>
      <c r="H910" s="25">
        <f>VLOOKUP($F910,Produk!$B$2:$C$63,2,0)</f>
        <v>10000</v>
      </c>
      <c r="I910" s="25">
        <f t="shared" si="20"/>
        <v>10000</v>
      </c>
      <c r="J910" s="30" t="s">
        <v>1272</v>
      </c>
      <c r="K910" s="5" t="s">
        <v>1267</v>
      </c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20">
      <c r="A911" s="5" t="s">
        <v>1275</v>
      </c>
      <c r="B911" s="29">
        <v>45102</v>
      </c>
      <c r="C911" s="5" t="s">
        <v>3</v>
      </c>
      <c r="D911" s="22" t="str">
        <f>VLOOKUP($C911,Customer!$A$1:$C$896,2,0)</f>
        <v>Citra Bayunda</v>
      </c>
      <c r="E911" s="23">
        <f>VLOOKUP($C911,Customer!$A$1:$C$896,3,0)</f>
        <v>6281231177447</v>
      </c>
      <c r="F911" s="5" t="s">
        <v>1282</v>
      </c>
      <c r="G911" s="28">
        <v>1</v>
      </c>
      <c r="H911" s="25">
        <f>VLOOKUP($F911,Produk!$B$2:$C$63,2,0)</f>
        <v>30000</v>
      </c>
      <c r="I911" s="25">
        <f t="shared" si="20"/>
        <v>30000</v>
      </c>
      <c r="J911" s="30" t="s">
        <v>1272</v>
      </c>
      <c r="K911" s="5" t="s">
        <v>1267</v>
      </c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20">
      <c r="A912" s="5" t="s">
        <v>1281</v>
      </c>
      <c r="B912" s="29">
        <v>45104</v>
      </c>
      <c r="C912" s="5" t="s">
        <v>714</v>
      </c>
      <c r="D912" s="22" t="str">
        <f>VLOOKUP($C912,Customer!$A$1:$C$896,2,0)</f>
        <v>Abigail</v>
      </c>
      <c r="E912" s="13">
        <f>VLOOKUP($C912,Customer!$A$1:$C$896,3,0)</f>
        <v>6282193146902</v>
      </c>
      <c r="F912" s="5" t="s">
        <v>1287</v>
      </c>
      <c r="G912" s="28">
        <v>1</v>
      </c>
      <c r="H912" s="25">
        <f>VLOOKUP($F912,Produk!$B$2:$C$75,2,0)</f>
        <v>27000</v>
      </c>
      <c r="I912" s="25">
        <f t="shared" si="20"/>
        <v>27000</v>
      </c>
      <c r="J912" s="30" t="s">
        <v>1266</v>
      </c>
      <c r="K912" s="5" t="s">
        <v>1267</v>
      </c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20">
      <c r="A913" s="5" t="s">
        <v>1281</v>
      </c>
      <c r="B913" s="29">
        <v>45104</v>
      </c>
      <c r="C913" s="5" t="s">
        <v>714</v>
      </c>
      <c r="D913" s="22" t="str">
        <f>VLOOKUP($C913,Customer!$A$1:$C$896,2,0)</f>
        <v>Abigail</v>
      </c>
      <c r="E913" s="13">
        <f>VLOOKUP($C913,Customer!$A$1:$C$896,3,0)</f>
        <v>6282193146902</v>
      </c>
      <c r="F913" s="5" t="s">
        <v>1274</v>
      </c>
      <c r="G913" s="28">
        <v>1</v>
      </c>
      <c r="H913" s="25">
        <f>VLOOKUP($F913,Produk!$B$2:$C$63,2,0)</f>
        <v>22000</v>
      </c>
      <c r="I913" s="25">
        <f t="shared" si="20"/>
        <v>22000</v>
      </c>
      <c r="J913" s="30" t="s">
        <v>1266</v>
      </c>
      <c r="K913" s="5" t="s">
        <v>1267</v>
      </c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20">
      <c r="A914" s="5" t="s">
        <v>1281</v>
      </c>
      <c r="B914" s="29">
        <v>45104</v>
      </c>
      <c r="C914" s="5" t="s">
        <v>714</v>
      </c>
      <c r="D914" s="22" t="str">
        <f>VLOOKUP($C914,Customer!$A$1:$C$896,2,0)</f>
        <v>Abigail</v>
      </c>
      <c r="E914" s="13">
        <f>VLOOKUP($C914,Customer!$A$1:$C$896,3,0)</f>
        <v>6282193146902</v>
      </c>
      <c r="F914" s="5" t="s">
        <v>1285</v>
      </c>
      <c r="G914" s="28">
        <v>1</v>
      </c>
      <c r="H914" s="25">
        <f>VLOOKUP($F914,Produk!$B$2:$C$63,2,0)</f>
        <v>10000</v>
      </c>
      <c r="I914" s="25">
        <f t="shared" si="20"/>
        <v>10000</v>
      </c>
      <c r="J914" s="30" t="s">
        <v>1266</v>
      </c>
      <c r="K914" s="5" t="s">
        <v>1267</v>
      </c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20">
      <c r="A915" s="5" t="s">
        <v>1281</v>
      </c>
      <c r="B915" s="29">
        <v>45104</v>
      </c>
      <c r="C915" s="5" t="s">
        <v>714</v>
      </c>
      <c r="D915" s="22" t="str">
        <f>VLOOKUP($C915,Customer!$A$1:$C$896,2,0)</f>
        <v>Abigail</v>
      </c>
      <c r="E915" s="13">
        <f>VLOOKUP($C915,Customer!$A$1:$C$896,3,0)</f>
        <v>6282193146902</v>
      </c>
      <c r="F915" s="5" t="s">
        <v>1268</v>
      </c>
      <c r="G915" s="28">
        <v>1</v>
      </c>
      <c r="H915" s="25">
        <f>VLOOKUP($F915,Produk!$B$2:$C$63,2,0)</f>
        <v>35000</v>
      </c>
      <c r="I915" s="25">
        <f t="shared" si="20"/>
        <v>35000</v>
      </c>
      <c r="J915" s="30" t="s">
        <v>1266</v>
      </c>
      <c r="K915" s="5" t="s">
        <v>1267</v>
      </c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20">
      <c r="A916" s="5" t="s">
        <v>1281</v>
      </c>
      <c r="B916" s="29">
        <v>45104</v>
      </c>
      <c r="C916" s="5" t="s">
        <v>687</v>
      </c>
      <c r="D916" s="22" t="str">
        <f>VLOOKUP($C916,Customer!$A$1:$C$896,2,0)</f>
        <v>Annisa Husna</v>
      </c>
      <c r="E916" s="13">
        <f>VLOOKUP($C916,Customer!$A$1:$C$896,3,0)</f>
        <v>6281355668707</v>
      </c>
      <c r="F916" s="5" t="s">
        <v>1268</v>
      </c>
      <c r="G916" s="28">
        <v>3</v>
      </c>
      <c r="H916" s="25">
        <f>VLOOKUP($F916,Produk!$B$2:$C$63,2,0)</f>
        <v>35000</v>
      </c>
      <c r="I916" s="25">
        <f t="shared" si="20"/>
        <v>105000</v>
      </c>
      <c r="J916" s="30" t="s">
        <v>1266</v>
      </c>
      <c r="K916" s="5" t="s">
        <v>1278</v>
      </c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20">
      <c r="A917" s="5" t="s">
        <v>1281</v>
      </c>
      <c r="B917" s="29">
        <v>45104</v>
      </c>
      <c r="C917" s="5" t="s">
        <v>687</v>
      </c>
      <c r="D917" s="22" t="str">
        <f>VLOOKUP($C917,Customer!$A$1:$C$896,2,0)</f>
        <v>Annisa Husna</v>
      </c>
      <c r="E917" s="13">
        <f>VLOOKUP($C917,Customer!$A$1:$C$896,3,0)</f>
        <v>6281355668707</v>
      </c>
      <c r="F917" s="5" t="s">
        <v>1321</v>
      </c>
      <c r="G917" s="28">
        <v>1</v>
      </c>
      <c r="H917" s="25">
        <f>VLOOKUP($F917,Produk!$B$2:$C$75,2,0)</f>
        <v>28000</v>
      </c>
      <c r="I917" s="25">
        <f t="shared" si="20"/>
        <v>28000</v>
      </c>
      <c r="J917" s="30" t="s">
        <v>1266</v>
      </c>
      <c r="K917" s="5" t="s">
        <v>1278</v>
      </c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20">
      <c r="A918" s="5" t="s">
        <v>1281</v>
      </c>
      <c r="B918" s="29">
        <v>45104</v>
      </c>
      <c r="C918" s="5" t="s">
        <v>716</v>
      </c>
      <c r="D918" s="22" t="str">
        <f>VLOOKUP($C918,Customer!$A$1:$C$896,2,0)</f>
        <v>Fengki Gofar</v>
      </c>
      <c r="E918" s="13">
        <f>VLOOKUP($C918,Customer!$A$1:$C$896,3,0)</f>
        <v>6282152705771</v>
      </c>
      <c r="F918" s="5" t="s">
        <v>1268</v>
      </c>
      <c r="G918" s="28">
        <v>1</v>
      </c>
      <c r="H918" s="25">
        <f>VLOOKUP($F918,Produk!$B$2:$C$63,2,0)</f>
        <v>35000</v>
      </c>
      <c r="I918" s="25">
        <f t="shared" si="20"/>
        <v>35000</v>
      </c>
      <c r="J918" s="30" t="s">
        <v>1266</v>
      </c>
      <c r="K918" s="5" t="s">
        <v>1267</v>
      </c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20">
      <c r="A919" s="5" t="s">
        <v>1281</v>
      </c>
      <c r="B919" s="29">
        <v>45104</v>
      </c>
      <c r="C919" s="5" t="s">
        <v>716</v>
      </c>
      <c r="D919" s="22" t="str">
        <f>VLOOKUP($C919,Customer!$A$1:$C$896,2,0)</f>
        <v>Fengki Gofar</v>
      </c>
      <c r="E919" s="13">
        <f>VLOOKUP($C919,Customer!$A$1:$C$896,3,0)</f>
        <v>6282152705771</v>
      </c>
      <c r="F919" s="5" t="s">
        <v>1285</v>
      </c>
      <c r="G919" s="28">
        <v>1</v>
      </c>
      <c r="H919" s="25">
        <f>VLOOKUP($F919,Produk!$B$2:$C$63,2,0)</f>
        <v>10000</v>
      </c>
      <c r="I919" s="25">
        <f t="shared" si="20"/>
        <v>10000</v>
      </c>
      <c r="J919" s="30" t="s">
        <v>1266</v>
      </c>
      <c r="K919" s="5" t="s">
        <v>1267</v>
      </c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20">
      <c r="A920" s="5" t="s">
        <v>1281</v>
      </c>
      <c r="B920" s="29">
        <v>45104</v>
      </c>
      <c r="C920" s="5" t="s">
        <v>716</v>
      </c>
      <c r="D920" s="22" t="str">
        <f>VLOOKUP($C920,Customer!$A$1:$C$896,2,0)</f>
        <v>Fengki Gofar</v>
      </c>
      <c r="E920" s="13">
        <f>VLOOKUP($C920,Customer!$A$1:$C$896,3,0)</f>
        <v>6282152705771</v>
      </c>
      <c r="F920" s="5" t="s">
        <v>1274</v>
      </c>
      <c r="G920" s="28">
        <v>1</v>
      </c>
      <c r="H920" s="25">
        <f>VLOOKUP($F920,Produk!$B$2:$C$63,2,0)</f>
        <v>22000</v>
      </c>
      <c r="I920" s="25">
        <f t="shared" si="20"/>
        <v>22000</v>
      </c>
      <c r="J920" s="30" t="s">
        <v>1266</v>
      </c>
      <c r="K920" s="5" t="s">
        <v>1267</v>
      </c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20">
      <c r="A921" s="5" t="s">
        <v>1281</v>
      </c>
      <c r="B921" s="29">
        <v>45104</v>
      </c>
      <c r="C921" s="5" t="s">
        <v>716</v>
      </c>
      <c r="D921" s="22" t="str">
        <f>VLOOKUP($C921,Customer!$A$1:$C$896,2,0)</f>
        <v>Fengki Gofar</v>
      </c>
      <c r="E921" s="13">
        <f>VLOOKUP($C921,Customer!$A$1:$C$896,3,0)</f>
        <v>6282152705771</v>
      </c>
      <c r="F921" s="5" t="s">
        <v>1317</v>
      </c>
      <c r="G921" s="28">
        <v>1</v>
      </c>
      <c r="H921" s="25">
        <f>VLOOKUP($F921,Produk!$B$2:$C$75,2,0)</f>
        <v>27000</v>
      </c>
      <c r="I921" s="25">
        <f t="shared" si="20"/>
        <v>27000</v>
      </c>
      <c r="J921" s="30" t="s">
        <v>1266</v>
      </c>
      <c r="K921" s="5" t="s">
        <v>1267</v>
      </c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20">
      <c r="A922" s="5" t="s">
        <v>1284</v>
      </c>
      <c r="B922" s="29">
        <v>45105</v>
      </c>
      <c r="C922" s="5" t="s">
        <v>718</v>
      </c>
      <c r="D922" s="22" t="str">
        <f>VLOOKUP($C922,Customer!$A$1:$C$896,2,0)</f>
        <v xml:space="preserve">Agita </v>
      </c>
      <c r="E922" s="13">
        <f>VLOOKUP($C922,Customer!$A$1:$C$896,3,0)</f>
        <v>6283856055005</v>
      </c>
      <c r="F922" s="5" t="s">
        <v>1322</v>
      </c>
      <c r="G922" s="28">
        <v>1</v>
      </c>
      <c r="H922" s="25">
        <f>VLOOKUP($F922,Produk!$B$2:$C$63,2,0)</f>
        <v>20000</v>
      </c>
      <c r="I922" s="25">
        <f t="shared" si="20"/>
        <v>20000</v>
      </c>
      <c r="J922" s="30" t="s">
        <v>1272</v>
      </c>
      <c r="K922" s="5" t="s">
        <v>1267</v>
      </c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20">
      <c r="A923" s="5" t="s">
        <v>1284</v>
      </c>
      <c r="B923" s="29">
        <v>45105</v>
      </c>
      <c r="C923" s="5" t="s">
        <v>718</v>
      </c>
      <c r="D923" s="22" t="str">
        <f>VLOOKUP($C923,Customer!$A$1:$C$896,2,0)</f>
        <v xml:space="preserve">Agita </v>
      </c>
      <c r="E923" s="13">
        <f>VLOOKUP($C923,Customer!$A$1:$C$896,3,0)</f>
        <v>6283856055005</v>
      </c>
      <c r="F923" s="5" t="s">
        <v>1268</v>
      </c>
      <c r="G923" s="28">
        <v>1</v>
      </c>
      <c r="H923" s="25">
        <f>VLOOKUP($F923,Produk!$B$2:$C$63,2,0)</f>
        <v>35000</v>
      </c>
      <c r="I923" s="25">
        <f t="shared" si="20"/>
        <v>35000</v>
      </c>
      <c r="J923" s="30" t="s">
        <v>1272</v>
      </c>
      <c r="K923" s="5" t="s">
        <v>1267</v>
      </c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20">
      <c r="A924" s="5" t="s">
        <v>1284</v>
      </c>
      <c r="B924" s="29">
        <v>45105</v>
      </c>
      <c r="C924" s="5" t="s">
        <v>718</v>
      </c>
      <c r="D924" s="22" t="str">
        <f>VLOOKUP($C924,Customer!$A$1:$C$896,2,0)</f>
        <v xml:space="preserve">Agita </v>
      </c>
      <c r="E924" s="13">
        <f>VLOOKUP($C924,Customer!$A$1:$C$896,3,0)</f>
        <v>6283856055005</v>
      </c>
      <c r="F924" s="5" t="s">
        <v>1319</v>
      </c>
      <c r="G924" s="28">
        <v>1</v>
      </c>
      <c r="H924" s="25">
        <f>VLOOKUP($F924,Produk!$B$2:$C$63,2,0)</f>
        <v>28000</v>
      </c>
      <c r="I924" s="25">
        <f t="shared" si="20"/>
        <v>28000</v>
      </c>
      <c r="J924" s="30" t="s">
        <v>1272</v>
      </c>
      <c r="K924" s="5" t="s">
        <v>1267</v>
      </c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20">
      <c r="A925" s="5" t="s">
        <v>1284</v>
      </c>
      <c r="B925" s="29">
        <v>45105</v>
      </c>
      <c r="C925" s="5" t="s">
        <v>718</v>
      </c>
      <c r="D925" s="22" t="str">
        <f>VLOOKUP($C925,Customer!$A$1:$C$896,2,0)</f>
        <v xml:space="preserve">Agita </v>
      </c>
      <c r="E925" s="13">
        <f>VLOOKUP($C925,Customer!$A$1:$C$896,3,0)</f>
        <v>6283856055005</v>
      </c>
      <c r="F925" s="5" t="s">
        <v>1274</v>
      </c>
      <c r="G925" s="28">
        <v>1</v>
      </c>
      <c r="H925" s="25">
        <f>VLOOKUP($F925,Produk!$B$2:$C$63,2,0)</f>
        <v>22000</v>
      </c>
      <c r="I925" s="25">
        <f t="shared" si="20"/>
        <v>22000</v>
      </c>
      <c r="J925" s="30" t="s">
        <v>1272</v>
      </c>
      <c r="K925" s="5" t="s">
        <v>1267</v>
      </c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20">
      <c r="A926" s="5" t="s">
        <v>1270</v>
      </c>
      <c r="B926" s="31">
        <v>45108</v>
      </c>
      <c r="C926" s="5" t="s">
        <v>720</v>
      </c>
      <c r="D926" s="32" t="str">
        <f>VLOOKUP($C926,Customer!$A$1:$C$896,2,0)</f>
        <v>Lidia</v>
      </c>
      <c r="E926" s="5">
        <f>VLOOKUP($C926,Customer!$A$1:$C$896,3,0)</f>
        <v>6281235164739</v>
      </c>
      <c r="F926" s="5" t="s">
        <v>1282</v>
      </c>
      <c r="G926" s="28">
        <v>1</v>
      </c>
      <c r="H926" s="33">
        <f>VLOOKUP($F926,Produk!$B$2:$C$63,2,0)</f>
        <v>30000</v>
      </c>
      <c r="I926" s="33">
        <f t="shared" si="20"/>
        <v>30000</v>
      </c>
      <c r="J926" s="30" t="s">
        <v>1266</v>
      </c>
      <c r="K926" s="5" t="s">
        <v>1267</v>
      </c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20">
      <c r="A927" s="5" t="s">
        <v>1270</v>
      </c>
      <c r="B927" s="31">
        <v>45108</v>
      </c>
      <c r="C927" s="5" t="s">
        <v>720</v>
      </c>
      <c r="D927" s="32" t="str">
        <f>VLOOKUP($C927,Customer!$A$1:$C$896,2,0)</f>
        <v>Lidia</v>
      </c>
      <c r="E927" s="5">
        <f>VLOOKUP($C927,Customer!$A$1:$C$896,3,0)</f>
        <v>6281235164739</v>
      </c>
      <c r="F927" s="5" t="s">
        <v>1287</v>
      </c>
      <c r="G927" s="28">
        <v>1</v>
      </c>
      <c r="H927" s="25">
        <f>VLOOKUP($F927,Produk!$B$2:$C$75,2,0)</f>
        <v>27000</v>
      </c>
      <c r="I927" s="33">
        <f t="shared" si="20"/>
        <v>27000</v>
      </c>
      <c r="J927" s="30" t="s">
        <v>1266</v>
      </c>
      <c r="K927" s="5" t="s">
        <v>1267</v>
      </c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20">
      <c r="A928" s="5" t="s">
        <v>1275</v>
      </c>
      <c r="B928" s="31">
        <v>45109</v>
      </c>
      <c r="C928" s="5" t="s">
        <v>722</v>
      </c>
      <c r="D928" s="32" t="str">
        <f>VLOOKUP($C928,Customer!$A$1:$C$896,2,0)</f>
        <v>tatu indira</v>
      </c>
      <c r="E928" s="5">
        <f>VLOOKUP($C928,Customer!$A$1:$C$896,3,0)</f>
        <v>6281290479319</v>
      </c>
      <c r="F928" s="5" t="s">
        <v>1274</v>
      </c>
      <c r="G928" s="28">
        <v>1</v>
      </c>
      <c r="H928" s="33">
        <f>VLOOKUP($F928,Produk!$B$2:$C$63,2,0)</f>
        <v>22000</v>
      </c>
      <c r="I928" s="33">
        <f t="shared" si="20"/>
        <v>22000</v>
      </c>
      <c r="J928" s="30" t="s">
        <v>1266</v>
      </c>
      <c r="K928" s="5" t="s">
        <v>1267</v>
      </c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20">
      <c r="A929" s="5" t="s">
        <v>1275</v>
      </c>
      <c r="B929" s="31">
        <v>45109</v>
      </c>
      <c r="C929" s="5" t="s">
        <v>722</v>
      </c>
      <c r="D929" s="32" t="str">
        <f>VLOOKUP($C929,Customer!$A$1:$C$896,2,0)</f>
        <v>tatu indira</v>
      </c>
      <c r="E929" s="5">
        <f>VLOOKUP($C929,Customer!$A$1:$C$896,3,0)</f>
        <v>6281290479319</v>
      </c>
      <c r="F929" s="5" t="s">
        <v>1268</v>
      </c>
      <c r="G929" s="28">
        <v>1</v>
      </c>
      <c r="H929" s="33">
        <f>VLOOKUP($F929,Produk!$B$2:$C$63,2,0)</f>
        <v>35000</v>
      </c>
      <c r="I929" s="33">
        <f t="shared" si="20"/>
        <v>35000</v>
      </c>
      <c r="J929" s="30" t="s">
        <v>1266</v>
      </c>
      <c r="K929" s="5" t="s">
        <v>1267</v>
      </c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20">
      <c r="A930" s="5" t="s">
        <v>1275</v>
      </c>
      <c r="B930" s="31">
        <v>45109</v>
      </c>
      <c r="C930" s="5" t="s">
        <v>722</v>
      </c>
      <c r="D930" s="32" t="str">
        <f>VLOOKUP($C930,Customer!$A$1:$C$896,2,0)</f>
        <v>tatu indira</v>
      </c>
      <c r="E930" s="5">
        <f>VLOOKUP($C930,Customer!$A$1:$C$896,3,0)</f>
        <v>6281290479319</v>
      </c>
      <c r="F930" s="5" t="s">
        <v>1289</v>
      </c>
      <c r="G930" s="28">
        <v>1</v>
      </c>
      <c r="H930" s="25">
        <f>VLOOKUP($F930,Produk!$B$2:$C$75,2,0)</f>
        <v>30000</v>
      </c>
      <c r="I930" s="33">
        <f t="shared" si="20"/>
        <v>30000</v>
      </c>
      <c r="J930" s="30" t="s">
        <v>1266</v>
      </c>
      <c r="K930" s="5" t="s">
        <v>1267</v>
      </c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20">
      <c r="A931" s="5" t="s">
        <v>1275</v>
      </c>
      <c r="B931" s="31">
        <v>45109</v>
      </c>
      <c r="C931" s="5" t="s">
        <v>724</v>
      </c>
      <c r="D931" s="32" t="str">
        <f>VLOOKUP($C931,Customer!$A$1:$C$896,2,0)</f>
        <v>Nora Aurora</v>
      </c>
      <c r="E931" s="5">
        <f>VLOOKUP($C931,Customer!$A$1:$C$896,3,0)</f>
        <v>6281325550801</v>
      </c>
      <c r="F931" s="5" t="s">
        <v>1287</v>
      </c>
      <c r="G931" s="28">
        <v>1</v>
      </c>
      <c r="H931" s="25">
        <f>VLOOKUP($F931,Produk!$B$2:$C$75,2,0)</f>
        <v>27000</v>
      </c>
      <c r="I931" s="33">
        <f t="shared" si="20"/>
        <v>27000</v>
      </c>
      <c r="J931" s="30" t="s">
        <v>1272</v>
      </c>
      <c r="K931" s="5" t="s">
        <v>1267</v>
      </c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20">
      <c r="A932" s="5" t="s">
        <v>1275</v>
      </c>
      <c r="B932" s="31">
        <v>45109</v>
      </c>
      <c r="C932" s="5" t="s">
        <v>724</v>
      </c>
      <c r="D932" s="32" t="str">
        <f>VLOOKUP($C932,Customer!$A$1:$C$896,2,0)</f>
        <v>Nora Aurora</v>
      </c>
      <c r="E932" s="5">
        <f>VLOOKUP($C932,Customer!$A$1:$C$896,3,0)</f>
        <v>6281325550801</v>
      </c>
      <c r="F932" s="5" t="s">
        <v>1268</v>
      </c>
      <c r="G932" s="28">
        <v>1</v>
      </c>
      <c r="H932" s="33">
        <f>VLOOKUP($F932,Produk!$B$2:$C$63,2,0)</f>
        <v>35000</v>
      </c>
      <c r="I932" s="33">
        <f t="shared" si="20"/>
        <v>35000</v>
      </c>
      <c r="J932" s="30" t="s">
        <v>1272</v>
      </c>
      <c r="K932" s="5" t="s">
        <v>1267</v>
      </c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20">
      <c r="A933" s="5" t="s">
        <v>1275</v>
      </c>
      <c r="B933" s="31">
        <v>45109</v>
      </c>
      <c r="C933" s="5" t="s">
        <v>724</v>
      </c>
      <c r="D933" s="32" t="str">
        <f>VLOOKUP($C933,Customer!$A$1:$C$896,2,0)</f>
        <v>Nora Aurora</v>
      </c>
      <c r="E933" s="5">
        <f>VLOOKUP($C933,Customer!$A$1:$C$896,3,0)</f>
        <v>6281325550801</v>
      </c>
      <c r="F933" s="5" t="s">
        <v>1289</v>
      </c>
      <c r="G933" s="28">
        <v>1</v>
      </c>
      <c r="H933" s="25">
        <f>VLOOKUP($F933,Produk!$B$2:$C$75,2,0)</f>
        <v>30000</v>
      </c>
      <c r="I933" s="33">
        <f t="shared" si="20"/>
        <v>30000</v>
      </c>
      <c r="J933" s="30" t="s">
        <v>1272</v>
      </c>
      <c r="K933" s="5" t="s">
        <v>1267</v>
      </c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20">
      <c r="A934" s="5" t="s">
        <v>1275</v>
      </c>
      <c r="B934" s="31">
        <v>45109</v>
      </c>
      <c r="C934" s="5" t="s">
        <v>726</v>
      </c>
      <c r="D934" s="32" t="str">
        <f>VLOOKUP($C934,Customer!$A$1:$C$896,2,0)</f>
        <v>Firza Rachmalia</v>
      </c>
      <c r="E934" s="5">
        <f>VLOOKUP($C934,Customer!$A$1:$C$896,3,0)</f>
        <v>6285939433566</v>
      </c>
      <c r="F934" s="5" t="s">
        <v>1268</v>
      </c>
      <c r="G934" s="28">
        <v>1</v>
      </c>
      <c r="H934" s="33">
        <f>VLOOKUP($F934,Produk!$B$2:$C$63,2,0)</f>
        <v>35000</v>
      </c>
      <c r="I934" s="33">
        <f t="shared" si="20"/>
        <v>35000</v>
      </c>
      <c r="J934" s="30" t="s">
        <v>1266</v>
      </c>
      <c r="K934" s="5" t="s">
        <v>1267</v>
      </c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20">
      <c r="A935" s="5" t="s">
        <v>1275</v>
      </c>
      <c r="B935" s="31">
        <v>45109</v>
      </c>
      <c r="C935" s="5" t="s">
        <v>726</v>
      </c>
      <c r="D935" s="32" t="str">
        <f>VLOOKUP($C935,Customer!$A$1:$C$896,2,0)</f>
        <v>Firza Rachmalia</v>
      </c>
      <c r="E935" s="5">
        <f>VLOOKUP($C935,Customer!$A$1:$C$896,3,0)</f>
        <v>6285939433566</v>
      </c>
      <c r="F935" s="5" t="s">
        <v>1282</v>
      </c>
      <c r="G935" s="28">
        <v>1</v>
      </c>
      <c r="H935" s="33">
        <f>VLOOKUP($F935,Produk!$B$2:$C$63,2,0)</f>
        <v>30000</v>
      </c>
      <c r="I935" s="33">
        <f t="shared" si="20"/>
        <v>30000</v>
      </c>
      <c r="J935" s="30" t="s">
        <v>1266</v>
      </c>
      <c r="K935" s="5" t="s">
        <v>1267</v>
      </c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20">
      <c r="A936" s="5" t="s">
        <v>1275</v>
      </c>
      <c r="B936" s="31">
        <v>45109</v>
      </c>
      <c r="C936" s="5" t="s">
        <v>726</v>
      </c>
      <c r="D936" s="32" t="str">
        <f>VLOOKUP($C936,Customer!$A$1:$C$896,2,0)</f>
        <v>Firza Rachmalia</v>
      </c>
      <c r="E936" s="5">
        <f>VLOOKUP($C936,Customer!$A$1:$C$896,3,0)</f>
        <v>6285939433566</v>
      </c>
      <c r="F936" s="5" t="s">
        <v>1289</v>
      </c>
      <c r="G936" s="28">
        <v>1</v>
      </c>
      <c r="H936" s="25">
        <f>VLOOKUP($F936,Produk!$B$2:$C$75,2,0)</f>
        <v>30000</v>
      </c>
      <c r="I936" s="33">
        <f t="shared" si="20"/>
        <v>30000</v>
      </c>
      <c r="J936" s="30" t="s">
        <v>1266</v>
      </c>
      <c r="K936" s="5" t="s">
        <v>1267</v>
      </c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20">
      <c r="A937" s="5" t="s">
        <v>1275</v>
      </c>
      <c r="B937" s="31">
        <v>45109</v>
      </c>
      <c r="C937" s="5" t="s">
        <v>726</v>
      </c>
      <c r="D937" s="32" t="str">
        <f>VLOOKUP($C937,Customer!$A$1:$C$896,2,0)</f>
        <v>Firza Rachmalia</v>
      </c>
      <c r="E937" s="5">
        <f>VLOOKUP($C937,Customer!$A$1:$C$896,3,0)</f>
        <v>6285939433566</v>
      </c>
      <c r="F937" s="5" t="s">
        <v>1287</v>
      </c>
      <c r="G937" s="28">
        <v>1</v>
      </c>
      <c r="H937" s="25">
        <f>VLOOKUP($F937,Produk!$B$2:$C$75,2,0)</f>
        <v>27000</v>
      </c>
      <c r="I937" s="33">
        <f t="shared" si="20"/>
        <v>27000</v>
      </c>
      <c r="J937" s="30" t="s">
        <v>1266</v>
      </c>
      <c r="K937" s="5" t="s">
        <v>1267</v>
      </c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20">
      <c r="A938" s="5" t="s">
        <v>1275</v>
      </c>
      <c r="B938" s="31">
        <v>45109</v>
      </c>
      <c r="C938" s="5" t="s">
        <v>726</v>
      </c>
      <c r="D938" s="32" t="str">
        <f>VLOOKUP($C938,Customer!$A$1:$C$896,2,0)</f>
        <v>Firza Rachmalia</v>
      </c>
      <c r="E938" s="5">
        <f>VLOOKUP($C938,Customer!$A$1:$C$896,3,0)</f>
        <v>6285939433566</v>
      </c>
      <c r="F938" s="5" t="s">
        <v>1317</v>
      </c>
      <c r="G938" s="28">
        <v>1</v>
      </c>
      <c r="H938" s="25">
        <f>VLOOKUP($F938,Produk!$B$2:$C$75,2,0)</f>
        <v>27000</v>
      </c>
      <c r="I938" s="33">
        <f t="shared" si="20"/>
        <v>27000</v>
      </c>
      <c r="J938" s="30" t="s">
        <v>1266</v>
      </c>
      <c r="K938" s="5" t="s">
        <v>1267</v>
      </c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20">
      <c r="A939" s="5" t="s">
        <v>1275</v>
      </c>
      <c r="B939" s="31">
        <v>45109</v>
      </c>
      <c r="C939" s="5" t="s">
        <v>726</v>
      </c>
      <c r="D939" s="32" t="str">
        <f>VLOOKUP($C939,Customer!$A$1:$C$896,2,0)</f>
        <v>Firza Rachmalia</v>
      </c>
      <c r="E939" s="5">
        <f>VLOOKUP($C939,Customer!$A$1:$C$896,3,0)</f>
        <v>6285939433566</v>
      </c>
      <c r="F939" s="5" t="s">
        <v>1314</v>
      </c>
      <c r="G939" s="28">
        <v>1</v>
      </c>
      <c r="H939" s="33">
        <f>VLOOKUP($F939,Produk!$B$2:$C$63,2,0)</f>
        <v>22000</v>
      </c>
      <c r="I939" s="33">
        <f t="shared" si="20"/>
        <v>22000</v>
      </c>
      <c r="J939" s="30" t="s">
        <v>1266</v>
      </c>
      <c r="K939" s="5" t="s">
        <v>1267</v>
      </c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20">
      <c r="A940" s="5" t="s">
        <v>1275</v>
      </c>
      <c r="B940" s="31">
        <v>45109</v>
      </c>
      <c r="C940" s="5" t="s">
        <v>728</v>
      </c>
      <c r="D940" s="32" t="str">
        <f>VLOOKUP($C940,Customer!$A$1:$C$896,2,0)</f>
        <v>ayu nikmatul sak diah</v>
      </c>
      <c r="E940" s="5">
        <f>VLOOKUP($C940,Customer!$A$1:$C$896,3,0)</f>
        <v>6285784424136</v>
      </c>
      <c r="F940" s="5" t="s">
        <v>1268</v>
      </c>
      <c r="G940" s="28">
        <v>1</v>
      </c>
      <c r="H940" s="33">
        <f>VLOOKUP($F940,Produk!$B$2:$C$63,2,0)</f>
        <v>35000</v>
      </c>
      <c r="I940" s="33">
        <f t="shared" si="20"/>
        <v>35000</v>
      </c>
      <c r="J940" s="30" t="s">
        <v>1272</v>
      </c>
      <c r="K940" s="5" t="s">
        <v>1267</v>
      </c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20">
      <c r="A941" s="5" t="s">
        <v>1275</v>
      </c>
      <c r="B941" s="31">
        <v>45109</v>
      </c>
      <c r="C941" s="5" t="s">
        <v>728</v>
      </c>
      <c r="D941" s="32" t="str">
        <f>VLOOKUP($C941,Customer!$A$1:$C$896,2,0)</f>
        <v>ayu nikmatul sak diah</v>
      </c>
      <c r="E941" s="5">
        <f>VLOOKUP($C941,Customer!$A$1:$C$896,3,0)</f>
        <v>6285784424136</v>
      </c>
      <c r="F941" s="5" t="s">
        <v>1289</v>
      </c>
      <c r="G941" s="28">
        <v>1</v>
      </c>
      <c r="H941" s="25">
        <f>VLOOKUP($F941,Produk!$B$2:$C$75,2,0)</f>
        <v>30000</v>
      </c>
      <c r="I941" s="33">
        <f t="shared" si="20"/>
        <v>30000</v>
      </c>
      <c r="J941" s="30" t="s">
        <v>1272</v>
      </c>
      <c r="K941" s="5" t="s">
        <v>1267</v>
      </c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20">
      <c r="A942" s="5" t="s">
        <v>1275</v>
      </c>
      <c r="B942" s="31">
        <v>45109</v>
      </c>
      <c r="C942" s="5" t="s">
        <v>728</v>
      </c>
      <c r="D942" s="32" t="str">
        <f>VLOOKUP($C942,Customer!$A$1:$C$896,2,0)</f>
        <v>ayu nikmatul sak diah</v>
      </c>
      <c r="E942" s="5">
        <f>VLOOKUP($C942,Customer!$A$1:$C$896,3,0)</f>
        <v>6285784424136</v>
      </c>
      <c r="F942" s="5" t="s">
        <v>1317</v>
      </c>
      <c r="G942" s="28">
        <v>1</v>
      </c>
      <c r="H942" s="25">
        <f>VLOOKUP($F942,Produk!$B$2:$C$75,2,0)</f>
        <v>27000</v>
      </c>
      <c r="I942" s="33">
        <f t="shared" si="20"/>
        <v>27000</v>
      </c>
      <c r="J942" s="30" t="s">
        <v>1272</v>
      </c>
      <c r="K942" s="5" t="s">
        <v>1267</v>
      </c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20">
      <c r="A943" s="5" t="s">
        <v>1275</v>
      </c>
      <c r="B943" s="31">
        <v>45109</v>
      </c>
      <c r="C943" s="5" t="s">
        <v>728</v>
      </c>
      <c r="D943" s="32" t="str">
        <f>VLOOKUP($C943,Customer!$A$1:$C$896,2,0)</f>
        <v>ayu nikmatul sak diah</v>
      </c>
      <c r="E943" s="5">
        <f>VLOOKUP($C943,Customer!$A$1:$C$896,3,0)</f>
        <v>6285784424136</v>
      </c>
      <c r="F943" s="5" t="s">
        <v>1287</v>
      </c>
      <c r="G943" s="28">
        <v>1</v>
      </c>
      <c r="H943" s="25">
        <f>VLOOKUP($F943,Produk!$B$2:$C$75,2,0)</f>
        <v>27000</v>
      </c>
      <c r="I943" s="33">
        <f t="shared" si="20"/>
        <v>27000</v>
      </c>
      <c r="J943" s="30" t="s">
        <v>1272</v>
      </c>
      <c r="K943" s="5" t="s">
        <v>1267</v>
      </c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20">
      <c r="A944" s="5" t="s">
        <v>1275</v>
      </c>
      <c r="B944" s="31">
        <v>45109</v>
      </c>
      <c r="C944" s="5" t="s">
        <v>3</v>
      </c>
      <c r="D944" s="32" t="str">
        <f>VLOOKUP($C944,Customer!$A$1:$C$896,2,0)</f>
        <v>Citra Bayunda</v>
      </c>
      <c r="E944" s="6">
        <f>VLOOKUP($C944,Customer!$A$1:$C$896,3,0)</f>
        <v>6281231177447</v>
      </c>
      <c r="F944" s="5" t="s">
        <v>1282</v>
      </c>
      <c r="G944" s="28">
        <v>2</v>
      </c>
      <c r="H944" s="33">
        <f>VLOOKUP($F944,Produk!$B$2:$C$63,2,0)</f>
        <v>30000</v>
      </c>
      <c r="I944" s="33">
        <f t="shared" si="20"/>
        <v>60000</v>
      </c>
      <c r="J944" s="30" t="s">
        <v>1266</v>
      </c>
      <c r="K944" s="5" t="s">
        <v>1267</v>
      </c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20">
      <c r="A945" s="5" t="s">
        <v>1281</v>
      </c>
      <c r="B945" s="31">
        <v>45111</v>
      </c>
      <c r="C945" s="5" t="s">
        <v>730</v>
      </c>
      <c r="D945" s="32" t="str">
        <f>VLOOKUP($C945,Customer!$A$1:$C$896,2,0)</f>
        <v>Andira</v>
      </c>
      <c r="E945" s="5">
        <f>VLOOKUP($C945,Customer!$A$1:$C$896,3,0)</f>
        <v>6289605255140</v>
      </c>
      <c r="F945" s="5" t="s">
        <v>1282</v>
      </c>
      <c r="G945" s="28">
        <v>1</v>
      </c>
      <c r="H945" s="33">
        <f>VLOOKUP($F945,Produk!$B$2:$C$63,2,0)</f>
        <v>30000</v>
      </c>
      <c r="I945" s="33">
        <f t="shared" si="20"/>
        <v>30000</v>
      </c>
      <c r="J945" s="30" t="s">
        <v>1266</v>
      </c>
      <c r="K945" s="5" t="s">
        <v>1267</v>
      </c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20">
      <c r="A946" s="5" t="s">
        <v>1281</v>
      </c>
      <c r="B946" s="31">
        <v>45111</v>
      </c>
      <c r="C946" s="5" t="s">
        <v>730</v>
      </c>
      <c r="D946" s="32" t="str">
        <f>VLOOKUP($C946,Customer!$A$1:$C$896,2,0)</f>
        <v>Andira</v>
      </c>
      <c r="E946" s="5">
        <f>VLOOKUP($C946,Customer!$A$1:$C$896,3,0)</f>
        <v>6289605255140</v>
      </c>
      <c r="F946" s="5" t="s">
        <v>1314</v>
      </c>
      <c r="G946" s="28">
        <v>1</v>
      </c>
      <c r="H946" s="33">
        <f>VLOOKUP($F946,Produk!$B$2:$C$63,2,0)</f>
        <v>22000</v>
      </c>
      <c r="I946" s="33">
        <f t="shared" si="20"/>
        <v>22000</v>
      </c>
      <c r="J946" s="30" t="s">
        <v>1266</v>
      </c>
      <c r="K946" s="5" t="s">
        <v>1267</v>
      </c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20">
      <c r="A947" s="5" t="s">
        <v>1281</v>
      </c>
      <c r="B947" s="31">
        <v>45111</v>
      </c>
      <c r="C947" s="5" t="s">
        <v>730</v>
      </c>
      <c r="D947" s="32" t="str">
        <f>VLOOKUP($C947,Customer!$A$1:$C$896,2,0)</f>
        <v>Andira</v>
      </c>
      <c r="E947" s="5">
        <f>VLOOKUP($C947,Customer!$A$1:$C$896,3,0)</f>
        <v>6289605255140</v>
      </c>
      <c r="F947" s="5" t="s">
        <v>1287</v>
      </c>
      <c r="G947" s="28">
        <v>1</v>
      </c>
      <c r="H947" s="25">
        <f>VLOOKUP($F947,Produk!$B$2:$C$75,2,0)</f>
        <v>27000</v>
      </c>
      <c r="I947" s="33">
        <f t="shared" si="20"/>
        <v>27000</v>
      </c>
      <c r="J947" s="30" t="s">
        <v>1266</v>
      </c>
      <c r="K947" s="5" t="s">
        <v>1267</v>
      </c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20">
      <c r="A948" s="5" t="s">
        <v>1284</v>
      </c>
      <c r="B948" s="31">
        <v>45112</v>
      </c>
      <c r="C948" s="5" t="s">
        <v>732</v>
      </c>
      <c r="D948" s="32" t="str">
        <f>VLOOKUP($C948,Customer!$A$1:$C$896,2,0)</f>
        <v>Afa</v>
      </c>
      <c r="E948" s="5">
        <f>VLOOKUP($C948,Customer!$A$1:$C$896,3,0)</f>
        <v>6282142086835</v>
      </c>
      <c r="F948" s="5" t="s">
        <v>1289</v>
      </c>
      <c r="G948" s="28">
        <v>1</v>
      </c>
      <c r="H948" s="25">
        <f>VLOOKUP($F948,Produk!$B$2:$C$75,2,0)</f>
        <v>30000</v>
      </c>
      <c r="I948" s="33">
        <f t="shared" si="20"/>
        <v>30000</v>
      </c>
      <c r="J948" s="30" t="s">
        <v>1266</v>
      </c>
      <c r="K948" s="5" t="s">
        <v>1267</v>
      </c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20">
      <c r="A949" s="5" t="s">
        <v>1284</v>
      </c>
      <c r="B949" s="31">
        <v>45112</v>
      </c>
      <c r="C949" s="5" t="s">
        <v>732</v>
      </c>
      <c r="D949" s="32" t="str">
        <f>VLOOKUP($C949,Customer!$A$1:$C$896,2,0)</f>
        <v>Afa</v>
      </c>
      <c r="E949" s="5">
        <f>VLOOKUP($C949,Customer!$A$1:$C$896,3,0)</f>
        <v>6282142086835</v>
      </c>
      <c r="F949" s="5" t="s">
        <v>1282</v>
      </c>
      <c r="G949" s="28">
        <v>1</v>
      </c>
      <c r="H949" s="33">
        <f>VLOOKUP($F949,Produk!$B$2:$C$63,2,0)</f>
        <v>30000</v>
      </c>
      <c r="I949" s="33">
        <f t="shared" si="20"/>
        <v>30000</v>
      </c>
      <c r="J949" s="30" t="s">
        <v>1266</v>
      </c>
      <c r="K949" s="5" t="s">
        <v>1267</v>
      </c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20">
      <c r="A950" s="5" t="s">
        <v>1284</v>
      </c>
      <c r="B950" s="31">
        <v>45112</v>
      </c>
      <c r="C950" s="5" t="s">
        <v>732</v>
      </c>
      <c r="D950" s="32" t="str">
        <f>VLOOKUP($C950,Customer!$A$1:$C$896,2,0)</f>
        <v>Afa</v>
      </c>
      <c r="E950" s="5">
        <f>VLOOKUP($C950,Customer!$A$1:$C$896,3,0)</f>
        <v>6282142086835</v>
      </c>
      <c r="F950" s="5" t="s">
        <v>1274</v>
      </c>
      <c r="G950" s="28">
        <v>1</v>
      </c>
      <c r="H950" s="33">
        <f>VLOOKUP($F950,Produk!$B$2:$C$63,2,0)</f>
        <v>22000</v>
      </c>
      <c r="I950" s="33">
        <f t="shared" si="20"/>
        <v>22000</v>
      </c>
      <c r="J950" s="30" t="s">
        <v>1266</v>
      </c>
      <c r="K950" s="5" t="s">
        <v>1267</v>
      </c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20">
      <c r="A951" s="5" t="s">
        <v>1284</v>
      </c>
      <c r="B951" s="31">
        <v>45112</v>
      </c>
      <c r="C951" s="5" t="s">
        <v>732</v>
      </c>
      <c r="D951" s="32" t="str">
        <f>VLOOKUP($C951,Customer!$A$1:$C$896,2,0)</f>
        <v>Afa</v>
      </c>
      <c r="E951" s="5">
        <f>VLOOKUP($C951,Customer!$A$1:$C$896,3,0)</f>
        <v>6282142086835</v>
      </c>
      <c r="F951" s="5" t="s">
        <v>1273</v>
      </c>
      <c r="G951" s="28">
        <v>1</v>
      </c>
      <c r="H951" s="33">
        <f>VLOOKUP($F951,Produk!$B$2:$C$63,2,0)</f>
        <v>22000</v>
      </c>
      <c r="I951" s="33">
        <f t="shared" si="20"/>
        <v>22000</v>
      </c>
      <c r="J951" s="30" t="s">
        <v>1266</v>
      </c>
      <c r="K951" s="5" t="s">
        <v>1267</v>
      </c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20">
      <c r="A952" s="5" t="s">
        <v>1284</v>
      </c>
      <c r="B952" s="31">
        <v>45112</v>
      </c>
      <c r="C952" s="5" t="s">
        <v>734</v>
      </c>
      <c r="D952" s="32" t="str">
        <f>VLOOKUP($C952,Customer!$A$1:$C$896,2,0)</f>
        <v>Frq</v>
      </c>
      <c r="E952" s="5">
        <f>VLOOKUP($C952,Customer!$A$1:$C$896,3,0)</f>
        <v>6281334501506</v>
      </c>
      <c r="F952" s="5" t="s">
        <v>1268</v>
      </c>
      <c r="G952" s="28">
        <v>1</v>
      </c>
      <c r="H952" s="33">
        <f>VLOOKUP($F952,Produk!$B$2:$C$63,2,0)</f>
        <v>35000</v>
      </c>
      <c r="I952" s="33">
        <f t="shared" si="20"/>
        <v>35000</v>
      </c>
      <c r="J952" s="30" t="s">
        <v>1266</v>
      </c>
      <c r="K952" s="5" t="s">
        <v>1278</v>
      </c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20">
      <c r="A953" s="5" t="s">
        <v>1284</v>
      </c>
      <c r="B953" s="31">
        <v>45112</v>
      </c>
      <c r="C953" s="5" t="s">
        <v>734</v>
      </c>
      <c r="D953" s="32" t="str">
        <f>VLOOKUP($C953,Customer!$A$1:$C$896,2,0)</f>
        <v>Frq</v>
      </c>
      <c r="E953" s="5">
        <f>VLOOKUP($C953,Customer!$A$1:$C$896,3,0)</f>
        <v>6281334501506</v>
      </c>
      <c r="F953" s="5" t="s">
        <v>1294</v>
      </c>
      <c r="G953" s="28">
        <v>1</v>
      </c>
      <c r="H953" s="33">
        <f>VLOOKUP($F953,Produk!$B$2:$C$63,2,0)</f>
        <v>28000</v>
      </c>
      <c r="I953" s="33">
        <f t="shared" si="20"/>
        <v>28000</v>
      </c>
      <c r="J953" s="30" t="s">
        <v>1266</v>
      </c>
      <c r="K953" s="5" t="s">
        <v>1278</v>
      </c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20">
      <c r="A954" s="5" t="s">
        <v>1284</v>
      </c>
      <c r="B954" s="31">
        <v>45112</v>
      </c>
      <c r="C954" s="5" t="s">
        <v>736</v>
      </c>
      <c r="D954" s="32" t="str">
        <f>VLOOKUP($C954,Customer!$A$1:$C$896,2,0)</f>
        <v>Fania</v>
      </c>
      <c r="E954" s="5">
        <f>VLOOKUP($C954,Customer!$A$1:$C$896,3,0)</f>
        <v>6281238027342</v>
      </c>
      <c r="F954" s="5" t="s">
        <v>1282</v>
      </c>
      <c r="G954" s="28">
        <v>1</v>
      </c>
      <c r="H954" s="33">
        <f>VLOOKUP($F954,Produk!$B$2:$C$63,2,0)</f>
        <v>30000</v>
      </c>
      <c r="I954" s="33">
        <f t="shared" si="20"/>
        <v>30000</v>
      </c>
      <c r="J954" s="30" t="s">
        <v>1266</v>
      </c>
      <c r="K954" s="5" t="s">
        <v>1267</v>
      </c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20">
      <c r="A955" s="5" t="s">
        <v>1284</v>
      </c>
      <c r="B955" s="31">
        <v>45112</v>
      </c>
      <c r="C955" s="5" t="s">
        <v>736</v>
      </c>
      <c r="D955" s="32" t="str">
        <f>VLOOKUP($C955,Customer!$A$1:$C$896,2,0)</f>
        <v>Fania</v>
      </c>
      <c r="E955" s="5">
        <f>VLOOKUP($C955,Customer!$A$1:$C$896,3,0)</f>
        <v>6281238027342</v>
      </c>
      <c r="F955" s="5" t="s">
        <v>1273</v>
      </c>
      <c r="G955" s="28">
        <v>1</v>
      </c>
      <c r="H955" s="33">
        <f>VLOOKUP($F955,Produk!$B$2:$C$63,2,0)</f>
        <v>22000</v>
      </c>
      <c r="I955" s="33">
        <f t="shared" si="20"/>
        <v>22000</v>
      </c>
      <c r="J955" s="30" t="s">
        <v>1266</v>
      </c>
      <c r="K955" s="5" t="s">
        <v>1267</v>
      </c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20">
      <c r="A956" s="5" t="s">
        <v>1284</v>
      </c>
      <c r="B956" s="31">
        <v>45112</v>
      </c>
      <c r="C956" s="5" t="s">
        <v>736</v>
      </c>
      <c r="D956" s="32" t="str">
        <f>VLOOKUP($C956,Customer!$A$1:$C$896,2,0)</f>
        <v>Fania</v>
      </c>
      <c r="E956" s="5">
        <f>VLOOKUP($C956,Customer!$A$1:$C$896,3,0)</f>
        <v>6281238027342</v>
      </c>
      <c r="F956" s="5" t="s">
        <v>1285</v>
      </c>
      <c r="G956" s="28">
        <v>1</v>
      </c>
      <c r="H956" s="33">
        <f>VLOOKUP($F956,Produk!$B$2:$C$63,2,0)</f>
        <v>10000</v>
      </c>
      <c r="I956" s="33">
        <f t="shared" si="20"/>
        <v>10000</v>
      </c>
      <c r="J956" s="30" t="s">
        <v>1266</v>
      </c>
      <c r="K956" s="5" t="s">
        <v>1267</v>
      </c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20">
      <c r="A957" s="5" t="s">
        <v>1284</v>
      </c>
      <c r="B957" s="31">
        <v>45112</v>
      </c>
      <c r="C957" s="5" t="s">
        <v>736</v>
      </c>
      <c r="D957" s="32" t="str">
        <f>VLOOKUP($C957,Customer!$A$1:$C$896,2,0)</f>
        <v>Fania</v>
      </c>
      <c r="E957" s="5">
        <f>VLOOKUP($C957,Customer!$A$1:$C$896,3,0)</f>
        <v>6281238027342</v>
      </c>
      <c r="F957" s="5" t="s">
        <v>1274</v>
      </c>
      <c r="G957" s="28">
        <v>1</v>
      </c>
      <c r="H957" s="33">
        <f>VLOOKUP($F957,Produk!$B$2:$C$63,2,0)</f>
        <v>22000</v>
      </c>
      <c r="I957" s="33">
        <f t="shared" si="20"/>
        <v>22000</v>
      </c>
      <c r="J957" s="30" t="s">
        <v>1266</v>
      </c>
      <c r="K957" s="5" t="s">
        <v>1267</v>
      </c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20">
      <c r="A958" s="5" t="s">
        <v>1264</v>
      </c>
      <c r="B958" s="31">
        <v>45114</v>
      </c>
      <c r="C958" s="5" t="s">
        <v>738</v>
      </c>
      <c r="D958" s="32" t="str">
        <f>VLOOKUP($C958,Customer!$A$1:$C$896,2,0)</f>
        <v xml:space="preserve">Ghefira Aisyatul </v>
      </c>
      <c r="E958" s="5">
        <f>VLOOKUP($C958,Customer!$A$1:$C$896,3,0)</f>
        <v>6285231396546</v>
      </c>
      <c r="F958" s="5" t="s">
        <v>1282</v>
      </c>
      <c r="G958" s="28">
        <v>1</v>
      </c>
      <c r="H958" s="33">
        <f>VLOOKUP($F958,Produk!$B$2:$C$63,2,0)</f>
        <v>30000</v>
      </c>
      <c r="I958" s="33">
        <f t="shared" si="20"/>
        <v>30000</v>
      </c>
      <c r="J958" s="30" t="str">
        <f t="shared" ref="J958:J963" si="23">J957</f>
        <v>QRIS</v>
      </c>
      <c r="K958" s="5" t="s">
        <v>1267</v>
      </c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20">
      <c r="A959" s="5" t="s">
        <v>1264</v>
      </c>
      <c r="B959" s="31">
        <v>45114</v>
      </c>
      <c r="C959" s="5" t="s">
        <v>738</v>
      </c>
      <c r="D959" s="32" t="str">
        <f>VLOOKUP($C959,Customer!$A$1:$C$896,2,0)</f>
        <v xml:space="preserve">Ghefira Aisyatul </v>
      </c>
      <c r="E959" s="5">
        <f>VLOOKUP($C959,Customer!$A$1:$C$896,3,0)</f>
        <v>6285231396546</v>
      </c>
      <c r="F959" s="5" t="s">
        <v>1289</v>
      </c>
      <c r="G959" s="28">
        <v>1</v>
      </c>
      <c r="H959" s="25">
        <f>VLOOKUP($F959,Produk!$B$2:$C$75,2,0)</f>
        <v>30000</v>
      </c>
      <c r="I959" s="33">
        <f t="shared" si="20"/>
        <v>30000</v>
      </c>
      <c r="J959" s="30" t="str">
        <f t="shared" si="23"/>
        <v>QRIS</v>
      </c>
      <c r="K959" s="5" t="s">
        <v>1267</v>
      </c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20">
      <c r="A960" s="5" t="s">
        <v>1264</v>
      </c>
      <c r="B960" s="31">
        <v>45114</v>
      </c>
      <c r="C960" s="5" t="s">
        <v>738</v>
      </c>
      <c r="D960" s="32" t="str">
        <f>VLOOKUP($C960,Customer!$A$1:$C$896,2,0)</f>
        <v xml:space="preserve">Ghefira Aisyatul </v>
      </c>
      <c r="E960" s="5">
        <f>VLOOKUP($C960,Customer!$A$1:$C$896,3,0)</f>
        <v>6285231396546</v>
      </c>
      <c r="F960" s="5" t="s">
        <v>1273</v>
      </c>
      <c r="G960" s="28">
        <v>1</v>
      </c>
      <c r="H960" s="33">
        <f>VLOOKUP($F960,Produk!$B$2:$C$63,2,0)</f>
        <v>22000</v>
      </c>
      <c r="I960" s="33">
        <f t="shared" si="20"/>
        <v>22000</v>
      </c>
      <c r="J960" s="30" t="str">
        <f t="shared" si="23"/>
        <v>QRIS</v>
      </c>
      <c r="K960" s="5" t="s">
        <v>1267</v>
      </c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20">
      <c r="A961" s="5" t="s">
        <v>1264</v>
      </c>
      <c r="B961" s="31">
        <v>45114</v>
      </c>
      <c r="C961" s="5" t="s">
        <v>738</v>
      </c>
      <c r="D961" s="32" t="str">
        <f>VLOOKUP($C961,Customer!$A$1:$C$896,2,0)</f>
        <v xml:space="preserve">Ghefira Aisyatul </v>
      </c>
      <c r="E961" s="5">
        <f>VLOOKUP($C961,Customer!$A$1:$C$896,3,0)</f>
        <v>6285231396546</v>
      </c>
      <c r="F961" s="5" t="s">
        <v>1274</v>
      </c>
      <c r="G961" s="28">
        <v>1</v>
      </c>
      <c r="H961" s="33">
        <f>VLOOKUP($F961,Produk!$B$2:$C$63,2,0)</f>
        <v>22000</v>
      </c>
      <c r="I961" s="33">
        <f t="shared" si="20"/>
        <v>22000</v>
      </c>
      <c r="J961" s="30" t="str">
        <f t="shared" si="23"/>
        <v>QRIS</v>
      </c>
      <c r="K961" s="5" t="s">
        <v>1267</v>
      </c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20">
      <c r="A962" s="5" t="s">
        <v>1270</v>
      </c>
      <c r="B962" s="31">
        <v>45115</v>
      </c>
      <c r="C962" s="5" t="s">
        <v>3</v>
      </c>
      <c r="D962" s="32" t="str">
        <f>VLOOKUP($C962,Customer!$A$1:$C$896,2,0)</f>
        <v>Citra Bayunda</v>
      </c>
      <c r="E962" s="6">
        <f>VLOOKUP($C962,Customer!$A$1:$C$896,3,0)</f>
        <v>6281231177447</v>
      </c>
      <c r="F962" s="5" t="s">
        <v>1323</v>
      </c>
      <c r="G962" s="28">
        <v>1</v>
      </c>
      <c r="H962" s="33">
        <f>VLOOKUP($F962,Produk!$B$2:$C$63,2,0)</f>
        <v>25000</v>
      </c>
      <c r="I962" s="33">
        <f t="shared" si="20"/>
        <v>25000</v>
      </c>
      <c r="J962" s="30" t="str">
        <f t="shared" si="23"/>
        <v>QRIS</v>
      </c>
      <c r="K962" s="5" t="s">
        <v>1267</v>
      </c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20">
      <c r="A963" s="5" t="s">
        <v>1270</v>
      </c>
      <c r="B963" s="31">
        <v>45115</v>
      </c>
      <c r="C963" s="5" t="s">
        <v>3</v>
      </c>
      <c r="D963" s="32" t="str">
        <f>VLOOKUP($C963,Customer!$A$1:$C$896,2,0)</f>
        <v>Citra Bayunda</v>
      </c>
      <c r="E963" s="6">
        <f>VLOOKUP($C963,Customer!$A$1:$C$896,3,0)</f>
        <v>6281231177447</v>
      </c>
      <c r="F963" s="5" t="s">
        <v>1269</v>
      </c>
      <c r="G963" s="28">
        <v>2</v>
      </c>
      <c r="H963" s="33">
        <f>VLOOKUP($F963,Produk!$B$2:$C$63,2,0)</f>
        <v>28000</v>
      </c>
      <c r="I963" s="33">
        <f t="shared" si="20"/>
        <v>56000</v>
      </c>
      <c r="J963" s="30" t="str">
        <f t="shared" si="23"/>
        <v>QRIS</v>
      </c>
      <c r="K963" s="5" t="s">
        <v>1267</v>
      </c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20">
      <c r="A964" s="5" t="s">
        <v>1270</v>
      </c>
      <c r="B964" s="31">
        <v>45115</v>
      </c>
      <c r="C964" s="5" t="s">
        <v>3</v>
      </c>
      <c r="D964" s="32" t="str">
        <f>VLOOKUP($C964,Customer!$A$1:$C$896,2,0)</f>
        <v>Citra Bayunda</v>
      </c>
      <c r="E964" s="6">
        <f>VLOOKUP($C964,Customer!$A$1:$C$896,3,0)</f>
        <v>6281231177447</v>
      </c>
      <c r="F964" s="5" t="s">
        <v>1323</v>
      </c>
      <c r="G964" s="28">
        <v>1</v>
      </c>
      <c r="H964" s="33">
        <f>VLOOKUP($F964,Produk!$B$2:$C$63,2,0)</f>
        <v>25000</v>
      </c>
      <c r="I964" s="33">
        <f t="shared" si="20"/>
        <v>25000</v>
      </c>
      <c r="J964" s="30" t="s">
        <v>1272</v>
      </c>
      <c r="K964" s="5" t="s">
        <v>1267</v>
      </c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20">
      <c r="A965" s="5" t="s">
        <v>1270</v>
      </c>
      <c r="B965" s="31">
        <v>45115</v>
      </c>
      <c r="C965" s="5" t="s">
        <v>3</v>
      </c>
      <c r="D965" s="32" t="str">
        <f>VLOOKUP($C965,Customer!$A$1:$C$896,2,0)</f>
        <v>Citra Bayunda</v>
      </c>
      <c r="E965" s="6">
        <f>VLOOKUP($C965,Customer!$A$1:$C$896,3,0)</f>
        <v>6281231177447</v>
      </c>
      <c r="F965" s="5" t="s">
        <v>1285</v>
      </c>
      <c r="G965" s="28">
        <v>1</v>
      </c>
      <c r="H965" s="33">
        <f>VLOOKUP($F965,Produk!$B$2:$C$63,2,0)</f>
        <v>10000</v>
      </c>
      <c r="I965" s="33">
        <f t="shared" si="20"/>
        <v>10000</v>
      </c>
      <c r="J965" s="30" t="s">
        <v>1272</v>
      </c>
      <c r="K965" s="5" t="s">
        <v>1278</v>
      </c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20">
      <c r="A966" s="5" t="s">
        <v>1270</v>
      </c>
      <c r="B966" s="31">
        <v>45115</v>
      </c>
      <c r="C966" s="5" t="s">
        <v>3</v>
      </c>
      <c r="D966" s="32" t="str">
        <f>VLOOKUP($C966,Customer!$A$1:$C$896,2,0)</f>
        <v>Citra Bayunda</v>
      </c>
      <c r="E966" s="6">
        <f>VLOOKUP($C966,Customer!$A$1:$C$896,3,0)</f>
        <v>6281231177447</v>
      </c>
      <c r="F966" s="5" t="s">
        <v>1282</v>
      </c>
      <c r="G966" s="28">
        <v>1</v>
      </c>
      <c r="H966" s="33">
        <f>VLOOKUP($F966,Produk!$B$2:$C$63,2,0)</f>
        <v>30000</v>
      </c>
      <c r="I966" s="33">
        <f t="shared" si="20"/>
        <v>30000</v>
      </c>
      <c r="J966" s="30" t="s">
        <v>1266</v>
      </c>
      <c r="K966" s="5" t="s">
        <v>1278</v>
      </c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20">
      <c r="A967" s="5" t="s">
        <v>1270</v>
      </c>
      <c r="B967" s="31">
        <v>45115</v>
      </c>
      <c r="C967" s="5" t="s">
        <v>3</v>
      </c>
      <c r="D967" s="32" t="str">
        <f>VLOOKUP($C967,Customer!$A$1:$C$896,2,0)</f>
        <v>Citra Bayunda</v>
      </c>
      <c r="E967" s="6">
        <f>VLOOKUP($C967,Customer!$A$1:$C$896,3,0)</f>
        <v>6281231177447</v>
      </c>
      <c r="F967" s="5" t="s">
        <v>1273</v>
      </c>
      <c r="G967" s="28">
        <v>1</v>
      </c>
      <c r="H967" s="33">
        <f>VLOOKUP($F967,Produk!$B$2:$C$63,2,0)</f>
        <v>22000</v>
      </c>
      <c r="I967" s="33">
        <f t="shared" si="20"/>
        <v>22000</v>
      </c>
      <c r="J967" s="30" t="s">
        <v>1266</v>
      </c>
      <c r="K967" s="5" t="s">
        <v>1278</v>
      </c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20">
      <c r="A968" s="5" t="s">
        <v>1275</v>
      </c>
      <c r="B968" s="31">
        <v>45116</v>
      </c>
      <c r="C968" s="5" t="s">
        <v>3</v>
      </c>
      <c r="D968" s="32" t="str">
        <f>VLOOKUP($C968,Customer!$A$1:$C$896,2,0)</f>
        <v>Citra Bayunda</v>
      </c>
      <c r="E968" s="6">
        <f>VLOOKUP($C968,Customer!$A$1:$C$896,3,0)</f>
        <v>6281231177447</v>
      </c>
      <c r="F968" s="5" t="s">
        <v>1268</v>
      </c>
      <c r="G968" s="28">
        <v>2</v>
      </c>
      <c r="H968" s="33">
        <f>VLOOKUP($F968,Produk!$B$2:$C$63,2,0)</f>
        <v>35000</v>
      </c>
      <c r="I968" s="33">
        <f t="shared" si="20"/>
        <v>70000</v>
      </c>
      <c r="J968" s="30" t="s">
        <v>1266</v>
      </c>
      <c r="K968" s="5" t="s">
        <v>1267</v>
      </c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20">
      <c r="A969" s="5" t="s">
        <v>1275</v>
      </c>
      <c r="B969" s="31">
        <v>45116</v>
      </c>
      <c r="C969" s="5" t="s">
        <v>3</v>
      </c>
      <c r="D969" s="32" t="str">
        <f>VLOOKUP($C969,Customer!$A$1:$C$896,2,0)</f>
        <v>Citra Bayunda</v>
      </c>
      <c r="E969" s="6">
        <f>VLOOKUP($C969,Customer!$A$1:$C$896,3,0)</f>
        <v>6281231177447</v>
      </c>
      <c r="F969" s="5" t="s">
        <v>1282</v>
      </c>
      <c r="G969" s="28">
        <v>2</v>
      </c>
      <c r="H969" s="33">
        <f>VLOOKUP($F969,Produk!$B$2:$C$63,2,0)</f>
        <v>30000</v>
      </c>
      <c r="I969" s="33">
        <f t="shared" si="20"/>
        <v>60000</v>
      </c>
      <c r="J969" s="30" t="s">
        <v>1266</v>
      </c>
      <c r="K969" s="5" t="s">
        <v>1267</v>
      </c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20">
      <c r="A970" s="5" t="s">
        <v>1275</v>
      </c>
      <c r="B970" s="31">
        <v>45116</v>
      </c>
      <c r="C970" s="5" t="s">
        <v>3</v>
      </c>
      <c r="D970" s="32" t="str">
        <f>VLOOKUP($C970,Customer!$A$1:$C$896,2,0)</f>
        <v>Citra Bayunda</v>
      </c>
      <c r="E970" s="6">
        <f>VLOOKUP($C970,Customer!$A$1:$C$896,3,0)</f>
        <v>6281231177447</v>
      </c>
      <c r="F970" s="5" t="s">
        <v>1323</v>
      </c>
      <c r="G970" s="28">
        <v>3</v>
      </c>
      <c r="H970" s="33">
        <f>VLOOKUP($F970,Produk!$B$2:$C$63,2,0)</f>
        <v>25000</v>
      </c>
      <c r="I970" s="33">
        <f t="shared" si="20"/>
        <v>75000</v>
      </c>
      <c r="J970" s="30" t="s">
        <v>1266</v>
      </c>
      <c r="K970" s="5" t="s">
        <v>1267</v>
      </c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20">
      <c r="A971" s="5" t="s">
        <v>1275</v>
      </c>
      <c r="B971" s="31">
        <v>45116</v>
      </c>
      <c r="C971" s="5" t="s">
        <v>3</v>
      </c>
      <c r="D971" s="32" t="str">
        <f>VLOOKUP($C971,Customer!$A$1:$C$896,2,0)</f>
        <v>Citra Bayunda</v>
      </c>
      <c r="E971" s="6">
        <f>VLOOKUP($C971,Customer!$A$1:$C$896,3,0)</f>
        <v>6281231177447</v>
      </c>
      <c r="F971" s="5" t="s">
        <v>1269</v>
      </c>
      <c r="G971" s="28">
        <v>1</v>
      </c>
      <c r="H971" s="33">
        <f>VLOOKUP($F971,Produk!$B$2:$C$63,2,0)</f>
        <v>28000</v>
      </c>
      <c r="I971" s="33">
        <f t="shared" si="20"/>
        <v>28000</v>
      </c>
      <c r="J971" s="30" t="s">
        <v>1266</v>
      </c>
      <c r="K971" s="5" t="s">
        <v>1267</v>
      </c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20">
      <c r="A972" s="5" t="s">
        <v>1275</v>
      </c>
      <c r="B972" s="31">
        <v>45116</v>
      </c>
      <c r="C972" s="5" t="s">
        <v>3</v>
      </c>
      <c r="D972" s="32" t="str">
        <f>VLOOKUP($C972,Customer!$A$1:$C$896,2,0)</f>
        <v>Citra Bayunda</v>
      </c>
      <c r="E972" s="6">
        <f>VLOOKUP($C972,Customer!$A$1:$C$896,3,0)</f>
        <v>6281231177447</v>
      </c>
      <c r="F972" s="5" t="s">
        <v>1314</v>
      </c>
      <c r="G972" s="28">
        <v>1</v>
      </c>
      <c r="H972" s="33">
        <f>VLOOKUP($F972,Produk!$B$2:$C$63,2,0)</f>
        <v>22000</v>
      </c>
      <c r="I972" s="33">
        <f t="shared" si="20"/>
        <v>22000</v>
      </c>
      <c r="J972" s="30" t="s">
        <v>1266</v>
      </c>
      <c r="K972" s="5" t="s">
        <v>1267</v>
      </c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20">
      <c r="A973" s="5" t="s">
        <v>1275</v>
      </c>
      <c r="B973" s="31">
        <v>45116</v>
      </c>
      <c r="C973" s="5" t="s">
        <v>3</v>
      </c>
      <c r="D973" s="32" t="str">
        <f>VLOOKUP($C973,Customer!$A$1:$C$896,2,0)</f>
        <v>Citra Bayunda</v>
      </c>
      <c r="E973" s="6">
        <f>VLOOKUP($C973,Customer!$A$1:$C$896,3,0)</f>
        <v>6281231177447</v>
      </c>
      <c r="F973" s="5" t="s">
        <v>1323</v>
      </c>
      <c r="G973" s="28">
        <v>1</v>
      </c>
      <c r="H973" s="33">
        <f>VLOOKUP($F973,Produk!$B$2:$C$63,2,0)</f>
        <v>25000</v>
      </c>
      <c r="I973" s="33">
        <f t="shared" si="20"/>
        <v>25000</v>
      </c>
      <c r="J973" s="30" t="s">
        <v>1266</v>
      </c>
      <c r="K973" s="5" t="s">
        <v>1267</v>
      </c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20">
      <c r="A974" s="5" t="s">
        <v>1275</v>
      </c>
      <c r="B974" s="31">
        <v>45116</v>
      </c>
      <c r="C974" s="5" t="s">
        <v>3</v>
      </c>
      <c r="D974" s="32" t="str">
        <f>VLOOKUP($C974,Customer!$A$1:$C$896,2,0)</f>
        <v>Citra Bayunda</v>
      </c>
      <c r="E974" s="6">
        <f>VLOOKUP($C974,Customer!$A$1:$C$896,3,0)</f>
        <v>6281231177447</v>
      </c>
      <c r="F974" s="5" t="s">
        <v>1273</v>
      </c>
      <c r="G974" s="28">
        <v>1</v>
      </c>
      <c r="H974" s="33">
        <f>VLOOKUP($F974,Produk!$B$2:$C$63,2,0)</f>
        <v>22000</v>
      </c>
      <c r="I974" s="33">
        <f t="shared" si="20"/>
        <v>22000</v>
      </c>
      <c r="J974" s="30" t="s">
        <v>1266</v>
      </c>
      <c r="K974" s="5" t="s">
        <v>1267</v>
      </c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20">
      <c r="A975" s="5" t="s">
        <v>1275</v>
      </c>
      <c r="B975" s="31">
        <v>45116</v>
      </c>
      <c r="C975" s="5" t="s">
        <v>3</v>
      </c>
      <c r="D975" s="32" t="str">
        <f>VLOOKUP($C975,Customer!$A$1:$C$896,2,0)</f>
        <v>Citra Bayunda</v>
      </c>
      <c r="E975" s="6">
        <f>VLOOKUP($C975,Customer!$A$1:$C$896,3,0)</f>
        <v>6281231177447</v>
      </c>
      <c r="F975" s="5" t="s">
        <v>1274</v>
      </c>
      <c r="G975" s="28">
        <v>1</v>
      </c>
      <c r="H975" s="33">
        <f>VLOOKUP($F975,Produk!$B$2:$C$63,2,0)</f>
        <v>22000</v>
      </c>
      <c r="I975" s="33">
        <f t="shared" si="20"/>
        <v>22000</v>
      </c>
      <c r="J975" s="30" t="s">
        <v>1266</v>
      </c>
      <c r="K975" s="5" t="s">
        <v>1267</v>
      </c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20">
      <c r="A976" s="5" t="s">
        <v>1275</v>
      </c>
      <c r="B976" s="31">
        <v>45116</v>
      </c>
      <c r="C976" s="5" t="s">
        <v>3</v>
      </c>
      <c r="D976" s="32" t="str">
        <f>VLOOKUP($C976,Customer!$A$1:$C$896,2,0)</f>
        <v>Citra Bayunda</v>
      </c>
      <c r="E976" s="6">
        <f>VLOOKUP($C976,Customer!$A$1:$C$896,3,0)</f>
        <v>6281231177447</v>
      </c>
      <c r="F976" s="5" t="s">
        <v>1282</v>
      </c>
      <c r="G976" s="28">
        <v>1</v>
      </c>
      <c r="H976" s="33">
        <f>VLOOKUP($F976,Produk!$B$2:$C$63,2,0)</f>
        <v>30000</v>
      </c>
      <c r="I976" s="33">
        <f t="shared" si="20"/>
        <v>30000</v>
      </c>
      <c r="J976" s="30" t="s">
        <v>1266</v>
      </c>
      <c r="K976" s="5" t="s">
        <v>1267</v>
      </c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20">
      <c r="A977" s="5" t="s">
        <v>1275</v>
      </c>
      <c r="B977" s="31">
        <v>45116</v>
      </c>
      <c r="C977" s="5" t="s">
        <v>3</v>
      </c>
      <c r="D977" s="32" t="str">
        <f>VLOOKUP($C977,Customer!$A$1:$C$896,2,0)</f>
        <v>Citra Bayunda</v>
      </c>
      <c r="E977" s="6">
        <f>VLOOKUP($C977,Customer!$A$1:$C$896,3,0)</f>
        <v>6281231177447</v>
      </c>
      <c r="F977" s="5" t="s">
        <v>1294</v>
      </c>
      <c r="G977" s="28">
        <v>1</v>
      </c>
      <c r="H977" s="33">
        <f>VLOOKUP($F977,Produk!$B$2:$C$63,2,0)</f>
        <v>28000</v>
      </c>
      <c r="I977" s="33">
        <f t="shared" si="20"/>
        <v>28000</v>
      </c>
      <c r="J977" s="30" t="s">
        <v>1266</v>
      </c>
      <c r="K977" s="5" t="s">
        <v>1267</v>
      </c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20">
      <c r="A978" s="5" t="s">
        <v>1275</v>
      </c>
      <c r="B978" s="31">
        <v>45116</v>
      </c>
      <c r="C978" s="5" t="s">
        <v>3</v>
      </c>
      <c r="D978" s="32" t="str">
        <f>VLOOKUP($C978,Customer!$A$1:$C$896,2,0)</f>
        <v>Citra Bayunda</v>
      </c>
      <c r="E978" s="6">
        <f>VLOOKUP($C978,Customer!$A$1:$C$896,3,0)</f>
        <v>6281231177447</v>
      </c>
      <c r="F978" s="5" t="s">
        <v>1323</v>
      </c>
      <c r="G978" s="28">
        <v>1</v>
      </c>
      <c r="H978" s="33">
        <f>VLOOKUP($F978,Produk!$B$2:$C$63,2,0)</f>
        <v>25000</v>
      </c>
      <c r="I978" s="33">
        <f t="shared" si="20"/>
        <v>25000</v>
      </c>
      <c r="J978" s="30" t="str">
        <f t="shared" ref="J978:J980" si="24">J977</f>
        <v>QRIS</v>
      </c>
      <c r="K978" s="5" t="s">
        <v>1267</v>
      </c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20">
      <c r="A979" s="5" t="s">
        <v>1275</v>
      </c>
      <c r="B979" s="31">
        <v>45116</v>
      </c>
      <c r="C979" s="5" t="s">
        <v>3</v>
      </c>
      <c r="D979" s="32" t="str">
        <f>VLOOKUP($C979,Customer!$A$1:$C$896,2,0)</f>
        <v>Citra Bayunda</v>
      </c>
      <c r="E979" s="6">
        <f>VLOOKUP($C979,Customer!$A$1:$C$896,3,0)</f>
        <v>6281231177447</v>
      </c>
      <c r="F979" s="5" t="s">
        <v>1274</v>
      </c>
      <c r="G979" s="28">
        <v>1</v>
      </c>
      <c r="H979" s="33">
        <f>VLOOKUP($F979,Produk!$B$2:$C$63,2,0)</f>
        <v>22000</v>
      </c>
      <c r="I979" s="33">
        <f t="shared" si="20"/>
        <v>22000</v>
      </c>
      <c r="J979" s="30" t="str">
        <f t="shared" si="24"/>
        <v>QRIS</v>
      </c>
      <c r="K979" s="5" t="s">
        <v>1267</v>
      </c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20">
      <c r="A980" s="5" t="s">
        <v>1275</v>
      </c>
      <c r="B980" s="31">
        <v>45116</v>
      </c>
      <c r="C980" s="5" t="s">
        <v>3</v>
      </c>
      <c r="D980" s="32" t="str">
        <f>VLOOKUP($C980,Customer!$A$1:$C$896,2,0)</f>
        <v>Citra Bayunda</v>
      </c>
      <c r="E980" s="6">
        <f>VLOOKUP($C980,Customer!$A$1:$C$896,3,0)</f>
        <v>6281231177447</v>
      </c>
      <c r="F980" s="5" t="s">
        <v>1323</v>
      </c>
      <c r="G980" s="28">
        <v>1</v>
      </c>
      <c r="H980" s="33">
        <f>VLOOKUP($F980,Produk!$B$2:$C$63,2,0)</f>
        <v>25000</v>
      </c>
      <c r="I980" s="33">
        <f t="shared" si="20"/>
        <v>25000</v>
      </c>
      <c r="J980" s="30" t="str">
        <f t="shared" si="24"/>
        <v>QRIS</v>
      </c>
      <c r="K980" s="5" t="s">
        <v>1267</v>
      </c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20">
      <c r="A981" s="5" t="s">
        <v>1275</v>
      </c>
      <c r="B981" s="31">
        <v>45116</v>
      </c>
      <c r="C981" s="5" t="s">
        <v>3</v>
      </c>
      <c r="D981" s="32" t="str">
        <f>VLOOKUP($C981,Customer!$A$1:$C$896,2,0)</f>
        <v>Citra Bayunda</v>
      </c>
      <c r="E981" s="6">
        <f>VLOOKUP($C981,Customer!$A$1:$C$896,3,0)</f>
        <v>6281231177447</v>
      </c>
      <c r="F981" s="5" t="s">
        <v>1273</v>
      </c>
      <c r="G981" s="28">
        <v>1</v>
      </c>
      <c r="H981" s="33">
        <f>VLOOKUP($F981,Produk!$B$2:$C$63,2,0)</f>
        <v>22000</v>
      </c>
      <c r="I981" s="33">
        <f t="shared" si="20"/>
        <v>22000</v>
      </c>
      <c r="J981" s="30" t="s">
        <v>1266</v>
      </c>
      <c r="K981" s="5" t="s">
        <v>1267</v>
      </c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20">
      <c r="A982" s="5" t="s">
        <v>1275</v>
      </c>
      <c r="B982" s="31">
        <v>45116</v>
      </c>
      <c r="C982" s="5" t="s">
        <v>3</v>
      </c>
      <c r="D982" s="32" t="str">
        <f>VLOOKUP($C982,Customer!$A$1:$C$896,2,0)</f>
        <v>Citra Bayunda</v>
      </c>
      <c r="E982" s="6">
        <f>VLOOKUP($C982,Customer!$A$1:$C$896,3,0)</f>
        <v>6281231177447</v>
      </c>
      <c r="F982" s="5" t="s">
        <v>1269</v>
      </c>
      <c r="G982" s="28">
        <v>1</v>
      </c>
      <c r="H982" s="33">
        <f>VLOOKUP($F982,Produk!$B$2:$C$63,2,0)</f>
        <v>28000</v>
      </c>
      <c r="I982" s="33">
        <f t="shared" si="20"/>
        <v>28000</v>
      </c>
      <c r="J982" s="30" t="s">
        <v>1266</v>
      </c>
      <c r="K982" s="5" t="s">
        <v>1267</v>
      </c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20">
      <c r="A983" s="5" t="s">
        <v>1275</v>
      </c>
      <c r="B983" s="31">
        <v>45116</v>
      </c>
      <c r="C983" s="5" t="s">
        <v>3</v>
      </c>
      <c r="D983" s="32" t="str">
        <f>VLOOKUP($C983,Customer!$A$1:$C$896,2,0)</f>
        <v>Citra Bayunda</v>
      </c>
      <c r="E983" s="6">
        <f>VLOOKUP($C983,Customer!$A$1:$C$896,3,0)</f>
        <v>6281231177447</v>
      </c>
      <c r="F983" s="5" t="s">
        <v>1273</v>
      </c>
      <c r="G983" s="28">
        <v>1</v>
      </c>
      <c r="H983" s="33">
        <f>VLOOKUP($F983,Produk!$B$2:$C$63,2,0)</f>
        <v>22000</v>
      </c>
      <c r="I983" s="33">
        <f t="shared" si="20"/>
        <v>22000</v>
      </c>
      <c r="J983" s="30" t="s">
        <v>1272</v>
      </c>
      <c r="K983" s="5" t="s">
        <v>1267</v>
      </c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20">
      <c r="A984" s="5" t="s">
        <v>1275</v>
      </c>
      <c r="B984" s="31">
        <v>45116</v>
      </c>
      <c r="C984" s="5" t="s">
        <v>3</v>
      </c>
      <c r="D984" s="32" t="str">
        <f>VLOOKUP($C984,Customer!$A$1:$C$896,2,0)</f>
        <v>Citra Bayunda</v>
      </c>
      <c r="E984" s="6">
        <f>VLOOKUP($C984,Customer!$A$1:$C$896,3,0)</f>
        <v>6281231177447</v>
      </c>
      <c r="F984" s="5" t="s">
        <v>1323</v>
      </c>
      <c r="G984" s="28">
        <v>1</v>
      </c>
      <c r="H984" s="33">
        <f>VLOOKUP($F984,Produk!$B$2:$C$63,2,0)</f>
        <v>25000</v>
      </c>
      <c r="I984" s="33">
        <f t="shared" si="20"/>
        <v>25000</v>
      </c>
      <c r="J984" s="30" t="s">
        <v>1272</v>
      </c>
      <c r="K984" s="5" t="s">
        <v>1267</v>
      </c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20">
      <c r="A985" s="5" t="s">
        <v>1275</v>
      </c>
      <c r="B985" s="31">
        <v>45116</v>
      </c>
      <c r="C985" s="5" t="s">
        <v>3</v>
      </c>
      <c r="D985" s="32" t="str">
        <f>VLOOKUP($C985,Customer!$A$1:$C$896,2,0)</f>
        <v>Citra Bayunda</v>
      </c>
      <c r="E985" s="6">
        <f>VLOOKUP($C985,Customer!$A$1:$C$896,3,0)</f>
        <v>6281231177447</v>
      </c>
      <c r="F985" s="5" t="s">
        <v>1274</v>
      </c>
      <c r="G985" s="28">
        <v>1</v>
      </c>
      <c r="H985" s="33">
        <f>VLOOKUP($F985,Produk!$B$2:$C$63,2,0)</f>
        <v>22000</v>
      </c>
      <c r="I985" s="33">
        <f t="shared" si="20"/>
        <v>22000</v>
      </c>
      <c r="J985" s="30" t="s">
        <v>1272</v>
      </c>
      <c r="K985" s="5" t="s">
        <v>1267</v>
      </c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20">
      <c r="A986" s="5" t="s">
        <v>1275</v>
      </c>
      <c r="B986" s="31">
        <v>45116</v>
      </c>
      <c r="C986" s="5" t="s">
        <v>3</v>
      </c>
      <c r="D986" s="32" t="str">
        <f>VLOOKUP($C986,Customer!$A$1:$C$896,2,0)</f>
        <v>Citra Bayunda</v>
      </c>
      <c r="E986" s="6">
        <f>VLOOKUP($C986,Customer!$A$1:$C$896,3,0)</f>
        <v>6281231177447</v>
      </c>
      <c r="F986" s="5" t="s">
        <v>1269</v>
      </c>
      <c r="G986" s="28">
        <v>1</v>
      </c>
      <c r="H986" s="33">
        <f>VLOOKUP($F986,Produk!$B$2:$C$63,2,0)</f>
        <v>28000</v>
      </c>
      <c r="I986" s="33">
        <f t="shared" si="20"/>
        <v>28000</v>
      </c>
      <c r="J986" s="30" t="s">
        <v>1272</v>
      </c>
      <c r="K986" s="5" t="s">
        <v>1267</v>
      </c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20">
      <c r="A987" s="5" t="s">
        <v>1281</v>
      </c>
      <c r="B987" s="31">
        <v>45118</v>
      </c>
      <c r="C987" s="5" t="s">
        <v>744</v>
      </c>
      <c r="D987" s="32" t="str">
        <f>VLOOKUP($C987,Customer!$A$1:$C$896,2,0)</f>
        <v>Anditya</v>
      </c>
      <c r="E987" s="5">
        <f>VLOOKUP($C987,Customer!$A$1:$C$896,3,0)</f>
        <v>6282132962363</v>
      </c>
      <c r="F987" s="5" t="s">
        <v>1294</v>
      </c>
      <c r="G987" s="28">
        <v>1</v>
      </c>
      <c r="H987" s="33">
        <f>VLOOKUP($F987,Produk!$B$2:$C$63,2,0)</f>
        <v>28000</v>
      </c>
      <c r="I987" s="33">
        <f t="shared" si="20"/>
        <v>28000</v>
      </c>
      <c r="J987" s="30" t="s">
        <v>1266</v>
      </c>
      <c r="K987" s="5" t="s">
        <v>1267</v>
      </c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20">
      <c r="A988" s="5" t="s">
        <v>1281</v>
      </c>
      <c r="B988" s="31">
        <v>45118</v>
      </c>
      <c r="C988" s="5" t="s">
        <v>744</v>
      </c>
      <c r="D988" s="32" t="str">
        <f>VLOOKUP($C988,Customer!$A$1:$C$896,2,0)</f>
        <v>Anditya</v>
      </c>
      <c r="E988" s="5">
        <f>VLOOKUP($C988,Customer!$A$1:$C$896,3,0)</f>
        <v>6282132962363</v>
      </c>
      <c r="F988" s="5" t="s">
        <v>1282</v>
      </c>
      <c r="G988" s="28">
        <v>1</v>
      </c>
      <c r="H988" s="33">
        <f>VLOOKUP($F988,Produk!$B$2:$C$63,2,0)</f>
        <v>30000</v>
      </c>
      <c r="I988" s="33">
        <f t="shared" si="20"/>
        <v>30000</v>
      </c>
      <c r="J988" s="30" t="s">
        <v>1266</v>
      </c>
      <c r="K988" s="5" t="s">
        <v>1267</v>
      </c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20">
      <c r="A989" s="5" t="s">
        <v>1281</v>
      </c>
      <c r="B989" s="31">
        <v>45118</v>
      </c>
      <c r="C989" s="5" t="s">
        <v>744</v>
      </c>
      <c r="D989" s="32" t="str">
        <f>VLOOKUP($C989,Customer!$A$1:$C$896,2,0)</f>
        <v>Anditya</v>
      </c>
      <c r="E989" s="5">
        <f>VLOOKUP($C989,Customer!$A$1:$C$896,3,0)</f>
        <v>6282132962363</v>
      </c>
      <c r="F989" s="5" t="s">
        <v>1287</v>
      </c>
      <c r="G989" s="28">
        <v>1</v>
      </c>
      <c r="H989" s="25">
        <f>VLOOKUP($F989,Produk!$B$2:$C$75,2,0)</f>
        <v>27000</v>
      </c>
      <c r="I989" s="33">
        <f t="shared" ref="I989:I1242" si="25">G989*H989</f>
        <v>27000</v>
      </c>
      <c r="J989" s="30" t="s">
        <v>1266</v>
      </c>
      <c r="K989" s="5" t="s">
        <v>1267</v>
      </c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20">
      <c r="A990" s="5" t="s">
        <v>1284</v>
      </c>
      <c r="B990" s="31">
        <v>45119</v>
      </c>
      <c r="C990" s="5" t="s">
        <v>3</v>
      </c>
      <c r="D990" s="32" t="str">
        <f>VLOOKUP($C990,Customer!$A$1:$C$896,2,0)</f>
        <v>Citra Bayunda</v>
      </c>
      <c r="E990" s="6">
        <f>VLOOKUP($C990,Customer!$A$1:$C$896,3,0)</f>
        <v>6281231177447</v>
      </c>
      <c r="F990" s="5" t="s">
        <v>1274</v>
      </c>
      <c r="G990" s="28">
        <v>1</v>
      </c>
      <c r="H990" s="33">
        <f>VLOOKUP($F990,Produk!$B$2:$C$63,2,0)</f>
        <v>22000</v>
      </c>
      <c r="I990" s="33">
        <f t="shared" si="25"/>
        <v>22000</v>
      </c>
      <c r="J990" s="30" t="s">
        <v>1266</v>
      </c>
      <c r="K990" s="5" t="s">
        <v>1267</v>
      </c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20">
      <c r="A991" s="5" t="s">
        <v>1284</v>
      </c>
      <c r="B991" s="31">
        <v>45119</v>
      </c>
      <c r="C991" s="5" t="s">
        <v>3</v>
      </c>
      <c r="D991" s="32" t="str">
        <f>VLOOKUP($C991,Customer!$A$1:$C$896,2,0)</f>
        <v>Citra Bayunda</v>
      </c>
      <c r="E991" s="6">
        <f>VLOOKUP($C991,Customer!$A$1:$C$896,3,0)</f>
        <v>6281231177447</v>
      </c>
      <c r="F991" s="5" t="s">
        <v>1287</v>
      </c>
      <c r="G991" s="28">
        <v>1</v>
      </c>
      <c r="H991" s="25">
        <f>VLOOKUP($F991,Produk!$B$2:$C$75,2,0)</f>
        <v>27000</v>
      </c>
      <c r="I991" s="33">
        <f t="shared" si="25"/>
        <v>27000</v>
      </c>
      <c r="J991" s="30" t="s">
        <v>1272</v>
      </c>
      <c r="K991" s="5" t="s">
        <v>1267</v>
      </c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20">
      <c r="A992" s="5" t="s">
        <v>1284</v>
      </c>
      <c r="B992" s="31">
        <v>45119</v>
      </c>
      <c r="C992" s="5" t="s">
        <v>746</v>
      </c>
      <c r="D992" s="32" t="str">
        <f>VLOOKUP($C992,Customer!$A$1:$C$896,2,0)</f>
        <v>Aya</v>
      </c>
      <c r="E992" s="5" t="str">
        <f>VLOOKUP($C992,Customer!$A$1:$C$896,3,0)</f>
        <v>‪6285162986656‬</v>
      </c>
      <c r="F992" s="5" t="s">
        <v>1273</v>
      </c>
      <c r="G992" s="28">
        <v>1</v>
      </c>
      <c r="H992" s="33">
        <f>VLOOKUP($F992,Produk!$B$2:$C$63,2,0)</f>
        <v>22000</v>
      </c>
      <c r="I992" s="33">
        <f t="shared" si="25"/>
        <v>22000</v>
      </c>
      <c r="J992" s="30" t="s">
        <v>1266</v>
      </c>
      <c r="K992" s="5" t="s">
        <v>1267</v>
      </c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20">
      <c r="A993" s="5" t="s">
        <v>1284</v>
      </c>
      <c r="B993" s="31">
        <v>45119</v>
      </c>
      <c r="C993" s="5" t="s">
        <v>746</v>
      </c>
      <c r="D993" s="32" t="str">
        <f>VLOOKUP($C993,Customer!$A$1:$C$896,2,0)</f>
        <v>Aya</v>
      </c>
      <c r="E993" s="5" t="str">
        <f>VLOOKUP($C993,Customer!$A$1:$C$896,3,0)</f>
        <v>‪6285162986656‬</v>
      </c>
      <c r="F993" s="5" t="s">
        <v>1294</v>
      </c>
      <c r="G993" s="28">
        <v>1</v>
      </c>
      <c r="H993" s="33">
        <f>VLOOKUP($F993,Produk!$B$2:$C$63,2,0)</f>
        <v>28000</v>
      </c>
      <c r="I993" s="33">
        <f t="shared" si="25"/>
        <v>28000</v>
      </c>
      <c r="J993" s="30" t="s">
        <v>1266</v>
      </c>
      <c r="K993" s="5" t="s">
        <v>1267</v>
      </c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20">
      <c r="A994" s="5" t="s">
        <v>1284</v>
      </c>
      <c r="B994" s="31">
        <v>45119</v>
      </c>
      <c r="C994" s="5" t="s">
        <v>748</v>
      </c>
      <c r="D994" s="32" t="str">
        <f>VLOOKUP($C994,Customer!$A$1:$C$896,2,0)</f>
        <v>Niki</v>
      </c>
      <c r="E994" s="5">
        <f>VLOOKUP($C994,Customer!$A$1:$C$896,3,0)</f>
        <v>6281340825121</v>
      </c>
      <c r="F994" s="5" t="s">
        <v>1294</v>
      </c>
      <c r="G994" s="28">
        <v>1</v>
      </c>
      <c r="H994" s="33">
        <f>VLOOKUP($F994,Produk!$B$2:$C$63,2,0)</f>
        <v>28000</v>
      </c>
      <c r="I994" s="33">
        <f t="shared" si="25"/>
        <v>28000</v>
      </c>
      <c r="J994" s="30" t="s">
        <v>1266</v>
      </c>
      <c r="K994" s="5" t="s">
        <v>1267</v>
      </c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20">
      <c r="A995" s="5" t="s">
        <v>1284</v>
      </c>
      <c r="B995" s="31">
        <v>45119</v>
      </c>
      <c r="C995" s="5" t="s">
        <v>748</v>
      </c>
      <c r="D995" s="32" t="str">
        <f>VLOOKUP($C995,Customer!$A$1:$C$896,2,0)</f>
        <v>Niki</v>
      </c>
      <c r="E995" s="5">
        <f>VLOOKUP($C995,Customer!$A$1:$C$896,3,0)</f>
        <v>6281340825121</v>
      </c>
      <c r="F995" s="5" t="s">
        <v>1268</v>
      </c>
      <c r="G995" s="28">
        <v>1</v>
      </c>
      <c r="H995" s="33">
        <f>VLOOKUP($F995,Produk!$B$2:$C$63,2,0)</f>
        <v>35000</v>
      </c>
      <c r="I995" s="33">
        <f t="shared" si="25"/>
        <v>35000</v>
      </c>
      <c r="J995" s="30" t="s">
        <v>1266</v>
      </c>
      <c r="K995" s="5" t="s">
        <v>1267</v>
      </c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20">
      <c r="A996" s="5" t="s">
        <v>1284</v>
      </c>
      <c r="B996" s="31">
        <v>45119</v>
      </c>
      <c r="C996" s="5" t="s">
        <v>748</v>
      </c>
      <c r="D996" s="32" t="str">
        <f>VLOOKUP($C996,Customer!$A$1:$C$896,2,0)</f>
        <v>Niki</v>
      </c>
      <c r="E996" s="5">
        <f>VLOOKUP($C996,Customer!$A$1:$C$896,3,0)</f>
        <v>6281340825121</v>
      </c>
      <c r="F996" s="5" t="s">
        <v>1273</v>
      </c>
      <c r="G996" s="28">
        <v>1</v>
      </c>
      <c r="H996" s="33">
        <f>VLOOKUP($F996,Produk!$B$2:$C$63,2,0)</f>
        <v>22000</v>
      </c>
      <c r="I996" s="33">
        <f t="shared" si="25"/>
        <v>22000</v>
      </c>
      <c r="J996" s="30" t="s">
        <v>1266</v>
      </c>
      <c r="K996" s="5" t="s">
        <v>1267</v>
      </c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20">
      <c r="A997" s="5" t="s">
        <v>1264</v>
      </c>
      <c r="B997" s="31">
        <v>45121</v>
      </c>
      <c r="C997" s="5" t="s">
        <v>3</v>
      </c>
      <c r="D997" s="32" t="str">
        <f>VLOOKUP($C997,Customer!$A$1:$C$896,2,0)</f>
        <v>Citra Bayunda</v>
      </c>
      <c r="E997" s="6">
        <f>VLOOKUP($C997,Customer!$A$1:$C$896,3,0)</f>
        <v>6281231177447</v>
      </c>
      <c r="F997" s="5" t="s">
        <v>1285</v>
      </c>
      <c r="G997" s="28">
        <v>1</v>
      </c>
      <c r="H997" s="33">
        <f>VLOOKUP($F997,Produk!$B$2:$C$63,2,0)</f>
        <v>10000</v>
      </c>
      <c r="I997" s="33">
        <f t="shared" si="25"/>
        <v>10000</v>
      </c>
      <c r="J997" s="30" t="s">
        <v>1266</v>
      </c>
      <c r="K997" s="5" t="s">
        <v>1267</v>
      </c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20">
      <c r="A998" s="5" t="s">
        <v>1264</v>
      </c>
      <c r="B998" s="31">
        <v>45121</v>
      </c>
      <c r="C998" s="5" t="s">
        <v>3</v>
      </c>
      <c r="D998" s="32" t="str">
        <f>VLOOKUP($C998,Customer!$A$1:$C$896,2,0)</f>
        <v>Citra Bayunda</v>
      </c>
      <c r="E998" s="6">
        <f>VLOOKUP($C998,Customer!$A$1:$C$896,3,0)</f>
        <v>6281231177447</v>
      </c>
      <c r="F998" s="5" t="s">
        <v>1282</v>
      </c>
      <c r="G998" s="28">
        <v>1</v>
      </c>
      <c r="H998" s="33">
        <f>VLOOKUP($F998,Produk!$B$2:$C$63,2,0)</f>
        <v>30000</v>
      </c>
      <c r="I998" s="33">
        <f t="shared" si="25"/>
        <v>30000</v>
      </c>
      <c r="J998" s="30" t="s">
        <v>1266</v>
      </c>
      <c r="K998" s="5" t="s">
        <v>1267</v>
      </c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1:23" ht="20">
      <c r="A999" s="5" t="s">
        <v>1264</v>
      </c>
      <c r="B999" s="31">
        <v>45121</v>
      </c>
      <c r="C999" s="5" t="s">
        <v>3</v>
      </c>
      <c r="D999" s="32" t="str">
        <f>VLOOKUP($C999,Customer!$A$1:$C$896,2,0)</f>
        <v>Citra Bayunda</v>
      </c>
      <c r="E999" s="6">
        <f>VLOOKUP($C999,Customer!$A$1:$C$896,3,0)</f>
        <v>6281231177447</v>
      </c>
      <c r="F999" s="5" t="s">
        <v>1273</v>
      </c>
      <c r="G999" s="28">
        <v>1</v>
      </c>
      <c r="H999" s="33">
        <f>VLOOKUP($F999,Produk!$B$2:$C$63,2,0)</f>
        <v>22000</v>
      </c>
      <c r="I999" s="33">
        <f t="shared" si="25"/>
        <v>22000</v>
      </c>
      <c r="J999" s="30" t="s">
        <v>1266</v>
      </c>
      <c r="K999" s="5" t="s">
        <v>1267</v>
      </c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1:23" ht="20">
      <c r="A1000" s="5" t="s">
        <v>1264</v>
      </c>
      <c r="B1000" s="31">
        <v>45121</v>
      </c>
      <c r="C1000" s="5" t="s">
        <v>3</v>
      </c>
      <c r="D1000" s="32" t="str">
        <f>VLOOKUP($C1000,Customer!$A$1:$C$896,2,0)</f>
        <v>Citra Bayunda</v>
      </c>
      <c r="E1000" s="6">
        <f>VLOOKUP($C1000,Customer!$A$1:$C$896,3,0)</f>
        <v>6281231177447</v>
      </c>
      <c r="F1000" s="5" t="s">
        <v>1291</v>
      </c>
      <c r="G1000" s="28">
        <v>1</v>
      </c>
      <c r="H1000" s="25">
        <f>VLOOKUP($F1000,Produk!$B$2:$C$75,2,0)</f>
        <v>15000</v>
      </c>
      <c r="I1000" s="33">
        <f t="shared" si="25"/>
        <v>15000</v>
      </c>
      <c r="J1000" s="30" t="s">
        <v>1266</v>
      </c>
      <c r="K1000" s="5" t="s">
        <v>1267</v>
      </c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 spans="1:23" ht="20">
      <c r="A1001" s="5" t="s">
        <v>1264</v>
      </c>
      <c r="B1001" s="31">
        <v>45121</v>
      </c>
      <c r="C1001" s="5" t="s">
        <v>3</v>
      </c>
      <c r="D1001" s="32" t="str">
        <f>VLOOKUP($C1001,Customer!$A$1:$C$896,2,0)</f>
        <v>Citra Bayunda</v>
      </c>
      <c r="E1001" s="6">
        <f>VLOOKUP($C1001,Customer!$A$1:$C$896,3,0)</f>
        <v>6281231177447</v>
      </c>
      <c r="F1001" s="5" t="s">
        <v>1274</v>
      </c>
      <c r="G1001" s="28">
        <v>1</v>
      </c>
      <c r="H1001" s="33">
        <f>VLOOKUP($F1001,Produk!$B$2:$C$63,2,0)</f>
        <v>22000</v>
      </c>
      <c r="I1001" s="33">
        <f t="shared" si="25"/>
        <v>22000</v>
      </c>
      <c r="J1001" s="30" t="s">
        <v>1272</v>
      </c>
      <c r="K1001" s="5" t="s">
        <v>1267</v>
      </c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  <row r="1002" spans="1:23" ht="20">
      <c r="A1002" s="5" t="s">
        <v>1264</v>
      </c>
      <c r="B1002" s="31">
        <v>45121</v>
      </c>
      <c r="C1002" s="5" t="s">
        <v>3</v>
      </c>
      <c r="D1002" s="32" t="str">
        <f>VLOOKUP($C1002,Customer!$A$1:$C$896,2,0)</f>
        <v>Citra Bayunda</v>
      </c>
      <c r="E1002" s="6">
        <f>VLOOKUP($C1002,Customer!$A$1:$C$896,3,0)</f>
        <v>6281231177447</v>
      </c>
      <c r="F1002" s="5" t="s">
        <v>1317</v>
      </c>
      <c r="G1002" s="28">
        <v>1</v>
      </c>
      <c r="H1002" s="25">
        <f>VLOOKUP($F1002,Produk!$B$2:$C$75,2,0)</f>
        <v>27000</v>
      </c>
      <c r="I1002" s="33">
        <f t="shared" si="25"/>
        <v>27000</v>
      </c>
      <c r="J1002" s="30" t="s">
        <v>1272</v>
      </c>
      <c r="K1002" s="5" t="s">
        <v>1267</v>
      </c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</row>
    <row r="1003" spans="1:23" ht="20">
      <c r="A1003" s="5" t="s">
        <v>1264</v>
      </c>
      <c r="B1003" s="31">
        <v>45121</v>
      </c>
      <c r="C1003" s="5" t="s">
        <v>3</v>
      </c>
      <c r="D1003" s="32" t="str">
        <f>VLOOKUP($C1003,Customer!$A$1:$C$896,2,0)</f>
        <v>Citra Bayunda</v>
      </c>
      <c r="E1003" s="6">
        <f>VLOOKUP($C1003,Customer!$A$1:$C$896,3,0)</f>
        <v>6281231177447</v>
      </c>
      <c r="F1003" s="5" t="s">
        <v>1282</v>
      </c>
      <c r="G1003" s="28">
        <v>2</v>
      </c>
      <c r="H1003" s="33">
        <f>VLOOKUP($F1003,Produk!$B$2:$C$63,2,0)</f>
        <v>30000</v>
      </c>
      <c r="I1003" s="33">
        <f t="shared" si="25"/>
        <v>60000</v>
      </c>
      <c r="J1003" s="30" t="s">
        <v>1272</v>
      </c>
      <c r="K1003" s="5" t="s">
        <v>1267</v>
      </c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</row>
    <row r="1004" spans="1:23" ht="20">
      <c r="A1004" s="5" t="s">
        <v>1264</v>
      </c>
      <c r="B1004" s="31">
        <v>45121</v>
      </c>
      <c r="C1004" s="5" t="s">
        <v>3</v>
      </c>
      <c r="D1004" s="32" t="str">
        <f>VLOOKUP($C1004,Customer!$A$1:$C$896,2,0)</f>
        <v>Citra Bayunda</v>
      </c>
      <c r="E1004" s="6">
        <f>VLOOKUP($C1004,Customer!$A$1:$C$896,3,0)</f>
        <v>6281231177447</v>
      </c>
      <c r="F1004" s="5" t="s">
        <v>1291</v>
      </c>
      <c r="G1004" s="28">
        <v>2</v>
      </c>
      <c r="H1004" s="25">
        <f>VLOOKUP($F1004,Produk!$B$2:$C$75,2,0)</f>
        <v>15000</v>
      </c>
      <c r="I1004" s="33">
        <f t="shared" si="25"/>
        <v>30000</v>
      </c>
      <c r="J1004" s="30" t="s">
        <v>1272</v>
      </c>
      <c r="K1004" s="5" t="s">
        <v>1267</v>
      </c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</row>
    <row r="1005" spans="1:23" ht="20">
      <c r="A1005" s="5" t="s">
        <v>1264</v>
      </c>
      <c r="B1005" s="31">
        <v>45121</v>
      </c>
      <c r="C1005" s="5" t="s">
        <v>3</v>
      </c>
      <c r="D1005" s="32" t="str">
        <f>VLOOKUP($C1005,Customer!$A$1:$C$896,2,0)</f>
        <v>Citra Bayunda</v>
      </c>
      <c r="E1005" s="6">
        <f>VLOOKUP($C1005,Customer!$A$1:$C$896,3,0)</f>
        <v>6281231177447</v>
      </c>
      <c r="F1005" s="5" t="s">
        <v>1273</v>
      </c>
      <c r="G1005" s="28">
        <v>1</v>
      </c>
      <c r="H1005" s="33">
        <f>VLOOKUP($F1005,Produk!$B$2:$C$63,2,0)</f>
        <v>22000</v>
      </c>
      <c r="I1005" s="33">
        <f t="shared" si="25"/>
        <v>22000</v>
      </c>
      <c r="J1005" s="30" t="s">
        <v>1276</v>
      </c>
      <c r="K1005" s="5" t="s">
        <v>1267</v>
      </c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</row>
    <row r="1006" spans="1:23" ht="20">
      <c r="A1006" s="5" t="s">
        <v>1264</v>
      </c>
      <c r="B1006" s="31">
        <v>45121</v>
      </c>
      <c r="C1006" s="5" t="s">
        <v>3</v>
      </c>
      <c r="D1006" s="32" t="str">
        <f>VLOOKUP($C1006,Customer!$A$1:$C$896,2,0)</f>
        <v>Citra Bayunda</v>
      </c>
      <c r="E1006" s="6">
        <f>VLOOKUP($C1006,Customer!$A$1:$C$896,3,0)</f>
        <v>6281231177447</v>
      </c>
      <c r="F1006" s="5" t="s">
        <v>1274</v>
      </c>
      <c r="G1006" s="28">
        <v>1</v>
      </c>
      <c r="H1006" s="33">
        <f>VLOOKUP($F1006,Produk!$B$2:$C$63,2,0)</f>
        <v>22000</v>
      </c>
      <c r="I1006" s="33">
        <f t="shared" si="25"/>
        <v>22000</v>
      </c>
      <c r="J1006" s="30" t="s">
        <v>1276</v>
      </c>
      <c r="K1006" s="5" t="s">
        <v>1267</v>
      </c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</row>
    <row r="1007" spans="1:23" ht="20">
      <c r="A1007" s="5" t="s">
        <v>1264</v>
      </c>
      <c r="B1007" s="31">
        <v>45121</v>
      </c>
      <c r="C1007" s="5" t="s">
        <v>3</v>
      </c>
      <c r="D1007" s="32" t="str">
        <f>VLOOKUP($C1007,Customer!$A$1:$C$896,2,0)</f>
        <v>Citra Bayunda</v>
      </c>
      <c r="E1007" s="6">
        <f>VLOOKUP($C1007,Customer!$A$1:$C$896,3,0)</f>
        <v>6281231177447</v>
      </c>
      <c r="F1007" s="5" t="s">
        <v>1314</v>
      </c>
      <c r="G1007" s="28">
        <v>1</v>
      </c>
      <c r="H1007" s="33">
        <f>VLOOKUP($F1007,Produk!$B$2:$C$63,2,0)</f>
        <v>22000</v>
      </c>
      <c r="I1007" s="33">
        <f t="shared" si="25"/>
        <v>22000</v>
      </c>
      <c r="J1007" s="30" t="s">
        <v>1276</v>
      </c>
      <c r="K1007" s="5" t="s">
        <v>1267</v>
      </c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</row>
    <row r="1008" spans="1:23" ht="20">
      <c r="A1008" s="5" t="s">
        <v>1270</v>
      </c>
      <c r="B1008" s="31">
        <v>45122</v>
      </c>
      <c r="C1008" s="5" t="s">
        <v>730</v>
      </c>
      <c r="D1008" s="32" t="str">
        <f>VLOOKUP($C1008,Customer!$A$1:$C$896,2,0)</f>
        <v>Andira</v>
      </c>
      <c r="E1008" s="5">
        <f>VLOOKUP($C1008,Customer!$A$1:$C$896,3,0)</f>
        <v>6289605255140</v>
      </c>
      <c r="F1008" s="5" t="s">
        <v>1268</v>
      </c>
      <c r="G1008" s="28">
        <v>1</v>
      </c>
      <c r="H1008" s="33">
        <f>VLOOKUP($F1008,Produk!$B$2:$C$63,2,0)</f>
        <v>35000</v>
      </c>
      <c r="I1008" s="33">
        <f t="shared" si="25"/>
        <v>35000</v>
      </c>
      <c r="J1008" s="30" t="s">
        <v>1266</v>
      </c>
      <c r="K1008" s="5" t="s">
        <v>1267</v>
      </c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</row>
    <row r="1009" spans="1:23" ht="20">
      <c r="A1009" s="5" t="s">
        <v>1270</v>
      </c>
      <c r="B1009" s="31">
        <v>45122</v>
      </c>
      <c r="C1009" s="5" t="s">
        <v>730</v>
      </c>
      <c r="D1009" s="32" t="str">
        <f>VLOOKUP($C1009,Customer!$A$1:$C$896,2,0)</f>
        <v>Andira</v>
      </c>
      <c r="E1009" s="5">
        <f>VLOOKUP($C1009,Customer!$A$1:$C$896,3,0)</f>
        <v>6289605255140</v>
      </c>
      <c r="F1009" s="5" t="s">
        <v>1282</v>
      </c>
      <c r="G1009" s="28">
        <v>1</v>
      </c>
      <c r="H1009" s="33">
        <f>VLOOKUP($F1009,Produk!$B$2:$C$63,2,0)</f>
        <v>30000</v>
      </c>
      <c r="I1009" s="33">
        <f t="shared" si="25"/>
        <v>30000</v>
      </c>
      <c r="J1009" s="30" t="s">
        <v>1266</v>
      </c>
      <c r="K1009" s="5" t="s">
        <v>1267</v>
      </c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</row>
    <row r="1010" spans="1:23" ht="20">
      <c r="A1010" s="5" t="s">
        <v>1270</v>
      </c>
      <c r="B1010" s="31">
        <v>45122</v>
      </c>
      <c r="C1010" s="5" t="s">
        <v>730</v>
      </c>
      <c r="D1010" s="32" t="str">
        <f>VLOOKUP($C1010,Customer!$A$1:$C$896,2,0)</f>
        <v>Andira</v>
      </c>
      <c r="E1010" s="5">
        <f>VLOOKUP($C1010,Customer!$A$1:$C$896,3,0)</f>
        <v>6289605255140</v>
      </c>
      <c r="F1010" s="5" t="s">
        <v>1317</v>
      </c>
      <c r="G1010" s="28">
        <v>1</v>
      </c>
      <c r="H1010" s="25">
        <f>VLOOKUP($F1010,Produk!$B$2:$C$75,2,0)</f>
        <v>27000</v>
      </c>
      <c r="I1010" s="33">
        <f t="shared" si="25"/>
        <v>27000</v>
      </c>
      <c r="J1010" s="30" t="s">
        <v>1266</v>
      </c>
      <c r="K1010" s="5" t="s">
        <v>1267</v>
      </c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</row>
    <row r="1011" spans="1:23" ht="20">
      <c r="A1011" s="5" t="s">
        <v>1270</v>
      </c>
      <c r="B1011" s="31">
        <v>45122</v>
      </c>
      <c r="C1011" s="5" t="s">
        <v>750</v>
      </c>
      <c r="D1011" s="32" t="str">
        <f>VLOOKUP($C1011,Customer!$A$1:$C$896,2,0)</f>
        <v>nurul indhana zulva</v>
      </c>
      <c r="E1011" s="5">
        <f>VLOOKUP($C1011,Customer!$A$1:$C$896,3,0)</f>
        <v>6285860985642</v>
      </c>
      <c r="F1011" s="5" t="s">
        <v>1268</v>
      </c>
      <c r="G1011" s="28">
        <v>1</v>
      </c>
      <c r="H1011" s="33">
        <f>VLOOKUP($F1011,Produk!$B$2:$C$63,2,0)</f>
        <v>35000</v>
      </c>
      <c r="I1011" s="33">
        <f t="shared" si="25"/>
        <v>35000</v>
      </c>
      <c r="J1011" s="30" t="s">
        <v>1266</v>
      </c>
      <c r="K1011" s="5" t="s">
        <v>1267</v>
      </c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</row>
    <row r="1012" spans="1:23" ht="20">
      <c r="A1012" s="5" t="s">
        <v>1270</v>
      </c>
      <c r="B1012" s="31">
        <v>45122</v>
      </c>
      <c r="C1012" s="5" t="s">
        <v>750</v>
      </c>
      <c r="D1012" s="32" t="str">
        <f>VLOOKUP($C1012,Customer!$A$1:$C$896,2,0)</f>
        <v>nurul indhana zulva</v>
      </c>
      <c r="E1012" s="5">
        <f>VLOOKUP($C1012,Customer!$A$1:$C$896,3,0)</f>
        <v>6285860985642</v>
      </c>
      <c r="F1012" s="5" t="s">
        <v>1282</v>
      </c>
      <c r="G1012" s="28">
        <v>1</v>
      </c>
      <c r="H1012" s="33">
        <f>VLOOKUP($F1012,Produk!$B$2:$C$63,2,0)</f>
        <v>30000</v>
      </c>
      <c r="I1012" s="33">
        <f t="shared" si="25"/>
        <v>30000</v>
      </c>
      <c r="J1012" s="30" t="s">
        <v>1266</v>
      </c>
      <c r="K1012" s="5" t="s">
        <v>1267</v>
      </c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</row>
    <row r="1013" spans="1:23" ht="20">
      <c r="A1013" s="5" t="s">
        <v>1270</v>
      </c>
      <c r="B1013" s="31">
        <v>45122</v>
      </c>
      <c r="C1013" s="5" t="s">
        <v>750</v>
      </c>
      <c r="D1013" s="32" t="str">
        <f>VLOOKUP($C1013,Customer!$A$1:$C$896,2,0)</f>
        <v>nurul indhana zulva</v>
      </c>
      <c r="E1013" s="5">
        <f>VLOOKUP($C1013,Customer!$A$1:$C$896,3,0)</f>
        <v>6285860985642</v>
      </c>
      <c r="F1013" s="5" t="s">
        <v>1274</v>
      </c>
      <c r="G1013" s="28">
        <v>1</v>
      </c>
      <c r="H1013" s="33">
        <f>VLOOKUP($F1013,Produk!$B$2:$C$63,2,0)</f>
        <v>22000</v>
      </c>
      <c r="I1013" s="33">
        <f t="shared" si="25"/>
        <v>22000</v>
      </c>
      <c r="J1013" s="30" t="s">
        <v>1266</v>
      </c>
      <c r="K1013" s="5" t="s">
        <v>1267</v>
      </c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</row>
    <row r="1014" spans="1:23" ht="20">
      <c r="A1014" s="5" t="s">
        <v>1270</v>
      </c>
      <c r="B1014" s="31">
        <v>45122</v>
      </c>
      <c r="C1014" s="5" t="s">
        <v>750</v>
      </c>
      <c r="D1014" s="32" t="str">
        <f>VLOOKUP($C1014,Customer!$A$1:$C$896,2,0)</f>
        <v>nurul indhana zulva</v>
      </c>
      <c r="E1014" s="5">
        <f>VLOOKUP($C1014,Customer!$A$1:$C$896,3,0)</f>
        <v>6285860985642</v>
      </c>
      <c r="F1014" s="5" t="s">
        <v>1273</v>
      </c>
      <c r="G1014" s="28">
        <v>1</v>
      </c>
      <c r="H1014" s="33">
        <f>VLOOKUP($F1014,Produk!$B$2:$C$63,2,0)</f>
        <v>22000</v>
      </c>
      <c r="I1014" s="33">
        <f t="shared" si="25"/>
        <v>22000</v>
      </c>
      <c r="J1014" s="30" t="s">
        <v>1266</v>
      </c>
      <c r="K1014" s="5" t="s">
        <v>1267</v>
      </c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</row>
    <row r="1015" spans="1:23" ht="20">
      <c r="A1015" s="5" t="s">
        <v>1270</v>
      </c>
      <c r="B1015" s="31">
        <v>45122</v>
      </c>
      <c r="C1015" s="5" t="s">
        <v>752</v>
      </c>
      <c r="D1015" s="32" t="str">
        <f>VLOOKUP($C1015,Customer!$A$1:$C$896,2,0)</f>
        <v>Nanda</v>
      </c>
      <c r="E1015" s="5">
        <f>VLOOKUP($C1015,Customer!$A$1:$C$896,3,0)</f>
        <v>6281556483321</v>
      </c>
      <c r="F1015" s="5" t="s">
        <v>1282</v>
      </c>
      <c r="G1015" s="28">
        <v>1</v>
      </c>
      <c r="H1015" s="33">
        <f>VLOOKUP($F1015,Produk!$B$2:$C$63,2,0)</f>
        <v>30000</v>
      </c>
      <c r="I1015" s="33">
        <f t="shared" si="25"/>
        <v>30000</v>
      </c>
      <c r="J1015" s="30" t="s">
        <v>1266</v>
      </c>
      <c r="K1015" s="5" t="s">
        <v>1267</v>
      </c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</row>
    <row r="1016" spans="1:23" ht="20">
      <c r="A1016" s="5" t="s">
        <v>1270</v>
      </c>
      <c r="B1016" s="31">
        <v>45122</v>
      </c>
      <c r="C1016" s="5" t="s">
        <v>752</v>
      </c>
      <c r="D1016" s="32" t="str">
        <f>VLOOKUP($C1016,Customer!$A$1:$C$896,2,0)</f>
        <v>Nanda</v>
      </c>
      <c r="E1016" s="5">
        <f>VLOOKUP($C1016,Customer!$A$1:$C$896,3,0)</f>
        <v>6281556483321</v>
      </c>
      <c r="F1016" s="5" t="s">
        <v>1317</v>
      </c>
      <c r="G1016" s="28">
        <v>1</v>
      </c>
      <c r="H1016" s="25">
        <f>VLOOKUP($F1016,Produk!$B$2:$C$75,2,0)</f>
        <v>27000</v>
      </c>
      <c r="I1016" s="33">
        <f t="shared" si="25"/>
        <v>27000</v>
      </c>
      <c r="J1016" s="30" t="s">
        <v>1266</v>
      </c>
      <c r="K1016" s="5" t="s">
        <v>1267</v>
      </c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</row>
    <row r="1017" spans="1:23" ht="20">
      <c r="A1017" s="5" t="s">
        <v>1270</v>
      </c>
      <c r="B1017" s="31">
        <v>45122</v>
      </c>
      <c r="C1017" s="5" t="s">
        <v>752</v>
      </c>
      <c r="D1017" s="32" t="str">
        <f>VLOOKUP($C1017,Customer!$A$1:$C$896,2,0)</f>
        <v>Nanda</v>
      </c>
      <c r="E1017" s="5">
        <f>VLOOKUP($C1017,Customer!$A$1:$C$896,3,0)</f>
        <v>6281556483321</v>
      </c>
      <c r="F1017" s="5" t="s">
        <v>1314</v>
      </c>
      <c r="G1017" s="28">
        <v>1</v>
      </c>
      <c r="H1017" s="33">
        <f>VLOOKUP($F1017,Produk!$B$2:$C$63,2,0)</f>
        <v>22000</v>
      </c>
      <c r="I1017" s="33">
        <f t="shared" si="25"/>
        <v>22000</v>
      </c>
      <c r="J1017" s="30" t="s">
        <v>1266</v>
      </c>
      <c r="K1017" s="5" t="s">
        <v>1267</v>
      </c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</row>
    <row r="1018" spans="1:23" ht="20">
      <c r="A1018" s="5" t="s">
        <v>1270</v>
      </c>
      <c r="B1018" s="31">
        <v>45122</v>
      </c>
      <c r="C1018" s="5" t="s">
        <v>752</v>
      </c>
      <c r="D1018" s="32" t="str">
        <f>VLOOKUP($C1018,Customer!$A$1:$C$896,2,0)</f>
        <v>Nanda</v>
      </c>
      <c r="E1018" s="5">
        <f>VLOOKUP($C1018,Customer!$A$1:$C$896,3,0)</f>
        <v>6281556483321</v>
      </c>
      <c r="F1018" s="5" t="s">
        <v>1291</v>
      </c>
      <c r="G1018" s="28">
        <v>1</v>
      </c>
      <c r="H1018" s="25">
        <f>VLOOKUP($F1018,Produk!$B$2:$C$75,2,0)</f>
        <v>15000</v>
      </c>
      <c r="I1018" s="33">
        <f t="shared" si="25"/>
        <v>15000</v>
      </c>
      <c r="J1018" s="30" t="s">
        <v>1266</v>
      </c>
      <c r="K1018" s="5" t="s">
        <v>1267</v>
      </c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</row>
    <row r="1019" spans="1:23" ht="20">
      <c r="A1019" s="5" t="s">
        <v>1275</v>
      </c>
      <c r="B1019" s="31">
        <v>45123</v>
      </c>
      <c r="C1019" s="5" t="s">
        <v>3</v>
      </c>
      <c r="D1019" s="32" t="str">
        <f>VLOOKUP($C1019,Customer!$A$1:$C$896,2,0)</f>
        <v>Citra Bayunda</v>
      </c>
      <c r="E1019" s="6">
        <f>VLOOKUP($C1019,Customer!$A$1:$C$896,3,0)</f>
        <v>6281231177447</v>
      </c>
      <c r="F1019" s="5" t="s">
        <v>1294</v>
      </c>
      <c r="G1019" s="28">
        <v>1</v>
      </c>
      <c r="H1019" s="33">
        <f>VLOOKUP($F1019,Produk!$B$2:$C$63,2,0)</f>
        <v>28000</v>
      </c>
      <c r="I1019" s="33">
        <f t="shared" si="25"/>
        <v>28000</v>
      </c>
      <c r="J1019" s="30" t="s">
        <v>1266</v>
      </c>
      <c r="K1019" s="5" t="s">
        <v>1267</v>
      </c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</row>
    <row r="1020" spans="1:23" ht="20">
      <c r="A1020" s="5" t="s">
        <v>1275</v>
      </c>
      <c r="B1020" s="31">
        <v>45123</v>
      </c>
      <c r="C1020" s="5" t="s">
        <v>3</v>
      </c>
      <c r="D1020" s="32" t="str">
        <f>VLOOKUP($C1020,Customer!$A$1:$C$896,2,0)</f>
        <v>Citra Bayunda</v>
      </c>
      <c r="E1020" s="6">
        <f>VLOOKUP($C1020,Customer!$A$1:$C$896,3,0)</f>
        <v>6281231177447</v>
      </c>
      <c r="F1020" s="5" t="s">
        <v>1273</v>
      </c>
      <c r="G1020" s="28">
        <v>1</v>
      </c>
      <c r="H1020" s="33">
        <f>VLOOKUP($F1020,Produk!$B$2:$C$63,2,0)</f>
        <v>22000</v>
      </c>
      <c r="I1020" s="33">
        <f t="shared" si="25"/>
        <v>22000</v>
      </c>
      <c r="J1020" s="30" t="s">
        <v>1266</v>
      </c>
      <c r="K1020" s="5" t="s">
        <v>1267</v>
      </c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</row>
    <row r="1021" spans="1:23" ht="20">
      <c r="A1021" s="5" t="s">
        <v>1275</v>
      </c>
      <c r="B1021" s="31">
        <v>45123</v>
      </c>
      <c r="C1021" s="5" t="s">
        <v>3</v>
      </c>
      <c r="D1021" s="32" t="str">
        <f>VLOOKUP($C1021,Customer!$A$1:$C$896,2,0)</f>
        <v>Citra Bayunda</v>
      </c>
      <c r="E1021" s="6">
        <f>VLOOKUP($C1021,Customer!$A$1:$C$896,3,0)</f>
        <v>6281231177447</v>
      </c>
      <c r="F1021" s="5" t="s">
        <v>1273</v>
      </c>
      <c r="G1021" s="28">
        <v>1</v>
      </c>
      <c r="H1021" s="33">
        <f>VLOOKUP($F1021,Produk!$B$2:$C$63,2,0)</f>
        <v>22000</v>
      </c>
      <c r="I1021" s="33">
        <f t="shared" si="25"/>
        <v>22000</v>
      </c>
      <c r="J1021" s="30" t="s">
        <v>1299</v>
      </c>
      <c r="K1021" s="5" t="s">
        <v>1267</v>
      </c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</row>
    <row r="1022" spans="1:23" ht="20">
      <c r="A1022" s="5" t="s">
        <v>1275</v>
      </c>
      <c r="B1022" s="31">
        <v>45123</v>
      </c>
      <c r="C1022" s="5" t="s">
        <v>754</v>
      </c>
      <c r="D1022" s="32" t="str">
        <f>VLOOKUP($C1022,Customer!$A$1:$C$896,2,0)</f>
        <v>Angel Yosefin</v>
      </c>
      <c r="E1022" s="5">
        <f>VLOOKUP($C1022,Customer!$A$1:$C$896,3,0)</f>
        <v>6285648515865</v>
      </c>
      <c r="F1022" s="5" t="s">
        <v>1268</v>
      </c>
      <c r="G1022" s="28">
        <v>1</v>
      </c>
      <c r="H1022" s="33">
        <f>VLOOKUP($F1022,Produk!$B$2:$C$63,2,0)</f>
        <v>35000</v>
      </c>
      <c r="I1022" s="33">
        <f t="shared" si="25"/>
        <v>35000</v>
      </c>
      <c r="J1022" s="30" t="s">
        <v>1272</v>
      </c>
      <c r="K1022" s="5" t="s">
        <v>1267</v>
      </c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</row>
    <row r="1023" spans="1:23" ht="20">
      <c r="A1023" s="5" t="s">
        <v>1275</v>
      </c>
      <c r="B1023" s="31">
        <v>45123</v>
      </c>
      <c r="C1023" s="5" t="s">
        <v>754</v>
      </c>
      <c r="D1023" s="32" t="str">
        <f>VLOOKUP($C1023,Customer!$A$1:$C$896,2,0)</f>
        <v>Angel Yosefin</v>
      </c>
      <c r="E1023" s="5">
        <f>VLOOKUP($C1023,Customer!$A$1:$C$896,3,0)</f>
        <v>6285648515865</v>
      </c>
      <c r="F1023" s="5" t="s">
        <v>1269</v>
      </c>
      <c r="G1023" s="28">
        <v>1</v>
      </c>
      <c r="H1023" s="33">
        <f>VLOOKUP($F1023,Produk!$B$2:$C$63,2,0)</f>
        <v>28000</v>
      </c>
      <c r="I1023" s="33">
        <f t="shared" si="25"/>
        <v>28000</v>
      </c>
      <c r="J1023" s="30" t="s">
        <v>1272</v>
      </c>
      <c r="K1023" s="5" t="s">
        <v>1267</v>
      </c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</row>
    <row r="1024" spans="1:23" ht="20">
      <c r="A1024" s="5" t="s">
        <v>1275</v>
      </c>
      <c r="B1024" s="31">
        <v>45123</v>
      </c>
      <c r="C1024" s="5" t="s">
        <v>754</v>
      </c>
      <c r="D1024" s="32" t="str">
        <f>VLOOKUP($C1024,Customer!$A$1:$C$896,2,0)</f>
        <v>Angel Yosefin</v>
      </c>
      <c r="E1024" s="5">
        <f>VLOOKUP($C1024,Customer!$A$1:$C$896,3,0)</f>
        <v>6285648515865</v>
      </c>
      <c r="F1024" s="5" t="s">
        <v>1294</v>
      </c>
      <c r="G1024" s="28">
        <v>1</v>
      </c>
      <c r="H1024" s="33">
        <f>VLOOKUP($F1024,Produk!$B$2:$C$63,2,0)</f>
        <v>28000</v>
      </c>
      <c r="I1024" s="33">
        <f t="shared" si="25"/>
        <v>28000</v>
      </c>
      <c r="J1024" s="30" t="s">
        <v>1272</v>
      </c>
      <c r="K1024" s="5" t="s">
        <v>1267</v>
      </c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</row>
    <row r="1025" spans="1:23" ht="20">
      <c r="A1025" s="5" t="s">
        <v>1275</v>
      </c>
      <c r="B1025" s="31">
        <v>45123</v>
      </c>
      <c r="C1025" s="5" t="s">
        <v>754</v>
      </c>
      <c r="D1025" s="32" t="str">
        <f>VLOOKUP($C1025,Customer!$A$1:$C$896,2,0)</f>
        <v>Angel Yosefin</v>
      </c>
      <c r="E1025" s="5">
        <f>VLOOKUP($C1025,Customer!$A$1:$C$896,3,0)</f>
        <v>6285648515865</v>
      </c>
      <c r="F1025" s="5" t="s">
        <v>1285</v>
      </c>
      <c r="G1025" s="28">
        <v>1</v>
      </c>
      <c r="H1025" s="33">
        <f>VLOOKUP($F1025,Produk!$B$2:$C$63,2,0)</f>
        <v>10000</v>
      </c>
      <c r="I1025" s="33">
        <f t="shared" si="25"/>
        <v>10000</v>
      </c>
      <c r="J1025" s="30" t="s">
        <v>1272</v>
      </c>
      <c r="K1025" s="5" t="s">
        <v>1267</v>
      </c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</row>
    <row r="1026" spans="1:23" ht="20">
      <c r="A1026" s="5" t="s">
        <v>1275</v>
      </c>
      <c r="B1026" s="31">
        <v>45123</v>
      </c>
      <c r="C1026" s="5" t="s">
        <v>754</v>
      </c>
      <c r="D1026" s="32" t="str">
        <f>VLOOKUP($C1026,Customer!$A$1:$C$896,2,0)</f>
        <v>Angel Yosefin</v>
      </c>
      <c r="E1026" s="5">
        <f>VLOOKUP($C1026,Customer!$A$1:$C$896,3,0)</f>
        <v>6285648515865</v>
      </c>
      <c r="F1026" s="5" t="s">
        <v>1273</v>
      </c>
      <c r="G1026" s="28">
        <v>1</v>
      </c>
      <c r="H1026" s="33">
        <f>VLOOKUP($F1026,Produk!$B$2:$C$63,2,0)</f>
        <v>22000</v>
      </c>
      <c r="I1026" s="33">
        <f t="shared" si="25"/>
        <v>22000</v>
      </c>
      <c r="J1026" s="30" t="s">
        <v>1272</v>
      </c>
      <c r="K1026" s="5" t="s">
        <v>1267</v>
      </c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</row>
    <row r="1027" spans="1:23" ht="20">
      <c r="A1027" s="5" t="s">
        <v>1275</v>
      </c>
      <c r="B1027" s="31">
        <v>45123</v>
      </c>
      <c r="C1027" s="5" t="s">
        <v>756</v>
      </c>
      <c r="D1027" s="32" t="str">
        <f>VLOOKUP($C1027,Customer!$A$1:$C$896,2,0)</f>
        <v>Fira</v>
      </c>
      <c r="E1027" s="5">
        <f>VLOOKUP($C1027,Customer!$A$1:$C$896,3,0)</f>
        <v>6282333503361</v>
      </c>
      <c r="F1027" s="5" t="s">
        <v>1314</v>
      </c>
      <c r="G1027" s="28">
        <v>1</v>
      </c>
      <c r="H1027" s="33">
        <f>VLOOKUP($F1027,Produk!$B$2:$C$63,2,0)</f>
        <v>22000</v>
      </c>
      <c r="I1027" s="33">
        <f t="shared" si="25"/>
        <v>22000</v>
      </c>
      <c r="J1027" s="30" t="s">
        <v>1272</v>
      </c>
      <c r="K1027" s="5" t="s">
        <v>1267</v>
      </c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</row>
    <row r="1028" spans="1:23" ht="20">
      <c r="A1028" s="5" t="s">
        <v>1275</v>
      </c>
      <c r="B1028" s="31">
        <v>45123</v>
      </c>
      <c r="C1028" s="5" t="s">
        <v>756</v>
      </c>
      <c r="D1028" s="32" t="str">
        <f>VLOOKUP($C1028,Customer!$A$1:$C$896,2,0)</f>
        <v>Fira</v>
      </c>
      <c r="E1028" s="5">
        <f>VLOOKUP($C1028,Customer!$A$1:$C$896,3,0)</f>
        <v>6282333503361</v>
      </c>
      <c r="F1028" s="5" t="s">
        <v>1274</v>
      </c>
      <c r="G1028" s="28">
        <v>1</v>
      </c>
      <c r="H1028" s="33">
        <f>VLOOKUP($F1028,Produk!$B$2:$C$63,2,0)</f>
        <v>22000</v>
      </c>
      <c r="I1028" s="33">
        <f t="shared" si="25"/>
        <v>22000</v>
      </c>
      <c r="J1028" s="30" t="s">
        <v>1272</v>
      </c>
      <c r="K1028" s="5" t="s">
        <v>1267</v>
      </c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</row>
    <row r="1029" spans="1:23" ht="20">
      <c r="A1029" s="5" t="s">
        <v>1275</v>
      </c>
      <c r="B1029" s="31">
        <v>45123</v>
      </c>
      <c r="C1029" s="5" t="s">
        <v>756</v>
      </c>
      <c r="D1029" s="32" t="str">
        <f>VLOOKUP($C1029,Customer!$A$1:$C$896,2,0)</f>
        <v>Fira</v>
      </c>
      <c r="E1029" s="5">
        <f>VLOOKUP($C1029,Customer!$A$1:$C$896,3,0)</f>
        <v>6282333503361</v>
      </c>
      <c r="F1029" s="5" t="s">
        <v>1285</v>
      </c>
      <c r="G1029" s="28">
        <v>1</v>
      </c>
      <c r="H1029" s="33">
        <f>VLOOKUP($F1029,Produk!$B$2:$C$63,2,0)</f>
        <v>10000</v>
      </c>
      <c r="I1029" s="33">
        <f t="shared" si="25"/>
        <v>10000</v>
      </c>
      <c r="J1029" s="30" t="s">
        <v>1272</v>
      </c>
      <c r="K1029" s="5" t="s">
        <v>1267</v>
      </c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</row>
    <row r="1030" spans="1:23" ht="20">
      <c r="A1030" s="5" t="s">
        <v>1275</v>
      </c>
      <c r="B1030" s="31">
        <v>45123</v>
      </c>
      <c r="C1030" s="5" t="s">
        <v>756</v>
      </c>
      <c r="D1030" s="32" t="str">
        <f>VLOOKUP($C1030,Customer!$A$1:$C$896,2,0)</f>
        <v>Fira</v>
      </c>
      <c r="E1030" s="5">
        <f>VLOOKUP($C1030,Customer!$A$1:$C$896,3,0)</f>
        <v>6282333503361</v>
      </c>
      <c r="F1030" s="5" t="s">
        <v>1268</v>
      </c>
      <c r="G1030" s="28">
        <v>1</v>
      </c>
      <c r="H1030" s="33">
        <f>VLOOKUP($F1030,Produk!$B$2:$C$63,2,0)</f>
        <v>35000</v>
      </c>
      <c r="I1030" s="33">
        <f t="shared" si="25"/>
        <v>35000</v>
      </c>
      <c r="J1030" s="30" t="s">
        <v>1272</v>
      </c>
      <c r="K1030" s="5" t="s">
        <v>1267</v>
      </c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</row>
    <row r="1031" spans="1:23" ht="20">
      <c r="A1031" s="5" t="s">
        <v>1275</v>
      </c>
      <c r="B1031" s="31">
        <v>45123</v>
      </c>
      <c r="C1031" s="5" t="s">
        <v>756</v>
      </c>
      <c r="D1031" s="32" t="str">
        <f>VLOOKUP($C1031,Customer!$A$1:$C$896,2,0)</f>
        <v>Fira</v>
      </c>
      <c r="E1031" s="5">
        <f>VLOOKUP($C1031,Customer!$A$1:$C$896,3,0)</f>
        <v>6282333503361</v>
      </c>
      <c r="F1031" s="5" t="s">
        <v>1287</v>
      </c>
      <c r="G1031" s="28">
        <v>2</v>
      </c>
      <c r="H1031" s="25">
        <f>VLOOKUP($F1031,Produk!$B$2:$C$75,2,0)</f>
        <v>27000</v>
      </c>
      <c r="I1031" s="33">
        <f t="shared" si="25"/>
        <v>54000</v>
      </c>
      <c r="J1031" s="30" t="s">
        <v>1272</v>
      </c>
      <c r="K1031" s="5" t="s">
        <v>1267</v>
      </c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</row>
    <row r="1032" spans="1:23" ht="20">
      <c r="A1032" s="5" t="s">
        <v>1275</v>
      </c>
      <c r="B1032" s="31">
        <v>45123</v>
      </c>
      <c r="C1032" s="5" t="s">
        <v>758</v>
      </c>
      <c r="D1032" s="32" t="str">
        <f>VLOOKUP($C1032,Customer!$A$1:$C$896,2,0)</f>
        <v>Ismi</v>
      </c>
      <c r="E1032" s="5">
        <f>VLOOKUP($C1032,Customer!$A$1:$C$896,3,0)</f>
        <v>6289643509095</v>
      </c>
      <c r="F1032" s="5" t="s">
        <v>1268</v>
      </c>
      <c r="G1032" s="28">
        <v>1</v>
      </c>
      <c r="H1032" s="33">
        <f>VLOOKUP($F1032,Produk!$B$2:$C$63,2,0)</f>
        <v>35000</v>
      </c>
      <c r="I1032" s="33">
        <f t="shared" si="25"/>
        <v>35000</v>
      </c>
      <c r="J1032" s="30" t="s">
        <v>1266</v>
      </c>
      <c r="K1032" s="5" t="s">
        <v>1267</v>
      </c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</row>
    <row r="1033" spans="1:23" ht="20">
      <c r="A1033" s="5" t="s">
        <v>1275</v>
      </c>
      <c r="B1033" s="31">
        <v>45123</v>
      </c>
      <c r="C1033" s="5" t="s">
        <v>758</v>
      </c>
      <c r="D1033" s="32" t="str">
        <f>VLOOKUP($C1033,Customer!$A$1:$C$896,2,0)</f>
        <v>Ismi</v>
      </c>
      <c r="E1033" s="5">
        <f>VLOOKUP($C1033,Customer!$A$1:$C$896,3,0)</f>
        <v>6289643509095</v>
      </c>
      <c r="F1033" s="5" t="s">
        <v>1294</v>
      </c>
      <c r="G1033" s="28">
        <v>1</v>
      </c>
      <c r="H1033" s="33">
        <f>VLOOKUP($F1033,Produk!$B$2:$C$63,2,0)</f>
        <v>28000</v>
      </c>
      <c r="I1033" s="33">
        <f t="shared" si="25"/>
        <v>28000</v>
      </c>
      <c r="J1033" s="30" t="s">
        <v>1266</v>
      </c>
      <c r="K1033" s="5" t="s">
        <v>1267</v>
      </c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</row>
    <row r="1034" spans="1:23" ht="20">
      <c r="A1034" s="5" t="s">
        <v>1275</v>
      </c>
      <c r="B1034" s="31">
        <v>45123</v>
      </c>
      <c r="C1034" s="5" t="s">
        <v>758</v>
      </c>
      <c r="D1034" s="32" t="str">
        <f>VLOOKUP($C1034,Customer!$A$1:$C$896,2,0)</f>
        <v>Ismi</v>
      </c>
      <c r="E1034" s="5">
        <f>VLOOKUP($C1034,Customer!$A$1:$C$896,3,0)</f>
        <v>6289643509095</v>
      </c>
      <c r="F1034" s="5" t="s">
        <v>1287</v>
      </c>
      <c r="G1034" s="28">
        <v>1</v>
      </c>
      <c r="H1034" s="25">
        <f>VLOOKUP($F1034,Produk!$B$2:$C$75,2,0)</f>
        <v>27000</v>
      </c>
      <c r="I1034" s="33">
        <f t="shared" si="25"/>
        <v>27000</v>
      </c>
      <c r="J1034" s="30" t="s">
        <v>1266</v>
      </c>
      <c r="K1034" s="5" t="s">
        <v>1267</v>
      </c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</row>
    <row r="1035" spans="1:23" ht="20">
      <c r="A1035" s="5" t="s">
        <v>1275</v>
      </c>
      <c r="B1035" s="31">
        <v>45123</v>
      </c>
      <c r="C1035" s="5" t="s">
        <v>758</v>
      </c>
      <c r="D1035" s="32" t="str">
        <f>VLOOKUP($C1035,Customer!$A$1:$C$896,2,0)</f>
        <v>Ismi</v>
      </c>
      <c r="E1035" s="5">
        <f>VLOOKUP($C1035,Customer!$A$1:$C$896,3,0)</f>
        <v>6289643509095</v>
      </c>
      <c r="F1035" s="5" t="s">
        <v>1274</v>
      </c>
      <c r="G1035" s="28">
        <v>1</v>
      </c>
      <c r="H1035" s="33">
        <f>VLOOKUP($F1035,Produk!$B$2:$C$63,2,0)</f>
        <v>22000</v>
      </c>
      <c r="I1035" s="33">
        <f t="shared" si="25"/>
        <v>22000</v>
      </c>
      <c r="J1035" s="30" t="s">
        <v>1266</v>
      </c>
      <c r="K1035" s="5" t="s">
        <v>1267</v>
      </c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</row>
    <row r="1036" spans="1:23" ht="20">
      <c r="A1036" s="5" t="s">
        <v>1275</v>
      </c>
      <c r="B1036" s="31">
        <v>45123</v>
      </c>
      <c r="C1036" s="5" t="s">
        <v>760</v>
      </c>
      <c r="D1036" s="32" t="str">
        <f>VLOOKUP($C1036,Customer!$A$1:$C$896,2,0)</f>
        <v>Kala</v>
      </c>
      <c r="E1036" s="5">
        <f>VLOOKUP($C1036,Customer!$A$1:$C$896,3,0)</f>
        <v>62895413966366</v>
      </c>
      <c r="F1036" s="5" t="s">
        <v>1282</v>
      </c>
      <c r="G1036" s="28">
        <v>1</v>
      </c>
      <c r="H1036" s="33">
        <f>VLOOKUP($F1036,Produk!$B$2:$C$63,2,0)</f>
        <v>30000</v>
      </c>
      <c r="I1036" s="33">
        <f t="shared" si="25"/>
        <v>30000</v>
      </c>
      <c r="J1036" s="30" t="s">
        <v>1272</v>
      </c>
      <c r="K1036" s="5" t="s">
        <v>1267</v>
      </c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</row>
    <row r="1037" spans="1:23" ht="20">
      <c r="A1037" s="5" t="s">
        <v>1275</v>
      </c>
      <c r="B1037" s="31">
        <v>45123</v>
      </c>
      <c r="C1037" s="5" t="s">
        <v>760</v>
      </c>
      <c r="D1037" s="32" t="str">
        <f>VLOOKUP($C1037,Customer!$A$1:$C$896,2,0)</f>
        <v>Kala</v>
      </c>
      <c r="E1037" s="5">
        <f>VLOOKUP($C1037,Customer!$A$1:$C$896,3,0)</f>
        <v>62895413966366</v>
      </c>
      <c r="F1037" s="5" t="s">
        <v>1273</v>
      </c>
      <c r="G1037" s="28">
        <v>1</v>
      </c>
      <c r="H1037" s="33">
        <f>VLOOKUP($F1037,Produk!$B$2:$C$63,2,0)</f>
        <v>22000</v>
      </c>
      <c r="I1037" s="33">
        <f t="shared" si="25"/>
        <v>22000</v>
      </c>
      <c r="J1037" s="30" t="s">
        <v>1272</v>
      </c>
      <c r="K1037" s="5" t="s">
        <v>1267</v>
      </c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</row>
    <row r="1038" spans="1:23" ht="20">
      <c r="A1038" s="5" t="s">
        <v>1275</v>
      </c>
      <c r="B1038" s="31">
        <v>45123</v>
      </c>
      <c r="C1038" s="5" t="s">
        <v>3</v>
      </c>
      <c r="D1038" s="32" t="str">
        <f>VLOOKUP($C1038,Customer!$A$1:$C$896,2,0)</f>
        <v>Citra Bayunda</v>
      </c>
      <c r="E1038" s="6">
        <f>VLOOKUP($C1038,Customer!$A$1:$C$896,3,0)</f>
        <v>6281231177447</v>
      </c>
      <c r="F1038" s="5" t="s">
        <v>1268</v>
      </c>
      <c r="G1038" s="28">
        <v>1</v>
      </c>
      <c r="H1038" s="33">
        <f>VLOOKUP($F1038,Produk!$B$2:$C$63,2,0)</f>
        <v>35000</v>
      </c>
      <c r="I1038" s="33">
        <f t="shared" si="25"/>
        <v>35000</v>
      </c>
      <c r="J1038" s="30" t="s">
        <v>1266</v>
      </c>
      <c r="K1038" s="5" t="s">
        <v>1267</v>
      </c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</row>
    <row r="1039" spans="1:23" ht="20">
      <c r="A1039" s="5" t="s">
        <v>1264</v>
      </c>
      <c r="B1039" s="31">
        <v>45128</v>
      </c>
      <c r="C1039" s="5" t="s">
        <v>687</v>
      </c>
      <c r="D1039" s="32" t="str">
        <f>VLOOKUP($C1039,Customer!$A$1:$C$896,2,0)</f>
        <v>Annisa Husna</v>
      </c>
      <c r="E1039" s="5">
        <f>VLOOKUP($C1039,Customer!$A$1:$C$896,3,0)</f>
        <v>6281355668707</v>
      </c>
      <c r="F1039" s="5" t="s">
        <v>1282</v>
      </c>
      <c r="G1039" s="28">
        <v>1</v>
      </c>
      <c r="H1039" s="33">
        <f>VLOOKUP($F1039,Produk!$B$2:$C$63,2,0)</f>
        <v>30000</v>
      </c>
      <c r="I1039" s="33">
        <f t="shared" si="25"/>
        <v>30000</v>
      </c>
      <c r="J1039" s="30" t="s">
        <v>1272</v>
      </c>
      <c r="K1039" s="5" t="s">
        <v>1278</v>
      </c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</row>
    <row r="1040" spans="1:23" ht="20">
      <c r="A1040" s="5" t="s">
        <v>1270</v>
      </c>
      <c r="B1040" s="31">
        <v>45129</v>
      </c>
      <c r="C1040" s="5" t="s">
        <v>3</v>
      </c>
      <c r="D1040" s="32" t="str">
        <f>VLOOKUP($C1040,Customer!$A$1:$C$896,2,0)</f>
        <v>Citra Bayunda</v>
      </c>
      <c r="E1040" s="6">
        <f>VLOOKUP($C1040,Customer!$A$1:$C$896,3,0)</f>
        <v>6281231177447</v>
      </c>
      <c r="F1040" s="5" t="s">
        <v>1268</v>
      </c>
      <c r="G1040" s="28">
        <v>1</v>
      </c>
      <c r="H1040" s="33">
        <f>VLOOKUP($F1040,Produk!$B$2:$C$63,2,0)</f>
        <v>35000</v>
      </c>
      <c r="I1040" s="33">
        <f t="shared" si="25"/>
        <v>35000</v>
      </c>
      <c r="J1040" s="30" t="s">
        <v>1276</v>
      </c>
      <c r="K1040" s="5" t="s">
        <v>1278</v>
      </c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</row>
    <row r="1041" spans="1:23" ht="20">
      <c r="A1041" s="5" t="s">
        <v>1270</v>
      </c>
      <c r="B1041" s="31">
        <v>45129</v>
      </c>
      <c r="C1041" s="5" t="s">
        <v>3</v>
      </c>
      <c r="D1041" s="32" t="str">
        <f>VLOOKUP($C1041,Customer!$A$1:$C$896,2,0)</f>
        <v>Citra Bayunda</v>
      </c>
      <c r="E1041" s="6">
        <f>VLOOKUP($C1041,Customer!$A$1:$C$896,3,0)</f>
        <v>6281231177447</v>
      </c>
      <c r="F1041" s="5" t="s">
        <v>1282</v>
      </c>
      <c r="G1041" s="28">
        <v>1</v>
      </c>
      <c r="H1041" s="33">
        <f>VLOOKUP($F1041,Produk!$B$2:$C$63,2,0)</f>
        <v>30000</v>
      </c>
      <c r="I1041" s="33">
        <f t="shared" si="25"/>
        <v>30000</v>
      </c>
      <c r="J1041" s="30" t="s">
        <v>1276</v>
      </c>
      <c r="K1041" s="5" t="s">
        <v>1278</v>
      </c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</row>
    <row r="1042" spans="1:23" ht="20">
      <c r="A1042" s="5" t="s">
        <v>1270</v>
      </c>
      <c r="B1042" s="31">
        <v>45129</v>
      </c>
      <c r="C1042" s="5" t="s">
        <v>280</v>
      </c>
      <c r="D1042" s="32" t="str">
        <f>VLOOKUP($C1042,Customer!$A$1:$C$896,2,0)</f>
        <v>Dinda Jamuuaan</v>
      </c>
      <c r="E1042" s="6">
        <f>VLOOKUP($C1042,Customer!$A$1:$C$896,3,0)</f>
        <v>6283857023085</v>
      </c>
      <c r="F1042" s="5" t="s">
        <v>1268</v>
      </c>
      <c r="G1042" s="28">
        <v>1</v>
      </c>
      <c r="H1042" s="33">
        <f>VLOOKUP($F1042,Produk!$B$2:$C$63,2,0)</f>
        <v>35000</v>
      </c>
      <c r="I1042" s="33">
        <f t="shared" si="25"/>
        <v>35000</v>
      </c>
      <c r="J1042" s="30" t="s">
        <v>1266</v>
      </c>
      <c r="K1042" s="5" t="s">
        <v>1267</v>
      </c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</row>
    <row r="1043" spans="1:23" ht="20">
      <c r="A1043" s="5" t="s">
        <v>1270</v>
      </c>
      <c r="B1043" s="31">
        <v>45129</v>
      </c>
      <c r="C1043" s="5" t="s">
        <v>280</v>
      </c>
      <c r="D1043" s="32" t="str">
        <f>VLOOKUP($C1043,Customer!$A$1:$C$896,2,0)</f>
        <v>Dinda Jamuuaan</v>
      </c>
      <c r="E1043" s="6">
        <f>VLOOKUP($C1043,Customer!$A$1:$C$896,3,0)</f>
        <v>6283857023085</v>
      </c>
      <c r="F1043" s="5" t="s">
        <v>1314</v>
      </c>
      <c r="G1043" s="28">
        <v>1</v>
      </c>
      <c r="H1043" s="33">
        <f>VLOOKUP($F1043,Produk!$B$2:$C$63,2,0)</f>
        <v>22000</v>
      </c>
      <c r="I1043" s="33">
        <f t="shared" si="25"/>
        <v>22000</v>
      </c>
      <c r="J1043" s="30" t="s">
        <v>1266</v>
      </c>
      <c r="K1043" s="5" t="s">
        <v>1267</v>
      </c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</row>
    <row r="1044" spans="1:23" ht="20">
      <c r="A1044" s="5" t="s">
        <v>1270</v>
      </c>
      <c r="B1044" s="31">
        <v>45129</v>
      </c>
      <c r="C1044" s="5" t="s">
        <v>762</v>
      </c>
      <c r="D1044" s="32" t="str">
        <f>VLOOKUP($C1044,Customer!$A$1:$C$896,2,0)</f>
        <v>Dina</v>
      </c>
      <c r="E1044" s="5">
        <f>VLOOKUP($C1044,Customer!$A$1:$C$896,3,0)</f>
        <v>6287856664544</v>
      </c>
      <c r="F1044" s="5" t="s">
        <v>1268</v>
      </c>
      <c r="G1044" s="28">
        <v>1</v>
      </c>
      <c r="H1044" s="33">
        <f>VLOOKUP($F1044,Produk!$B$2:$C$63,2,0)</f>
        <v>35000</v>
      </c>
      <c r="I1044" s="33">
        <f t="shared" si="25"/>
        <v>35000</v>
      </c>
      <c r="J1044" s="30" t="s">
        <v>1266</v>
      </c>
      <c r="K1044" s="5" t="s">
        <v>1267</v>
      </c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</row>
    <row r="1045" spans="1:23" ht="20">
      <c r="A1045" s="5" t="s">
        <v>1270</v>
      </c>
      <c r="B1045" s="31">
        <v>45129</v>
      </c>
      <c r="C1045" s="5" t="s">
        <v>762</v>
      </c>
      <c r="D1045" s="32" t="str">
        <f>VLOOKUP($C1045,Customer!$A$1:$C$896,2,0)</f>
        <v>Dina</v>
      </c>
      <c r="E1045" s="5">
        <f>VLOOKUP($C1045,Customer!$A$1:$C$896,3,0)</f>
        <v>6287856664544</v>
      </c>
      <c r="F1045" s="5" t="s">
        <v>1294</v>
      </c>
      <c r="G1045" s="28">
        <v>2</v>
      </c>
      <c r="H1045" s="33">
        <f>VLOOKUP($F1045,Produk!$B$2:$C$63,2,0)</f>
        <v>28000</v>
      </c>
      <c r="I1045" s="33">
        <f t="shared" si="25"/>
        <v>56000</v>
      </c>
      <c r="J1045" s="30" t="s">
        <v>1266</v>
      </c>
      <c r="K1045" s="5" t="s">
        <v>1267</v>
      </c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</row>
    <row r="1046" spans="1:23" ht="20">
      <c r="A1046" s="5" t="s">
        <v>1270</v>
      </c>
      <c r="B1046" s="31">
        <v>45129</v>
      </c>
      <c r="C1046" s="5" t="s">
        <v>762</v>
      </c>
      <c r="D1046" s="32" t="str">
        <f>VLOOKUP($C1046,Customer!$A$1:$C$896,2,0)</f>
        <v>Dina</v>
      </c>
      <c r="E1046" s="5">
        <f>VLOOKUP($C1046,Customer!$A$1:$C$896,3,0)</f>
        <v>6287856664544</v>
      </c>
      <c r="F1046" s="5" t="s">
        <v>1317</v>
      </c>
      <c r="G1046" s="28">
        <v>1</v>
      </c>
      <c r="H1046" s="25">
        <f>VLOOKUP($F1046,Produk!$B$2:$C$75,2,0)</f>
        <v>27000</v>
      </c>
      <c r="I1046" s="33">
        <f t="shared" si="25"/>
        <v>27000</v>
      </c>
      <c r="J1046" s="30" t="s">
        <v>1266</v>
      </c>
      <c r="K1046" s="5" t="s">
        <v>1267</v>
      </c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</row>
    <row r="1047" spans="1:23" ht="20">
      <c r="A1047" s="5" t="s">
        <v>1270</v>
      </c>
      <c r="B1047" s="31">
        <v>45129</v>
      </c>
      <c r="C1047" s="5" t="s">
        <v>762</v>
      </c>
      <c r="D1047" s="32" t="str">
        <f>VLOOKUP($C1047,Customer!$A$1:$C$896,2,0)</f>
        <v>Dina</v>
      </c>
      <c r="E1047" s="5">
        <f>VLOOKUP($C1047,Customer!$A$1:$C$896,3,0)</f>
        <v>6287856664544</v>
      </c>
      <c r="F1047" s="5" t="s">
        <v>1285</v>
      </c>
      <c r="G1047" s="28">
        <v>1</v>
      </c>
      <c r="H1047" s="33">
        <f>VLOOKUP($F1047,Produk!$B$2:$C$63,2,0)</f>
        <v>10000</v>
      </c>
      <c r="I1047" s="33">
        <f t="shared" si="25"/>
        <v>10000</v>
      </c>
      <c r="J1047" s="30" t="s">
        <v>1266</v>
      </c>
      <c r="K1047" s="5" t="s">
        <v>1267</v>
      </c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</row>
    <row r="1048" spans="1:23" ht="20">
      <c r="A1048" s="5" t="s">
        <v>1275</v>
      </c>
      <c r="B1048" s="31">
        <v>45130</v>
      </c>
      <c r="C1048" s="5" t="s">
        <v>3</v>
      </c>
      <c r="D1048" s="32" t="str">
        <f>VLOOKUP($C1048,Customer!$A$1:$C$896,2,0)</f>
        <v>Citra Bayunda</v>
      </c>
      <c r="E1048" s="6">
        <f>VLOOKUP($C1048,Customer!$A$1:$C$896,3,0)</f>
        <v>6281231177447</v>
      </c>
      <c r="F1048" s="5" t="s">
        <v>1294</v>
      </c>
      <c r="G1048" s="28">
        <v>1</v>
      </c>
      <c r="H1048" s="33">
        <f>VLOOKUP($F1048,Produk!$B$2:$C$63,2,0)</f>
        <v>28000</v>
      </c>
      <c r="I1048" s="33">
        <f t="shared" si="25"/>
        <v>28000</v>
      </c>
      <c r="J1048" s="30" t="s">
        <v>1276</v>
      </c>
      <c r="K1048" s="5" t="s">
        <v>1267</v>
      </c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</row>
    <row r="1049" spans="1:23" ht="20">
      <c r="A1049" s="5" t="s">
        <v>1275</v>
      </c>
      <c r="B1049" s="31">
        <v>45130</v>
      </c>
      <c r="C1049" s="5" t="s">
        <v>3</v>
      </c>
      <c r="D1049" s="32" t="str">
        <f>VLOOKUP($C1049,Customer!$A$1:$C$896,2,0)</f>
        <v>Citra Bayunda</v>
      </c>
      <c r="E1049" s="6">
        <f>VLOOKUP($C1049,Customer!$A$1:$C$896,3,0)</f>
        <v>6281231177447</v>
      </c>
      <c r="F1049" s="5" t="s">
        <v>1282</v>
      </c>
      <c r="G1049" s="28">
        <v>1</v>
      </c>
      <c r="H1049" s="33">
        <f>VLOOKUP($F1049,Produk!$B$2:$C$63,2,0)</f>
        <v>30000</v>
      </c>
      <c r="I1049" s="33">
        <f t="shared" si="25"/>
        <v>30000</v>
      </c>
      <c r="J1049" s="30" t="s">
        <v>1276</v>
      </c>
      <c r="K1049" s="5" t="s">
        <v>1267</v>
      </c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</row>
    <row r="1050" spans="1:23" ht="20">
      <c r="A1050" s="5" t="s">
        <v>1275</v>
      </c>
      <c r="B1050" s="31">
        <v>45130</v>
      </c>
      <c r="C1050" s="5" t="s">
        <v>3</v>
      </c>
      <c r="D1050" s="32" t="str">
        <f>VLOOKUP($C1050,Customer!$A$1:$C$896,2,0)</f>
        <v>Citra Bayunda</v>
      </c>
      <c r="E1050" s="6">
        <f>VLOOKUP($C1050,Customer!$A$1:$C$896,3,0)</f>
        <v>6281231177447</v>
      </c>
      <c r="F1050" s="5" t="s">
        <v>1290</v>
      </c>
      <c r="G1050" s="28">
        <v>1</v>
      </c>
      <c r="H1050" s="25">
        <f>VLOOKUP($F1050,Produk!$B$2:$C$75,2,0)</f>
        <v>40000</v>
      </c>
      <c r="I1050" s="33">
        <f t="shared" si="25"/>
        <v>40000</v>
      </c>
      <c r="J1050" s="30" t="s">
        <v>1276</v>
      </c>
      <c r="K1050" s="5" t="s">
        <v>1267</v>
      </c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</row>
    <row r="1051" spans="1:23" ht="20">
      <c r="A1051" s="5" t="s">
        <v>1275</v>
      </c>
      <c r="B1051" s="31">
        <v>45130</v>
      </c>
      <c r="C1051" s="5" t="s">
        <v>3</v>
      </c>
      <c r="D1051" s="32" t="str">
        <f>VLOOKUP($C1051,Customer!$A$1:$C$896,2,0)</f>
        <v>Citra Bayunda</v>
      </c>
      <c r="E1051" s="6">
        <f>VLOOKUP($C1051,Customer!$A$1:$C$896,3,0)</f>
        <v>6281231177447</v>
      </c>
      <c r="F1051" s="5" t="s">
        <v>1317</v>
      </c>
      <c r="G1051" s="28">
        <v>1</v>
      </c>
      <c r="H1051" s="25">
        <f>VLOOKUP($F1051,Produk!$B$2:$C$75,2,0)</f>
        <v>27000</v>
      </c>
      <c r="I1051" s="33">
        <f t="shared" si="25"/>
        <v>27000</v>
      </c>
      <c r="J1051" s="30" t="s">
        <v>1276</v>
      </c>
      <c r="K1051" s="5" t="s">
        <v>1267</v>
      </c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</row>
    <row r="1052" spans="1:23" ht="20">
      <c r="A1052" s="5" t="s">
        <v>1275</v>
      </c>
      <c r="B1052" s="31">
        <v>45130</v>
      </c>
      <c r="C1052" s="5" t="s">
        <v>3</v>
      </c>
      <c r="D1052" s="32" t="str">
        <f>VLOOKUP($C1052,Customer!$A$1:$C$896,2,0)</f>
        <v>Citra Bayunda</v>
      </c>
      <c r="E1052" s="6">
        <f>VLOOKUP($C1052,Customer!$A$1:$C$896,3,0)</f>
        <v>6281231177447</v>
      </c>
      <c r="F1052" s="5" t="s">
        <v>1274</v>
      </c>
      <c r="G1052" s="28">
        <v>1</v>
      </c>
      <c r="H1052" s="33">
        <f>VLOOKUP($F1052,Produk!$B$2:$C$63,2,0)</f>
        <v>22000</v>
      </c>
      <c r="I1052" s="33">
        <f t="shared" si="25"/>
        <v>22000</v>
      </c>
      <c r="J1052" s="30" t="s">
        <v>1276</v>
      </c>
      <c r="K1052" s="5" t="s">
        <v>1267</v>
      </c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</row>
    <row r="1053" spans="1:23" ht="20">
      <c r="A1053" s="5" t="s">
        <v>1275</v>
      </c>
      <c r="B1053" s="31">
        <v>45130</v>
      </c>
      <c r="C1053" s="5" t="s">
        <v>3</v>
      </c>
      <c r="D1053" s="32" t="str">
        <f>VLOOKUP($C1053,Customer!$A$1:$C$896,2,0)</f>
        <v>Citra Bayunda</v>
      </c>
      <c r="E1053" s="6">
        <f>VLOOKUP($C1053,Customer!$A$1:$C$896,3,0)</f>
        <v>6281231177447</v>
      </c>
      <c r="F1053" s="5" t="s">
        <v>1314</v>
      </c>
      <c r="G1053" s="28">
        <v>1</v>
      </c>
      <c r="H1053" s="33">
        <f>VLOOKUP($F1053,Produk!$B$2:$C$63,2,0)</f>
        <v>22000</v>
      </c>
      <c r="I1053" s="33">
        <f t="shared" si="25"/>
        <v>22000</v>
      </c>
      <c r="J1053" s="30" t="s">
        <v>1276</v>
      </c>
      <c r="K1053" s="5" t="s">
        <v>1267</v>
      </c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</row>
    <row r="1054" spans="1:23" ht="20">
      <c r="A1054" s="5" t="s">
        <v>1264</v>
      </c>
      <c r="B1054" s="31">
        <v>45135</v>
      </c>
      <c r="C1054" s="5" t="s">
        <v>763</v>
      </c>
      <c r="D1054" s="32" t="str">
        <f>VLOOKUP($C1054,Customer!$A$1:$C$896,2,0)</f>
        <v>Lica</v>
      </c>
      <c r="E1054" s="5">
        <f>VLOOKUP($C1054,Customer!$A$1:$C$896,3,0)</f>
        <v>6281391314516</v>
      </c>
      <c r="F1054" s="5" t="s">
        <v>1268</v>
      </c>
      <c r="G1054" s="28">
        <v>1</v>
      </c>
      <c r="H1054" s="33">
        <f>VLOOKUP($F1054,Produk!$B$2:$C$63,2,0)</f>
        <v>35000</v>
      </c>
      <c r="I1054" s="33">
        <f t="shared" si="25"/>
        <v>35000</v>
      </c>
      <c r="J1054" s="30" t="str">
        <f t="shared" ref="J1054:J1057" si="26">J1053</f>
        <v>Debit</v>
      </c>
      <c r="K1054" s="5" t="s">
        <v>1267</v>
      </c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</row>
    <row r="1055" spans="1:23" ht="20">
      <c r="A1055" s="5" t="s">
        <v>1264</v>
      </c>
      <c r="B1055" s="31">
        <v>45135</v>
      </c>
      <c r="C1055" s="5" t="s">
        <v>763</v>
      </c>
      <c r="D1055" s="32" t="str">
        <f>VLOOKUP($C1055,Customer!$A$1:$C$896,2,0)</f>
        <v>Lica</v>
      </c>
      <c r="E1055" s="5">
        <f>VLOOKUP($C1055,Customer!$A$1:$C$896,3,0)</f>
        <v>6281391314516</v>
      </c>
      <c r="F1055" s="5" t="s">
        <v>1294</v>
      </c>
      <c r="G1055" s="28">
        <v>1</v>
      </c>
      <c r="H1055" s="33">
        <f>VLOOKUP($F1055,Produk!$B$2:$C$63,2,0)</f>
        <v>28000</v>
      </c>
      <c r="I1055" s="33">
        <f t="shared" si="25"/>
        <v>28000</v>
      </c>
      <c r="J1055" s="30" t="str">
        <f t="shared" si="26"/>
        <v>Debit</v>
      </c>
      <c r="K1055" s="5" t="s">
        <v>1267</v>
      </c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</row>
    <row r="1056" spans="1:23" ht="20">
      <c r="A1056" s="5" t="s">
        <v>1264</v>
      </c>
      <c r="B1056" s="31">
        <v>45135</v>
      </c>
      <c r="C1056" s="5" t="s">
        <v>763</v>
      </c>
      <c r="D1056" s="32" t="str">
        <f>VLOOKUP($C1056,Customer!$A$1:$C$896,2,0)</f>
        <v>Lica</v>
      </c>
      <c r="E1056" s="5">
        <f>VLOOKUP($C1056,Customer!$A$1:$C$896,3,0)</f>
        <v>6281391314516</v>
      </c>
      <c r="F1056" s="5" t="s">
        <v>1317</v>
      </c>
      <c r="G1056" s="28">
        <v>1</v>
      </c>
      <c r="H1056" s="25">
        <f>VLOOKUP($F1056,Produk!$B$2:$C$75,2,0)</f>
        <v>27000</v>
      </c>
      <c r="I1056" s="33">
        <f t="shared" si="25"/>
        <v>27000</v>
      </c>
      <c r="J1056" s="30" t="str">
        <f t="shared" si="26"/>
        <v>Debit</v>
      </c>
      <c r="K1056" s="5" t="s">
        <v>1267</v>
      </c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</row>
    <row r="1057" spans="1:23" ht="20">
      <c r="A1057" s="5" t="s">
        <v>1264</v>
      </c>
      <c r="B1057" s="31">
        <v>45135</v>
      </c>
      <c r="C1057" s="5" t="s">
        <v>763</v>
      </c>
      <c r="D1057" s="32" t="str">
        <f>VLOOKUP($C1057,Customer!$A$1:$C$896,2,0)</f>
        <v>Lica</v>
      </c>
      <c r="E1057" s="5">
        <f>VLOOKUP($C1057,Customer!$A$1:$C$896,3,0)</f>
        <v>6281391314516</v>
      </c>
      <c r="F1057" s="5" t="s">
        <v>1274</v>
      </c>
      <c r="G1057" s="28">
        <v>1</v>
      </c>
      <c r="H1057" s="33">
        <f>VLOOKUP($F1057,Produk!$B$2:$C$63,2,0)</f>
        <v>22000</v>
      </c>
      <c r="I1057" s="33">
        <f t="shared" si="25"/>
        <v>22000</v>
      </c>
      <c r="J1057" s="30" t="str">
        <f t="shared" si="26"/>
        <v>Debit</v>
      </c>
      <c r="K1057" s="5" t="s">
        <v>1267</v>
      </c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</row>
    <row r="1058" spans="1:23" ht="20">
      <c r="A1058" s="5" t="s">
        <v>1270</v>
      </c>
      <c r="B1058" s="31">
        <v>45136</v>
      </c>
      <c r="C1058" s="5" t="s">
        <v>765</v>
      </c>
      <c r="D1058" s="32" t="str">
        <f>VLOOKUP($C1058,Customer!$A$1:$C$896,2,0)</f>
        <v>Triyas</v>
      </c>
      <c r="E1058" s="5">
        <f>VLOOKUP($C1058,Customer!$A$1:$C$896,3,0)</f>
        <v>6289681185855</v>
      </c>
      <c r="F1058" s="5" t="s">
        <v>1268</v>
      </c>
      <c r="G1058" s="28">
        <v>1</v>
      </c>
      <c r="H1058" s="33">
        <f>VLOOKUP($F1058,Produk!$B$2:$C$63,2,0)</f>
        <v>35000</v>
      </c>
      <c r="I1058" s="33">
        <f t="shared" si="25"/>
        <v>35000</v>
      </c>
      <c r="J1058" s="30" t="s">
        <v>1266</v>
      </c>
      <c r="K1058" s="5" t="s">
        <v>1267</v>
      </c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</row>
    <row r="1059" spans="1:23" ht="20">
      <c r="A1059" s="5" t="s">
        <v>1270</v>
      </c>
      <c r="B1059" s="31">
        <v>45136</v>
      </c>
      <c r="C1059" s="5" t="s">
        <v>765</v>
      </c>
      <c r="D1059" s="32" t="str">
        <f>VLOOKUP($C1059,Customer!$A$1:$C$896,2,0)</f>
        <v>Triyas</v>
      </c>
      <c r="E1059" s="5">
        <f>VLOOKUP($C1059,Customer!$A$1:$C$896,3,0)</f>
        <v>6289681185855</v>
      </c>
      <c r="F1059" s="5" t="s">
        <v>1294</v>
      </c>
      <c r="G1059" s="28">
        <v>1</v>
      </c>
      <c r="H1059" s="33">
        <f>VLOOKUP($F1059,Produk!$B$2:$C$63,2,0)</f>
        <v>28000</v>
      </c>
      <c r="I1059" s="33">
        <f t="shared" si="25"/>
        <v>28000</v>
      </c>
      <c r="J1059" s="30" t="s">
        <v>1266</v>
      </c>
      <c r="K1059" s="5" t="s">
        <v>1267</v>
      </c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</row>
    <row r="1060" spans="1:23" ht="20">
      <c r="A1060" s="5" t="s">
        <v>1270</v>
      </c>
      <c r="B1060" s="31">
        <v>45136</v>
      </c>
      <c r="C1060" s="5" t="s">
        <v>765</v>
      </c>
      <c r="D1060" s="32" t="str">
        <f>VLOOKUP($C1060,Customer!$A$1:$C$896,2,0)</f>
        <v>Triyas</v>
      </c>
      <c r="E1060" s="5">
        <f>VLOOKUP($C1060,Customer!$A$1:$C$896,3,0)</f>
        <v>6289681185855</v>
      </c>
      <c r="F1060" s="5" t="s">
        <v>1273</v>
      </c>
      <c r="G1060" s="28">
        <v>1</v>
      </c>
      <c r="H1060" s="33">
        <f>VLOOKUP($F1060,Produk!$B$2:$C$63,2,0)</f>
        <v>22000</v>
      </c>
      <c r="I1060" s="33">
        <f t="shared" si="25"/>
        <v>22000</v>
      </c>
      <c r="J1060" s="30" t="s">
        <v>1266</v>
      </c>
      <c r="K1060" s="5" t="s">
        <v>1267</v>
      </c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</row>
    <row r="1061" spans="1:23" ht="20">
      <c r="A1061" s="5" t="s">
        <v>1270</v>
      </c>
      <c r="B1061" s="31">
        <v>45136</v>
      </c>
      <c r="C1061" s="5" t="s">
        <v>765</v>
      </c>
      <c r="D1061" s="32" t="str">
        <f>VLOOKUP($C1061,Customer!$A$1:$C$896,2,0)</f>
        <v>Triyas</v>
      </c>
      <c r="E1061" s="5">
        <f>VLOOKUP($C1061,Customer!$A$1:$C$896,3,0)</f>
        <v>6289681185855</v>
      </c>
      <c r="F1061" s="5" t="s">
        <v>1314</v>
      </c>
      <c r="G1061" s="28">
        <v>1</v>
      </c>
      <c r="H1061" s="33">
        <f>VLOOKUP($F1061,Produk!$B$2:$C$63,2,0)</f>
        <v>22000</v>
      </c>
      <c r="I1061" s="33">
        <f t="shared" si="25"/>
        <v>22000</v>
      </c>
      <c r="J1061" s="30" t="s">
        <v>1272</v>
      </c>
      <c r="K1061" s="5" t="s">
        <v>1267</v>
      </c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</row>
    <row r="1062" spans="1:23" ht="20">
      <c r="A1062" s="5" t="s">
        <v>1270</v>
      </c>
      <c r="B1062" s="31">
        <v>45136</v>
      </c>
      <c r="C1062" s="5" t="s">
        <v>765</v>
      </c>
      <c r="D1062" s="32" t="str">
        <f>VLOOKUP($C1062,Customer!$A$1:$C$896,2,0)</f>
        <v>Triyas</v>
      </c>
      <c r="E1062" s="5">
        <f>VLOOKUP($C1062,Customer!$A$1:$C$896,3,0)</f>
        <v>6289681185855</v>
      </c>
      <c r="F1062" s="5" t="s">
        <v>1287</v>
      </c>
      <c r="G1062" s="28">
        <v>1</v>
      </c>
      <c r="H1062" s="25">
        <f>VLOOKUP($F1062,Produk!$B$2:$C$75,2,0)</f>
        <v>27000</v>
      </c>
      <c r="I1062" s="33">
        <f t="shared" si="25"/>
        <v>27000</v>
      </c>
      <c r="J1062" s="30" t="s">
        <v>1266</v>
      </c>
      <c r="K1062" s="5" t="s">
        <v>1267</v>
      </c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</row>
    <row r="1063" spans="1:23" ht="20">
      <c r="A1063" s="5" t="s">
        <v>1270</v>
      </c>
      <c r="B1063" s="31">
        <v>45136</v>
      </c>
      <c r="C1063" s="5" t="s">
        <v>765</v>
      </c>
      <c r="D1063" s="32" t="str">
        <f>VLOOKUP($C1063,Customer!$A$1:$C$896,2,0)</f>
        <v>Triyas</v>
      </c>
      <c r="E1063" s="5">
        <f>VLOOKUP($C1063,Customer!$A$1:$C$896,3,0)</f>
        <v>6289681185855</v>
      </c>
      <c r="F1063" s="5" t="s">
        <v>1294</v>
      </c>
      <c r="G1063" s="28">
        <v>1</v>
      </c>
      <c r="H1063" s="33">
        <f>VLOOKUP($F1063,Produk!$B$2:$C$63,2,0)</f>
        <v>28000</v>
      </c>
      <c r="I1063" s="33">
        <f t="shared" si="25"/>
        <v>28000</v>
      </c>
      <c r="J1063" s="30" t="s">
        <v>1272</v>
      </c>
      <c r="K1063" s="5" t="s">
        <v>1267</v>
      </c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</row>
    <row r="1064" spans="1:23" ht="20">
      <c r="A1064" s="5" t="s">
        <v>1275</v>
      </c>
      <c r="B1064" s="31">
        <v>45137</v>
      </c>
      <c r="C1064" s="5" t="s">
        <v>767</v>
      </c>
      <c r="D1064" s="32" t="str">
        <f>VLOOKUP($C1064,Customer!$A$1:$C$896,2,0)</f>
        <v>Wican</v>
      </c>
      <c r="E1064" s="5">
        <f>VLOOKUP($C1064,Customer!$A$1:$C$896,3,0)</f>
        <v>6285700924559</v>
      </c>
      <c r="F1064" s="5" t="s">
        <v>1268</v>
      </c>
      <c r="G1064" s="28">
        <v>1</v>
      </c>
      <c r="H1064" s="33">
        <f>VLOOKUP($F1064,Produk!$B$2:$C$63,2,0)</f>
        <v>35000</v>
      </c>
      <c r="I1064" s="33">
        <f t="shared" si="25"/>
        <v>35000</v>
      </c>
      <c r="J1064" s="30" t="str">
        <f t="shared" ref="J1064:J1067" si="27">J1063</f>
        <v>Cash</v>
      </c>
      <c r="K1064" s="5" t="s">
        <v>1267</v>
      </c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</row>
    <row r="1065" spans="1:23" ht="20">
      <c r="A1065" s="5" t="s">
        <v>1275</v>
      </c>
      <c r="B1065" s="31">
        <v>45137</v>
      </c>
      <c r="C1065" s="5" t="s">
        <v>767</v>
      </c>
      <c r="D1065" s="32" t="str">
        <f>VLOOKUP($C1065,Customer!$A$1:$C$896,2,0)</f>
        <v>Wican</v>
      </c>
      <c r="E1065" s="5">
        <f>VLOOKUP($C1065,Customer!$A$1:$C$896,3,0)</f>
        <v>6285700924559</v>
      </c>
      <c r="F1065" s="5" t="s">
        <v>1317</v>
      </c>
      <c r="G1065" s="28">
        <v>1</v>
      </c>
      <c r="H1065" s="25">
        <f>VLOOKUP($F1065,Produk!$B$2:$C$75,2,0)</f>
        <v>27000</v>
      </c>
      <c r="I1065" s="33">
        <f t="shared" si="25"/>
        <v>27000</v>
      </c>
      <c r="J1065" s="30" t="str">
        <f t="shared" si="27"/>
        <v>Cash</v>
      </c>
      <c r="K1065" s="5" t="s">
        <v>1267</v>
      </c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</row>
    <row r="1066" spans="1:23" ht="20">
      <c r="A1066" s="5" t="s">
        <v>1275</v>
      </c>
      <c r="B1066" s="31">
        <v>45137</v>
      </c>
      <c r="C1066" s="5" t="s">
        <v>767</v>
      </c>
      <c r="D1066" s="32" t="str">
        <f>VLOOKUP($C1066,Customer!$A$1:$C$896,2,0)</f>
        <v>Wican</v>
      </c>
      <c r="E1066" s="5">
        <f>VLOOKUP($C1066,Customer!$A$1:$C$896,3,0)</f>
        <v>6285700924559</v>
      </c>
      <c r="F1066" s="5" t="s">
        <v>1287</v>
      </c>
      <c r="G1066" s="28">
        <v>1</v>
      </c>
      <c r="H1066" s="25">
        <f>VLOOKUP($F1066,Produk!$B$2:$C$75,2,0)</f>
        <v>27000</v>
      </c>
      <c r="I1066" s="33">
        <f t="shared" si="25"/>
        <v>27000</v>
      </c>
      <c r="J1066" s="30" t="str">
        <f t="shared" si="27"/>
        <v>Cash</v>
      </c>
      <c r="K1066" s="5" t="s">
        <v>1267</v>
      </c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</row>
    <row r="1067" spans="1:23" ht="20">
      <c r="A1067" s="5" t="s">
        <v>1275</v>
      </c>
      <c r="B1067" s="31">
        <v>45137</v>
      </c>
      <c r="C1067" s="5" t="s">
        <v>767</v>
      </c>
      <c r="D1067" s="32" t="str">
        <f>VLOOKUP($C1067,Customer!$A$1:$C$896,2,0)</f>
        <v>Wican</v>
      </c>
      <c r="E1067" s="5">
        <f>VLOOKUP($C1067,Customer!$A$1:$C$896,3,0)</f>
        <v>6285700924559</v>
      </c>
      <c r="F1067" s="5" t="s">
        <v>1269</v>
      </c>
      <c r="G1067" s="28">
        <v>1</v>
      </c>
      <c r="H1067" s="33">
        <f>VLOOKUP($F1067,Produk!$B$2:$C$63,2,0)</f>
        <v>28000</v>
      </c>
      <c r="I1067" s="33">
        <f t="shared" si="25"/>
        <v>28000</v>
      </c>
      <c r="J1067" s="30" t="str">
        <f t="shared" si="27"/>
        <v>Cash</v>
      </c>
      <c r="K1067" s="5" t="s">
        <v>1267</v>
      </c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</row>
    <row r="1068" spans="1:23" ht="20">
      <c r="A1068" s="5" t="s">
        <v>1275</v>
      </c>
      <c r="B1068" s="31">
        <v>45137</v>
      </c>
      <c r="C1068" s="5" t="s">
        <v>3</v>
      </c>
      <c r="D1068" s="32" t="str">
        <f>VLOOKUP($C1068,Customer!$A$1:$C$896,2,0)</f>
        <v>Citra Bayunda</v>
      </c>
      <c r="E1068" s="6">
        <f>VLOOKUP($C1068,Customer!$A$1:$C$896,3,0)</f>
        <v>6281231177447</v>
      </c>
      <c r="F1068" s="5" t="s">
        <v>1290</v>
      </c>
      <c r="G1068" s="28">
        <v>1</v>
      </c>
      <c r="H1068" s="25">
        <f>VLOOKUP($F1068,Produk!$B$2:$C$75,2,0)</f>
        <v>40000</v>
      </c>
      <c r="I1068" s="33">
        <f t="shared" si="25"/>
        <v>40000</v>
      </c>
      <c r="J1068" s="30" t="s">
        <v>1266</v>
      </c>
      <c r="K1068" s="5" t="s">
        <v>1267</v>
      </c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</row>
    <row r="1069" spans="1:23" ht="20">
      <c r="A1069" s="5" t="s">
        <v>1275</v>
      </c>
      <c r="B1069" s="31">
        <v>45137</v>
      </c>
      <c r="C1069" s="5" t="s">
        <v>3</v>
      </c>
      <c r="D1069" s="32" t="str">
        <f>VLOOKUP($C1069,Customer!$A$1:$C$896,2,0)</f>
        <v>Citra Bayunda</v>
      </c>
      <c r="E1069" s="6">
        <f>VLOOKUP($C1069,Customer!$A$1:$C$896,3,0)</f>
        <v>6281231177447</v>
      </c>
      <c r="F1069" s="5" t="s">
        <v>1289</v>
      </c>
      <c r="G1069" s="28">
        <v>1</v>
      </c>
      <c r="H1069" s="25">
        <f>VLOOKUP($F1069,Produk!$B$2:$C$75,2,0)</f>
        <v>30000</v>
      </c>
      <c r="I1069" s="33">
        <f t="shared" si="25"/>
        <v>30000</v>
      </c>
      <c r="J1069" s="30" t="s">
        <v>1272</v>
      </c>
      <c r="K1069" s="5" t="s">
        <v>1267</v>
      </c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</row>
    <row r="1070" spans="1:23" ht="20">
      <c r="A1070" s="5" t="s">
        <v>1275</v>
      </c>
      <c r="B1070" s="31">
        <v>45137</v>
      </c>
      <c r="C1070" s="5" t="s">
        <v>3</v>
      </c>
      <c r="D1070" s="32" t="str">
        <f>VLOOKUP($C1070,Customer!$A$1:$C$896,2,0)</f>
        <v>Citra Bayunda</v>
      </c>
      <c r="E1070" s="6">
        <f>VLOOKUP($C1070,Customer!$A$1:$C$896,3,0)</f>
        <v>6281231177447</v>
      </c>
      <c r="F1070" s="5" t="s">
        <v>1316</v>
      </c>
      <c r="G1070" s="28">
        <v>1</v>
      </c>
      <c r="H1070" s="33">
        <f>VLOOKUP($F1070,Produk!$B$2:$C$63,2,0)</f>
        <v>30000</v>
      </c>
      <c r="I1070" s="33">
        <f t="shared" si="25"/>
        <v>30000</v>
      </c>
      <c r="J1070" s="30" t="s">
        <v>1272</v>
      </c>
      <c r="K1070" s="5" t="s">
        <v>1267</v>
      </c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</row>
    <row r="1071" spans="1:23" ht="20">
      <c r="A1071" s="5" t="s">
        <v>1275</v>
      </c>
      <c r="B1071" s="31">
        <v>45137</v>
      </c>
      <c r="C1071" s="5" t="s">
        <v>3</v>
      </c>
      <c r="D1071" s="32" t="str">
        <f>VLOOKUP($C1071,Customer!$A$1:$C$896,2,0)</f>
        <v>Citra Bayunda</v>
      </c>
      <c r="E1071" s="6">
        <f>VLOOKUP($C1071,Customer!$A$1:$C$896,3,0)</f>
        <v>6281231177447</v>
      </c>
      <c r="F1071" s="5" t="s">
        <v>1268</v>
      </c>
      <c r="G1071" s="28">
        <v>1</v>
      </c>
      <c r="H1071" s="33">
        <f>VLOOKUP($F1071,Produk!$B$2:$C$63,2,0)</f>
        <v>35000</v>
      </c>
      <c r="I1071" s="33">
        <f t="shared" si="25"/>
        <v>35000</v>
      </c>
      <c r="J1071" s="30" t="str">
        <f>J1070</f>
        <v>Cash</v>
      </c>
      <c r="K1071" s="5" t="s">
        <v>1267</v>
      </c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</row>
    <row r="1072" spans="1:23" ht="20">
      <c r="A1072" s="5" t="s">
        <v>1275</v>
      </c>
      <c r="B1072" s="31">
        <v>45137</v>
      </c>
      <c r="C1072" s="5" t="s">
        <v>3</v>
      </c>
      <c r="D1072" s="32" t="str">
        <f>VLOOKUP($C1072,Customer!$A$1:$C$896,2,0)</f>
        <v>Citra Bayunda</v>
      </c>
      <c r="E1072" s="6">
        <f>VLOOKUP($C1072,Customer!$A$1:$C$896,3,0)</f>
        <v>6281231177447</v>
      </c>
      <c r="F1072" s="5" t="s">
        <v>1289</v>
      </c>
      <c r="G1072" s="28">
        <v>1</v>
      </c>
      <c r="H1072" s="25">
        <f>VLOOKUP($F1072,Produk!$B$2:$C$75,2,0)</f>
        <v>30000</v>
      </c>
      <c r="I1072" s="33">
        <f t="shared" si="25"/>
        <v>30000</v>
      </c>
      <c r="J1072" s="30" t="s">
        <v>1266</v>
      </c>
      <c r="K1072" s="5" t="s">
        <v>1267</v>
      </c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</row>
    <row r="1073" spans="1:23" ht="20">
      <c r="A1073" s="5" t="s">
        <v>1284</v>
      </c>
      <c r="B1073" s="31">
        <v>45140</v>
      </c>
      <c r="C1073" s="5" t="s">
        <v>3</v>
      </c>
      <c r="D1073" s="32" t="str">
        <f>VLOOKUP($C1073,Customer!$A$1:$C$896,2,0)</f>
        <v>Citra Bayunda</v>
      </c>
      <c r="E1073" s="6">
        <f>VLOOKUP($C1073,Customer!$A$1:$C$896,3,0)</f>
        <v>6281231177447</v>
      </c>
      <c r="F1073" s="5" t="s">
        <v>1283</v>
      </c>
      <c r="G1073" s="28">
        <v>1</v>
      </c>
      <c r="H1073" s="33">
        <f>VLOOKUP($F1073,Produk!$B$2:$C$63,2,0)</f>
        <v>35000</v>
      </c>
      <c r="I1073" s="33">
        <f t="shared" si="25"/>
        <v>35000</v>
      </c>
      <c r="J1073" s="30" t="s">
        <v>1266</v>
      </c>
      <c r="K1073" s="5" t="s">
        <v>1267</v>
      </c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</row>
    <row r="1074" spans="1:23" ht="20">
      <c r="A1074" s="5" t="s">
        <v>1284</v>
      </c>
      <c r="B1074" s="31">
        <v>45140</v>
      </c>
      <c r="C1074" s="5" t="s">
        <v>3</v>
      </c>
      <c r="D1074" s="32" t="str">
        <f>VLOOKUP($C1074,Customer!$A$1:$C$896,2,0)</f>
        <v>Citra Bayunda</v>
      </c>
      <c r="E1074" s="6">
        <f>VLOOKUP($C1074,Customer!$A$1:$C$896,3,0)</f>
        <v>6281231177447</v>
      </c>
      <c r="F1074" s="5" t="s">
        <v>1287</v>
      </c>
      <c r="G1074" s="28">
        <v>1</v>
      </c>
      <c r="H1074" s="25">
        <f>VLOOKUP($F1074,Produk!$B$2:$C$75,2,0)</f>
        <v>27000</v>
      </c>
      <c r="I1074" s="33">
        <f t="shared" si="25"/>
        <v>27000</v>
      </c>
      <c r="J1074" s="30" t="s">
        <v>1266</v>
      </c>
      <c r="K1074" s="5" t="s">
        <v>1267</v>
      </c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</row>
    <row r="1075" spans="1:23" ht="20">
      <c r="A1075" s="5" t="s">
        <v>1284</v>
      </c>
      <c r="B1075" s="31">
        <v>45140</v>
      </c>
      <c r="C1075" s="5" t="s">
        <v>3</v>
      </c>
      <c r="D1075" s="32" t="str">
        <f>VLOOKUP($C1075,Customer!$A$1:$C$896,2,0)</f>
        <v>Citra Bayunda</v>
      </c>
      <c r="E1075" s="6">
        <f>VLOOKUP($C1075,Customer!$A$1:$C$896,3,0)</f>
        <v>6281231177447</v>
      </c>
      <c r="F1075" s="5" t="s">
        <v>1283</v>
      </c>
      <c r="G1075" s="28">
        <v>1</v>
      </c>
      <c r="H1075" s="33">
        <f>VLOOKUP($F1075,Produk!$B$2:$C$63,2,0)</f>
        <v>35000</v>
      </c>
      <c r="I1075" s="33">
        <f t="shared" si="25"/>
        <v>35000</v>
      </c>
      <c r="J1075" s="30" t="s">
        <v>1266</v>
      </c>
      <c r="K1075" s="5" t="s">
        <v>1267</v>
      </c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</row>
    <row r="1076" spans="1:23" ht="20">
      <c r="A1076" s="5" t="s">
        <v>1284</v>
      </c>
      <c r="B1076" s="31">
        <v>45140</v>
      </c>
      <c r="C1076" s="5" t="s">
        <v>3</v>
      </c>
      <c r="D1076" s="32" t="str">
        <f>VLOOKUP($C1076,Customer!$A$1:$C$896,2,0)</f>
        <v>Citra Bayunda</v>
      </c>
      <c r="E1076" s="6">
        <f>VLOOKUP($C1076,Customer!$A$1:$C$896,3,0)</f>
        <v>6281231177447</v>
      </c>
      <c r="F1076" s="5" t="s">
        <v>1287</v>
      </c>
      <c r="G1076" s="28">
        <v>1</v>
      </c>
      <c r="H1076" s="25">
        <f>VLOOKUP($F1076,Produk!$B$2:$C$75,2,0)</f>
        <v>27000</v>
      </c>
      <c r="I1076" s="33">
        <f t="shared" si="25"/>
        <v>27000</v>
      </c>
      <c r="J1076" s="30" t="s">
        <v>1266</v>
      </c>
      <c r="K1076" s="5" t="s">
        <v>1267</v>
      </c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</row>
    <row r="1077" spans="1:23" ht="20">
      <c r="A1077" s="5" t="s">
        <v>1284</v>
      </c>
      <c r="B1077" s="31">
        <v>45140</v>
      </c>
      <c r="C1077" s="5" t="s">
        <v>3</v>
      </c>
      <c r="D1077" s="32" t="str">
        <f>VLOOKUP($C1077,Customer!$A$1:$C$896,2,0)</f>
        <v>Citra Bayunda</v>
      </c>
      <c r="E1077" s="6">
        <f>VLOOKUP($C1077,Customer!$A$1:$C$896,3,0)</f>
        <v>6281231177447</v>
      </c>
      <c r="F1077" s="5" t="s">
        <v>1273</v>
      </c>
      <c r="G1077" s="28">
        <v>1</v>
      </c>
      <c r="H1077" s="33">
        <f>VLOOKUP($F1077,Produk!$B$2:$C$63,2,0)</f>
        <v>22000</v>
      </c>
      <c r="I1077" s="33">
        <f t="shared" si="25"/>
        <v>22000</v>
      </c>
      <c r="J1077" s="30" t="s">
        <v>1266</v>
      </c>
      <c r="K1077" s="5" t="s">
        <v>1267</v>
      </c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</row>
    <row r="1078" spans="1:23" ht="20">
      <c r="A1078" s="5" t="s">
        <v>1264</v>
      </c>
      <c r="B1078" s="31">
        <v>45142</v>
      </c>
      <c r="C1078" s="5" t="s">
        <v>769</v>
      </c>
      <c r="D1078" s="32" t="str">
        <f>VLOOKUP($C1078,Customer!$A$1:$C$896,2,0)</f>
        <v>Arma</v>
      </c>
      <c r="E1078" s="5">
        <f>VLOOKUP($C1078,Customer!$A$1:$C$896,3,0)</f>
        <v>6282143237996</v>
      </c>
      <c r="F1078" s="5" t="s">
        <v>1317</v>
      </c>
      <c r="G1078" s="28">
        <v>3</v>
      </c>
      <c r="H1078" s="25">
        <f>VLOOKUP($F1078,Produk!$B$2:$C$75,2,0)</f>
        <v>27000</v>
      </c>
      <c r="I1078" s="33">
        <f t="shared" si="25"/>
        <v>81000</v>
      </c>
      <c r="J1078" s="30" t="str">
        <f t="shared" ref="J1078:J1088" si="28">J1077</f>
        <v>QRIS</v>
      </c>
      <c r="K1078" s="5" t="s">
        <v>1267</v>
      </c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</row>
    <row r="1079" spans="1:23" ht="20">
      <c r="A1079" s="5" t="s">
        <v>1264</v>
      </c>
      <c r="B1079" s="31">
        <v>45142</v>
      </c>
      <c r="C1079" s="5" t="s">
        <v>769</v>
      </c>
      <c r="D1079" s="32" t="str">
        <f>VLOOKUP($C1079,Customer!$A$1:$C$896,2,0)</f>
        <v>Arma</v>
      </c>
      <c r="E1079" s="5">
        <f>VLOOKUP($C1079,Customer!$A$1:$C$896,3,0)</f>
        <v>6282143237996</v>
      </c>
      <c r="F1079" s="5" t="s">
        <v>1287</v>
      </c>
      <c r="G1079" s="28">
        <v>2</v>
      </c>
      <c r="H1079" s="25">
        <f>VLOOKUP($F1079,Produk!$B$2:$C$75,2,0)</f>
        <v>27000</v>
      </c>
      <c r="I1079" s="33">
        <f t="shared" si="25"/>
        <v>54000</v>
      </c>
      <c r="J1079" s="30" t="str">
        <f t="shared" si="28"/>
        <v>QRIS</v>
      </c>
      <c r="K1079" s="5" t="s">
        <v>1267</v>
      </c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</row>
    <row r="1080" spans="1:23" ht="20">
      <c r="A1080" s="5" t="s">
        <v>1264</v>
      </c>
      <c r="B1080" s="31">
        <v>45142</v>
      </c>
      <c r="C1080" s="5" t="s">
        <v>769</v>
      </c>
      <c r="D1080" s="32" t="str">
        <f>VLOOKUP($C1080,Customer!$A$1:$C$896,2,0)</f>
        <v>Arma</v>
      </c>
      <c r="E1080" s="5">
        <f>VLOOKUP($C1080,Customer!$A$1:$C$896,3,0)</f>
        <v>6282143237996</v>
      </c>
      <c r="F1080" s="5" t="s">
        <v>1269</v>
      </c>
      <c r="G1080" s="28">
        <v>1</v>
      </c>
      <c r="H1080" s="33">
        <f>VLOOKUP($F1080,Produk!$B$2:$C$63,2,0)</f>
        <v>28000</v>
      </c>
      <c r="I1080" s="33">
        <f t="shared" si="25"/>
        <v>28000</v>
      </c>
      <c r="J1080" s="30" t="str">
        <f t="shared" si="28"/>
        <v>QRIS</v>
      </c>
      <c r="K1080" s="5" t="s">
        <v>1267</v>
      </c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</row>
    <row r="1081" spans="1:23" ht="20">
      <c r="A1081" s="5" t="s">
        <v>1264</v>
      </c>
      <c r="B1081" s="31">
        <v>45142</v>
      </c>
      <c r="C1081" s="5" t="s">
        <v>769</v>
      </c>
      <c r="D1081" s="32" t="str">
        <f>VLOOKUP($C1081,Customer!$A$1:$C$896,2,0)</f>
        <v>Arma</v>
      </c>
      <c r="E1081" s="5">
        <f>VLOOKUP($C1081,Customer!$A$1:$C$896,3,0)</f>
        <v>6282143237996</v>
      </c>
      <c r="F1081" s="5" t="s">
        <v>1316</v>
      </c>
      <c r="G1081" s="28">
        <v>1</v>
      </c>
      <c r="H1081" s="33">
        <f>VLOOKUP($F1081,Produk!$B$2:$C$63,2,0)</f>
        <v>30000</v>
      </c>
      <c r="I1081" s="33">
        <f t="shared" si="25"/>
        <v>30000</v>
      </c>
      <c r="J1081" s="30" t="str">
        <f t="shared" si="28"/>
        <v>QRIS</v>
      </c>
      <c r="K1081" s="5" t="s">
        <v>1267</v>
      </c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</row>
    <row r="1082" spans="1:23" ht="20">
      <c r="A1082" s="5" t="s">
        <v>1264</v>
      </c>
      <c r="B1082" s="31">
        <v>45142</v>
      </c>
      <c r="C1082" s="5" t="s">
        <v>769</v>
      </c>
      <c r="D1082" s="32" t="str">
        <f>VLOOKUP($C1082,Customer!$A$1:$C$896,2,0)</f>
        <v>Arma</v>
      </c>
      <c r="E1082" s="5">
        <f>VLOOKUP($C1082,Customer!$A$1:$C$896,3,0)</f>
        <v>6282143237996</v>
      </c>
      <c r="F1082" s="5" t="s">
        <v>1324</v>
      </c>
      <c r="G1082" s="28">
        <v>1</v>
      </c>
      <c r="H1082" s="33">
        <f>VLOOKUP($F1082,Produk!$B$2:$C$63,2,0)</f>
        <v>45000</v>
      </c>
      <c r="I1082" s="33">
        <f t="shared" si="25"/>
        <v>45000</v>
      </c>
      <c r="J1082" s="30" t="str">
        <f t="shared" si="28"/>
        <v>QRIS</v>
      </c>
      <c r="K1082" s="5" t="s">
        <v>1267</v>
      </c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</row>
    <row r="1083" spans="1:23" ht="20">
      <c r="A1083" s="5" t="s">
        <v>1264</v>
      </c>
      <c r="B1083" s="31">
        <v>45142</v>
      </c>
      <c r="C1083" s="5" t="s">
        <v>769</v>
      </c>
      <c r="D1083" s="32" t="str">
        <f>VLOOKUP($C1083,Customer!$A$1:$C$896,2,0)</f>
        <v>Arma</v>
      </c>
      <c r="E1083" s="5">
        <f>VLOOKUP($C1083,Customer!$A$1:$C$896,3,0)</f>
        <v>6282143237996</v>
      </c>
      <c r="F1083" s="5" t="s">
        <v>1291</v>
      </c>
      <c r="G1083" s="28">
        <v>2</v>
      </c>
      <c r="H1083" s="25">
        <f>VLOOKUP($F1083,Produk!$B$2:$C$75,2,0)</f>
        <v>15000</v>
      </c>
      <c r="I1083" s="33">
        <f t="shared" si="25"/>
        <v>30000</v>
      </c>
      <c r="J1083" s="30" t="str">
        <f t="shared" si="28"/>
        <v>QRIS</v>
      </c>
      <c r="K1083" s="5" t="s">
        <v>1267</v>
      </c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</row>
    <row r="1084" spans="1:23" ht="20">
      <c r="A1084" s="5" t="s">
        <v>1270</v>
      </c>
      <c r="B1084" s="31">
        <v>45143</v>
      </c>
      <c r="C1084" s="5" t="s">
        <v>3</v>
      </c>
      <c r="D1084" s="32" t="str">
        <f>VLOOKUP($C1084,Customer!$A$1:$C$896,2,0)</f>
        <v>Citra Bayunda</v>
      </c>
      <c r="E1084" s="6">
        <f>VLOOKUP($C1084,Customer!$A$1:$C$896,3,0)</f>
        <v>6281231177447</v>
      </c>
      <c r="F1084" s="5" t="s">
        <v>1291</v>
      </c>
      <c r="G1084" s="28">
        <v>1</v>
      </c>
      <c r="H1084" s="25">
        <f>VLOOKUP($F1084,Produk!$B$2:$C$75,2,0)</f>
        <v>15000</v>
      </c>
      <c r="I1084" s="33">
        <f t="shared" si="25"/>
        <v>15000</v>
      </c>
      <c r="J1084" s="30" t="str">
        <f t="shared" si="28"/>
        <v>QRIS</v>
      </c>
      <c r="K1084" s="5" t="s">
        <v>1267</v>
      </c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</row>
    <row r="1085" spans="1:23" ht="20">
      <c r="A1085" s="5" t="s">
        <v>1270</v>
      </c>
      <c r="B1085" s="31">
        <v>45143</v>
      </c>
      <c r="C1085" s="5" t="s">
        <v>3</v>
      </c>
      <c r="D1085" s="32" t="str">
        <f>VLOOKUP($C1085,Customer!$A$1:$C$896,2,0)</f>
        <v>Citra Bayunda</v>
      </c>
      <c r="E1085" s="6">
        <f>VLOOKUP($C1085,Customer!$A$1:$C$896,3,0)</f>
        <v>6281231177447</v>
      </c>
      <c r="F1085" s="5" t="s">
        <v>1269</v>
      </c>
      <c r="G1085" s="28">
        <v>1</v>
      </c>
      <c r="H1085" s="33">
        <f>VLOOKUP($F1085,Produk!$B$2:$C$63,2,0)</f>
        <v>28000</v>
      </c>
      <c r="I1085" s="33">
        <f t="shared" si="25"/>
        <v>28000</v>
      </c>
      <c r="J1085" s="30" t="str">
        <f t="shared" si="28"/>
        <v>QRIS</v>
      </c>
      <c r="K1085" s="5" t="s">
        <v>1267</v>
      </c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</row>
    <row r="1086" spans="1:23" ht="20">
      <c r="A1086" s="5" t="s">
        <v>1270</v>
      </c>
      <c r="B1086" s="31">
        <v>45143</v>
      </c>
      <c r="C1086" s="5" t="s">
        <v>3</v>
      </c>
      <c r="D1086" s="32" t="str">
        <f>VLOOKUP($C1086,Customer!$A$1:$C$896,2,0)</f>
        <v>Citra Bayunda</v>
      </c>
      <c r="E1086" s="6">
        <f>VLOOKUP($C1086,Customer!$A$1:$C$896,3,0)</f>
        <v>6281231177447</v>
      </c>
      <c r="F1086" s="5" t="s">
        <v>1291</v>
      </c>
      <c r="G1086" s="28">
        <v>2</v>
      </c>
      <c r="H1086" s="25">
        <f>VLOOKUP($F1086,Produk!$B$2:$C$75,2,0)</f>
        <v>15000</v>
      </c>
      <c r="I1086" s="33">
        <f t="shared" si="25"/>
        <v>30000</v>
      </c>
      <c r="J1086" s="30" t="str">
        <f t="shared" si="28"/>
        <v>QRIS</v>
      </c>
      <c r="K1086" s="5" t="s">
        <v>1267</v>
      </c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</row>
    <row r="1087" spans="1:23" ht="20">
      <c r="A1087" s="5" t="s">
        <v>1270</v>
      </c>
      <c r="B1087" s="31">
        <v>45143</v>
      </c>
      <c r="C1087" s="5" t="s">
        <v>3</v>
      </c>
      <c r="D1087" s="32" t="str">
        <f>VLOOKUP($C1087,Customer!$A$1:$C$896,2,0)</f>
        <v>Citra Bayunda</v>
      </c>
      <c r="E1087" s="6">
        <f>VLOOKUP($C1087,Customer!$A$1:$C$896,3,0)</f>
        <v>6281231177447</v>
      </c>
      <c r="F1087" s="5" t="s">
        <v>1291</v>
      </c>
      <c r="G1087" s="28">
        <v>1</v>
      </c>
      <c r="H1087" s="25">
        <f>VLOOKUP($F1087,Produk!$B$2:$C$75,2,0)</f>
        <v>15000</v>
      </c>
      <c r="I1087" s="33">
        <f t="shared" si="25"/>
        <v>15000</v>
      </c>
      <c r="J1087" s="30" t="str">
        <f t="shared" si="28"/>
        <v>QRIS</v>
      </c>
      <c r="K1087" s="5" t="s">
        <v>1267</v>
      </c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</row>
    <row r="1088" spans="1:23" ht="20">
      <c r="A1088" s="5" t="s">
        <v>1270</v>
      </c>
      <c r="B1088" s="31">
        <v>45143</v>
      </c>
      <c r="C1088" s="5" t="s">
        <v>3</v>
      </c>
      <c r="D1088" s="32" t="str">
        <f>VLOOKUP($C1088,Customer!$A$1:$C$896,2,0)</f>
        <v>Citra Bayunda</v>
      </c>
      <c r="E1088" s="6">
        <f>VLOOKUP($C1088,Customer!$A$1:$C$896,3,0)</f>
        <v>6281231177447</v>
      </c>
      <c r="F1088" s="5" t="s">
        <v>1269</v>
      </c>
      <c r="G1088" s="28">
        <v>1</v>
      </c>
      <c r="H1088" s="33">
        <f>VLOOKUP($F1088,Produk!$B$2:$C$63,2,0)</f>
        <v>28000</v>
      </c>
      <c r="I1088" s="33">
        <f t="shared" si="25"/>
        <v>28000</v>
      </c>
      <c r="J1088" s="30" t="str">
        <f t="shared" si="28"/>
        <v>QRIS</v>
      </c>
      <c r="K1088" s="5" t="s">
        <v>1267</v>
      </c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</row>
    <row r="1089" spans="1:23" ht="20">
      <c r="A1089" s="5" t="s">
        <v>1281</v>
      </c>
      <c r="B1089" s="31">
        <v>45146</v>
      </c>
      <c r="C1089" s="5" t="s">
        <v>3</v>
      </c>
      <c r="D1089" s="32" t="str">
        <f>VLOOKUP($C1089,Customer!$A$1:$C$896,2,0)</f>
        <v>Citra Bayunda</v>
      </c>
      <c r="E1089" s="6">
        <f>VLOOKUP($C1089,Customer!$A$1:$C$896,3,0)</f>
        <v>6281231177447</v>
      </c>
      <c r="F1089" s="5" t="s">
        <v>1283</v>
      </c>
      <c r="G1089" s="28">
        <v>1</v>
      </c>
      <c r="H1089" s="33">
        <f>VLOOKUP($F1089,Produk!$B$2:$C$63,2,0)</f>
        <v>35000</v>
      </c>
      <c r="I1089" s="33">
        <f t="shared" si="25"/>
        <v>35000</v>
      </c>
      <c r="J1089" s="30" t="s">
        <v>1266</v>
      </c>
      <c r="K1089" s="5" t="s">
        <v>1278</v>
      </c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</row>
    <row r="1090" spans="1:23" ht="20">
      <c r="A1090" s="5" t="s">
        <v>1281</v>
      </c>
      <c r="B1090" s="31">
        <v>45146</v>
      </c>
      <c r="C1090" s="5" t="s">
        <v>3</v>
      </c>
      <c r="D1090" s="32" t="str">
        <f>VLOOKUP($C1090,Customer!$A$1:$C$896,2,0)</f>
        <v>Citra Bayunda</v>
      </c>
      <c r="E1090" s="6">
        <f>VLOOKUP($C1090,Customer!$A$1:$C$896,3,0)</f>
        <v>6281231177447</v>
      </c>
      <c r="F1090" s="5" t="s">
        <v>1268</v>
      </c>
      <c r="G1090" s="28">
        <v>1</v>
      </c>
      <c r="H1090" s="33">
        <f>VLOOKUP($F1090,Produk!$B$2:$C$63,2,0)</f>
        <v>35000</v>
      </c>
      <c r="I1090" s="33">
        <f t="shared" si="25"/>
        <v>35000</v>
      </c>
      <c r="J1090" s="30" t="s">
        <v>1266</v>
      </c>
      <c r="K1090" s="5" t="s">
        <v>1278</v>
      </c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</row>
    <row r="1091" spans="1:23" ht="20">
      <c r="A1091" s="5" t="s">
        <v>1281</v>
      </c>
      <c r="B1091" s="31">
        <v>45146</v>
      </c>
      <c r="C1091" s="5" t="s">
        <v>3</v>
      </c>
      <c r="D1091" s="32" t="str">
        <f>VLOOKUP($C1091,Customer!$A$1:$C$896,2,0)</f>
        <v>Citra Bayunda</v>
      </c>
      <c r="E1091" s="6">
        <f>VLOOKUP($C1091,Customer!$A$1:$C$896,3,0)</f>
        <v>6281231177447</v>
      </c>
      <c r="F1091" s="5" t="s">
        <v>1324</v>
      </c>
      <c r="G1091" s="28">
        <v>1</v>
      </c>
      <c r="H1091" s="33">
        <f>VLOOKUP($F1091,Produk!$B$2:$C$63,2,0)</f>
        <v>45000</v>
      </c>
      <c r="I1091" s="33">
        <f t="shared" si="25"/>
        <v>45000</v>
      </c>
      <c r="J1091" s="30" t="s">
        <v>1266</v>
      </c>
      <c r="K1091" s="5" t="s">
        <v>1278</v>
      </c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</row>
    <row r="1092" spans="1:23" ht="20">
      <c r="A1092" s="5" t="s">
        <v>1281</v>
      </c>
      <c r="B1092" s="31">
        <v>45146</v>
      </c>
      <c r="C1092" s="5" t="s">
        <v>3</v>
      </c>
      <c r="D1092" s="32" t="str">
        <f>VLOOKUP($C1092,Customer!$A$1:$C$896,2,0)</f>
        <v>Citra Bayunda</v>
      </c>
      <c r="E1092" s="6">
        <f>VLOOKUP($C1092,Customer!$A$1:$C$896,3,0)</f>
        <v>6281231177447</v>
      </c>
      <c r="F1092" s="5" t="s">
        <v>1274</v>
      </c>
      <c r="G1092" s="28">
        <v>1</v>
      </c>
      <c r="H1092" s="33">
        <f>VLOOKUP($F1092,Produk!$B$2:$C$63,2,0)</f>
        <v>22000</v>
      </c>
      <c r="I1092" s="33">
        <f t="shared" si="25"/>
        <v>22000</v>
      </c>
      <c r="J1092" s="30" t="s">
        <v>1266</v>
      </c>
      <c r="K1092" s="5" t="s">
        <v>1278</v>
      </c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</row>
    <row r="1093" spans="1:23" ht="20">
      <c r="A1093" s="5" t="s">
        <v>1284</v>
      </c>
      <c r="B1093" s="31">
        <v>45147</v>
      </c>
      <c r="C1093" s="5" t="s">
        <v>220</v>
      </c>
      <c r="D1093" s="32" t="str">
        <f>VLOOKUP($C1093,Customer!$A$1:$C$896,2,0)</f>
        <v>Putri Maharani</v>
      </c>
      <c r="E1093" s="6">
        <f>VLOOKUP($C1093,Customer!$A$1:$C$896,3,0)</f>
        <v>628123038477</v>
      </c>
      <c r="F1093" s="5" t="s">
        <v>1286</v>
      </c>
      <c r="G1093" s="28">
        <v>6</v>
      </c>
      <c r="H1093" s="33">
        <f>VLOOKUP($F1093,Produk!$B$2:$C$63,2,0)</f>
        <v>25000</v>
      </c>
      <c r="I1093" s="33">
        <f t="shared" si="25"/>
        <v>150000</v>
      </c>
      <c r="J1093" s="30" t="s">
        <v>1299</v>
      </c>
      <c r="K1093" s="5" t="s">
        <v>1279</v>
      </c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</row>
    <row r="1094" spans="1:23" ht="20">
      <c r="A1094" s="5" t="s">
        <v>1284</v>
      </c>
      <c r="B1094" s="31">
        <v>45147</v>
      </c>
      <c r="C1094" s="5" t="s">
        <v>773</v>
      </c>
      <c r="D1094" s="32" t="str">
        <f>VLOOKUP($C1094,Customer!$A$1:$C$896,2,0)</f>
        <v>Hikmah Altway</v>
      </c>
      <c r="E1094" s="5">
        <f>VLOOKUP($C1094,Customer!$A$1:$C$896,3,0)</f>
        <v>6287852513664</v>
      </c>
      <c r="F1094" s="5" t="s">
        <v>1268</v>
      </c>
      <c r="G1094" s="28">
        <v>2</v>
      </c>
      <c r="H1094" s="33">
        <f>VLOOKUP($F1094,Produk!$B$2:$C$63,2,0)</f>
        <v>35000</v>
      </c>
      <c r="I1094" s="33">
        <f t="shared" si="25"/>
        <v>70000</v>
      </c>
      <c r="J1094" s="30" t="s">
        <v>1299</v>
      </c>
      <c r="K1094" s="5" t="s">
        <v>1279</v>
      </c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</row>
    <row r="1095" spans="1:23" ht="20">
      <c r="A1095" s="5" t="s">
        <v>1284</v>
      </c>
      <c r="B1095" s="31">
        <v>45147</v>
      </c>
      <c r="C1095" s="5" t="s">
        <v>773</v>
      </c>
      <c r="D1095" s="32" t="str">
        <f>VLOOKUP($C1095,Customer!$A$1:$C$896,2,0)</f>
        <v>Hikmah Altway</v>
      </c>
      <c r="E1095" s="5">
        <f>VLOOKUP($C1095,Customer!$A$1:$C$896,3,0)</f>
        <v>6287852513664</v>
      </c>
      <c r="F1095" s="5" t="s">
        <v>1289</v>
      </c>
      <c r="G1095" s="28">
        <v>1</v>
      </c>
      <c r="H1095" s="25">
        <f>VLOOKUP($F1095,Produk!$B$2:$C$75,2,0)</f>
        <v>30000</v>
      </c>
      <c r="I1095" s="33">
        <f t="shared" si="25"/>
        <v>30000</v>
      </c>
      <c r="J1095" s="30" t="s">
        <v>1299</v>
      </c>
      <c r="K1095" s="5" t="s">
        <v>1279</v>
      </c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</row>
    <row r="1096" spans="1:23" ht="20">
      <c r="A1096" s="5" t="s">
        <v>1284</v>
      </c>
      <c r="B1096" s="31">
        <v>45147</v>
      </c>
      <c r="C1096" s="5" t="s">
        <v>773</v>
      </c>
      <c r="D1096" s="32" t="str">
        <f>VLOOKUP($C1096,Customer!$A$1:$C$896,2,0)</f>
        <v>Hikmah Altway</v>
      </c>
      <c r="E1096" s="5">
        <f>VLOOKUP($C1096,Customer!$A$1:$C$896,3,0)</f>
        <v>6287852513664</v>
      </c>
      <c r="F1096" s="5" t="s">
        <v>1283</v>
      </c>
      <c r="G1096" s="28">
        <v>1</v>
      </c>
      <c r="H1096" s="33">
        <f>VLOOKUP($F1096,Produk!$B$2:$C$63,2,0)</f>
        <v>35000</v>
      </c>
      <c r="I1096" s="33">
        <f t="shared" si="25"/>
        <v>35000</v>
      </c>
      <c r="J1096" s="30" t="s">
        <v>1299</v>
      </c>
      <c r="K1096" s="5" t="s">
        <v>1279</v>
      </c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</row>
    <row r="1097" spans="1:23" ht="20">
      <c r="A1097" s="5" t="s">
        <v>1284</v>
      </c>
      <c r="B1097" s="31">
        <v>45147</v>
      </c>
      <c r="C1097" s="5" t="s">
        <v>773</v>
      </c>
      <c r="D1097" s="32" t="str">
        <f>VLOOKUP($C1097,Customer!$A$1:$C$896,2,0)</f>
        <v>Hikmah Altway</v>
      </c>
      <c r="E1097" s="5">
        <f>VLOOKUP($C1097,Customer!$A$1:$C$896,3,0)</f>
        <v>6287852513664</v>
      </c>
      <c r="F1097" s="5" t="s">
        <v>1324</v>
      </c>
      <c r="G1097" s="28">
        <v>1</v>
      </c>
      <c r="H1097" s="33">
        <f>VLOOKUP($F1097,Produk!$B$2:$C$63,2,0)</f>
        <v>45000</v>
      </c>
      <c r="I1097" s="33">
        <f t="shared" si="25"/>
        <v>45000</v>
      </c>
      <c r="J1097" s="30" t="s">
        <v>1299</v>
      </c>
      <c r="K1097" s="5" t="s">
        <v>1279</v>
      </c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</row>
    <row r="1098" spans="1:23" ht="20">
      <c r="A1098" s="5" t="s">
        <v>1284</v>
      </c>
      <c r="B1098" s="31">
        <v>45147</v>
      </c>
      <c r="C1098" s="5" t="s">
        <v>3</v>
      </c>
      <c r="D1098" s="32" t="str">
        <f>VLOOKUP($C1098,Customer!$A$1:$C$896,2,0)</f>
        <v>Citra Bayunda</v>
      </c>
      <c r="E1098" s="6">
        <f>VLOOKUP($C1098,Customer!$A$1:$C$896,3,0)</f>
        <v>6281231177447</v>
      </c>
      <c r="F1098" s="5" t="s">
        <v>1286</v>
      </c>
      <c r="G1098" s="28">
        <v>1</v>
      </c>
      <c r="H1098" s="33">
        <f>VLOOKUP($F1098,Produk!$B$2:$C$63,2,0)</f>
        <v>25000</v>
      </c>
      <c r="I1098" s="33">
        <f t="shared" si="25"/>
        <v>25000</v>
      </c>
      <c r="J1098" s="30" t="s">
        <v>1266</v>
      </c>
      <c r="K1098" s="5" t="s">
        <v>1278</v>
      </c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</row>
    <row r="1099" spans="1:23" ht="20">
      <c r="A1099" s="5" t="s">
        <v>1264</v>
      </c>
      <c r="B1099" s="31">
        <v>45149</v>
      </c>
      <c r="C1099" s="5" t="s">
        <v>21</v>
      </c>
      <c r="D1099" s="32" t="str">
        <f>VLOOKUP($C1099,Customer!$A$1:$C$896,2,0)</f>
        <v>Ratih</v>
      </c>
      <c r="E1099" s="6">
        <f>VLOOKUP($C1099,Customer!$A$1:$C$896,3,0)</f>
        <v>6281252391980</v>
      </c>
      <c r="F1099" s="5" t="s">
        <v>1289</v>
      </c>
      <c r="G1099" s="28">
        <v>1</v>
      </c>
      <c r="H1099" s="25">
        <f>VLOOKUP($F1099,Produk!$B$2:$C$75,2,0)</f>
        <v>30000</v>
      </c>
      <c r="I1099" s="33">
        <f t="shared" si="25"/>
        <v>30000</v>
      </c>
      <c r="J1099" s="30" t="s">
        <v>1299</v>
      </c>
      <c r="K1099" s="5" t="s">
        <v>1279</v>
      </c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</row>
    <row r="1100" spans="1:23" ht="20">
      <c r="A1100" s="5" t="s">
        <v>1264</v>
      </c>
      <c r="B1100" s="31">
        <v>45149</v>
      </c>
      <c r="C1100" s="5" t="s">
        <v>21</v>
      </c>
      <c r="D1100" s="32" t="str">
        <f>VLOOKUP($C1100,Customer!$A$1:$C$896,2,0)</f>
        <v>Ratih</v>
      </c>
      <c r="E1100" s="6">
        <f>VLOOKUP($C1100,Customer!$A$1:$C$896,3,0)</f>
        <v>6281252391980</v>
      </c>
      <c r="F1100" s="5" t="s">
        <v>1286</v>
      </c>
      <c r="G1100" s="28">
        <v>1</v>
      </c>
      <c r="H1100" s="33">
        <f>VLOOKUP($F1100,Produk!$B$2:$C$63,2,0)</f>
        <v>25000</v>
      </c>
      <c r="I1100" s="33">
        <f t="shared" si="25"/>
        <v>25000</v>
      </c>
      <c r="J1100" s="30" t="s">
        <v>1299</v>
      </c>
      <c r="K1100" s="5" t="s">
        <v>1279</v>
      </c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</row>
    <row r="1101" spans="1:23" ht="20">
      <c r="A1101" s="5" t="s">
        <v>1264</v>
      </c>
      <c r="B1101" s="31">
        <v>45149</v>
      </c>
      <c r="C1101" s="5" t="s">
        <v>21</v>
      </c>
      <c r="D1101" s="32" t="str">
        <f>VLOOKUP($C1101,Customer!$A$1:$C$896,2,0)</f>
        <v>Ratih</v>
      </c>
      <c r="E1101" s="6">
        <f>VLOOKUP($C1101,Customer!$A$1:$C$896,3,0)</f>
        <v>6281252391980</v>
      </c>
      <c r="F1101" s="5" t="s">
        <v>1268</v>
      </c>
      <c r="G1101" s="28">
        <v>2</v>
      </c>
      <c r="H1101" s="33">
        <f>VLOOKUP($F1101,Produk!$B$2:$C$63,2,0)</f>
        <v>35000</v>
      </c>
      <c r="I1101" s="33">
        <f t="shared" si="25"/>
        <v>70000</v>
      </c>
      <c r="J1101" s="30" t="s">
        <v>1299</v>
      </c>
      <c r="K1101" s="5" t="s">
        <v>1279</v>
      </c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</row>
    <row r="1102" spans="1:23" ht="20">
      <c r="A1102" s="5" t="s">
        <v>1264</v>
      </c>
      <c r="B1102" s="31">
        <v>45149</v>
      </c>
      <c r="C1102" s="5" t="s">
        <v>3</v>
      </c>
      <c r="D1102" s="32" t="str">
        <f>VLOOKUP($C1102,Customer!$A$1:$C$896,2,0)</f>
        <v>Citra Bayunda</v>
      </c>
      <c r="E1102" s="6">
        <f>VLOOKUP($C1102,Customer!$A$1:$C$896,3,0)</f>
        <v>6281231177447</v>
      </c>
      <c r="F1102" s="5" t="s">
        <v>1274</v>
      </c>
      <c r="G1102" s="28">
        <v>1</v>
      </c>
      <c r="H1102" s="33">
        <f>VLOOKUP($F1102,Produk!$B$2:$C$63,2,0)</f>
        <v>22000</v>
      </c>
      <c r="I1102" s="33">
        <f t="shared" si="25"/>
        <v>22000</v>
      </c>
      <c r="J1102" s="30" t="s">
        <v>1272</v>
      </c>
      <c r="K1102" s="5" t="s">
        <v>1267</v>
      </c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</row>
    <row r="1103" spans="1:23" ht="20">
      <c r="A1103" s="5" t="s">
        <v>1264</v>
      </c>
      <c r="B1103" s="31">
        <v>45149</v>
      </c>
      <c r="C1103" s="5" t="s">
        <v>3</v>
      </c>
      <c r="D1103" s="32" t="str">
        <f>VLOOKUP($C1103,Customer!$A$1:$C$896,2,0)</f>
        <v>Citra Bayunda</v>
      </c>
      <c r="E1103" s="6">
        <f>VLOOKUP($C1103,Customer!$A$1:$C$896,3,0)</f>
        <v>6281231177447</v>
      </c>
      <c r="F1103" s="5" t="s">
        <v>1287</v>
      </c>
      <c r="G1103" s="28">
        <v>1</v>
      </c>
      <c r="H1103" s="25">
        <f>VLOOKUP($F1103,Produk!$B$2:$C$75,2,0)</f>
        <v>27000</v>
      </c>
      <c r="I1103" s="33">
        <f t="shared" si="25"/>
        <v>27000</v>
      </c>
      <c r="J1103" s="30" t="s">
        <v>1272</v>
      </c>
      <c r="K1103" s="5" t="s">
        <v>1267</v>
      </c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</row>
    <row r="1104" spans="1:23" ht="20">
      <c r="A1104" s="5" t="s">
        <v>1264</v>
      </c>
      <c r="B1104" s="31">
        <v>45149</v>
      </c>
      <c r="C1104" s="5" t="s">
        <v>781</v>
      </c>
      <c r="D1104" s="32" t="str">
        <f>VLOOKUP($C1104,Customer!$A$1:$C$896,2,0)</f>
        <v>Nadifa S.</v>
      </c>
      <c r="E1104" s="5">
        <f>VLOOKUP($C1104,Customer!$A$1:$C$896,3,0)</f>
        <v>6281217859167</v>
      </c>
      <c r="F1104" s="5" t="s">
        <v>1268</v>
      </c>
      <c r="G1104" s="28">
        <v>1</v>
      </c>
      <c r="H1104" s="33">
        <f>VLOOKUP($F1104,Produk!$B$2:$C$63,2,0)</f>
        <v>35000</v>
      </c>
      <c r="I1104" s="33">
        <f t="shared" si="25"/>
        <v>35000</v>
      </c>
      <c r="J1104" s="30" t="str">
        <f t="shared" ref="J1104:J1108" si="29">J1103</f>
        <v>Cash</v>
      </c>
      <c r="K1104" s="5" t="s">
        <v>1267</v>
      </c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</row>
    <row r="1105" spans="1:23" ht="20">
      <c r="A1105" s="5" t="s">
        <v>1264</v>
      </c>
      <c r="B1105" s="31">
        <v>45149</v>
      </c>
      <c r="C1105" s="5" t="s">
        <v>781</v>
      </c>
      <c r="D1105" s="32" t="str">
        <f>VLOOKUP($C1105,Customer!$A$1:$C$896,2,0)</f>
        <v>Nadifa S.</v>
      </c>
      <c r="E1105" s="5">
        <f>VLOOKUP($C1105,Customer!$A$1:$C$896,3,0)</f>
        <v>6281217859167</v>
      </c>
      <c r="F1105" s="5" t="s">
        <v>1283</v>
      </c>
      <c r="G1105" s="28">
        <v>1</v>
      </c>
      <c r="H1105" s="33">
        <f>VLOOKUP($F1105,Produk!$B$2:$C$63,2,0)</f>
        <v>35000</v>
      </c>
      <c r="I1105" s="33">
        <f t="shared" si="25"/>
        <v>35000</v>
      </c>
      <c r="J1105" s="30" t="str">
        <f t="shared" si="29"/>
        <v>Cash</v>
      </c>
      <c r="K1105" s="5" t="s">
        <v>1267</v>
      </c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</row>
    <row r="1106" spans="1:23" ht="20">
      <c r="A1106" s="5" t="s">
        <v>1264</v>
      </c>
      <c r="B1106" s="31">
        <v>45149</v>
      </c>
      <c r="C1106" s="5" t="s">
        <v>781</v>
      </c>
      <c r="D1106" s="32" t="str">
        <f>VLOOKUP($C1106,Customer!$A$1:$C$896,2,0)</f>
        <v>Nadifa S.</v>
      </c>
      <c r="E1106" s="5">
        <f>VLOOKUP($C1106,Customer!$A$1:$C$896,3,0)</f>
        <v>6281217859167</v>
      </c>
      <c r="F1106" s="5" t="s">
        <v>1324</v>
      </c>
      <c r="G1106" s="28">
        <v>2</v>
      </c>
      <c r="H1106" s="33">
        <f>VLOOKUP($F1106,Produk!$B$2:$C$63,2,0)</f>
        <v>45000</v>
      </c>
      <c r="I1106" s="33">
        <f t="shared" si="25"/>
        <v>90000</v>
      </c>
      <c r="J1106" s="30" t="str">
        <f t="shared" si="29"/>
        <v>Cash</v>
      </c>
      <c r="K1106" s="5" t="s">
        <v>1267</v>
      </c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</row>
    <row r="1107" spans="1:23" ht="20">
      <c r="A1107" s="5" t="s">
        <v>1264</v>
      </c>
      <c r="B1107" s="31">
        <v>45149</v>
      </c>
      <c r="C1107" s="5" t="s">
        <v>781</v>
      </c>
      <c r="D1107" s="32" t="str">
        <f>VLOOKUP($C1107,Customer!$A$1:$C$896,2,0)</f>
        <v>Nadifa S.</v>
      </c>
      <c r="E1107" s="5">
        <f>VLOOKUP($C1107,Customer!$A$1:$C$896,3,0)</f>
        <v>6281217859167</v>
      </c>
      <c r="F1107" s="5" t="s">
        <v>1287</v>
      </c>
      <c r="G1107" s="28">
        <v>2</v>
      </c>
      <c r="H1107" s="25">
        <f>VLOOKUP($F1107,Produk!$B$2:$C$75,2,0)</f>
        <v>27000</v>
      </c>
      <c r="I1107" s="33">
        <f t="shared" si="25"/>
        <v>54000</v>
      </c>
      <c r="J1107" s="30" t="str">
        <f t="shared" si="29"/>
        <v>Cash</v>
      </c>
      <c r="K1107" s="5" t="s">
        <v>1267</v>
      </c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</row>
    <row r="1108" spans="1:23" ht="20">
      <c r="A1108" s="5" t="s">
        <v>1264</v>
      </c>
      <c r="B1108" s="31">
        <v>45149</v>
      </c>
      <c r="C1108" s="5" t="s">
        <v>781</v>
      </c>
      <c r="D1108" s="32" t="str">
        <f>VLOOKUP($C1108,Customer!$A$1:$C$896,2,0)</f>
        <v>Nadifa S.</v>
      </c>
      <c r="E1108" s="5">
        <f>VLOOKUP($C1108,Customer!$A$1:$C$896,3,0)</f>
        <v>6281217859167</v>
      </c>
      <c r="F1108" s="5" t="s">
        <v>1317</v>
      </c>
      <c r="G1108" s="28">
        <v>1</v>
      </c>
      <c r="H1108" s="25">
        <f>VLOOKUP($F1108,Produk!$B$2:$C$75,2,0)</f>
        <v>27000</v>
      </c>
      <c r="I1108" s="33">
        <f t="shared" si="25"/>
        <v>27000</v>
      </c>
      <c r="J1108" s="30" t="str">
        <f t="shared" si="29"/>
        <v>Cash</v>
      </c>
      <c r="K1108" s="5" t="s">
        <v>1267</v>
      </c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</row>
    <row r="1109" spans="1:23" ht="20">
      <c r="A1109" s="5" t="s">
        <v>1270</v>
      </c>
      <c r="B1109" s="31">
        <v>45150</v>
      </c>
      <c r="C1109" s="5" t="s">
        <v>3</v>
      </c>
      <c r="D1109" s="32" t="str">
        <f>VLOOKUP($C1109,Customer!$A$1:$C$896,2,0)</f>
        <v>Citra Bayunda</v>
      </c>
      <c r="E1109" s="6">
        <f>VLOOKUP($C1109,Customer!$A$1:$C$896,3,0)</f>
        <v>6281231177447</v>
      </c>
      <c r="F1109" s="5" t="s">
        <v>1283</v>
      </c>
      <c r="G1109" s="28">
        <v>1</v>
      </c>
      <c r="H1109" s="33">
        <f>VLOOKUP($F1109,Produk!$B$2:$C$63,2,0)</f>
        <v>35000</v>
      </c>
      <c r="I1109" s="33">
        <f t="shared" si="25"/>
        <v>35000</v>
      </c>
      <c r="J1109" s="30" t="s">
        <v>1266</v>
      </c>
      <c r="K1109" s="5" t="s">
        <v>1278</v>
      </c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</row>
    <row r="1110" spans="1:23" ht="20">
      <c r="A1110" s="5" t="s">
        <v>1270</v>
      </c>
      <c r="B1110" s="31">
        <v>45150</v>
      </c>
      <c r="C1110" s="5" t="s">
        <v>3</v>
      </c>
      <c r="D1110" s="32" t="str">
        <f>VLOOKUP($C1110,Customer!$A$1:$C$896,2,0)</f>
        <v>Citra Bayunda</v>
      </c>
      <c r="E1110" s="6">
        <f>VLOOKUP($C1110,Customer!$A$1:$C$896,3,0)</f>
        <v>6281231177447</v>
      </c>
      <c r="F1110" s="5" t="s">
        <v>1289</v>
      </c>
      <c r="G1110" s="28">
        <v>1</v>
      </c>
      <c r="H1110" s="25">
        <f>VLOOKUP($F1110,Produk!$B$2:$C$75,2,0)</f>
        <v>30000</v>
      </c>
      <c r="I1110" s="33">
        <f t="shared" si="25"/>
        <v>30000</v>
      </c>
      <c r="J1110" s="30" t="s">
        <v>1266</v>
      </c>
      <c r="K1110" s="5" t="s">
        <v>1278</v>
      </c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</row>
    <row r="1111" spans="1:23" ht="20">
      <c r="A1111" s="5" t="s">
        <v>1270</v>
      </c>
      <c r="B1111" s="31">
        <v>45150</v>
      </c>
      <c r="C1111" s="5" t="s">
        <v>3</v>
      </c>
      <c r="D1111" s="32" t="str">
        <f>VLOOKUP($C1111,Customer!$A$1:$C$896,2,0)</f>
        <v>Citra Bayunda</v>
      </c>
      <c r="E1111" s="6">
        <f>VLOOKUP($C1111,Customer!$A$1:$C$896,3,0)</f>
        <v>6281231177447</v>
      </c>
      <c r="F1111" s="5" t="s">
        <v>1294</v>
      </c>
      <c r="G1111" s="28">
        <v>1</v>
      </c>
      <c r="H1111" s="33">
        <f>VLOOKUP($F1111,Produk!$B$2:$C$63,2,0)</f>
        <v>28000</v>
      </c>
      <c r="I1111" s="33">
        <f t="shared" si="25"/>
        <v>28000</v>
      </c>
      <c r="J1111" s="30" t="s">
        <v>1266</v>
      </c>
      <c r="K1111" s="5" t="s">
        <v>1278</v>
      </c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</row>
    <row r="1112" spans="1:23" ht="20">
      <c r="A1112" s="5" t="s">
        <v>1270</v>
      </c>
      <c r="B1112" s="31">
        <v>45150</v>
      </c>
      <c r="C1112" s="5" t="s">
        <v>47</v>
      </c>
      <c r="D1112" s="32" t="str">
        <f>VLOOKUP($C1112,Customer!$A$1:$C$896,2,0)</f>
        <v>Nysa</v>
      </c>
      <c r="E1112" s="6">
        <f>VLOOKUP($C1112,Customer!$A$1:$C$896,3,0)</f>
        <v>6281330970097</v>
      </c>
      <c r="F1112" s="5" t="s">
        <v>1283</v>
      </c>
      <c r="G1112" s="28">
        <v>1</v>
      </c>
      <c r="H1112" s="33">
        <f>VLOOKUP($F1112,Produk!$B$2:$C$63,2,0)</f>
        <v>35000</v>
      </c>
      <c r="I1112" s="33">
        <f t="shared" si="25"/>
        <v>35000</v>
      </c>
      <c r="J1112" s="30" t="s">
        <v>1266</v>
      </c>
      <c r="K1112" s="5" t="s">
        <v>1278</v>
      </c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</row>
    <row r="1113" spans="1:23" ht="20">
      <c r="A1113" s="5" t="s">
        <v>1270</v>
      </c>
      <c r="B1113" s="31">
        <v>45150</v>
      </c>
      <c r="C1113" s="5" t="s">
        <v>47</v>
      </c>
      <c r="D1113" s="32" t="str">
        <f>VLOOKUP($C1113,Customer!$A$1:$C$896,2,0)</f>
        <v>Nysa</v>
      </c>
      <c r="E1113" s="6">
        <f>VLOOKUP($C1113,Customer!$A$1:$C$896,3,0)</f>
        <v>6281330970097</v>
      </c>
      <c r="F1113" s="5" t="s">
        <v>1294</v>
      </c>
      <c r="G1113" s="28">
        <v>1</v>
      </c>
      <c r="H1113" s="33">
        <f>VLOOKUP($F1113,Produk!$B$2:$C$63,2,0)</f>
        <v>28000</v>
      </c>
      <c r="I1113" s="33">
        <f t="shared" si="25"/>
        <v>28000</v>
      </c>
      <c r="J1113" s="30" t="s">
        <v>1266</v>
      </c>
      <c r="K1113" s="5" t="s">
        <v>1278</v>
      </c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</row>
    <row r="1114" spans="1:23" ht="20">
      <c r="A1114" s="5" t="s">
        <v>1270</v>
      </c>
      <c r="B1114" s="31">
        <v>45150</v>
      </c>
      <c r="C1114" s="5" t="s">
        <v>47</v>
      </c>
      <c r="D1114" s="32" t="str">
        <f>VLOOKUP($C1114,Customer!$A$1:$C$896,2,0)</f>
        <v>Nysa</v>
      </c>
      <c r="E1114" s="6">
        <f>VLOOKUP($C1114,Customer!$A$1:$C$896,3,0)</f>
        <v>6281330970097</v>
      </c>
      <c r="F1114" s="5" t="s">
        <v>1285</v>
      </c>
      <c r="G1114" s="28">
        <v>5</v>
      </c>
      <c r="H1114" s="33">
        <f>VLOOKUP($F1114,Produk!$B$2:$C$63,2,0)</f>
        <v>10000</v>
      </c>
      <c r="I1114" s="33">
        <f t="shared" si="25"/>
        <v>50000</v>
      </c>
      <c r="J1114" s="30" t="s">
        <v>1266</v>
      </c>
      <c r="K1114" s="5" t="s">
        <v>1278</v>
      </c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</row>
    <row r="1115" spans="1:23" ht="20">
      <c r="A1115" s="5" t="s">
        <v>1270</v>
      </c>
      <c r="B1115" s="31">
        <v>45150</v>
      </c>
      <c r="C1115" s="5" t="s">
        <v>3</v>
      </c>
      <c r="D1115" s="32" t="str">
        <f>VLOOKUP($C1115,Customer!$A$1:$C$896,2,0)</f>
        <v>Citra Bayunda</v>
      </c>
      <c r="E1115" s="6">
        <f>VLOOKUP($C1115,Customer!$A$1:$C$896,3,0)</f>
        <v>6281231177447</v>
      </c>
      <c r="F1115" s="5" t="s">
        <v>1325</v>
      </c>
      <c r="G1115" s="28">
        <v>1</v>
      </c>
      <c r="H1115" s="33">
        <f>VLOOKUP($F1115,Produk!$B$2:$C$63,2,0)</f>
        <v>22000</v>
      </c>
      <c r="I1115" s="33">
        <f t="shared" si="25"/>
        <v>22000</v>
      </c>
      <c r="J1115" s="30" t="s">
        <v>1272</v>
      </c>
      <c r="K1115" s="5" t="s">
        <v>1267</v>
      </c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</row>
    <row r="1116" spans="1:23" ht="20">
      <c r="A1116" s="5" t="s">
        <v>1275</v>
      </c>
      <c r="B1116" s="31">
        <v>45151</v>
      </c>
      <c r="C1116" s="5" t="s">
        <v>3</v>
      </c>
      <c r="D1116" s="32" t="str">
        <f>VLOOKUP($C1116,Customer!$A$1:$C$896,2,0)</f>
        <v>Citra Bayunda</v>
      </c>
      <c r="E1116" s="6">
        <f>VLOOKUP($C1116,Customer!$A$1:$C$896,3,0)</f>
        <v>6281231177447</v>
      </c>
      <c r="F1116" s="5" t="s">
        <v>1274</v>
      </c>
      <c r="G1116" s="28">
        <v>1</v>
      </c>
      <c r="H1116" s="33">
        <f>VLOOKUP($F1116,Produk!$B$2:$C$63,2,0)</f>
        <v>22000</v>
      </c>
      <c r="I1116" s="33">
        <f t="shared" si="25"/>
        <v>22000</v>
      </c>
      <c r="J1116" s="30" t="s">
        <v>1266</v>
      </c>
      <c r="K1116" s="5" t="s">
        <v>1267</v>
      </c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</row>
    <row r="1117" spans="1:23" ht="20">
      <c r="A1117" s="5" t="s">
        <v>1275</v>
      </c>
      <c r="B1117" s="31">
        <v>45151</v>
      </c>
      <c r="C1117" s="5" t="s">
        <v>3</v>
      </c>
      <c r="D1117" s="32" t="str">
        <f>VLOOKUP($C1117,Customer!$A$1:$C$896,2,0)</f>
        <v>Citra Bayunda</v>
      </c>
      <c r="E1117" s="6">
        <f>VLOOKUP($C1117,Customer!$A$1:$C$896,3,0)</f>
        <v>6281231177447</v>
      </c>
      <c r="F1117" s="5" t="s">
        <v>1283</v>
      </c>
      <c r="G1117" s="28">
        <v>1</v>
      </c>
      <c r="H1117" s="33">
        <f>VLOOKUP($F1117,Produk!$B$2:$C$63,2,0)</f>
        <v>35000</v>
      </c>
      <c r="I1117" s="33">
        <f t="shared" si="25"/>
        <v>35000</v>
      </c>
      <c r="J1117" s="30" t="s">
        <v>1272</v>
      </c>
      <c r="K1117" s="5" t="s">
        <v>1267</v>
      </c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</row>
    <row r="1118" spans="1:23" ht="20">
      <c r="A1118" s="5" t="s">
        <v>1275</v>
      </c>
      <c r="B1118" s="31">
        <v>45151</v>
      </c>
      <c r="C1118" s="5" t="s">
        <v>3</v>
      </c>
      <c r="D1118" s="32" t="str">
        <f>VLOOKUP($C1118,Customer!$A$1:$C$896,2,0)</f>
        <v>Citra Bayunda</v>
      </c>
      <c r="E1118" s="6">
        <f>VLOOKUP($C1118,Customer!$A$1:$C$896,3,0)</f>
        <v>6281231177447</v>
      </c>
      <c r="F1118" s="5" t="s">
        <v>1283</v>
      </c>
      <c r="G1118" s="28">
        <v>1</v>
      </c>
      <c r="H1118" s="33">
        <f>VLOOKUP($F1118,Produk!$B$2:$C$63,2,0)</f>
        <v>35000</v>
      </c>
      <c r="I1118" s="33">
        <f t="shared" si="25"/>
        <v>35000</v>
      </c>
      <c r="J1118" s="30" t="s">
        <v>1266</v>
      </c>
      <c r="K1118" s="5" t="s">
        <v>1267</v>
      </c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</row>
    <row r="1119" spans="1:23" ht="20">
      <c r="A1119" s="5" t="s">
        <v>1275</v>
      </c>
      <c r="B1119" s="31">
        <v>45151</v>
      </c>
      <c r="C1119" s="5" t="s">
        <v>3</v>
      </c>
      <c r="D1119" s="32" t="str">
        <f>VLOOKUP($C1119,Customer!$A$1:$C$896,2,0)</f>
        <v>Citra Bayunda</v>
      </c>
      <c r="E1119" s="6">
        <f>VLOOKUP($C1119,Customer!$A$1:$C$896,3,0)</f>
        <v>6281231177447</v>
      </c>
      <c r="F1119" s="5" t="s">
        <v>1294</v>
      </c>
      <c r="G1119" s="28">
        <v>1</v>
      </c>
      <c r="H1119" s="33">
        <f>VLOOKUP($F1119,Produk!$B$2:$C$63,2,0)</f>
        <v>28000</v>
      </c>
      <c r="I1119" s="33">
        <f t="shared" si="25"/>
        <v>28000</v>
      </c>
      <c r="J1119" s="30" t="s">
        <v>1266</v>
      </c>
      <c r="K1119" s="5" t="s">
        <v>1267</v>
      </c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</row>
    <row r="1120" spans="1:23" ht="20">
      <c r="A1120" s="5" t="s">
        <v>1275</v>
      </c>
      <c r="B1120" s="31">
        <v>45151</v>
      </c>
      <c r="C1120" s="5" t="s">
        <v>3</v>
      </c>
      <c r="D1120" s="32" t="str">
        <f>VLOOKUP($C1120,Customer!$A$1:$C$896,2,0)</f>
        <v>Citra Bayunda</v>
      </c>
      <c r="E1120" s="6">
        <f>VLOOKUP($C1120,Customer!$A$1:$C$896,3,0)</f>
        <v>6281231177447</v>
      </c>
      <c r="F1120" s="5" t="s">
        <v>1274</v>
      </c>
      <c r="G1120" s="28">
        <v>1</v>
      </c>
      <c r="H1120" s="33">
        <f>VLOOKUP($F1120,Produk!$B$2:$C$63,2,0)</f>
        <v>22000</v>
      </c>
      <c r="I1120" s="33">
        <f t="shared" si="25"/>
        <v>22000</v>
      </c>
      <c r="J1120" s="30" t="s">
        <v>1266</v>
      </c>
      <c r="K1120" s="5" t="s">
        <v>1267</v>
      </c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</row>
    <row r="1121" spans="1:23" ht="20">
      <c r="A1121" s="5" t="s">
        <v>1275</v>
      </c>
      <c r="B1121" s="31">
        <v>45151</v>
      </c>
      <c r="C1121" s="5" t="s">
        <v>19</v>
      </c>
      <c r="D1121" s="32" t="str">
        <f>VLOOKUP($C1121,Customer!$A$1:$C$896,2,0)</f>
        <v>Kumala Sari Dewi</v>
      </c>
      <c r="E1121" s="6">
        <f>VLOOKUP($C1121,Customer!$A$1:$C$896,3,0)</f>
        <v>628123287383</v>
      </c>
      <c r="F1121" s="5" t="s">
        <v>1316</v>
      </c>
      <c r="G1121" s="28">
        <v>5</v>
      </c>
      <c r="H1121" s="33">
        <f>VLOOKUP($F1121,Produk!$B$2:$C$63,2,0)</f>
        <v>30000</v>
      </c>
      <c r="I1121" s="33">
        <f t="shared" si="25"/>
        <v>150000</v>
      </c>
      <c r="J1121" s="30" t="s">
        <v>1299</v>
      </c>
      <c r="K1121" s="5" t="s">
        <v>1279</v>
      </c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</row>
    <row r="1122" spans="1:23" ht="20">
      <c r="A1122" s="5" t="s">
        <v>1281</v>
      </c>
      <c r="B1122" s="31">
        <v>45153</v>
      </c>
      <c r="C1122" s="5" t="s">
        <v>779</v>
      </c>
      <c r="D1122" s="32" t="str">
        <f>VLOOKUP($C1122,Customer!$A$1:$C$896,2,0)</f>
        <v>Isna</v>
      </c>
      <c r="E1122" s="5">
        <f>VLOOKUP($C1122,Customer!$A$1:$C$896,3,0)</f>
        <v>6285235317842</v>
      </c>
      <c r="F1122" s="5" t="s">
        <v>1273</v>
      </c>
      <c r="G1122" s="28">
        <v>1</v>
      </c>
      <c r="H1122" s="33">
        <f>VLOOKUP($F1122,Produk!$B$2:$C$63,2,0)</f>
        <v>22000</v>
      </c>
      <c r="I1122" s="33">
        <f t="shared" si="25"/>
        <v>22000</v>
      </c>
      <c r="J1122" s="30" t="s">
        <v>1266</v>
      </c>
      <c r="K1122" s="5" t="s">
        <v>1267</v>
      </c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</row>
    <row r="1123" spans="1:23" ht="20">
      <c r="A1123" s="5" t="s">
        <v>1281</v>
      </c>
      <c r="B1123" s="31">
        <v>45153</v>
      </c>
      <c r="C1123" s="5" t="s">
        <v>783</v>
      </c>
      <c r="D1123" s="32" t="str">
        <f>VLOOKUP($C1123,Customer!$A$1:$C$896,2,0)</f>
        <v>Dwiputra Rachman</v>
      </c>
      <c r="E1123" s="5">
        <f>VLOOKUP($C1123,Customer!$A$1:$C$896,3,0)</f>
        <v>6283849800092</v>
      </c>
      <c r="F1123" s="5" t="s">
        <v>1268</v>
      </c>
      <c r="G1123" s="28">
        <v>2</v>
      </c>
      <c r="H1123" s="33">
        <f>VLOOKUP($F1123,Produk!$B$2:$C$63,2,0)</f>
        <v>35000</v>
      </c>
      <c r="I1123" s="33">
        <f t="shared" si="25"/>
        <v>70000</v>
      </c>
      <c r="J1123" s="30" t="s">
        <v>1266</v>
      </c>
      <c r="K1123" s="5" t="s">
        <v>1278</v>
      </c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</row>
    <row r="1124" spans="1:23" ht="20">
      <c r="A1124" s="5" t="s">
        <v>1281</v>
      </c>
      <c r="B1124" s="31">
        <v>45153</v>
      </c>
      <c r="C1124" s="5" t="s">
        <v>783</v>
      </c>
      <c r="D1124" s="32" t="str">
        <f>VLOOKUP($C1124,Customer!$A$1:$C$896,2,0)</f>
        <v>Dwiputra Rachman</v>
      </c>
      <c r="E1124" s="5">
        <f>VLOOKUP($C1124,Customer!$A$1:$C$896,3,0)</f>
        <v>6283849800092</v>
      </c>
      <c r="F1124" s="5" t="s">
        <v>1294</v>
      </c>
      <c r="G1124" s="28">
        <v>1</v>
      </c>
      <c r="H1124" s="33">
        <f>VLOOKUP($F1124,Produk!$B$2:$C$63,2,0)</f>
        <v>28000</v>
      </c>
      <c r="I1124" s="33">
        <f t="shared" si="25"/>
        <v>28000</v>
      </c>
      <c r="J1124" s="30" t="s">
        <v>1266</v>
      </c>
      <c r="K1124" s="5" t="s">
        <v>1267</v>
      </c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</row>
    <row r="1125" spans="1:23" ht="20">
      <c r="A1125" s="5" t="s">
        <v>1284</v>
      </c>
      <c r="B1125" s="31">
        <v>45154</v>
      </c>
      <c r="C1125" s="5" t="s">
        <v>294</v>
      </c>
      <c r="D1125" s="32" t="str">
        <f>VLOOKUP($C1125,Customer!$A$1:$C$896,2,0)</f>
        <v>Almira Hasna Zulfany</v>
      </c>
      <c r="E1125" s="6">
        <f>VLOOKUP($C1125,Customer!$A$1:$C$896,3,0)</f>
        <v>6285854577350</v>
      </c>
      <c r="F1125" s="5" t="s">
        <v>1268</v>
      </c>
      <c r="G1125" s="28">
        <v>2</v>
      </c>
      <c r="H1125" s="33">
        <f>VLOOKUP($F1125,Produk!$B$2:$C$63,2,0)</f>
        <v>35000</v>
      </c>
      <c r="I1125" s="33">
        <f t="shared" si="25"/>
        <v>70000</v>
      </c>
      <c r="J1125" s="30" t="s">
        <v>1266</v>
      </c>
      <c r="K1125" s="5" t="s">
        <v>1267</v>
      </c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</row>
    <row r="1126" spans="1:23" ht="20">
      <c r="A1126" s="5" t="s">
        <v>1284</v>
      </c>
      <c r="B1126" s="31">
        <v>45154</v>
      </c>
      <c r="C1126" s="5" t="s">
        <v>294</v>
      </c>
      <c r="D1126" s="32" t="str">
        <f>VLOOKUP($C1126,Customer!$A$1:$C$896,2,0)</f>
        <v>Almira Hasna Zulfany</v>
      </c>
      <c r="E1126" s="6">
        <f>VLOOKUP($C1126,Customer!$A$1:$C$896,3,0)</f>
        <v>6285854577350</v>
      </c>
      <c r="F1126" s="5" t="s">
        <v>1316</v>
      </c>
      <c r="G1126" s="28">
        <v>1</v>
      </c>
      <c r="H1126" s="33">
        <f>VLOOKUP($F1126,Produk!$B$2:$C$63,2,0)</f>
        <v>30000</v>
      </c>
      <c r="I1126" s="33">
        <f t="shared" si="25"/>
        <v>30000</v>
      </c>
      <c r="J1126" s="30" t="s">
        <v>1266</v>
      </c>
      <c r="K1126" s="5" t="s">
        <v>1267</v>
      </c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</row>
    <row r="1127" spans="1:23" ht="20">
      <c r="A1127" s="5" t="s">
        <v>1284</v>
      </c>
      <c r="B1127" s="31">
        <v>45154</v>
      </c>
      <c r="C1127" s="5" t="s">
        <v>294</v>
      </c>
      <c r="D1127" s="32" t="str">
        <f>VLOOKUP($C1127,Customer!$A$1:$C$896,2,0)</f>
        <v>Almira Hasna Zulfany</v>
      </c>
      <c r="E1127" s="6">
        <f>VLOOKUP($C1127,Customer!$A$1:$C$896,3,0)</f>
        <v>6285854577350</v>
      </c>
      <c r="F1127" s="5" t="s">
        <v>1285</v>
      </c>
      <c r="G1127" s="28">
        <v>2</v>
      </c>
      <c r="H1127" s="33">
        <f>VLOOKUP($F1127,Produk!$B$2:$C$63,2,0)</f>
        <v>10000</v>
      </c>
      <c r="I1127" s="33">
        <f t="shared" si="25"/>
        <v>20000</v>
      </c>
      <c r="J1127" s="30" t="s">
        <v>1266</v>
      </c>
      <c r="K1127" s="5" t="s">
        <v>1278</v>
      </c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</row>
    <row r="1128" spans="1:23" ht="20">
      <c r="A1128" s="5" t="s">
        <v>1270</v>
      </c>
      <c r="B1128" s="31">
        <v>45157</v>
      </c>
      <c r="C1128" s="5" t="s">
        <v>3</v>
      </c>
      <c r="D1128" s="32" t="str">
        <f>VLOOKUP($C1128,Customer!$A$1:$C$896,2,0)</f>
        <v>Citra Bayunda</v>
      </c>
      <c r="E1128" s="6">
        <f>VLOOKUP($C1128,Customer!$A$1:$C$896,3,0)</f>
        <v>6281231177447</v>
      </c>
      <c r="F1128" s="5" t="s">
        <v>1282</v>
      </c>
      <c r="G1128" s="28">
        <v>1</v>
      </c>
      <c r="H1128" s="33">
        <f>VLOOKUP($F1128,Produk!$B$2:$C$63,2,0)</f>
        <v>30000</v>
      </c>
      <c r="I1128" s="33">
        <f t="shared" si="25"/>
        <v>30000</v>
      </c>
      <c r="J1128" s="30" t="s">
        <v>1266</v>
      </c>
      <c r="K1128" s="5" t="s">
        <v>1267</v>
      </c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</row>
    <row r="1129" spans="1:23" ht="20">
      <c r="A1129" s="5" t="s">
        <v>1270</v>
      </c>
      <c r="B1129" s="31">
        <v>45157</v>
      </c>
      <c r="C1129" s="5" t="s">
        <v>3</v>
      </c>
      <c r="D1129" s="32" t="str">
        <f>VLOOKUP($C1129,Customer!$A$1:$C$896,2,0)</f>
        <v>Citra Bayunda</v>
      </c>
      <c r="E1129" s="6">
        <f>VLOOKUP($C1129,Customer!$A$1:$C$896,3,0)</f>
        <v>6281231177447</v>
      </c>
      <c r="F1129" s="5" t="s">
        <v>1285</v>
      </c>
      <c r="G1129" s="28">
        <v>2</v>
      </c>
      <c r="H1129" s="33">
        <f>VLOOKUP($F1129,Produk!$B$2:$C$63,2,0)</f>
        <v>10000</v>
      </c>
      <c r="I1129" s="33">
        <f t="shared" si="25"/>
        <v>20000</v>
      </c>
      <c r="J1129" s="30" t="s">
        <v>1266</v>
      </c>
      <c r="K1129" s="5" t="s">
        <v>1267</v>
      </c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</row>
    <row r="1130" spans="1:23" ht="20">
      <c r="A1130" s="5" t="s">
        <v>1270</v>
      </c>
      <c r="B1130" s="31">
        <v>45157</v>
      </c>
      <c r="C1130" s="5" t="s">
        <v>3</v>
      </c>
      <c r="D1130" s="32" t="str">
        <f>VLOOKUP($C1130,Customer!$A$1:$C$896,2,0)</f>
        <v>Citra Bayunda</v>
      </c>
      <c r="E1130" s="6">
        <f>VLOOKUP($C1130,Customer!$A$1:$C$896,3,0)</f>
        <v>6281231177447</v>
      </c>
      <c r="F1130" s="5" t="s">
        <v>1274</v>
      </c>
      <c r="G1130" s="28">
        <v>1</v>
      </c>
      <c r="H1130" s="33">
        <f>VLOOKUP($F1130,Produk!$B$2:$C$63,2,0)</f>
        <v>22000</v>
      </c>
      <c r="I1130" s="33">
        <f t="shared" si="25"/>
        <v>22000</v>
      </c>
      <c r="J1130" s="30" t="s">
        <v>1266</v>
      </c>
      <c r="K1130" s="5" t="s">
        <v>1267</v>
      </c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</row>
    <row r="1131" spans="1:23" ht="20">
      <c r="A1131" s="5" t="s">
        <v>1270</v>
      </c>
      <c r="B1131" s="31">
        <v>45157</v>
      </c>
      <c r="C1131" s="5" t="s">
        <v>3</v>
      </c>
      <c r="D1131" s="32" t="str">
        <f>VLOOKUP($C1131,Customer!$A$1:$C$896,2,0)</f>
        <v>Citra Bayunda</v>
      </c>
      <c r="E1131" s="6">
        <f>VLOOKUP($C1131,Customer!$A$1:$C$896,3,0)</f>
        <v>6281231177447</v>
      </c>
      <c r="F1131" s="5" t="s">
        <v>1273</v>
      </c>
      <c r="G1131" s="28">
        <v>1</v>
      </c>
      <c r="H1131" s="33">
        <f>VLOOKUP($F1131,Produk!$B$2:$C$63,2,0)</f>
        <v>22000</v>
      </c>
      <c r="I1131" s="33">
        <f t="shared" si="25"/>
        <v>22000</v>
      </c>
      <c r="J1131" s="30" t="s">
        <v>1266</v>
      </c>
      <c r="K1131" s="5" t="s">
        <v>1267</v>
      </c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</row>
    <row r="1132" spans="1:23" ht="20">
      <c r="A1132" s="5" t="s">
        <v>1270</v>
      </c>
      <c r="B1132" s="31">
        <v>45157</v>
      </c>
      <c r="C1132" s="5" t="s">
        <v>3</v>
      </c>
      <c r="D1132" s="32" t="str">
        <f>VLOOKUP($C1132,Customer!$A$1:$C$896,2,0)</f>
        <v>Citra Bayunda</v>
      </c>
      <c r="E1132" s="6">
        <f>VLOOKUP($C1132,Customer!$A$1:$C$896,3,0)</f>
        <v>6281231177447</v>
      </c>
      <c r="F1132" s="5" t="s">
        <v>1326</v>
      </c>
      <c r="G1132" s="28">
        <v>1</v>
      </c>
      <c r="H1132" s="33">
        <f>VLOOKUP($F1132,Produk!$B$2:$C$63,2,0)</f>
        <v>28000</v>
      </c>
      <c r="I1132" s="33">
        <f t="shared" si="25"/>
        <v>28000</v>
      </c>
      <c r="J1132" s="30" t="s">
        <v>1266</v>
      </c>
      <c r="K1132" s="5" t="s">
        <v>1267</v>
      </c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</row>
    <row r="1133" spans="1:23" ht="20">
      <c r="A1133" s="5" t="s">
        <v>1270</v>
      </c>
      <c r="B1133" s="31">
        <v>45157</v>
      </c>
      <c r="C1133" s="5" t="s">
        <v>793</v>
      </c>
      <c r="D1133" s="32" t="str">
        <f>VLOOKUP($C1133,Customer!$A$1:$C$896,2,0)</f>
        <v>Irna</v>
      </c>
      <c r="E1133" s="5">
        <f>VLOOKUP($C1133,Customer!$A$1:$C$896,3,0)</f>
        <v>6282230883108</v>
      </c>
      <c r="F1133" s="5" t="s">
        <v>1268</v>
      </c>
      <c r="G1133" s="28">
        <v>4</v>
      </c>
      <c r="H1133" s="33">
        <f>VLOOKUP($F1133,Produk!$B$2:$C$63,2,0)</f>
        <v>35000</v>
      </c>
      <c r="I1133" s="33">
        <f t="shared" si="25"/>
        <v>140000</v>
      </c>
      <c r="J1133" s="30" t="s">
        <v>1299</v>
      </c>
      <c r="K1133" s="5" t="s">
        <v>1279</v>
      </c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</row>
    <row r="1134" spans="1:23" ht="20">
      <c r="A1134" s="5" t="s">
        <v>1270</v>
      </c>
      <c r="B1134" s="31">
        <v>45157</v>
      </c>
      <c r="C1134" s="5" t="s">
        <v>793</v>
      </c>
      <c r="D1134" s="32" t="str">
        <f>VLOOKUP($C1134,Customer!$A$1:$C$896,2,0)</f>
        <v>Irna</v>
      </c>
      <c r="E1134" s="5">
        <f>VLOOKUP($C1134,Customer!$A$1:$C$896,3,0)</f>
        <v>6282230883108</v>
      </c>
      <c r="F1134" s="5" t="s">
        <v>1286</v>
      </c>
      <c r="G1134" s="28">
        <v>4</v>
      </c>
      <c r="H1134" s="33">
        <f>VLOOKUP($F1134,Produk!$B$2:$C$63,2,0)</f>
        <v>25000</v>
      </c>
      <c r="I1134" s="33">
        <f t="shared" si="25"/>
        <v>100000</v>
      </c>
      <c r="J1134" s="30" t="s">
        <v>1299</v>
      </c>
      <c r="K1134" s="5" t="s">
        <v>1279</v>
      </c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</row>
    <row r="1135" spans="1:23" ht="20">
      <c r="A1135" s="5" t="s">
        <v>1275</v>
      </c>
      <c r="B1135" s="31">
        <v>45158</v>
      </c>
      <c r="C1135" s="5" t="s">
        <v>795</v>
      </c>
      <c r="D1135" s="32" t="str">
        <f>VLOOKUP($C1135,Customer!$A$1:$C$896,2,0)</f>
        <v>Charina</v>
      </c>
      <c r="E1135" s="5">
        <f>VLOOKUP($C1135,Customer!$A$1:$C$896,3,0)</f>
        <v>6289522504242</v>
      </c>
      <c r="F1135" s="5" t="s">
        <v>1282</v>
      </c>
      <c r="G1135" s="28">
        <v>1</v>
      </c>
      <c r="H1135" s="33">
        <f>VLOOKUP($F1135,Produk!$B$2:$C$63,2,0)</f>
        <v>30000</v>
      </c>
      <c r="I1135" s="33">
        <f t="shared" si="25"/>
        <v>30000</v>
      </c>
      <c r="J1135" s="30" t="s">
        <v>1276</v>
      </c>
      <c r="K1135" s="5" t="s">
        <v>1267</v>
      </c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</row>
    <row r="1136" spans="1:23" ht="20">
      <c r="A1136" s="5" t="s">
        <v>1275</v>
      </c>
      <c r="B1136" s="31">
        <v>45158</v>
      </c>
      <c r="C1136" s="5" t="s">
        <v>795</v>
      </c>
      <c r="D1136" s="32" t="str">
        <f>VLOOKUP($C1136,Customer!$A$1:$C$896,2,0)</f>
        <v>Charina</v>
      </c>
      <c r="E1136" s="5">
        <f>VLOOKUP($C1136,Customer!$A$1:$C$896,3,0)</f>
        <v>6289522504242</v>
      </c>
      <c r="F1136" s="5" t="s">
        <v>1274</v>
      </c>
      <c r="G1136" s="28">
        <v>1</v>
      </c>
      <c r="H1136" s="33">
        <f>VLOOKUP($F1136,Produk!$B$2:$C$63,2,0)</f>
        <v>22000</v>
      </c>
      <c r="I1136" s="33">
        <f t="shared" si="25"/>
        <v>22000</v>
      </c>
      <c r="J1136" s="30" t="s">
        <v>1276</v>
      </c>
      <c r="K1136" s="5" t="s">
        <v>1267</v>
      </c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</row>
    <row r="1137" spans="1:23" ht="20">
      <c r="A1137" s="5" t="s">
        <v>1275</v>
      </c>
      <c r="B1137" s="31">
        <v>45158</v>
      </c>
      <c r="C1137" s="5" t="s">
        <v>795</v>
      </c>
      <c r="D1137" s="32" t="str">
        <f>VLOOKUP($C1137,Customer!$A$1:$C$896,2,0)</f>
        <v>Charina</v>
      </c>
      <c r="E1137" s="5">
        <f>VLOOKUP($C1137,Customer!$A$1:$C$896,3,0)</f>
        <v>6289522504242</v>
      </c>
      <c r="F1137" s="5" t="s">
        <v>1273</v>
      </c>
      <c r="G1137" s="28">
        <v>1</v>
      </c>
      <c r="H1137" s="33">
        <f>VLOOKUP($F1137,Produk!$B$2:$C$63,2,0)</f>
        <v>22000</v>
      </c>
      <c r="I1137" s="33">
        <f t="shared" si="25"/>
        <v>22000</v>
      </c>
      <c r="J1137" s="30" t="s">
        <v>1276</v>
      </c>
      <c r="K1137" s="5" t="s">
        <v>1267</v>
      </c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</row>
    <row r="1138" spans="1:23" ht="20">
      <c r="A1138" s="5" t="s">
        <v>1281</v>
      </c>
      <c r="B1138" s="31">
        <v>45160</v>
      </c>
      <c r="C1138" s="5" t="s">
        <v>3</v>
      </c>
      <c r="D1138" s="32" t="str">
        <f>VLOOKUP($C1138,Customer!$A$1:$C$896,2,0)</f>
        <v>Citra Bayunda</v>
      </c>
      <c r="E1138" s="6">
        <f>VLOOKUP($C1138,Customer!$A$1:$C$896,3,0)</f>
        <v>6281231177447</v>
      </c>
      <c r="F1138" s="5" t="s">
        <v>1282</v>
      </c>
      <c r="G1138" s="28">
        <v>1</v>
      </c>
      <c r="H1138" s="33">
        <f>VLOOKUP($F1138,Produk!$B$2:$C$63,2,0)</f>
        <v>30000</v>
      </c>
      <c r="I1138" s="33">
        <f t="shared" si="25"/>
        <v>30000</v>
      </c>
      <c r="J1138" s="30" t="s">
        <v>1276</v>
      </c>
      <c r="K1138" s="5" t="s">
        <v>1267</v>
      </c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</row>
    <row r="1139" spans="1:23" ht="20">
      <c r="A1139" s="5" t="s">
        <v>1281</v>
      </c>
      <c r="B1139" s="31">
        <v>45160</v>
      </c>
      <c r="C1139" s="5" t="s">
        <v>3</v>
      </c>
      <c r="D1139" s="32" t="str">
        <f>VLOOKUP($C1139,Customer!$A$1:$C$896,2,0)</f>
        <v>Citra Bayunda</v>
      </c>
      <c r="E1139" s="6">
        <f>VLOOKUP($C1139,Customer!$A$1:$C$896,3,0)</f>
        <v>6281231177447</v>
      </c>
      <c r="F1139" s="5" t="s">
        <v>1274</v>
      </c>
      <c r="G1139" s="28">
        <v>1</v>
      </c>
      <c r="H1139" s="33">
        <f>VLOOKUP($F1139,Produk!$B$2:$C$63,2,0)</f>
        <v>22000</v>
      </c>
      <c r="I1139" s="33">
        <f t="shared" si="25"/>
        <v>22000</v>
      </c>
      <c r="J1139" s="30" t="s">
        <v>1276</v>
      </c>
      <c r="K1139" s="5" t="s">
        <v>1267</v>
      </c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</row>
    <row r="1140" spans="1:23" ht="20">
      <c r="A1140" s="5" t="s">
        <v>1281</v>
      </c>
      <c r="B1140" s="31">
        <v>45160</v>
      </c>
      <c r="C1140" s="5" t="s">
        <v>3</v>
      </c>
      <c r="D1140" s="32" t="str">
        <f>VLOOKUP($C1140,Customer!$A$1:$C$896,2,0)</f>
        <v>Citra Bayunda</v>
      </c>
      <c r="E1140" s="6">
        <f>VLOOKUP($C1140,Customer!$A$1:$C$896,3,0)</f>
        <v>6281231177447</v>
      </c>
      <c r="F1140" s="5" t="s">
        <v>1273</v>
      </c>
      <c r="G1140" s="28">
        <v>1</v>
      </c>
      <c r="H1140" s="33">
        <f>VLOOKUP($F1140,Produk!$B$2:$C$63,2,0)</f>
        <v>22000</v>
      </c>
      <c r="I1140" s="33">
        <f t="shared" si="25"/>
        <v>22000</v>
      </c>
      <c r="J1140" s="30" t="s">
        <v>1276</v>
      </c>
      <c r="K1140" s="5" t="s">
        <v>1267</v>
      </c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</row>
    <row r="1141" spans="1:23" ht="20">
      <c r="A1141" s="5" t="s">
        <v>1281</v>
      </c>
      <c r="B1141" s="31">
        <v>45160</v>
      </c>
      <c r="C1141" s="5" t="s">
        <v>21</v>
      </c>
      <c r="D1141" s="32" t="str">
        <f>VLOOKUP($C1141,Customer!$A$1:$C$896,2,0)</f>
        <v>Ratih</v>
      </c>
      <c r="E1141" s="6">
        <f>VLOOKUP($C1141,Customer!$A$1:$C$896,3,0)</f>
        <v>6281252391980</v>
      </c>
      <c r="F1141" s="5" t="s">
        <v>1268</v>
      </c>
      <c r="G1141" s="28">
        <v>2</v>
      </c>
      <c r="H1141" s="33">
        <f>VLOOKUP($F1141,Produk!$B$2:$C$63,2,0)</f>
        <v>35000</v>
      </c>
      <c r="I1141" s="33">
        <f t="shared" si="25"/>
        <v>70000</v>
      </c>
      <c r="J1141" s="30" t="s">
        <v>1299</v>
      </c>
      <c r="K1141" s="5" t="s">
        <v>1279</v>
      </c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</row>
    <row r="1142" spans="1:23" ht="20">
      <c r="A1142" s="5" t="s">
        <v>1292</v>
      </c>
      <c r="B1142" s="31">
        <v>45162</v>
      </c>
      <c r="C1142" s="5" t="s">
        <v>3</v>
      </c>
      <c r="D1142" s="32" t="str">
        <f>VLOOKUP($C1142,Customer!$A$1:$C$896,2,0)</f>
        <v>Citra Bayunda</v>
      </c>
      <c r="E1142" s="6">
        <f>VLOOKUP($C1142,Customer!$A$1:$C$896,3,0)</f>
        <v>6281231177447</v>
      </c>
      <c r="F1142" s="5" t="s">
        <v>1285</v>
      </c>
      <c r="G1142" s="28">
        <v>3</v>
      </c>
      <c r="H1142" s="33">
        <f>VLOOKUP($F1142,Produk!$B$2:$C$63,2,0)</f>
        <v>10000</v>
      </c>
      <c r="I1142" s="33">
        <f t="shared" si="25"/>
        <v>30000</v>
      </c>
      <c r="J1142" s="30" t="s">
        <v>1272</v>
      </c>
      <c r="K1142" s="5" t="s">
        <v>1278</v>
      </c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</row>
    <row r="1143" spans="1:23" ht="20">
      <c r="A1143" s="5" t="s">
        <v>1292</v>
      </c>
      <c r="B1143" s="31">
        <v>45162</v>
      </c>
      <c r="C1143" s="5" t="s">
        <v>3</v>
      </c>
      <c r="D1143" s="32" t="str">
        <f>VLOOKUP($C1143,Customer!$A$1:$C$896,2,0)</f>
        <v>Citra Bayunda</v>
      </c>
      <c r="E1143" s="6">
        <f>VLOOKUP($C1143,Customer!$A$1:$C$896,3,0)</f>
        <v>6281231177447</v>
      </c>
      <c r="F1143" s="5" t="s">
        <v>1286</v>
      </c>
      <c r="G1143" s="28">
        <v>1</v>
      </c>
      <c r="H1143" s="33">
        <f>VLOOKUP($F1143,Produk!$B$2:$C$63,2,0)</f>
        <v>25000</v>
      </c>
      <c r="I1143" s="33">
        <f t="shared" si="25"/>
        <v>25000</v>
      </c>
      <c r="J1143" s="30" t="s">
        <v>1272</v>
      </c>
      <c r="K1143" s="5" t="s">
        <v>1278</v>
      </c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</row>
    <row r="1144" spans="1:23" ht="20">
      <c r="A1144" s="5" t="s">
        <v>1292</v>
      </c>
      <c r="B1144" s="31">
        <v>45162</v>
      </c>
      <c r="C1144" s="5" t="s">
        <v>3</v>
      </c>
      <c r="D1144" s="32" t="str">
        <f>VLOOKUP($C1144,Customer!$A$1:$C$896,2,0)</f>
        <v>Citra Bayunda</v>
      </c>
      <c r="E1144" s="6">
        <f>VLOOKUP($C1144,Customer!$A$1:$C$896,3,0)</f>
        <v>6281231177447</v>
      </c>
      <c r="F1144" s="5" t="s">
        <v>1269</v>
      </c>
      <c r="G1144" s="28">
        <v>1</v>
      </c>
      <c r="H1144" s="33">
        <f>VLOOKUP($F1144,Produk!$B$2:$C$63,2,0)</f>
        <v>28000</v>
      </c>
      <c r="I1144" s="33">
        <f t="shared" si="25"/>
        <v>28000</v>
      </c>
      <c r="J1144" s="30" t="s">
        <v>1272</v>
      </c>
      <c r="K1144" s="5" t="s">
        <v>1278</v>
      </c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</row>
    <row r="1145" spans="1:23" ht="20">
      <c r="A1145" s="5" t="s">
        <v>1264</v>
      </c>
      <c r="B1145" s="31">
        <v>45162</v>
      </c>
      <c r="C1145" s="5" t="s">
        <v>3</v>
      </c>
      <c r="D1145" s="32" t="str">
        <f>VLOOKUP($C1145,Customer!$A$1:$C$896,2,0)</f>
        <v>Citra Bayunda</v>
      </c>
      <c r="E1145" s="6">
        <f>VLOOKUP($C1145,Customer!$A$1:$C$896,3,0)</f>
        <v>6281231177447</v>
      </c>
      <c r="F1145" s="5" t="s">
        <v>1286</v>
      </c>
      <c r="G1145" s="28">
        <v>1</v>
      </c>
      <c r="H1145" s="33">
        <f>VLOOKUP($F1145,Produk!$B$2:$C$63,2,0)</f>
        <v>25000</v>
      </c>
      <c r="I1145" s="33">
        <f t="shared" si="25"/>
        <v>25000</v>
      </c>
      <c r="J1145" s="30" t="s">
        <v>1272</v>
      </c>
      <c r="K1145" s="5" t="s">
        <v>1278</v>
      </c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</row>
    <row r="1146" spans="1:23" ht="20">
      <c r="A1146" s="5" t="s">
        <v>1264</v>
      </c>
      <c r="B1146" s="31">
        <v>45162</v>
      </c>
      <c r="C1146" s="5" t="s">
        <v>3</v>
      </c>
      <c r="D1146" s="32" t="str">
        <f>VLOOKUP($C1146,Customer!$A$1:$C$896,2,0)</f>
        <v>Citra Bayunda</v>
      </c>
      <c r="E1146" s="6">
        <f>VLOOKUP($C1146,Customer!$A$1:$C$896,3,0)</f>
        <v>6281231177447</v>
      </c>
      <c r="F1146" s="5" t="s">
        <v>1269</v>
      </c>
      <c r="G1146" s="28">
        <v>1</v>
      </c>
      <c r="H1146" s="33">
        <f>VLOOKUP($F1146,Produk!$B$2:$C$63,2,0)</f>
        <v>28000</v>
      </c>
      <c r="I1146" s="33">
        <f t="shared" si="25"/>
        <v>28000</v>
      </c>
      <c r="J1146" s="30" t="s">
        <v>1272</v>
      </c>
      <c r="K1146" s="5" t="s">
        <v>1278</v>
      </c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</row>
    <row r="1147" spans="1:23" ht="20">
      <c r="A1147" s="5" t="s">
        <v>1270</v>
      </c>
      <c r="B1147" s="31">
        <v>45162</v>
      </c>
      <c r="C1147" s="5" t="s">
        <v>3</v>
      </c>
      <c r="D1147" s="32" t="str">
        <f>VLOOKUP($C1147,Customer!$A$1:$C$896,2,0)</f>
        <v>Citra Bayunda</v>
      </c>
      <c r="E1147" s="6">
        <f>VLOOKUP($C1147,Customer!$A$1:$C$896,3,0)</f>
        <v>6281231177447</v>
      </c>
      <c r="F1147" s="5" t="s">
        <v>1285</v>
      </c>
      <c r="G1147" s="28">
        <v>1</v>
      </c>
      <c r="H1147" s="33">
        <f>VLOOKUP($F1147,Produk!$B$2:$C$63,2,0)</f>
        <v>10000</v>
      </c>
      <c r="I1147" s="33">
        <f t="shared" si="25"/>
        <v>10000</v>
      </c>
      <c r="J1147" s="30" t="s">
        <v>1272</v>
      </c>
      <c r="K1147" s="5" t="s">
        <v>1278</v>
      </c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</row>
    <row r="1148" spans="1:23" ht="20">
      <c r="A1148" s="5" t="s">
        <v>1270</v>
      </c>
      <c r="B1148" s="31">
        <v>45162</v>
      </c>
      <c r="C1148" s="5" t="s">
        <v>3</v>
      </c>
      <c r="D1148" s="32" t="str">
        <f>VLOOKUP($C1148,Customer!$A$1:$C$896,2,0)</f>
        <v>Citra Bayunda</v>
      </c>
      <c r="E1148" s="6">
        <f>VLOOKUP($C1148,Customer!$A$1:$C$896,3,0)</f>
        <v>6281231177447</v>
      </c>
      <c r="F1148" s="5" t="s">
        <v>1286</v>
      </c>
      <c r="G1148" s="28">
        <v>1</v>
      </c>
      <c r="H1148" s="33">
        <f>VLOOKUP($F1148,Produk!$B$2:$C$63,2,0)</f>
        <v>25000</v>
      </c>
      <c r="I1148" s="33">
        <f t="shared" si="25"/>
        <v>25000</v>
      </c>
      <c r="J1148" s="30" t="s">
        <v>1272</v>
      </c>
      <c r="K1148" s="5" t="s">
        <v>1278</v>
      </c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</row>
    <row r="1149" spans="1:23" ht="20">
      <c r="A1149" s="5" t="s">
        <v>1281</v>
      </c>
      <c r="B1149" s="31">
        <v>45167</v>
      </c>
      <c r="C1149" s="5" t="s">
        <v>294</v>
      </c>
      <c r="D1149" s="32" t="str">
        <f>VLOOKUP($C1149,Customer!$A$1:$C$896,2,0)</f>
        <v>Almira Hasna Zulfany</v>
      </c>
      <c r="E1149" s="6">
        <f>VLOOKUP($C1149,Customer!$A$1:$C$896,3,0)</f>
        <v>6285854577350</v>
      </c>
      <c r="F1149" s="5" t="s">
        <v>1285</v>
      </c>
      <c r="G1149" s="28">
        <v>3</v>
      </c>
      <c r="H1149" s="33">
        <f>VLOOKUP($F1149,Produk!$B$2:$C$63,2,0)</f>
        <v>10000</v>
      </c>
      <c r="I1149" s="33">
        <f t="shared" si="25"/>
        <v>30000</v>
      </c>
      <c r="J1149" s="30" t="s">
        <v>1272</v>
      </c>
      <c r="K1149" s="5" t="s">
        <v>1278</v>
      </c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</row>
    <row r="1150" spans="1:23" ht="20">
      <c r="A1150" s="5" t="s">
        <v>1281</v>
      </c>
      <c r="B1150" s="31">
        <v>45167</v>
      </c>
      <c r="C1150" s="5" t="s">
        <v>294</v>
      </c>
      <c r="D1150" s="32" t="str">
        <f>VLOOKUP($C1150,Customer!$A$1:$C$896,2,0)</f>
        <v>Almira Hasna Zulfany</v>
      </c>
      <c r="E1150" s="6">
        <f>VLOOKUP($C1150,Customer!$A$1:$C$896,3,0)</f>
        <v>6285854577350</v>
      </c>
      <c r="F1150" s="5" t="s">
        <v>1286</v>
      </c>
      <c r="G1150" s="28">
        <v>1</v>
      </c>
      <c r="H1150" s="33">
        <f>VLOOKUP($F1150,Produk!$B$2:$C$63,2,0)</f>
        <v>25000</v>
      </c>
      <c r="I1150" s="33">
        <f t="shared" si="25"/>
        <v>25000</v>
      </c>
      <c r="J1150" s="30" t="s">
        <v>1272</v>
      </c>
      <c r="K1150" s="5" t="s">
        <v>1278</v>
      </c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</row>
    <row r="1151" spans="1:23" ht="20">
      <c r="A1151" s="5" t="s">
        <v>1284</v>
      </c>
      <c r="B1151" s="31">
        <v>45168</v>
      </c>
      <c r="C1151" s="5" t="s">
        <v>3</v>
      </c>
      <c r="D1151" s="32" t="str">
        <f>VLOOKUP($C1151,Customer!$A$1:$C$896,2,0)</f>
        <v>Citra Bayunda</v>
      </c>
      <c r="E1151" s="6">
        <f>VLOOKUP($C1151,Customer!$A$1:$C$896,3,0)</f>
        <v>6281231177447</v>
      </c>
      <c r="F1151" s="5" t="s">
        <v>1274</v>
      </c>
      <c r="G1151" s="28">
        <v>1</v>
      </c>
      <c r="H1151" s="33">
        <f>VLOOKUP($F1151,Produk!$B$2:$C$63,2,0)</f>
        <v>22000</v>
      </c>
      <c r="I1151" s="33">
        <f t="shared" si="25"/>
        <v>22000</v>
      </c>
      <c r="J1151" s="30" t="s">
        <v>1266</v>
      </c>
      <c r="K1151" s="5" t="s">
        <v>1267</v>
      </c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</row>
    <row r="1152" spans="1:23" ht="20">
      <c r="A1152" s="5" t="s">
        <v>1284</v>
      </c>
      <c r="B1152" s="31">
        <v>45168</v>
      </c>
      <c r="C1152" s="5" t="s">
        <v>3</v>
      </c>
      <c r="D1152" s="32" t="str">
        <f>VLOOKUP($C1152,Customer!$A$1:$C$896,2,0)</f>
        <v>Citra Bayunda</v>
      </c>
      <c r="E1152" s="6">
        <f>VLOOKUP($C1152,Customer!$A$1:$C$896,3,0)</f>
        <v>6281231177447</v>
      </c>
      <c r="F1152" s="5" t="s">
        <v>1273</v>
      </c>
      <c r="G1152" s="28">
        <v>1</v>
      </c>
      <c r="H1152" s="33">
        <f>VLOOKUP($F1152,Produk!$B$2:$C$63,2,0)</f>
        <v>22000</v>
      </c>
      <c r="I1152" s="33">
        <f t="shared" si="25"/>
        <v>22000</v>
      </c>
      <c r="J1152" s="30" t="s">
        <v>1266</v>
      </c>
      <c r="K1152" s="5" t="s">
        <v>1267</v>
      </c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</row>
    <row r="1153" spans="1:23" ht="20">
      <c r="A1153" s="5" t="s">
        <v>1284</v>
      </c>
      <c r="B1153" s="31">
        <v>45168</v>
      </c>
      <c r="C1153" s="5" t="s">
        <v>3</v>
      </c>
      <c r="D1153" s="32" t="str">
        <f>VLOOKUP($C1153,Customer!$A$1:$C$896,2,0)</f>
        <v>Citra Bayunda</v>
      </c>
      <c r="E1153" s="6">
        <f>VLOOKUP($C1153,Customer!$A$1:$C$896,3,0)</f>
        <v>6281231177447</v>
      </c>
      <c r="F1153" s="5" t="s">
        <v>1323</v>
      </c>
      <c r="G1153" s="28">
        <v>1</v>
      </c>
      <c r="H1153" s="33">
        <f>VLOOKUP($F1153,Produk!$B$2:$C$63,2,0)</f>
        <v>25000</v>
      </c>
      <c r="I1153" s="33">
        <f t="shared" si="25"/>
        <v>25000</v>
      </c>
      <c r="J1153" s="30" t="s">
        <v>1266</v>
      </c>
      <c r="K1153" s="5" t="s">
        <v>1267</v>
      </c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</row>
    <row r="1154" spans="1:23" ht="20">
      <c r="A1154" s="5" t="s">
        <v>1284</v>
      </c>
      <c r="B1154" s="31">
        <v>45168</v>
      </c>
      <c r="C1154" s="5" t="s">
        <v>3</v>
      </c>
      <c r="D1154" s="32" t="str">
        <f>VLOOKUP($C1154,Customer!$A$1:$C$896,2,0)</f>
        <v>Citra Bayunda</v>
      </c>
      <c r="E1154" s="6">
        <f>VLOOKUP($C1154,Customer!$A$1:$C$896,3,0)</f>
        <v>6281231177447</v>
      </c>
      <c r="F1154" s="5" t="s">
        <v>1285</v>
      </c>
      <c r="G1154" s="28">
        <v>2</v>
      </c>
      <c r="H1154" s="33">
        <f>VLOOKUP($F1154,Produk!$B$2:$C$63,2,0)</f>
        <v>10000</v>
      </c>
      <c r="I1154" s="33">
        <f t="shared" si="25"/>
        <v>20000</v>
      </c>
      <c r="J1154" s="30" t="s">
        <v>1266</v>
      </c>
      <c r="K1154" s="5" t="s">
        <v>1278</v>
      </c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</row>
    <row r="1155" spans="1:23" ht="20">
      <c r="A1155" s="5" t="s">
        <v>1264</v>
      </c>
      <c r="B1155" s="31">
        <v>45170</v>
      </c>
      <c r="C1155" s="5" t="s">
        <v>3</v>
      </c>
      <c r="D1155" s="32" t="str">
        <f>VLOOKUP($C1155,Customer!$A$1:$C$896,2,0)</f>
        <v>Citra Bayunda</v>
      </c>
      <c r="E1155" s="6">
        <f>VLOOKUP($C1155,Customer!$A$1:$C$896,3,0)</f>
        <v>6281231177447</v>
      </c>
      <c r="F1155" s="5" t="s">
        <v>1323</v>
      </c>
      <c r="G1155" s="28">
        <v>1</v>
      </c>
      <c r="H1155" s="33">
        <f>VLOOKUP($F1155,Produk!$B$2:$C$63,2,0)</f>
        <v>25000</v>
      </c>
      <c r="I1155" s="33">
        <f t="shared" si="25"/>
        <v>25000</v>
      </c>
      <c r="J1155" s="30" t="s">
        <v>1272</v>
      </c>
      <c r="K1155" s="5" t="s">
        <v>1267</v>
      </c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</row>
    <row r="1156" spans="1:23" ht="20">
      <c r="A1156" s="5" t="s">
        <v>1264</v>
      </c>
      <c r="B1156" s="31">
        <v>45170</v>
      </c>
      <c r="C1156" s="5" t="s">
        <v>3</v>
      </c>
      <c r="D1156" s="32" t="str">
        <f>VLOOKUP($C1156,Customer!$A$1:$C$896,2,0)</f>
        <v>Citra Bayunda</v>
      </c>
      <c r="E1156" s="6">
        <f>VLOOKUP($C1156,Customer!$A$1:$C$896,3,0)</f>
        <v>6281231177447</v>
      </c>
      <c r="F1156" s="5" t="s">
        <v>1285</v>
      </c>
      <c r="G1156" s="28">
        <v>1</v>
      </c>
      <c r="H1156" s="33">
        <f>VLOOKUP($F1156,Produk!$B$2:$C$63,2,0)</f>
        <v>10000</v>
      </c>
      <c r="I1156" s="33">
        <f t="shared" si="25"/>
        <v>10000</v>
      </c>
      <c r="J1156" s="30" t="s">
        <v>1272</v>
      </c>
      <c r="K1156" s="5" t="s">
        <v>1267</v>
      </c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</row>
    <row r="1157" spans="1:23" ht="20">
      <c r="A1157" s="5" t="s">
        <v>1270</v>
      </c>
      <c r="B1157" s="31">
        <v>45171</v>
      </c>
      <c r="C1157" s="5" t="s">
        <v>803</v>
      </c>
      <c r="D1157" s="32" t="str">
        <f>VLOOKUP($C1157,Customer!$A$1:$C$896,2,0)</f>
        <v>Eka</v>
      </c>
      <c r="E1157" s="5">
        <f>VLOOKUP($C1157,Customer!$A$1:$C$896,3,0)</f>
        <v>6285648565539</v>
      </c>
      <c r="F1157" s="5" t="s">
        <v>1323</v>
      </c>
      <c r="G1157" s="28">
        <v>1</v>
      </c>
      <c r="H1157" s="33">
        <f>VLOOKUP($F1157,Produk!$B$2:$C$63,2,0)</f>
        <v>25000</v>
      </c>
      <c r="I1157" s="33">
        <f t="shared" si="25"/>
        <v>25000</v>
      </c>
      <c r="J1157" s="30" t="s">
        <v>1266</v>
      </c>
      <c r="K1157" s="5" t="s">
        <v>1267</v>
      </c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</row>
    <row r="1158" spans="1:23" ht="20">
      <c r="A1158" s="5" t="s">
        <v>1270</v>
      </c>
      <c r="B1158" s="31">
        <v>45171</v>
      </c>
      <c r="C1158" s="5" t="s">
        <v>803</v>
      </c>
      <c r="D1158" s="32" t="str">
        <f>VLOOKUP($C1158,Customer!$A$1:$C$896,2,0)</f>
        <v>Eka</v>
      </c>
      <c r="E1158" s="5">
        <f>VLOOKUP($C1158,Customer!$A$1:$C$896,3,0)</f>
        <v>6285648565539</v>
      </c>
      <c r="F1158" s="5" t="s">
        <v>1285</v>
      </c>
      <c r="G1158" s="28">
        <v>1</v>
      </c>
      <c r="H1158" s="33">
        <f>VLOOKUP($F1158,Produk!$B$2:$C$63,2,0)</f>
        <v>10000</v>
      </c>
      <c r="I1158" s="33">
        <f t="shared" si="25"/>
        <v>10000</v>
      </c>
      <c r="J1158" s="30" t="s">
        <v>1266</v>
      </c>
      <c r="K1158" s="5" t="s">
        <v>1267</v>
      </c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</row>
    <row r="1159" spans="1:23" ht="20">
      <c r="A1159" s="5" t="s">
        <v>1270</v>
      </c>
      <c r="B1159" s="31">
        <v>45171</v>
      </c>
      <c r="C1159" s="5" t="s">
        <v>803</v>
      </c>
      <c r="D1159" s="32" t="str">
        <f>VLOOKUP($C1159,Customer!$A$1:$C$896,2,0)</f>
        <v>Eka</v>
      </c>
      <c r="E1159" s="5">
        <f>VLOOKUP($C1159,Customer!$A$1:$C$896,3,0)</f>
        <v>6285648565539</v>
      </c>
      <c r="F1159" s="5" t="s">
        <v>1274</v>
      </c>
      <c r="G1159" s="28">
        <v>1</v>
      </c>
      <c r="H1159" s="33">
        <f>VLOOKUP($F1159,Produk!$B$2:$C$63,2,0)</f>
        <v>22000</v>
      </c>
      <c r="I1159" s="33">
        <f t="shared" si="25"/>
        <v>22000</v>
      </c>
      <c r="J1159" s="30" t="s">
        <v>1266</v>
      </c>
      <c r="K1159" s="5" t="s">
        <v>1267</v>
      </c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</row>
    <row r="1160" spans="1:23" ht="20">
      <c r="A1160" s="5" t="s">
        <v>1270</v>
      </c>
      <c r="B1160" s="31">
        <v>45171</v>
      </c>
      <c r="C1160" s="5" t="s">
        <v>803</v>
      </c>
      <c r="D1160" s="32" t="str">
        <f>VLOOKUP($C1160,Customer!$A$1:$C$896,2,0)</f>
        <v>Eka</v>
      </c>
      <c r="E1160" s="5">
        <f>VLOOKUP($C1160,Customer!$A$1:$C$896,3,0)</f>
        <v>6285648565539</v>
      </c>
      <c r="F1160" s="5" t="s">
        <v>1273</v>
      </c>
      <c r="G1160" s="28">
        <v>1</v>
      </c>
      <c r="H1160" s="33">
        <f>VLOOKUP($F1160,Produk!$B$2:$C$63,2,0)</f>
        <v>22000</v>
      </c>
      <c r="I1160" s="33">
        <f t="shared" si="25"/>
        <v>22000</v>
      </c>
      <c r="J1160" s="30" t="s">
        <v>1266</v>
      </c>
      <c r="K1160" s="5" t="s">
        <v>1267</v>
      </c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</row>
    <row r="1161" spans="1:23" ht="20">
      <c r="A1161" s="5" t="s">
        <v>1281</v>
      </c>
      <c r="B1161" s="31">
        <v>45174</v>
      </c>
      <c r="C1161" s="5" t="s">
        <v>805</v>
      </c>
      <c r="D1161" s="32" t="str">
        <f>VLOOKUP($C1161,Customer!$A$1:$C$896,2,0)</f>
        <v>Tary</v>
      </c>
      <c r="E1161" s="5">
        <f>VLOOKUP($C1161,Customer!$A$1:$C$896,3,0)</f>
        <v>6287757578555</v>
      </c>
      <c r="F1161" s="5" t="s">
        <v>1323</v>
      </c>
      <c r="G1161" s="28">
        <v>1</v>
      </c>
      <c r="H1161" s="33">
        <f>VLOOKUP($F1161,Produk!$B$2:$C$63,2,0)</f>
        <v>25000</v>
      </c>
      <c r="I1161" s="33">
        <f t="shared" si="25"/>
        <v>25000</v>
      </c>
      <c r="J1161" s="30" t="s">
        <v>1272</v>
      </c>
      <c r="K1161" s="5" t="s">
        <v>1267</v>
      </c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</row>
    <row r="1162" spans="1:23" ht="20">
      <c r="A1162" s="5" t="s">
        <v>1281</v>
      </c>
      <c r="B1162" s="31">
        <v>45174</v>
      </c>
      <c r="C1162" s="5" t="s">
        <v>805</v>
      </c>
      <c r="D1162" s="32" t="str">
        <f>VLOOKUP($C1162,Customer!$A$1:$C$896,2,0)</f>
        <v>Tary</v>
      </c>
      <c r="E1162" s="5">
        <f>VLOOKUP($C1162,Customer!$A$1:$C$896,3,0)</f>
        <v>6287757578555</v>
      </c>
      <c r="F1162" s="5" t="s">
        <v>1324</v>
      </c>
      <c r="G1162" s="28">
        <v>1</v>
      </c>
      <c r="H1162" s="33">
        <f>VLOOKUP($F1162,Produk!$B$2:$C$63,2,0)</f>
        <v>45000</v>
      </c>
      <c r="I1162" s="33">
        <f t="shared" si="25"/>
        <v>45000</v>
      </c>
      <c r="J1162" s="30" t="s">
        <v>1272</v>
      </c>
      <c r="K1162" s="5" t="s">
        <v>1267</v>
      </c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</row>
    <row r="1163" spans="1:23" ht="20">
      <c r="A1163" s="5" t="s">
        <v>1281</v>
      </c>
      <c r="B1163" s="31">
        <v>45174</v>
      </c>
      <c r="C1163" s="5" t="s">
        <v>805</v>
      </c>
      <c r="D1163" s="32" t="str">
        <f>VLOOKUP($C1163,Customer!$A$1:$C$896,2,0)</f>
        <v>Tary</v>
      </c>
      <c r="E1163" s="5">
        <f>VLOOKUP($C1163,Customer!$A$1:$C$896,3,0)</f>
        <v>6287757578555</v>
      </c>
      <c r="F1163" s="5" t="s">
        <v>1325</v>
      </c>
      <c r="G1163" s="28">
        <v>3</v>
      </c>
      <c r="H1163" s="33">
        <f>VLOOKUP($F1163,Produk!$B$2:$C$63,2,0)</f>
        <v>22000</v>
      </c>
      <c r="I1163" s="33">
        <f t="shared" si="25"/>
        <v>66000</v>
      </c>
      <c r="J1163" s="30" t="s">
        <v>1272</v>
      </c>
      <c r="K1163" s="5" t="s">
        <v>1267</v>
      </c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</row>
    <row r="1164" spans="1:23" ht="20">
      <c r="A1164" s="5" t="s">
        <v>1281</v>
      </c>
      <c r="B1164" s="31">
        <v>45174</v>
      </c>
      <c r="C1164" s="5" t="s">
        <v>807</v>
      </c>
      <c r="D1164" s="32" t="str">
        <f>VLOOKUP($C1164,Customer!$A$1:$C$896,2,0)</f>
        <v>Ainun J</v>
      </c>
      <c r="E1164" s="5">
        <f>VLOOKUP($C1164,Customer!$A$1:$C$896,3,0)</f>
        <v>6282234701153</v>
      </c>
      <c r="F1164" s="5" t="s">
        <v>1323</v>
      </c>
      <c r="G1164" s="28">
        <v>1</v>
      </c>
      <c r="H1164" s="33">
        <f>VLOOKUP($F1164,Produk!$B$2:$C$63,2,0)</f>
        <v>25000</v>
      </c>
      <c r="I1164" s="33">
        <f t="shared" si="25"/>
        <v>25000</v>
      </c>
      <c r="J1164" s="30" t="s">
        <v>1299</v>
      </c>
      <c r="K1164" s="5" t="s">
        <v>1267</v>
      </c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</row>
    <row r="1165" spans="1:23" ht="20">
      <c r="A1165" s="5" t="s">
        <v>1281</v>
      </c>
      <c r="B1165" s="31">
        <v>45174</v>
      </c>
      <c r="C1165" s="5" t="s">
        <v>807</v>
      </c>
      <c r="D1165" s="32" t="str">
        <f>VLOOKUP($C1165,Customer!$A$1:$C$896,2,0)</f>
        <v>Ainun J</v>
      </c>
      <c r="E1165" s="5">
        <f>VLOOKUP($C1165,Customer!$A$1:$C$896,3,0)</f>
        <v>6282234701153</v>
      </c>
      <c r="F1165" s="5" t="s">
        <v>1324</v>
      </c>
      <c r="G1165" s="28">
        <v>1</v>
      </c>
      <c r="H1165" s="33">
        <f>VLOOKUP($F1165,Produk!$B$2:$C$63,2,0)</f>
        <v>45000</v>
      </c>
      <c r="I1165" s="33">
        <f t="shared" si="25"/>
        <v>45000</v>
      </c>
      <c r="J1165" s="30" t="s">
        <v>1299</v>
      </c>
      <c r="K1165" s="5" t="s">
        <v>1267</v>
      </c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</row>
    <row r="1166" spans="1:23" ht="20">
      <c r="A1166" s="5" t="s">
        <v>1281</v>
      </c>
      <c r="B1166" s="31">
        <v>45174</v>
      </c>
      <c r="C1166" s="5" t="s">
        <v>807</v>
      </c>
      <c r="D1166" s="32" t="str">
        <f>VLOOKUP($C1166,Customer!$A$1:$C$896,2,0)</f>
        <v>Ainun J</v>
      </c>
      <c r="E1166" s="5">
        <f>VLOOKUP($C1166,Customer!$A$1:$C$896,3,0)</f>
        <v>6282234701153</v>
      </c>
      <c r="F1166" s="5" t="s">
        <v>1325</v>
      </c>
      <c r="G1166" s="28">
        <v>1</v>
      </c>
      <c r="H1166" s="33">
        <f>VLOOKUP($F1166,Produk!$B$2:$C$63,2,0)</f>
        <v>22000</v>
      </c>
      <c r="I1166" s="33">
        <f t="shared" si="25"/>
        <v>22000</v>
      </c>
      <c r="J1166" s="30" t="s">
        <v>1299</v>
      </c>
      <c r="K1166" s="5" t="s">
        <v>1267</v>
      </c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</row>
    <row r="1167" spans="1:23" ht="20">
      <c r="A1167" s="5" t="s">
        <v>1264</v>
      </c>
      <c r="B1167" s="31">
        <v>45177</v>
      </c>
      <c r="C1167" s="5" t="s">
        <v>3</v>
      </c>
      <c r="D1167" s="32" t="str">
        <f>VLOOKUP($C1167,Customer!$A$1:$C$896,2,0)</f>
        <v>Citra Bayunda</v>
      </c>
      <c r="E1167" s="6">
        <f>VLOOKUP($C1167,Customer!$A$1:$C$896,3,0)</f>
        <v>6281231177447</v>
      </c>
      <c r="F1167" s="5" t="s">
        <v>1324</v>
      </c>
      <c r="G1167" s="28">
        <v>1</v>
      </c>
      <c r="H1167" s="33">
        <f>VLOOKUP($F1167,Produk!$B$2:$C$63,2,0)</f>
        <v>45000</v>
      </c>
      <c r="I1167" s="33">
        <f t="shared" si="25"/>
        <v>45000</v>
      </c>
      <c r="J1167" s="30" t="s">
        <v>1266</v>
      </c>
      <c r="K1167" s="5" t="s">
        <v>1267</v>
      </c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</row>
    <row r="1168" spans="1:23" ht="20">
      <c r="A1168" s="5" t="s">
        <v>1264</v>
      </c>
      <c r="B1168" s="31">
        <v>45177</v>
      </c>
      <c r="C1168" s="5" t="s">
        <v>3</v>
      </c>
      <c r="D1168" s="32" t="str">
        <f>VLOOKUP($C1168,Customer!$A$1:$C$896,2,0)</f>
        <v>Citra Bayunda</v>
      </c>
      <c r="E1168" s="6">
        <f>VLOOKUP($C1168,Customer!$A$1:$C$896,3,0)</f>
        <v>6281231177447</v>
      </c>
      <c r="F1168" s="5" t="s">
        <v>1317</v>
      </c>
      <c r="G1168" s="28">
        <v>2</v>
      </c>
      <c r="H1168" s="25">
        <f>VLOOKUP($F1168,Produk!$B$2:$C$75,2,0)</f>
        <v>27000</v>
      </c>
      <c r="I1168" s="33">
        <f t="shared" si="25"/>
        <v>54000</v>
      </c>
      <c r="J1168" s="30" t="s">
        <v>1266</v>
      </c>
      <c r="K1168" s="5" t="s">
        <v>1267</v>
      </c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</row>
    <row r="1169" spans="1:23" ht="20">
      <c r="A1169" s="5" t="s">
        <v>1264</v>
      </c>
      <c r="B1169" s="31">
        <v>45177</v>
      </c>
      <c r="C1169" s="5" t="s">
        <v>3</v>
      </c>
      <c r="D1169" s="32" t="str">
        <f>VLOOKUP($C1169,Customer!$A$1:$C$896,2,0)</f>
        <v>Citra Bayunda</v>
      </c>
      <c r="E1169" s="6">
        <f>VLOOKUP($C1169,Customer!$A$1:$C$896,3,0)</f>
        <v>6281231177447</v>
      </c>
      <c r="F1169" s="5" t="s">
        <v>1287</v>
      </c>
      <c r="G1169" s="28">
        <v>1</v>
      </c>
      <c r="H1169" s="25">
        <f>VLOOKUP($F1169,Produk!$B$2:$C$75,2,0)</f>
        <v>27000</v>
      </c>
      <c r="I1169" s="33">
        <f t="shared" si="25"/>
        <v>27000</v>
      </c>
      <c r="J1169" s="30" t="s">
        <v>1266</v>
      </c>
      <c r="K1169" s="5" t="s">
        <v>1267</v>
      </c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</row>
    <row r="1170" spans="1:23" ht="20">
      <c r="A1170" s="5" t="s">
        <v>1270</v>
      </c>
      <c r="B1170" s="31">
        <v>45178</v>
      </c>
      <c r="C1170" s="5" t="s">
        <v>3</v>
      </c>
      <c r="D1170" s="32" t="str">
        <f>VLOOKUP($C1170,Customer!$A$1:$C$896,2,0)</f>
        <v>Citra Bayunda</v>
      </c>
      <c r="E1170" s="6">
        <f>VLOOKUP($C1170,Customer!$A$1:$C$896,3,0)</f>
        <v>6281231177447</v>
      </c>
      <c r="F1170" s="5" t="s">
        <v>1286</v>
      </c>
      <c r="G1170" s="28">
        <v>2</v>
      </c>
      <c r="H1170" s="33">
        <f>VLOOKUP($F1170,Produk!$B$2:$C$63,2,0)</f>
        <v>25000</v>
      </c>
      <c r="I1170" s="33">
        <f t="shared" si="25"/>
        <v>50000</v>
      </c>
      <c r="J1170" s="30" t="s">
        <v>1272</v>
      </c>
      <c r="K1170" s="5" t="s">
        <v>1278</v>
      </c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</row>
    <row r="1171" spans="1:23" ht="20">
      <c r="A1171" s="5" t="s">
        <v>1270</v>
      </c>
      <c r="B1171" s="31">
        <v>45178</v>
      </c>
      <c r="C1171" s="5" t="s">
        <v>3</v>
      </c>
      <c r="D1171" s="32" t="str">
        <f>VLOOKUP($C1171,Customer!$A$1:$C$896,2,0)</f>
        <v>Citra Bayunda</v>
      </c>
      <c r="E1171" s="6">
        <f>VLOOKUP($C1171,Customer!$A$1:$C$896,3,0)</f>
        <v>6281231177447</v>
      </c>
      <c r="F1171" s="5" t="s">
        <v>1269</v>
      </c>
      <c r="G1171" s="28">
        <v>1</v>
      </c>
      <c r="H1171" s="33">
        <f>VLOOKUP($F1171,Produk!$B$2:$C$63,2,0)</f>
        <v>28000</v>
      </c>
      <c r="I1171" s="33">
        <f t="shared" si="25"/>
        <v>28000</v>
      </c>
      <c r="J1171" s="30" t="s">
        <v>1272</v>
      </c>
      <c r="K1171" s="5" t="s">
        <v>1278</v>
      </c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</row>
    <row r="1172" spans="1:23" ht="20">
      <c r="A1172" s="5" t="s">
        <v>1270</v>
      </c>
      <c r="B1172" s="31">
        <v>45178</v>
      </c>
      <c r="C1172" s="5" t="s">
        <v>3</v>
      </c>
      <c r="D1172" s="32" t="str">
        <f>VLOOKUP($C1172,Customer!$A$1:$C$896,2,0)</f>
        <v>Citra Bayunda</v>
      </c>
      <c r="E1172" s="6">
        <f>VLOOKUP($C1172,Customer!$A$1:$C$896,3,0)</f>
        <v>6281231177447</v>
      </c>
      <c r="F1172" s="5" t="s">
        <v>1317</v>
      </c>
      <c r="G1172" s="28">
        <v>1</v>
      </c>
      <c r="H1172" s="25">
        <f>VLOOKUP($F1172,Produk!$B$2:$C$75,2,0)</f>
        <v>27000</v>
      </c>
      <c r="I1172" s="33">
        <f t="shared" si="25"/>
        <v>27000</v>
      </c>
      <c r="J1172" s="30" t="str">
        <f t="shared" ref="J1172:J1173" si="30">J1171</f>
        <v>Cash</v>
      </c>
      <c r="K1172" s="5" t="str">
        <f t="shared" ref="K1172:K1173" si="31">K1164</f>
        <v>Dine-in di Teras Rayu</v>
      </c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</row>
    <row r="1173" spans="1:23" ht="20">
      <c r="A1173" s="5" t="s">
        <v>1270</v>
      </c>
      <c r="B1173" s="31">
        <v>45178</v>
      </c>
      <c r="C1173" s="5" t="s">
        <v>3</v>
      </c>
      <c r="D1173" s="32" t="str">
        <f>VLOOKUP($C1173,Customer!$A$1:$C$896,2,0)</f>
        <v>Citra Bayunda</v>
      </c>
      <c r="E1173" s="6">
        <f>VLOOKUP($C1173,Customer!$A$1:$C$896,3,0)</f>
        <v>6281231177447</v>
      </c>
      <c r="F1173" s="5" t="s">
        <v>1317</v>
      </c>
      <c r="G1173" s="28">
        <v>1</v>
      </c>
      <c r="H1173" s="25">
        <f>VLOOKUP($F1173,Produk!$B$2:$C$75,2,0)</f>
        <v>27000</v>
      </c>
      <c r="I1173" s="33">
        <f t="shared" si="25"/>
        <v>27000</v>
      </c>
      <c r="J1173" s="30" t="str">
        <f t="shared" si="30"/>
        <v>Cash</v>
      </c>
      <c r="K1173" s="5" t="str">
        <f t="shared" si="31"/>
        <v>Dine-in di Teras Rayu</v>
      </c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</row>
    <row r="1174" spans="1:23" ht="20">
      <c r="A1174" s="5" t="s">
        <v>1280</v>
      </c>
      <c r="B1174" s="31">
        <v>45180</v>
      </c>
      <c r="C1174" s="5" t="s">
        <v>604</v>
      </c>
      <c r="D1174" s="32" t="str">
        <f>VLOOKUP($C1174,Customer!$A$1:$C$896,2,0)</f>
        <v xml:space="preserve">Lydia </v>
      </c>
      <c r="E1174" s="5">
        <f>VLOOKUP($C1174,Customer!$A$1:$C$896,3,0)</f>
        <v>6285230003535</v>
      </c>
      <c r="F1174" s="5" t="s">
        <v>1324</v>
      </c>
      <c r="G1174" s="28">
        <v>1</v>
      </c>
      <c r="H1174" s="33">
        <f>VLOOKUP($F1174,Produk!$B$2:$C$63,2,0)</f>
        <v>45000</v>
      </c>
      <c r="I1174" s="33">
        <f t="shared" si="25"/>
        <v>45000</v>
      </c>
      <c r="J1174" s="30" t="s">
        <v>1299</v>
      </c>
      <c r="K1174" s="5" t="s">
        <v>1279</v>
      </c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</row>
    <row r="1175" spans="1:23" ht="20">
      <c r="A1175" s="5" t="s">
        <v>1280</v>
      </c>
      <c r="B1175" s="31">
        <v>45180</v>
      </c>
      <c r="C1175" s="5" t="s">
        <v>604</v>
      </c>
      <c r="D1175" s="32" t="str">
        <f>VLOOKUP($C1175,Customer!$A$1:$C$896,2,0)</f>
        <v xml:space="preserve">Lydia </v>
      </c>
      <c r="E1175" s="5">
        <f>VLOOKUP($C1175,Customer!$A$1:$C$896,3,0)</f>
        <v>6285230003535</v>
      </c>
      <c r="F1175" s="5" t="s">
        <v>1269</v>
      </c>
      <c r="G1175" s="28">
        <v>1</v>
      </c>
      <c r="H1175" s="33">
        <f>VLOOKUP($F1175,Produk!$B$2:$C$63,2,0)</f>
        <v>28000</v>
      </c>
      <c r="I1175" s="33">
        <f t="shared" si="25"/>
        <v>28000</v>
      </c>
      <c r="J1175" s="30" t="s">
        <v>1299</v>
      </c>
      <c r="K1175" s="5" t="s">
        <v>1279</v>
      </c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</row>
    <row r="1176" spans="1:23" ht="20">
      <c r="A1176" s="5" t="s">
        <v>1280</v>
      </c>
      <c r="B1176" s="31">
        <v>45180</v>
      </c>
      <c r="C1176" s="5" t="s">
        <v>811</v>
      </c>
      <c r="D1176" s="32" t="str">
        <f>VLOOKUP($C1176,Customer!$A$1:$C$896,2,0)</f>
        <v>Eva</v>
      </c>
      <c r="E1176" s="5">
        <f>VLOOKUP($C1176,Customer!$A$1:$C$896,3,0)</f>
        <v>62811322329</v>
      </c>
      <c r="F1176" s="5" t="s">
        <v>1327</v>
      </c>
      <c r="G1176" s="28">
        <v>1</v>
      </c>
      <c r="H1176" s="25">
        <f>VLOOKUP($F1176,Produk!$B$2:$C$75,2,0)</f>
        <v>28000</v>
      </c>
      <c r="I1176" s="33">
        <f t="shared" si="25"/>
        <v>28000</v>
      </c>
      <c r="J1176" s="30" t="str">
        <f t="shared" ref="J1176:J1178" si="32">J1175</f>
        <v>Transfer</v>
      </c>
      <c r="K1176" s="5" t="s">
        <v>1267</v>
      </c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</row>
    <row r="1177" spans="1:23" ht="20">
      <c r="A1177" s="5" t="s">
        <v>1280</v>
      </c>
      <c r="B1177" s="31">
        <v>45180</v>
      </c>
      <c r="C1177" s="5" t="s">
        <v>811</v>
      </c>
      <c r="D1177" s="32" t="str">
        <f>VLOOKUP($C1177,Customer!$A$1:$C$896,2,0)</f>
        <v>Eva</v>
      </c>
      <c r="E1177" s="5">
        <f>VLOOKUP($C1177,Customer!$A$1:$C$896,3,0)</f>
        <v>62811322329</v>
      </c>
      <c r="F1177" s="5" t="s">
        <v>1269</v>
      </c>
      <c r="G1177" s="28">
        <v>1</v>
      </c>
      <c r="H1177" s="33">
        <f>VLOOKUP($F1177,Produk!$B$2:$C$63,2,0)</f>
        <v>28000</v>
      </c>
      <c r="I1177" s="33">
        <f t="shared" si="25"/>
        <v>28000</v>
      </c>
      <c r="J1177" s="30" t="str">
        <f t="shared" si="32"/>
        <v>Transfer</v>
      </c>
      <c r="K1177" s="5" t="s">
        <v>1267</v>
      </c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</row>
    <row r="1178" spans="1:23" ht="20">
      <c r="A1178" s="5" t="s">
        <v>1280</v>
      </c>
      <c r="B1178" s="31">
        <v>45180</v>
      </c>
      <c r="C1178" s="5" t="s">
        <v>811</v>
      </c>
      <c r="D1178" s="32" t="str">
        <f>VLOOKUP($C1178,Customer!$A$1:$C$896,2,0)</f>
        <v>Eva</v>
      </c>
      <c r="E1178" s="5">
        <f>VLOOKUP($C1178,Customer!$A$1:$C$896,3,0)</f>
        <v>62811322329</v>
      </c>
      <c r="F1178" s="5" t="s">
        <v>1274</v>
      </c>
      <c r="G1178" s="28">
        <v>2</v>
      </c>
      <c r="H1178" s="33">
        <f>VLOOKUP($F1178,Produk!$B$2:$C$63,2,0)</f>
        <v>22000</v>
      </c>
      <c r="I1178" s="33">
        <f t="shared" si="25"/>
        <v>44000</v>
      </c>
      <c r="J1178" s="30" t="str">
        <f t="shared" si="32"/>
        <v>Transfer</v>
      </c>
      <c r="K1178" s="5" t="s">
        <v>1267</v>
      </c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</row>
    <row r="1179" spans="1:23" ht="20">
      <c r="A1179" s="5" t="s">
        <v>1280</v>
      </c>
      <c r="B1179" s="31">
        <v>45180</v>
      </c>
      <c r="C1179" s="5" t="s">
        <v>811</v>
      </c>
      <c r="D1179" s="32" t="str">
        <f>VLOOKUP($C1179,Customer!$A$1:$C$896,2,0)</f>
        <v>Eva</v>
      </c>
      <c r="E1179" s="5">
        <f>VLOOKUP($C1179,Customer!$A$1:$C$896,3,0)</f>
        <v>62811322329</v>
      </c>
      <c r="F1179" s="5" t="s">
        <v>1326</v>
      </c>
      <c r="G1179" s="28">
        <v>2</v>
      </c>
      <c r="H1179" s="33">
        <f>VLOOKUP($F1179,Produk!$B$2:$C$63,2,0)</f>
        <v>28000</v>
      </c>
      <c r="I1179" s="33">
        <f t="shared" si="25"/>
        <v>56000</v>
      </c>
      <c r="J1179" s="30" t="s">
        <v>1266</v>
      </c>
      <c r="K1179" s="5" t="s">
        <v>1267</v>
      </c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</row>
    <row r="1180" spans="1:23" ht="20">
      <c r="A1180" s="5" t="s">
        <v>1280</v>
      </c>
      <c r="B1180" s="31">
        <v>45180</v>
      </c>
      <c r="C1180" s="5" t="s">
        <v>811</v>
      </c>
      <c r="D1180" s="32" t="str">
        <f>VLOOKUP($C1180,Customer!$A$1:$C$896,2,0)</f>
        <v>Eva</v>
      </c>
      <c r="E1180" s="5">
        <f>VLOOKUP($C1180,Customer!$A$1:$C$896,3,0)</f>
        <v>62811322329</v>
      </c>
      <c r="F1180" s="5" t="s">
        <v>1327</v>
      </c>
      <c r="G1180" s="28">
        <v>1</v>
      </c>
      <c r="H1180" s="25">
        <f>VLOOKUP($F1180,Produk!$B$2:$C$75,2,0)</f>
        <v>28000</v>
      </c>
      <c r="I1180" s="33">
        <f t="shared" si="25"/>
        <v>28000</v>
      </c>
      <c r="J1180" s="30" t="s">
        <v>1266</v>
      </c>
      <c r="K1180" s="5" t="s">
        <v>1267</v>
      </c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</row>
    <row r="1181" spans="1:23" ht="20">
      <c r="A1181" s="5" t="s">
        <v>1281</v>
      </c>
      <c r="B1181" s="31">
        <v>45181</v>
      </c>
      <c r="C1181" s="5" t="s">
        <v>3</v>
      </c>
      <c r="D1181" s="32" t="str">
        <f>VLOOKUP($C1181,Customer!$A$1:$C$896,2,0)</f>
        <v>Citra Bayunda</v>
      </c>
      <c r="E1181" s="6">
        <f>VLOOKUP($C1181,Customer!$A$1:$C$896,3,0)</f>
        <v>6281231177447</v>
      </c>
      <c r="F1181" s="5" t="s">
        <v>1269</v>
      </c>
      <c r="G1181" s="28">
        <v>1</v>
      </c>
      <c r="H1181" s="33">
        <f>VLOOKUP($F1181,Produk!$B$2:$C$63,2,0)</f>
        <v>28000</v>
      </c>
      <c r="I1181" s="33">
        <f t="shared" si="25"/>
        <v>28000</v>
      </c>
      <c r="J1181" s="30" t="s">
        <v>1276</v>
      </c>
      <c r="K1181" s="5" t="s">
        <v>1267</v>
      </c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</row>
    <row r="1182" spans="1:23" ht="20">
      <c r="A1182" s="5" t="s">
        <v>1281</v>
      </c>
      <c r="B1182" s="31">
        <v>45181</v>
      </c>
      <c r="C1182" s="5" t="s">
        <v>3</v>
      </c>
      <c r="D1182" s="32" t="str">
        <f>VLOOKUP($C1182,Customer!$A$1:$C$896,2,0)</f>
        <v>Citra Bayunda</v>
      </c>
      <c r="E1182" s="6">
        <f>VLOOKUP($C1182,Customer!$A$1:$C$896,3,0)</f>
        <v>6281231177447</v>
      </c>
      <c r="F1182" s="5" t="s">
        <v>1286</v>
      </c>
      <c r="G1182" s="28">
        <v>1</v>
      </c>
      <c r="H1182" s="33">
        <f>VLOOKUP($F1182,Produk!$B$2:$C$63,2,0)</f>
        <v>25000</v>
      </c>
      <c r="I1182" s="33">
        <f t="shared" si="25"/>
        <v>25000</v>
      </c>
      <c r="J1182" s="30" t="s">
        <v>1276</v>
      </c>
      <c r="K1182" s="5" t="s">
        <v>1267</v>
      </c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</row>
    <row r="1183" spans="1:23" ht="20">
      <c r="A1183" s="5" t="s">
        <v>1281</v>
      </c>
      <c r="B1183" s="31">
        <v>45181</v>
      </c>
      <c r="C1183" s="5" t="s">
        <v>813</v>
      </c>
      <c r="D1183" s="32" t="str">
        <f>VLOOKUP($C1183,Customer!$A$1:$C$896,2,0)</f>
        <v>Adenia</v>
      </c>
      <c r="E1183" s="5">
        <f>VLOOKUP($C1183,Customer!$A$1:$C$896,3,0)</f>
        <v>62881026794699</v>
      </c>
      <c r="F1183" s="5" t="s">
        <v>1327</v>
      </c>
      <c r="G1183" s="28">
        <v>2</v>
      </c>
      <c r="H1183" s="25">
        <f>VLOOKUP($F1183,Produk!$B$2:$C$75,2,0)</f>
        <v>28000</v>
      </c>
      <c r="I1183" s="33">
        <f t="shared" si="25"/>
        <v>56000</v>
      </c>
      <c r="J1183" s="30" t="s">
        <v>1276</v>
      </c>
      <c r="K1183" s="5" t="s">
        <v>1267</v>
      </c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</row>
    <row r="1184" spans="1:23" ht="20">
      <c r="A1184" s="5" t="s">
        <v>1281</v>
      </c>
      <c r="B1184" s="31">
        <v>45181</v>
      </c>
      <c r="C1184" s="5" t="s">
        <v>3</v>
      </c>
      <c r="D1184" s="32" t="str">
        <f>VLOOKUP($C1184,Customer!$A$1:$C$896,2,0)</f>
        <v>Citra Bayunda</v>
      </c>
      <c r="E1184" s="6">
        <f>VLOOKUP($C1184,Customer!$A$1:$C$896,3,0)</f>
        <v>6281231177447</v>
      </c>
      <c r="F1184" s="5" t="s">
        <v>1269</v>
      </c>
      <c r="G1184" s="28">
        <v>1</v>
      </c>
      <c r="H1184" s="33">
        <f>VLOOKUP($F1184,Produk!$B$2:$C$63,2,0)</f>
        <v>28000</v>
      </c>
      <c r="I1184" s="33">
        <f t="shared" si="25"/>
        <v>28000</v>
      </c>
      <c r="J1184" s="30" t="s">
        <v>1266</v>
      </c>
      <c r="K1184" s="5" t="s">
        <v>1267</v>
      </c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</row>
    <row r="1185" spans="1:23" ht="20">
      <c r="A1185" s="5" t="s">
        <v>1281</v>
      </c>
      <c r="B1185" s="31">
        <v>45181</v>
      </c>
      <c r="C1185" s="5" t="s">
        <v>3</v>
      </c>
      <c r="D1185" s="32" t="str">
        <f>VLOOKUP($C1185,Customer!$A$1:$C$896,2,0)</f>
        <v>Citra Bayunda</v>
      </c>
      <c r="E1185" s="6">
        <f>VLOOKUP($C1185,Customer!$A$1:$C$896,3,0)</f>
        <v>6281231177447</v>
      </c>
      <c r="F1185" s="5" t="s">
        <v>1327</v>
      </c>
      <c r="G1185" s="28">
        <v>1</v>
      </c>
      <c r="H1185" s="25">
        <f>VLOOKUP($F1185,Produk!$B$2:$C$75,2,0)</f>
        <v>28000</v>
      </c>
      <c r="I1185" s="33">
        <f t="shared" si="25"/>
        <v>28000</v>
      </c>
      <c r="J1185" s="30" t="s">
        <v>1266</v>
      </c>
      <c r="K1185" s="5" t="s">
        <v>1267</v>
      </c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</row>
    <row r="1186" spans="1:23" ht="20">
      <c r="A1186" s="5" t="s">
        <v>1281</v>
      </c>
      <c r="B1186" s="31">
        <v>45181</v>
      </c>
      <c r="C1186" s="5" t="s">
        <v>3</v>
      </c>
      <c r="D1186" s="32" t="str">
        <f>VLOOKUP($C1186,Customer!$A$1:$C$896,2,0)</f>
        <v>Citra Bayunda</v>
      </c>
      <c r="E1186" s="6">
        <f>VLOOKUP($C1186,Customer!$A$1:$C$896,3,0)</f>
        <v>6281231177447</v>
      </c>
      <c r="F1186" s="5" t="s">
        <v>1326</v>
      </c>
      <c r="G1186" s="28">
        <v>1</v>
      </c>
      <c r="H1186" s="33">
        <f>VLOOKUP($F1186,Produk!$B$2:$C$63,2,0)</f>
        <v>28000</v>
      </c>
      <c r="I1186" s="33">
        <f t="shared" si="25"/>
        <v>28000</v>
      </c>
      <c r="J1186" s="30" t="s">
        <v>1266</v>
      </c>
      <c r="K1186" s="5" t="s">
        <v>1267</v>
      </c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</row>
    <row r="1187" spans="1:23" ht="20">
      <c r="A1187" s="5" t="s">
        <v>1281</v>
      </c>
      <c r="B1187" s="31">
        <v>45181</v>
      </c>
      <c r="C1187" s="5" t="s">
        <v>3</v>
      </c>
      <c r="D1187" s="32" t="str">
        <f>VLOOKUP($C1187,Customer!$A$1:$C$896,2,0)</f>
        <v>Citra Bayunda</v>
      </c>
      <c r="E1187" s="6">
        <f>VLOOKUP($C1187,Customer!$A$1:$C$896,3,0)</f>
        <v>6281231177447</v>
      </c>
      <c r="F1187" s="5" t="s">
        <v>1286</v>
      </c>
      <c r="G1187" s="28">
        <v>1</v>
      </c>
      <c r="H1187" s="33">
        <f>VLOOKUP($F1187,Produk!$B$2:$C$63,2,0)</f>
        <v>25000</v>
      </c>
      <c r="I1187" s="33">
        <f t="shared" si="25"/>
        <v>25000</v>
      </c>
      <c r="J1187" s="30" t="s">
        <v>1266</v>
      </c>
      <c r="K1187" s="5" t="s">
        <v>1278</v>
      </c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</row>
    <row r="1188" spans="1:23" ht="20">
      <c r="A1188" s="5" t="s">
        <v>1292</v>
      </c>
      <c r="B1188" s="31">
        <v>45183</v>
      </c>
      <c r="C1188" s="5" t="s">
        <v>120</v>
      </c>
      <c r="D1188" s="32" t="str">
        <f>VLOOKUP($C1188,Customer!$A$1:$C$896,2,0)</f>
        <v>Saski</v>
      </c>
      <c r="E1188" s="6">
        <f>VLOOKUP($C1188,Customer!$A$1:$C$896,3,0)</f>
        <v>6282141016689</v>
      </c>
      <c r="F1188" s="5" t="s">
        <v>1286</v>
      </c>
      <c r="G1188" s="28">
        <v>1</v>
      </c>
      <c r="H1188" s="33">
        <f>VLOOKUP($F1188,Produk!$B$2:$C$63,2,0)</f>
        <v>25000</v>
      </c>
      <c r="I1188" s="33">
        <f t="shared" si="25"/>
        <v>25000</v>
      </c>
      <c r="J1188" s="30" t="s">
        <v>1299</v>
      </c>
      <c r="K1188" s="5" t="s">
        <v>1279</v>
      </c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</row>
    <row r="1189" spans="1:23" ht="20">
      <c r="A1189" s="5" t="s">
        <v>1292</v>
      </c>
      <c r="B1189" s="31">
        <v>45183</v>
      </c>
      <c r="C1189" s="5" t="s">
        <v>120</v>
      </c>
      <c r="D1189" s="32" t="str">
        <f>VLOOKUP($C1189,Customer!$A$1:$C$896,2,0)</f>
        <v>Saski</v>
      </c>
      <c r="E1189" s="6">
        <f>VLOOKUP($C1189,Customer!$A$1:$C$896,3,0)</f>
        <v>6282141016689</v>
      </c>
      <c r="F1189" s="5" t="s">
        <v>1268</v>
      </c>
      <c r="G1189" s="28">
        <v>2</v>
      </c>
      <c r="H1189" s="33">
        <f>VLOOKUP($F1189,Produk!$B$2:$C$63,2,0)</f>
        <v>35000</v>
      </c>
      <c r="I1189" s="33">
        <f t="shared" si="25"/>
        <v>70000</v>
      </c>
      <c r="J1189" s="30" t="s">
        <v>1299</v>
      </c>
      <c r="K1189" s="5" t="s">
        <v>1279</v>
      </c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</row>
    <row r="1190" spans="1:23" ht="20">
      <c r="A1190" s="5" t="s">
        <v>1292</v>
      </c>
      <c r="B1190" s="31">
        <v>45183</v>
      </c>
      <c r="C1190" s="5" t="s">
        <v>120</v>
      </c>
      <c r="D1190" s="32" t="str">
        <f>VLOOKUP($C1190,Customer!$A$1:$C$896,2,0)</f>
        <v>Saski</v>
      </c>
      <c r="E1190" s="6">
        <f>VLOOKUP($C1190,Customer!$A$1:$C$896,3,0)</f>
        <v>6282141016689</v>
      </c>
      <c r="F1190" s="5" t="s">
        <v>1290</v>
      </c>
      <c r="G1190" s="28">
        <v>2</v>
      </c>
      <c r="H1190" s="25">
        <f>VLOOKUP($F1190,Produk!$B$2:$C$75,2,0)</f>
        <v>40000</v>
      </c>
      <c r="I1190" s="33">
        <f t="shared" si="25"/>
        <v>80000</v>
      </c>
      <c r="J1190" s="30" t="s">
        <v>1299</v>
      </c>
      <c r="K1190" s="5" t="s">
        <v>1279</v>
      </c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</row>
    <row r="1191" spans="1:23" ht="20">
      <c r="A1191" s="5" t="s">
        <v>1292</v>
      </c>
      <c r="B1191" s="31">
        <v>45183</v>
      </c>
      <c r="C1191" s="5" t="s">
        <v>3</v>
      </c>
      <c r="D1191" s="32" t="str">
        <f>VLOOKUP($C1191,Customer!$A$1:$C$896,2,0)</f>
        <v>Citra Bayunda</v>
      </c>
      <c r="E1191" s="6">
        <f>VLOOKUP($C1191,Customer!$A$1:$C$896,3,0)</f>
        <v>6281231177447</v>
      </c>
      <c r="F1191" s="5" t="s">
        <v>1294</v>
      </c>
      <c r="G1191" s="28">
        <v>1</v>
      </c>
      <c r="H1191" s="33">
        <f>VLOOKUP($F1191,Produk!$B$2:$C$63,2,0)</f>
        <v>28000</v>
      </c>
      <c r="I1191" s="33">
        <f t="shared" si="25"/>
        <v>28000</v>
      </c>
      <c r="J1191" s="30" t="s">
        <v>1266</v>
      </c>
      <c r="K1191" s="5" t="s">
        <v>1279</v>
      </c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</row>
    <row r="1192" spans="1:23" ht="20">
      <c r="A1192" s="5" t="s">
        <v>1264</v>
      </c>
      <c r="B1192" s="31">
        <v>45184</v>
      </c>
      <c r="C1192" s="5" t="s">
        <v>3</v>
      </c>
      <c r="D1192" s="32" t="str">
        <f>VLOOKUP($C1192,Customer!$A$1:$C$896,2,0)</f>
        <v>Citra Bayunda</v>
      </c>
      <c r="E1192" s="6">
        <f>VLOOKUP($C1192,Customer!$A$1:$C$896,3,0)</f>
        <v>6281231177447</v>
      </c>
      <c r="F1192" s="5" t="s">
        <v>1290</v>
      </c>
      <c r="G1192" s="28">
        <v>1</v>
      </c>
      <c r="H1192" s="25">
        <f>VLOOKUP($F1192,Produk!$B$2:$C$75,2,0)</f>
        <v>40000</v>
      </c>
      <c r="I1192" s="33">
        <f t="shared" si="25"/>
        <v>40000</v>
      </c>
      <c r="J1192" s="30" t="s">
        <v>1272</v>
      </c>
      <c r="K1192" s="5" t="s">
        <v>1278</v>
      </c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</row>
    <row r="1193" spans="1:23" ht="20">
      <c r="A1193" s="5" t="s">
        <v>1264</v>
      </c>
      <c r="B1193" s="31">
        <v>45184</v>
      </c>
      <c r="C1193" s="5" t="s">
        <v>3</v>
      </c>
      <c r="D1193" s="32" t="str">
        <f>VLOOKUP($C1193,Customer!$A$1:$C$896,2,0)</f>
        <v>Citra Bayunda</v>
      </c>
      <c r="E1193" s="6">
        <f>VLOOKUP($C1193,Customer!$A$1:$C$896,3,0)</f>
        <v>6281231177447</v>
      </c>
      <c r="F1193" s="5" t="s">
        <v>1273</v>
      </c>
      <c r="G1193" s="28">
        <v>1</v>
      </c>
      <c r="H1193" s="33">
        <f>VLOOKUP($F1193,Produk!$B$2:$C$63,2,0)</f>
        <v>22000</v>
      </c>
      <c r="I1193" s="33">
        <f t="shared" si="25"/>
        <v>22000</v>
      </c>
      <c r="J1193" s="30" t="s">
        <v>1272</v>
      </c>
      <c r="K1193" s="5" t="s">
        <v>1267</v>
      </c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</row>
    <row r="1194" spans="1:23" ht="20">
      <c r="A1194" s="5" t="s">
        <v>1264</v>
      </c>
      <c r="B1194" s="31">
        <v>45184</v>
      </c>
      <c r="C1194" s="5" t="s">
        <v>3</v>
      </c>
      <c r="D1194" s="32" t="str">
        <f>VLOOKUP($C1194,Customer!$A$1:$C$896,2,0)</f>
        <v>Citra Bayunda</v>
      </c>
      <c r="E1194" s="6">
        <f>VLOOKUP($C1194,Customer!$A$1:$C$896,3,0)</f>
        <v>6281231177447</v>
      </c>
      <c r="F1194" s="5" t="s">
        <v>1269</v>
      </c>
      <c r="G1194" s="28">
        <v>2</v>
      </c>
      <c r="H1194" s="33">
        <f>VLOOKUP($F1194,Produk!$B$2:$C$63,2,0)</f>
        <v>28000</v>
      </c>
      <c r="I1194" s="33">
        <f t="shared" si="25"/>
        <v>56000</v>
      </c>
      <c r="J1194" s="30" t="s">
        <v>1276</v>
      </c>
      <c r="K1194" s="5" t="s">
        <v>1278</v>
      </c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</row>
    <row r="1195" spans="1:23" ht="20">
      <c r="A1195" s="5" t="s">
        <v>1264</v>
      </c>
      <c r="B1195" s="31">
        <v>45184</v>
      </c>
      <c r="C1195" s="5" t="s">
        <v>3</v>
      </c>
      <c r="D1195" s="32" t="str">
        <f>VLOOKUP($C1195,Customer!$A$1:$C$896,2,0)</f>
        <v>Citra Bayunda</v>
      </c>
      <c r="E1195" s="6">
        <f>VLOOKUP($C1195,Customer!$A$1:$C$896,3,0)</f>
        <v>6281231177447</v>
      </c>
      <c r="F1195" s="5" t="s">
        <v>1285</v>
      </c>
      <c r="G1195" s="28">
        <v>2</v>
      </c>
      <c r="H1195" s="33">
        <f>VLOOKUP($F1195,Produk!$B$2:$C$63,2,0)</f>
        <v>10000</v>
      </c>
      <c r="I1195" s="33">
        <f t="shared" si="25"/>
        <v>20000</v>
      </c>
      <c r="J1195" s="30" t="s">
        <v>1276</v>
      </c>
      <c r="K1195" s="5" t="s">
        <v>1278</v>
      </c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</row>
    <row r="1196" spans="1:23" ht="20">
      <c r="A1196" s="5" t="s">
        <v>1270</v>
      </c>
      <c r="B1196" s="31">
        <v>45185</v>
      </c>
      <c r="C1196" s="5" t="s">
        <v>3</v>
      </c>
      <c r="D1196" s="32" t="str">
        <f>VLOOKUP($C1196,Customer!$A$1:$C$896,2,0)</f>
        <v>Citra Bayunda</v>
      </c>
      <c r="E1196" s="6">
        <f>VLOOKUP($C1196,Customer!$A$1:$C$896,3,0)</f>
        <v>6281231177447</v>
      </c>
      <c r="F1196" s="5" t="s">
        <v>1289</v>
      </c>
      <c r="G1196" s="28">
        <v>1</v>
      </c>
      <c r="H1196" s="25">
        <f>VLOOKUP($F1196,Produk!$B$2:$C$75,2,0)</f>
        <v>30000</v>
      </c>
      <c r="I1196" s="33">
        <f t="shared" si="25"/>
        <v>30000</v>
      </c>
      <c r="J1196" s="30" t="s">
        <v>1272</v>
      </c>
      <c r="K1196" s="5" t="s">
        <v>1267</v>
      </c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</row>
    <row r="1197" spans="1:23" ht="20">
      <c r="A1197" s="5" t="s">
        <v>1270</v>
      </c>
      <c r="B1197" s="31">
        <v>45185</v>
      </c>
      <c r="C1197" s="5" t="s">
        <v>3</v>
      </c>
      <c r="D1197" s="32" t="str">
        <f>VLOOKUP($C1197,Customer!$A$1:$C$896,2,0)</f>
        <v>Citra Bayunda</v>
      </c>
      <c r="E1197" s="6">
        <f>VLOOKUP($C1197,Customer!$A$1:$C$896,3,0)</f>
        <v>6281231177447</v>
      </c>
      <c r="F1197" s="5" t="s">
        <v>1268</v>
      </c>
      <c r="G1197" s="28">
        <v>1</v>
      </c>
      <c r="H1197" s="33">
        <f>VLOOKUP($F1197,Produk!$B$2:$C$63,2,0)</f>
        <v>35000</v>
      </c>
      <c r="I1197" s="33">
        <f t="shared" si="25"/>
        <v>35000</v>
      </c>
      <c r="J1197" s="30" t="s">
        <v>1272</v>
      </c>
      <c r="K1197" s="5" t="s">
        <v>1267</v>
      </c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</row>
    <row r="1198" spans="1:23" ht="20">
      <c r="A1198" s="5" t="s">
        <v>1270</v>
      </c>
      <c r="B1198" s="31">
        <v>45185</v>
      </c>
      <c r="C1198" s="5" t="s">
        <v>3</v>
      </c>
      <c r="D1198" s="32" t="str">
        <f>VLOOKUP($C1198,Customer!$A$1:$C$896,2,0)</f>
        <v>Citra Bayunda</v>
      </c>
      <c r="E1198" s="6">
        <f>VLOOKUP($C1198,Customer!$A$1:$C$896,3,0)</f>
        <v>6281231177447</v>
      </c>
      <c r="F1198" s="5" t="s">
        <v>1274</v>
      </c>
      <c r="G1198" s="28">
        <v>1</v>
      </c>
      <c r="H1198" s="33">
        <f>VLOOKUP($F1198,Produk!$B$2:$C$63,2,0)</f>
        <v>22000</v>
      </c>
      <c r="I1198" s="33">
        <f t="shared" si="25"/>
        <v>22000</v>
      </c>
      <c r="J1198" s="30" t="s">
        <v>1272</v>
      </c>
      <c r="K1198" s="5" t="s">
        <v>1267</v>
      </c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</row>
    <row r="1199" spans="1:23" ht="20">
      <c r="A1199" s="5" t="s">
        <v>1270</v>
      </c>
      <c r="B1199" s="31">
        <v>45185</v>
      </c>
      <c r="C1199" s="5" t="s">
        <v>3</v>
      </c>
      <c r="D1199" s="32" t="str">
        <f>VLOOKUP($C1199,Customer!$A$1:$C$896,2,0)</f>
        <v>Citra Bayunda</v>
      </c>
      <c r="E1199" s="6">
        <f>VLOOKUP($C1199,Customer!$A$1:$C$896,3,0)</f>
        <v>6281231177447</v>
      </c>
      <c r="F1199" s="5" t="s">
        <v>1326</v>
      </c>
      <c r="G1199" s="28">
        <v>1</v>
      </c>
      <c r="H1199" s="33">
        <f>VLOOKUP($F1199,Produk!$B$2:$C$63,2,0)</f>
        <v>28000</v>
      </c>
      <c r="I1199" s="33">
        <f t="shared" si="25"/>
        <v>28000</v>
      </c>
      <c r="J1199" s="30" t="s">
        <v>1272</v>
      </c>
      <c r="K1199" s="5" t="s">
        <v>1267</v>
      </c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</row>
    <row r="1200" spans="1:23" ht="20">
      <c r="A1200" s="5" t="s">
        <v>1275</v>
      </c>
      <c r="B1200" s="31">
        <v>45186</v>
      </c>
      <c r="C1200" s="5" t="s">
        <v>3</v>
      </c>
      <c r="D1200" s="32" t="str">
        <f>VLOOKUP($C1200,Customer!$A$1:$C$896,2,0)</f>
        <v>Citra Bayunda</v>
      </c>
      <c r="E1200" s="6">
        <f>VLOOKUP($C1200,Customer!$A$1:$C$896,3,0)</f>
        <v>6281231177447</v>
      </c>
      <c r="F1200" s="5" t="s">
        <v>1285</v>
      </c>
      <c r="G1200" s="28">
        <v>2</v>
      </c>
      <c r="H1200" s="33">
        <f>VLOOKUP($F1200,Produk!$B$2:$C$63,2,0)</f>
        <v>10000</v>
      </c>
      <c r="I1200" s="33">
        <f t="shared" si="25"/>
        <v>20000</v>
      </c>
      <c r="J1200" s="30" t="s">
        <v>1272</v>
      </c>
      <c r="K1200" s="5" t="s">
        <v>1278</v>
      </c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</row>
    <row r="1201" spans="1:23" ht="20">
      <c r="A1201" s="5" t="s">
        <v>1280</v>
      </c>
      <c r="B1201" s="31">
        <v>45187</v>
      </c>
      <c r="C1201" s="5" t="s">
        <v>815</v>
      </c>
      <c r="D1201" s="32" t="str">
        <f>VLOOKUP($C1201,Customer!$A$1:$C$896,2,0)</f>
        <v>Mita Andarwati</v>
      </c>
      <c r="E1201" s="5">
        <f>VLOOKUP($C1201,Customer!$A$1:$C$896,3,0)</f>
        <v>6281331636374</v>
      </c>
      <c r="F1201" s="5" t="s">
        <v>1268</v>
      </c>
      <c r="G1201" s="28">
        <v>1</v>
      </c>
      <c r="H1201" s="33">
        <f>VLOOKUP($F1201,Produk!$B$2:$C$63,2,0)</f>
        <v>35000</v>
      </c>
      <c r="I1201" s="33">
        <f t="shared" si="25"/>
        <v>35000</v>
      </c>
      <c r="J1201" s="30" t="s">
        <v>1266</v>
      </c>
      <c r="K1201" s="5" t="s">
        <v>1278</v>
      </c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</row>
    <row r="1202" spans="1:23" ht="20">
      <c r="A1202" s="5" t="s">
        <v>1280</v>
      </c>
      <c r="B1202" s="31">
        <v>45187</v>
      </c>
      <c r="C1202" s="5" t="s">
        <v>815</v>
      </c>
      <c r="D1202" s="32" t="str">
        <f>VLOOKUP($C1202,Customer!$A$1:$C$896,2,0)</f>
        <v>Mita Andarwati</v>
      </c>
      <c r="E1202" s="5">
        <f>VLOOKUP($C1202,Customer!$A$1:$C$896,3,0)</f>
        <v>6281331636374</v>
      </c>
      <c r="F1202" s="5" t="s">
        <v>1294</v>
      </c>
      <c r="G1202" s="28">
        <v>1</v>
      </c>
      <c r="H1202" s="33">
        <f>VLOOKUP($F1202,Produk!$B$2:$C$63,2,0)</f>
        <v>28000</v>
      </c>
      <c r="I1202" s="33">
        <f t="shared" si="25"/>
        <v>28000</v>
      </c>
      <c r="J1202" s="30" t="s">
        <v>1266</v>
      </c>
      <c r="K1202" s="5" t="s">
        <v>1278</v>
      </c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</row>
    <row r="1203" spans="1:23" ht="20">
      <c r="A1203" s="5" t="s">
        <v>1280</v>
      </c>
      <c r="B1203" s="31">
        <v>45187</v>
      </c>
      <c r="C1203" s="5" t="s">
        <v>815</v>
      </c>
      <c r="D1203" s="32" t="str">
        <f>VLOOKUP($C1203,Customer!$A$1:$C$896,2,0)</f>
        <v>Mita Andarwati</v>
      </c>
      <c r="E1203" s="5">
        <f>VLOOKUP($C1203,Customer!$A$1:$C$896,3,0)</f>
        <v>6281331636374</v>
      </c>
      <c r="F1203" s="5" t="s">
        <v>1290</v>
      </c>
      <c r="G1203" s="28">
        <v>1</v>
      </c>
      <c r="H1203" s="25">
        <f>VLOOKUP($F1203,Produk!$B$2:$C$75,2,0)</f>
        <v>40000</v>
      </c>
      <c r="I1203" s="33">
        <f t="shared" si="25"/>
        <v>40000</v>
      </c>
      <c r="J1203" s="30" t="s">
        <v>1266</v>
      </c>
      <c r="K1203" s="5" t="s">
        <v>1278</v>
      </c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</row>
    <row r="1204" spans="1:23" ht="20">
      <c r="A1204" s="5" t="s">
        <v>1280</v>
      </c>
      <c r="B1204" s="31">
        <v>45187</v>
      </c>
      <c r="C1204" s="5" t="s">
        <v>3</v>
      </c>
      <c r="D1204" s="32" t="str">
        <f>VLOOKUP($C1204,Customer!$A$1:$C$896,2,0)</f>
        <v>Citra Bayunda</v>
      </c>
      <c r="E1204" s="6">
        <f>VLOOKUP($C1204,Customer!$A$1:$C$896,3,0)</f>
        <v>6281231177447</v>
      </c>
      <c r="F1204" s="5" t="s">
        <v>1286</v>
      </c>
      <c r="G1204" s="28">
        <v>2</v>
      </c>
      <c r="H1204" s="33">
        <f>VLOOKUP($F1204,Produk!$B$2:$C$63,2,0)</f>
        <v>25000</v>
      </c>
      <c r="I1204" s="33">
        <f t="shared" si="25"/>
        <v>50000</v>
      </c>
      <c r="J1204" s="30" t="s">
        <v>1266</v>
      </c>
      <c r="K1204" s="5" t="s">
        <v>1278</v>
      </c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</row>
    <row r="1205" spans="1:23" ht="20">
      <c r="A1205" s="5" t="s">
        <v>1280</v>
      </c>
      <c r="B1205" s="31">
        <v>45187</v>
      </c>
      <c r="C1205" s="5" t="s">
        <v>3</v>
      </c>
      <c r="D1205" s="32" t="str">
        <f>VLOOKUP($C1205,Customer!$A$1:$C$896,2,0)</f>
        <v>Citra Bayunda</v>
      </c>
      <c r="E1205" s="6">
        <f>VLOOKUP($C1205,Customer!$A$1:$C$896,3,0)</f>
        <v>6281231177447</v>
      </c>
      <c r="F1205" s="5" t="s">
        <v>1294</v>
      </c>
      <c r="G1205" s="28">
        <v>1</v>
      </c>
      <c r="H1205" s="33">
        <f>VLOOKUP($F1205,Produk!$B$2:$C$63,2,0)</f>
        <v>28000</v>
      </c>
      <c r="I1205" s="33">
        <f t="shared" si="25"/>
        <v>28000</v>
      </c>
      <c r="J1205" s="30" t="s">
        <v>1266</v>
      </c>
      <c r="K1205" s="5" t="s">
        <v>1278</v>
      </c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</row>
    <row r="1206" spans="1:23" ht="20">
      <c r="A1206" s="5" t="s">
        <v>1280</v>
      </c>
      <c r="B1206" s="31">
        <v>45187</v>
      </c>
      <c r="C1206" s="5" t="s">
        <v>3</v>
      </c>
      <c r="D1206" s="32" t="str">
        <f>VLOOKUP($C1206,Customer!$A$1:$C$896,2,0)</f>
        <v>Citra Bayunda</v>
      </c>
      <c r="E1206" s="6">
        <f>VLOOKUP($C1206,Customer!$A$1:$C$896,3,0)</f>
        <v>6281231177447</v>
      </c>
      <c r="F1206" s="5" t="s">
        <v>1290</v>
      </c>
      <c r="G1206" s="28">
        <v>1</v>
      </c>
      <c r="H1206" s="25">
        <f>VLOOKUP($F1206,Produk!$B$2:$C$75,2,0)</f>
        <v>40000</v>
      </c>
      <c r="I1206" s="33">
        <f t="shared" si="25"/>
        <v>40000</v>
      </c>
      <c r="J1206" s="30" t="s">
        <v>1266</v>
      </c>
      <c r="K1206" s="5" t="s">
        <v>1278</v>
      </c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</row>
    <row r="1207" spans="1:23" ht="20">
      <c r="A1207" s="5" t="s">
        <v>1280</v>
      </c>
      <c r="B1207" s="31">
        <v>45187</v>
      </c>
      <c r="C1207" s="5" t="s">
        <v>3</v>
      </c>
      <c r="D1207" s="32" t="str">
        <f>VLOOKUP($C1207,Customer!$A$1:$C$896,2,0)</f>
        <v>Citra Bayunda</v>
      </c>
      <c r="E1207" s="6">
        <f>VLOOKUP($C1207,Customer!$A$1:$C$896,3,0)</f>
        <v>6281231177447</v>
      </c>
      <c r="F1207" s="5" t="s">
        <v>1273</v>
      </c>
      <c r="G1207" s="28">
        <v>1</v>
      </c>
      <c r="H1207" s="33">
        <f>VLOOKUP($F1207,Produk!$B$2:$C$63,2,0)</f>
        <v>22000</v>
      </c>
      <c r="I1207" s="33">
        <f t="shared" si="25"/>
        <v>22000</v>
      </c>
      <c r="J1207" s="30" t="s">
        <v>1272</v>
      </c>
      <c r="K1207" s="5" t="s">
        <v>1267</v>
      </c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</row>
    <row r="1208" spans="1:23" ht="20">
      <c r="A1208" s="5" t="s">
        <v>1280</v>
      </c>
      <c r="B1208" s="31">
        <v>45187</v>
      </c>
      <c r="C1208" s="5" t="s">
        <v>3</v>
      </c>
      <c r="D1208" s="32" t="str">
        <f>VLOOKUP($C1208,Customer!$A$1:$C$896,2,0)</f>
        <v>Citra Bayunda</v>
      </c>
      <c r="E1208" s="6">
        <f>VLOOKUP($C1208,Customer!$A$1:$C$896,3,0)</f>
        <v>6281231177447</v>
      </c>
      <c r="F1208" s="5" t="s">
        <v>1274</v>
      </c>
      <c r="G1208" s="28">
        <v>1</v>
      </c>
      <c r="H1208" s="33">
        <f>VLOOKUP($F1208,Produk!$B$2:$C$63,2,0)</f>
        <v>22000</v>
      </c>
      <c r="I1208" s="33">
        <f t="shared" si="25"/>
        <v>22000</v>
      </c>
      <c r="J1208" s="30" t="s">
        <v>1272</v>
      </c>
      <c r="K1208" s="5" t="s">
        <v>1267</v>
      </c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</row>
    <row r="1209" spans="1:23" ht="20">
      <c r="A1209" s="5" t="s">
        <v>1280</v>
      </c>
      <c r="B1209" s="31">
        <v>45187</v>
      </c>
      <c r="C1209" s="5" t="s">
        <v>3</v>
      </c>
      <c r="D1209" s="32" t="str">
        <f>VLOOKUP($C1209,Customer!$A$1:$C$896,2,0)</f>
        <v>Citra Bayunda</v>
      </c>
      <c r="E1209" s="6">
        <f>VLOOKUP($C1209,Customer!$A$1:$C$896,3,0)</f>
        <v>6281231177447</v>
      </c>
      <c r="F1209" s="5" t="s">
        <v>1294</v>
      </c>
      <c r="G1209" s="28">
        <v>1</v>
      </c>
      <c r="H1209" s="33">
        <f>VLOOKUP($F1209,Produk!$B$2:$C$63,2,0)</f>
        <v>28000</v>
      </c>
      <c r="I1209" s="33">
        <f t="shared" si="25"/>
        <v>28000</v>
      </c>
      <c r="J1209" s="30" t="s">
        <v>1272</v>
      </c>
      <c r="K1209" s="5" t="s">
        <v>1267</v>
      </c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</row>
    <row r="1210" spans="1:23" ht="20">
      <c r="A1210" s="5" t="s">
        <v>1281</v>
      </c>
      <c r="B1210" s="31">
        <v>45188</v>
      </c>
      <c r="C1210" s="5" t="s">
        <v>3</v>
      </c>
      <c r="D1210" s="32" t="str">
        <f>VLOOKUP($C1210,Customer!$A$1:$C$896,2,0)</f>
        <v>Citra Bayunda</v>
      </c>
      <c r="E1210" s="6">
        <f>VLOOKUP($C1210,Customer!$A$1:$C$896,3,0)</f>
        <v>6281231177447</v>
      </c>
      <c r="F1210" s="5" t="s">
        <v>1268</v>
      </c>
      <c r="G1210" s="28">
        <v>1</v>
      </c>
      <c r="H1210" s="33">
        <f>VLOOKUP($F1210,Produk!$B$2:$C$63,2,0)</f>
        <v>35000</v>
      </c>
      <c r="I1210" s="33">
        <f t="shared" si="25"/>
        <v>35000</v>
      </c>
      <c r="J1210" s="30" t="s">
        <v>1266</v>
      </c>
      <c r="K1210" s="5" t="s">
        <v>1278</v>
      </c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</row>
    <row r="1211" spans="1:23" ht="20">
      <c r="A1211" s="5" t="s">
        <v>1281</v>
      </c>
      <c r="B1211" s="31">
        <v>45188</v>
      </c>
      <c r="C1211" s="5" t="s">
        <v>3</v>
      </c>
      <c r="D1211" s="32" t="str">
        <f>VLOOKUP($C1211,Customer!$A$1:$C$896,2,0)</f>
        <v>Citra Bayunda</v>
      </c>
      <c r="E1211" s="6">
        <f>VLOOKUP($C1211,Customer!$A$1:$C$896,3,0)</f>
        <v>6281231177447</v>
      </c>
      <c r="F1211" s="5" t="s">
        <v>1268</v>
      </c>
      <c r="G1211" s="28">
        <v>1</v>
      </c>
      <c r="H1211" s="33">
        <f>VLOOKUP($F1211,Produk!$B$2:$C$63,2,0)</f>
        <v>35000</v>
      </c>
      <c r="I1211" s="33">
        <f t="shared" si="25"/>
        <v>35000</v>
      </c>
      <c r="J1211" s="30" t="s">
        <v>1266</v>
      </c>
      <c r="K1211" s="5" t="s">
        <v>1278</v>
      </c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</row>
    <row r="1212" spans="1:23" ht="20">
      <c r="A1212" s="5" t="s">
        <v>1292</v>
      </c>
      <c r="B1212" s="31">
        <v>45190</v>
      </c>
      <c r="C1212" s="5" t="s">
        <v>3</v>
      </c>
      <c r="D1212" s="32" t="str">
        <f>VLOOKUP($C1212,Customer!$A$1:$C$896,2,0)</f>
        <v>Citra Bayunda</v>
      </c>
      <c r="E1212" s="6">
        <f>VLOOKUP($C1212,Customer!$A$1:$C$896,3,0)</f>
        <v>6281231177447</v>
      </c>
      <c r="F1212" s="5" t="s">
        <v>1285</v>
      </c>
      <c r="G1212" s="28">
        <v>2</v>
      </c>
      <c r="H1212" s="33">
        <f>VLOOKUP($F1212,Produk!$B$2:$C$63,2,0)</f>
        <v>10000</v>
      </c>
      <c r="I1212" s="33">
        <f t="shared" si="25"/>
        <v>20000</v>
      </c>
      <c r="J1212" s="30" t="str">
        <f t="shared" ref="J1212:J1213" si="33">J1211</f>
        <v>QRIS</v>
      </c>
      <c r="K1212" s="5" t="s">
        <v>1278</v>
      </c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</row>
    <row r="1213" spans="1:23" ht="20">
      <c r="A1213" s="5" t="s">
        <v>1292</v>
      </c>
      <c r="B1213" s="31">
        <v>45190</v>
      </c>
      <c r="C1213" s="5" t="s">
        <v>3</v>
      </c>
      <c r="D1213" s="32" t="str">
        <f>VLOOKUP($C1213,Customer!$A$1:$C$896,2,0)</f>
        <v>Citra Bayunda</v>
      </c>
      <c r="E1213" s="6">
        <f>VLOOKUP($C1213,Customer!$A$1:$C$896,3,0)</f>
        <v>6281231177447</v>
      </c>
      <c r="F1213" s="5" t="s">
        <v>1290</v>
      </c>
      <c r="G1213" s="28">
        <v>1</v>
      </c>
      <c r="H1213" s="25">
        <f>VLOOKUP($F1213,Produk!$B$2:$C$75,2,0)</f>
        <v>40000</v>
      </c>
      <c r="I1213" s="33">
        <f t="shared" si="25"/>
        <v>40000</v>
      </c>
      <c r="J1213" s="30" t="str">
        <f t="shared" si="33"/>
        <v>QRIS</v>
      </c>
      <c r="K1213" s="5" t="s">
        <v>1278</v>
      </c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</row>
    <row r="1214" spans="1:23" ht="20">
      <c r="A1214" s="5" t="s">
        <v>1270</v>
      </c>
      <c r="B1214" s="31">
        <v>45192</v>
      </c>
      <c r="C1214" s="5" t="s">
        <v>3</v>
      </c>
      <c r="D1214" s="32" t="str">
        <f>VLOOKUP($C1214,Customer!$A$1:$C$896,2,0)</f>
        <v>Citra Bayunda</v>
      </c>
      <c r="E1214" s="6">
        <f>VLOOKUP($C1214,Customer!$A$1:$C$896,3,0)</f>
        <v>6281231177447</v>
      </c>
      <c r="F1214" s="5" t="s">
        <v>1285</v>
      </c>
      <c r="G1214" s="28">
        <v>2</v>
      </c>
      <c r="H1214" s="33">
        <f>VLOOKUP($F1214,Produk!$B$2:$C$63,2,0)</f>
        <v>10000</v>
      </c>
      <c r="I1214" s="33">
        <f t="shared" si="25"/>
        <v>20000</v>
      </c>
      <c r="J1214" s="30" t="s">
        <v>1272</v>
      </c>
      <c r="K1214" s="5" t="s">
        <v>1267</v>
      </c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</row>
    <row r="1215" spans="1:23" ht="20">
      <c r="A1215" s="5" t="s">
        <v>1270</v>
      </c>
      <c r="B1215" s="31">
        <v>45192</v>
      </c>
      <c r="C1215" s="5" t="s">
        <v>3</v>
      </c>
      <c r="D1215" s="32" t="str">
        <f>VLOOKUP($C1215,Customer!$A$1:$C$896,2,0)</f>
        <v>Citra Bayunda</v>
      </c>
      <c r="E1215" s="6">
        <f>VLOOKUP($C1215,Customer!$A$1:$C$896,3,0)</f>
        <v>6281231177447</v>
      </c>
      <c r="F1215" s="5" t="s">
        <v>1274</v>
      </c>
      <c r="G1215" s="28">
        <v>1</v>
      </c>
      <c r="H1215" s="33">
        <f>VLOOKUP($F1215,Produk!$B$2:$C$63,2,0)</f>
        <v>22000</v>
      </c>
      <c r="I1215" s="33">
        <f t="shared" si="25"/>
        <v>22000</v>
      </c>
      <c r="J1215" s="30" t="s">
        <v>1272</v>
      </c>
      <c r="K1215" s="5" t="s">
        <v>1267</v>
      </c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</row>
    <row r="1216" spans="1:23" ht="20">
      <c r="A1216" s="5" t="s">
        <v>1270</v>
      </c>
      <c r="B1216" s="31">
        <v>45192</v>
      </c>
      <c r="C1216" s="5" t="s">
        <v>3</v>
      </c>
      <c r="D1216" s="32" t="str">
        <f>VLOOKUP($C1216,Customer!$A$1:$C$896,2,0)</f>
        <v>Citra Bayunda</v>
      </c>
      <c r="E1216" s="6">
        <f>VLOOKUP($C1216,Customer!$A$1:$C$896,3,0)</f>
        <v>6281231177447</v>
      </c>
      <c r="F1216" s="5" t="s">
        <v>1282</v>
      </c>
      <c r="G1216" s="28">
        <v>1</v>
      </c>
      <c r="H1216" s="33">
        <f>VLOOKUP($F1216,Produk!$B$2:$C$63,2,0)</f>
        <v>30000</v>
      </c>
      <c r="I1216" s="33">
        <f t="shared" si="25"/>
        <v>30000</v>
      </c>
      <c r="J1216" s="30" t="str">
        <f t="shared" ref="J1216:J1217" si="34">J1215</f>
        <v>Cash</v>
      </c>
      <c r="K1216" s="5" t="s">
        <v>1267</v>
      </c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</row>
    <row r="1217" spans="1:23" ht="20">
      <c r="A1217" s="5" t="s">
        <v>1270</v>
      </c>
      <c r="B1217" s="31">
        <v>45192</v>
      </c>
      <c r="C1217" s="5" t="s">
        <v>3</v>
      </c>
      <c r="D1217" s="32" t="str">
        <f>VLOOKUP($C1217,Customer!$A$1:$C$896,2,0)</f>
        <v>Citra Bayunda</v>
      </c>
      <c r="E1217" s="6">
        <f>VLOOKUP($C1217,Customer!$A$1:$C$896,3,0)</f>
        <v>6281231177447</v>
      </c>
      <c r="F1217" s="5" t="s">
        <v>1287</v>
      </c>
      <c r="G1217" s="28">
        <v>1</v>
      </c>
      <c r="H1217" s="25">
        <f>VLOOKUP($F1217,Produk!$B$2:$C$75,2,0)</f>
        <v>27000</v>
      </c>
      <c r="I1217" s="33">
        <f t="shared" si="25"/>
        <v>27000</v>
      </c>
      <c r="J1217" s="30" t="str">
        <f t="shared" si="34"/>
        <v>Cash</v>
      </c>
      <c r="K1217" s="5" t="s">
        <v>1267</v>
      </c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</row>
    <row r="1218" spans="1:23" ht="20">
      <c r="A1218" s="5" t="s">
        <v>1270</v>
      </c>
      <c r="B1218" s="31">
        <v>45192</v>
      </c>
      <c r="C1218" s="5" t="s">
        <v>3</v>
      </c>
      <c r="D1218" s="32" t="str">
        <f>VLOOKUP($C1218,Customer!$A$1:$C$896,2,0)</f>
        <v>Citra Bayunda</v>
      </c>
      <c r="E1218" s="6">
        <f>VLOOKUP($C1218,Customer!$A$1:$C$896,3,0)</f>
        <v>6281231177447</v>
      </c>
      <c r="F1218" s="5" t="s">
        <v>1291</v>
      </c>
      <c r="G1218" s="28">
        <v>1</v>
      </c>
      <c r="H1218" s="25">
        <f>VLOOKUP($F1218,Produk!$B$2:$C$75,2,0)</f>
        <v>15000</v>
      </c>
      <c r="I1218" s="33">
        <f t="shared" si="25"/>
        <v>15000</v>
      </c>
      <c r="J1218" s="30" t="s">
        <v>1272</v>
      </c>
      <c r="K1218" s="5" t="s">
        <v>1267</v>
      </c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</row>
    <row r="1219" spans="1:23" ht="20">
      <c r="A1219" s="5" t="s">
        <v>1270</v>
      </c>
      <c r="B1219" s="31">
        <v>45192</v>
      </c>
      <c r="C1219" s="5" t="s">
        <v>3</v>
      </c>
      <c r="D1219" s="32" t="str">
        <f>VLOOKUP($C1219,Customer!$A$1:$C$896,2,0)</f>
        <v>Citra Bayunda</v>
      </c>
      <c r="E1219" s="6">
        <f>VLOOKUP($C1219,Customer!$A$1:$C$896,3,0)</f>
        <v>6281231177447</v>
      </c>
      <c r="F1219" s="5" t="s">
        <v>1291</v>
      </c>
      <c r="G1219" s="28">
        <v>1</v>
      </c>
      <c r="H1219" s="25">
        <f>VLOOKUP($F1219,Produk!$B$2:$C$75,2,0)</f>
        <v>15000</v>
      </c>
      <c r="I1219" s="33">
        <f t="shared" si="25"/>
        <v>15000</v>
      </c>
      <c r="J1219" s="30" t="s">
        <v>1272</v>
      </c>
      <c r="K1219" s="5" t="s">
        <v>1267</v>
      </c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</row>
    <row r="1220" spans="1:23" ht="20">
      <c r="A1220" s="5" t="s">
        <v>1270</v>
      </c>
      <c r="B1220" s="31">
        <v>45192</v>
      </c>
      <c r="C1220" s="5" t="s">
        <v>3</v>
      </c>
      <c r="D1220" s="32" t="str">
        <f>VLOOKUP($C1220,Customer!$A$1:$C$896,2,0)</f>
        <v>Citra Bayunda</v>
      </c>
      <c r="E1220" s="6">
        <f>VLOOKUP($C1220,Customer!$A$1:$C$896,3,0)</f>
        <v>6281231177447</v>
      </c>
      <c r="F1220" s="5" t="s">
        <v>1291</v>
      </c>
      <c r="G1220" s="28">
        <v>1</v>
      </c>
      <c r="H1220" s="25">
        <f>VLOOKUP($F1220,Produk!$B$2:$C$75,2,0)</f>
        <v>15000</v>
      </c>
      <c r="I1220" s="33">
        <f t="shared" si="25"/>
        <v>15000</v>
      </c>
      <c r="J1220" s="30" t="s">
        <v>1272</v>
      </c>
      <c r="K1220" s="5" t="s">
        <v>1267</v>
      </c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</row>
    <row r="1221" spans="1:23" ht="20">
      <c r="A1221" s="5" t="s">
        <v>1270</v>
      </c>
      <c r="B1221" s="31">
        <v>45192</v>
      </c>
      <c r="C1221" s="5" t="s">
        <v>3</v>
      </c>
      <c r="D1221" s="32" t="str">
        <f>VLOOKUP($C1221,Customer!$A$1:$C$896,2,0)</f>
        <v>Citra Bayunda</v>
      </c>
      <c r="E1221" s="6">
        <f>VLOOKUP($C1221,Customer!$A$1:$C$896,3,0)</f>
        <v>6281231177447</v>
      </c>
      <c r="F1221" s="5" t="s">
        <v>1269</v>
      </c>
      <c r="G1221" s="28">
        <v>1</v>
      </c>
      <c r="H1221" s="33">
        <f>VLOOKUP($F1221,Produk!$B$2:$C$63,2,0)</f>
        <v>28000</v>
      </c>
      <c r="I1221" s="33">
        <f t="shared" si="25"/>
        <v>28000</v>
      </c>
      <c r="J1221" s="30" t="s">
        <v>1272</v>
      </c>
      <c r="K1221" s="5" t="s">
        <v>1278</v>
      </c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</row>
    <row r="1222" spans="1:23" ht="20">
      <c r="A1222" s="5" t="s">
        <v>1270</v>
      </c>
      <c r="B1222" s="31">
        <v>45192</v>
      </c>
      <c r="C1222" s="5" t="s">
        <v>3</v>
      </c>
      <c r="D1222" s="32" t="str">
        <f>VLOOKUP($C1222,Customer!$A$1:$C$896,2,0)</f>
        <v>Citra Bayunda</v>
      </c>
      <c r="E1222" s="6">
        <f>VLOOKUP($C1222,Customer!$A$1:$C$896,3,0)</f>
        <v>6281231177447</v>
      </c>
      <c r="F1222" s="5" t="s">
        <v>1289</v>
      </c>
      <c r="G1222" s="28">
        <v>1</v>
      </c>
      <c r="H1222" s="33">
        <f>VLOOKUP($F1222,Produk!$B$2:$C$63,2,0)</f>
        <v>30000</v>
      </c>
      <c r="I1222" s="33">
        <f t="shared" si="25"/>
        <v>30000</v>
      </c>
      <c r="J1222" s="30" t="s">
        <v>1272</v>
      </c>
      <c r="K1222" s="5" t="s">
        <v>1278</v>
      </c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</row>
    <row r="1223" spans="1:23" ht="20">
      <c r="A1223" s="5" t="s">
        <v>1270</v>
      </c>
      <c r="B1223" s="31">
        <v>45192</v>
      </c>
      <c r="C1223" s="5" t="s">
        <v>3</v>
      </c>
      <c r="D1223" s="32" t="str">
        <f>VLOOKUP($C1223,Customer!$A$1:$C$896,2,0)</f>
        <v>Citra Bayunda</v>
      </c>
      <c r="E1223" s="6">
        <f>VLOOKUP($C1223,Customer!$A$1:$C$896,3,0)</f>
        <v>6281231177447</v>
      </c>
      <c r="F1223" s="5" t="s">
        <v>1286</v>
      </c>
      <c r="G1223" s="28">
        <v>1</v>
      </c>
      <c r="H1223" s="33">
        <f>VLOOKUP($F1223,Produk!$B$2:$C$63,2,0)</f>
        <v>25000</v>
      </c>
      <c r="I1223" s="33">
        <f t="shared" si="25"/>
        <v>25000</v>
      </c>
      <c r="J1223" s="30" t="s">
        <v>1272</v>
      </c>
      <c r="K1223" s="5" t="s">
        <v>1278</v>
      </c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</row>
    <row r="1224" spans="1:23" ht="20">
      <c r="A1224" s="5" t="s">
        <v>1270</v>
      </c>
      <c r="B1224" s="31">
        <v>45192</v>
      </c>
      <c r="C1224" s="5" t="s">
        <v>3</v>
      </c>
      <c r="D1224" s="32" t="str">
        <f>VLOOKUP($C1224,Customer!$A$1:$C$896,2,0)</f>
        <v>Citra Bayunda</v>
      </c>
      <c r="E1224" s="6">
        <f>VLOOKUP($C1224,Customer!$A$1:$C$896,3,0)</f>
        <v>6281231177447</v>
      </c>
      <c r="F1224" s="5" t="s">
        <v>1290</v>
      </c>
      <c r="G1224" s="28">
        <v>1</v>
      </c>
      <c r="H1224" s="25">
        <f>VLOOKUP($F1224,Produk!$B$2:$C$75,2,0)</f>
        <v>40000</v>
      </c>
      <c r="I1224" s="33">
        <f t="shared" si="25"/>
        <v>40000</v>
      </c>
      <c r="J1224" s="30" t="s">
        <v>1276</v>
      </c>
      <c r="K1224" s="5" t="s">
        <v>1278</v>
      </c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</row>
    <row r="1225" spans="1:23" ht="20">
      <c r="A1225" s="5" t="s">
        <v>1270</v>
      </c>
      <c r="B1225" s="31">
        <v>45192</v>
      </c>
      <c r="C1225" s="5" t="s">
        <v>3</v>
      </c>
      <c r="D1225" s="32" t="str">
        <f>VLOOKUP($C1225,Customer!$A$1:$C$896,2,0)</f>
        <v>Citra Bayunda</v>
      </c>
      <c r="E1225" s="6">
        <f>VLOOKUP($C1225,Customer!$A$1:$C$896,3,0)</f>
        <v>6281231177447</v>
      </c>
      <c r="F1225" s="5" t="s">
        <v>1285</v>
      </c>
      <c r="G1225" s="28">
        <v>3</v>
      </c>
      <c r="H1225" s="33">
        <f>VLOOKUP($F1225,Produk!$B$2:$C$63,2,0)</f>
        <v>10000</v>
      </c>
      <c r="I1225" s="33">
        <f t="shared" si="25"/>
        <v>30000</v>
      </c>
      <c r="J1225" s="30" t="s">
        <v>1276</v>
      </c>
      <c r="K1225" s="5" t="s">
        <v>1278</v>
      </c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</row>
    <row r="1226" spans="1:23" ht="20">
      <c r="A1226" s="5" t="s">
        <v>1280</v>
      </c>
      <c r="B1226" s="31">
        <v>45194</v>
      </c>
      <c r="C1226" s="5" t="s">
        <v>3</v>
      </c>
      <c r="D1226" s="32" t="str">
        <f>VLOOKUP($C1226,Customer!$A$1:$C$896,2,0)</f>
        <v>Citra Bayunda</v>
      </c>
      <c r="E1226" s="6">
        <f>VLOOKUP($C1226,Customer!$A$1:$C$896,3,0)</f>
        <v>6281231177447</v>
      </c>
      <c r="F1226" s="5" t="s">
        <v>1285</v>
      </c>
      <c r="G1226" s="28">
        <v>5</v>
      </c>
      <c r="H1226" s="33">
        <f>VLOOKUP($F1226,Produk!$B$2:$C$63,2,0)</f>
        <v>10000</v>
      </c>
      <c r="I1226" s="33">
        <f t="shared" si="25"/>
        <v>50000</v>
      </c>
      <c r="J1226" s="30" t="s">
        <v>1272</v>
      </c>
      <c r="K1226" s="5" t="s">
        <v>1278</v>
      </c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</row>
    <row r="1227" spans="1:23" ht="20">
      <c r="A1227" s="5" t="s">
        <v>1280</v>
      </c>
      <c r="B1227" s="31">
        <v>45194</v>
      </c>
      <c r="C1227" s="5" t="s">
        <v>3</v>
      </c>
      <c r="D1227" s="32" t="str">
        <f>VLOOKUP($C1227,Customer!$A$1:$C$896,2,0)</f>
        <v>Citra Bayunda</v>
      </c>
      <c r="E1227" s="6">
        <f>VLOOKUP($C1227,Customer!$A$1:$C$896,3,0)</f>
        <v>6281231177447</v>
      </c>
      <c r="F1227" s="5" t="s">
        <v>1286</v>
      </c>
      <c r="G1227" s="28">
        <v>1</v>
      </c>
      <c r="H1227" s="33">
        <f>VLOOKUP($F1227,Produk!$B$2:$C$63,2,0)</f>
        <v>25000</v>
      </c>
      <c r="I1227" s="33">
        <f t="shared" si="25"/>
        <v>25000</v>
      </c>
      <c r="J1227" s="30" t="s">
        <v>1272</v>
      </c>
      <c r="K1227" s="5" t="s">
        <v>1278</v>
      </c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</row>
    <row r="1228" spans="1:23" ht="20">
      <c r="A1228" s="5" t="s">
        <v>1264</v>
      </c>
      <c r="B1228" s="31">
        <v>45198</v>
      </c>
      <c r="C1228" s="5" t="s">
        <v>819</v>
      </c>
      <c r="D1228" s="32" t="str">
        <f>VLOOKUP($C1228,Customer!$A$1:$C$896,2,0)</f>
        <v>Claire</v>
      </c>
      <c r="E1228" s="5">
        <f>VLOOKUP($C1228,Customer!$A$1:$C$896,3,0)</f>
        <v>6282165889168</v>
      </c>
      <c r="F1228" s="5" t="s">
        <v>1294</v>
      </c>
      <c r="G1228" s="28">
        <v>1</v>
      </c>
      <c r="H1228" s="33">
        <f>VLOOKUP($F1228,Produk!$B$2:$C$63,2,0)</f>
        <v>28000</v>
      </c>
      <c r="I1228" s="33">
        <f t="shared" si="25"/>
        <v>28000</v>
      </c>
      <c r="J1228" s="30" t="s">
        <v>1272</v>
      </c>
      <c r="K1228" s="5" t="s">
        <v>1267</v>
      </c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</row>
    <row r="1229" spans="1:23" ht="20">
      <c r="A1229" s="5" t="s">
        <v>1264</v>
      </c>
      <c r="B1229" s="31">
        <v>45198</v>
      </c>
      <c r="C1229" s="5" t="s">
        <v>819</v>
      </c>
      <c r="D1229" s="32" t="str">
        <f>VLOOKUP($C1229,Customer!$A$1:$C$896,2,0)</f>
        <v>Claire</v>
      </c>
      <c r="E1229" s="5">
        <f>VLOOKUP($C1229,Customer!$A$1:$C$896,3,0)</f>
        <v>6282165889168</v>
      </c>
      <c r="F1229" s="5" t="s">
        <v>1274</v>
      </c>
      <c r="G1229" s="28">
        <v>1</v>
      </c>
      <c r="H1229" s="33">
        <f>VLOOKUP($F1229,Produk!$B$2:$C$63,2,0)</f>
        <v>22000</v>
      </c>
      <c r="I1229" s="33">
        <f t="shared" si="25"/>
        <v>22000</v>
      </c>
      <c r="J1229" s="30" t="s">
        <v>1266</v>
      </c>
      <c r="K1229" s="5" t="s">
        <v>1267</v>
      </c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</row>
    <row r="1230" spans="1:23" ht="20">
      <c r="A1230" s="5" t="s">
        <v>1264</v>
      </c>
      <c r="B1230" s="31">
        <v>45198</v>
      </c>
      <c r="C1230" s="5" t="s">
        <v>3</v>
      </c>
      <c r="D1230" s="32" t="str">
        <f>VLOOKUP($C1230,Customer!$A$1:$C$896,2,0)</f>
        <v>Citra Bayunda</v>
      </c>
      <c r="E1230" s="6">
        <f>VLOOKUP($C1230,Customer!$A$1:$C$896,3,0)</f>
        <v>6281231177447</v>
      </c>
      <c r="F1230" s="5" t="s">
        <v>1274</v>
      </c>
      <c r="G1230" s="28">
        <v>2</v>
      </c>
      <c r="H1230" s="33">
        <f>VLOOKUP($F1230,Produk!$B$2:$C$63,2,0)</f>
        <v>22000</v>
      </c>
      <c r="I1230" s="33">
        <f t="shared" si="25"/>
        <v>44000</v>
      </c>
      <c r="J1230" s="30" t="s">
        <v>1272</v>
      </c>
      <c r="K1230" s="5" t="s">
        <v>1267</v>
      </c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</row>
    <row r="1231" spans="1:23" ht="20">
      <c r="A1231" s="5" t="s">
        <v>1264</v>
      </c>
      <c r="B1231" s="31">
        <v>45198</v>
      </c>
      <c r="C1231" s="5" t="s">
        <v>3</v>
      </c>
      <c r="D1231" s="32" t="str">
        <f>VLOOKUP($C1231,Customer!$A$1:$C$896,2,0)</f>
        <v>Citra Bayunda</v>
      </c>
      <c r="E1231" s="6">
        <f>VLOOKUP($C1231,Customer!$A$1:$C$896,3,0)</f>
        <v>6281231177447</v>
      </c>
      <c r="F1231" s="5" t="s">
        <v>1288</v>
      </c>
      <c r="G1231" s="28">
        <v>1</v>
      </c>
      <c r="H1231" s="33">
        <f>VLOOKUP($F1231,Produk!$B$2:$C$63,2,0)</f>
        <v>35000</v>
      </c>
      <c r="I1231" s="33">
        <f t="shared" si="25"/>
        <v>35000</v>
      </c>
      <c r="J1231" s="30" t="s">
        <v>1272</v>
      </c>
      <c r="K1231" s="5" t="s">
        <v>1267</v>
      </c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</row>
    <row r="1232" spans="1:23" ht="20">
      <c r="A1232" s="5" t="s">
        <v>1264</v>
      </c>
      <c r="B1232" s="31">
        <v>45198</v>
      </c>
      <c r="C1232" s="5" t="s">
        <v>3</v>
      </c>
      <c r="D1232" s="32" t="str">
        <f>VLOOKUP($C1232,Customer!$A$1:$C$896,2,0)</f>
        <v>Citra Bayunda</v>
      </c>
      <c r="E1232" s="6">
        <f>VLOOKUP($C1232,Customer!$A$1:$C$896,3,0)</f>
        <v>6281231177447</v>
      </c>
      <c r="F1232" s="5" t="s">
        <v>1294</v>
      </c>
      <c r="G1232" s="28">
        <v>1</v>
      </c>
      <c r="H1232" s="33">
        <f>VLOOKUP($F1232,Produk!$B$2:$C$63,2,0)</f>
        <v>28000</v>
      </c>
      <c r="I1232" s="33">
        <f t="shared" si="25"/>
        <v>28000</v>
      </c>
      <c r="J1232" s="30" t="s">
        <v>1276</v>
      </c>
      <c r="K1232" s="5" t="s">
        <v>1278</v>
      </c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</row>
    <row r="1233" spans="1:23" ht="20">
      <c r="A1233" s="5" t="s">
        <v>1264</v>
      </c>
      <c r="B1233" s="31">
        <v>45198</v>
      </c>
      <c r="C1233" s="5" t="s">
        <v>3</v>
      </c>
      <c r="D1233" s="32" t="str">
        <f>VLOOKUP($C1233,Customer!$A$1:$C$896,2,0)</f>
        <v>Citra Bayunda</v>
      </c>
      <c r="E1233" s="6">
        <f>VLOOKUP($C1233,Customer!$A$1:$C$896,3,0)</f>
        <v>6281231177447</v>
      </c>
      <c r="F1233" s="5" t="s">
        <v>1288</v>
      </c>
      <c r="G1233" s="28">
        <v>1</v>
      </c>
      <c r="H1233" s="33">
        <f>VLOOKUP($F1233,Produk!$B$2:$C$63,2,0)</f>
        <v>35000</v>
      </c>
      <c r="I1233" s="33">
        <f t="shared" si="25"/>
        <v>35000</v>
      </c>
      <c r="J1233" s="30" t="s">
        <v>1276</v>
      </c>
      <c r="K1233" s="5" t="s">
        <v>1278</v>
      </c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</row>
    <row r="1234" spans="1:23" ht="20">
      <c r="A1234" s="5" t="s">
        <v>1264</v>
      </c>
      <c r="B1234" s="31">
        <v>45198</v>
      </c>
      <c r="C1234" s="5" t="s">
        <v>3</v>
      </c>
      <c r="D1234" s="32" t="str">
        <f>VLOOKUP($C1234,Customer!$A$1:$C$896,2,0)</f>
        <v>Citra Bayunda</v>
      </c>
      <c r="E1234" s="6">
        <f>VLOOKUP($C1234,Customer!$A$1:$C$896,3,0)</f>
        <v>6281231177447</v>
      </c>
      <c r="F1234" s="5" t="s">
        <v>1265</v>
      </c>
      <c r="G1234" s="28">
        <v>1</v>
      </c>
      <c r="H1234" s="33">
        <f>VLOOKUP($F1234,Produk!$B$2:$C$63,2,0)</f>
        <v>35000</v>
      </c>
      <c r="I1234" s="33">
        <f t="shared" si="25"/>
        <v>35000</v>
      </c>
      <c r="J1234" s="30" t="s">
        <v>1272</v>
      </c>
      <c r="K1234" s="5" t="s">
        <v>1267</v>
      </c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</row>
    <row r="1235" spans="1:23" ht="20">
      <c r="A1235" s="5" t="s">
        <v>1264</v>
      </c>
      <c r="B1235" s="31">
        <v>45198</v>
      </c>
      <c r="C1235" s="5" t="s">
        <v>3</v>
      </c>
      <c r="D1235" s="32" t="str">
        <f>VLOOKUP($C1235,Customer!$A$1:$C$896,2,0)</f>
        <v>Citra Bayunda</v>
      </c>
      <c r="E1235" s="6">
        <f>VLOOKUP($C1235,Customer!$A$1:$C$896,3,0)</f>
        <v>6281231177447</v>
      </c>
      <c r="F1235" s="5" t="s">
        <v>1294</v>
      </c>
      <c r="G1235" s="28">
        <v>1</v>
      </c>
      <c r="H1235" s="33">
        <f>VLOOKUP($F1235,Produk!$B$2:$C$63,2,0)</f>
        <v>28000</v>
      </c>
      <c r="I1235" s="33">
        <f t="shared" si="25"/>
        <v>28000</v>
      </c>
      <c r="J1235" s="30" t="s">
        <v>1272</v>
      </c>
      <c r="K1235" s="5" t="s">
        <v>1267</v>
      </c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</row>
    <row r="1236" spans="1:23" ht="20">
      <c r="A1236" s="5" t="s">
        <v>1264</v>
      </c>
      <c r="B1236" s="31">
        <v>45198</v>
      </c>
      <c r="C1236" s="5" t="s">
        <v>3</v>
      </c>
      <c r="D1236" s="32" t="str">
        <f>VLOOKUP($C1236,Customer!$A$1:$C$896,2,0)</f>
        <v>Citra Bayunda</v>
      </c>
      <c r="E1236" s="6">
        <f>VLOOKUP($C1236,Customer!$A$1:$C$896,3,0)</f>
        <v>6281231177447</v>
      </c>
      <c r="F1236" s="5" t="s">
        <v>1273</v>
      </c>
      <c r="G1236" s="28">
        <v>1</v>
      </c>
      <c r="H1236" s="33">
        <f>VLOOKUP($F1236,Produk!$B$2:$C$63,2,0)</f>
        <v>22000</v>
      </c>
      <c r="I1236" s="33">
        <f t="shared" si="25"/>
        <v>22000</v>
      </c>
      <c r="J1236" s="30" t="s">
        <v>1272</v>
      </c>
      <c r="K1236" s="5" t="s">
        <v>1267</v>
      </c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</row>
    <row r="1237" spans="1:23" ht="20">
      <c r="A1237" s="5" t="s">
        <v>1264</v>
      </c>
      <c r="B1237" s="31">
        <v>45198</v>
      </c>
      <c r="C1237" s="5" t="s">
        <v>3</v>
      </c>
      <c r="D1237" s="32" t="str">
        <f>VLOOKUP($C1237,Customer!$A$1:$C$896,2,0)</f>
        <v>Citra Bayunda</v>
      </c>
      <c r="E1237" s="6">
        <f>VLOOKUP($C1237,Customer!$A$1:$C$896,3,0)</f>
        <v>6281231177447</v>
      </c>
      <c r="F1237" s="5" t="s">
        <v>1326</v>
      </c>
      <c r="G1237" s="28">
        <v>1</v>
      </c>
      <c r="H1237" s="33">
        <f>VLOOKUP($F1237,Produk!$B$2:$C$63,2,0)</f>
        <v>28000</v>
      </c>
      <c r="I1237" s="33">
        <f t="shared" si="25"/>
        <v>28000</v>
      </c>
      <c r="J1237" s="30" t="s">
        <v>1272</v>
      </c>
      <c r="K1237" s="5" t="s">
        <v>1267</v>
      </c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</row>
    <row r="1238" spans="1:23" ht="20">
      <c r="A1238" s="5" t="s">
        <v>1270</v>
      </c>
      <c r="B1238" s="31">
        <v>45199</v>
      </c>
      <c r="C1238" s="5" t="s">
        <v>3</v>
      </c>
      <c r="D1238" s="32" t="str">
        <f>VLOOKUP($C1238,Customer!$A$1:$C$896,2,0)</f>
        <v>Citra Bayunda</v>
      </c>
      <c r="E1238" s="6">
        <f>VLOOKUP($C1238,Customer!$A$1:$C$896,3,0)</f>
        <v>6281231177447</v>
      </c>
      <c r="F1238" s="5" t="s">
        <v>1265</v>
      </c>
      <c r="G1238" s="28">
        <v>1</v>
      </c>
      <c r="H1238" s="33">
        <f>VLOOKUP($F1238,Produk!$B$2:$C$63,2,0)</f>
        <v>35000</v>
      </c>
      <c r="I1238" s="33">
        <f t="shared" si="25"/>
        <v>35000</v>
      </c>
      <c r="J1238" s="30" t="s">
        <v>1266</v>
      </c>
      <c r="K1238" s="5" t="s">
        <v>1267</v>
      </c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</row>
    <row r="1239" spans="1:23" ht="20">
      <c r="A1239" s="5" t="s">
        <v>1270</v>
      </c>
      <c r="B1239" s="31">
        <v>45199</v>
      </c>
      <c r="C1239" s="5" t="s">
        <v>3</v>
      </c>
      <c r="D1239" s="32" t="str">
        <f>VLOOKUP($C1239,Customer!$A$1:$C$896,2,0)</f>
        <v>Citra Bayunda</v>
      </c>
      <c r="E1239" s="6">
        <f>VLOOKUP($C1239,Customer!$A$1:$C$896,3,0)</f>
        <v>6281231177447</v>
      </c>
      <c r="F1239" s="5" t="s">
        <v>1294</v>
      </c>
      <c r="G1239" s="28">
        <v>1</v>
      </c>
      <c r="H1239" s="33">
        <f>VLOOKUP($F1239,Produk!$B$2:$C$63,2,0)</f>
        <v>28000</v>
      </c>
      <c r="I1239" s="33">
        <f t="shared" si="25"/>
        <v>28000</v>
      </c>
      <c r="J1239" s="30" t="str">
        <f>J1238</f>
        <v>QRIS</v>
      </c>
      <c r="K1239" s="5" t="s">
        <v>1267</v>
      </c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</row>
    <row r="1240" spans="1:23" ht="20">
      <c r="A1240" s="5" t="s">
        <v>1270</v>
      </c>
      <c r="B1240" s="31">
        <v>45199</v>
      </c>
      <c r="C1240" s="5" t="s">
        <v>3</v>
      </c>
      <c r="D1240" s="32" t="str">
        <f>VLOOKUP($C1240,Customer!$A$1:$C$896,2,0)</f>
        <v>Citra Bayunda</v>
      </c>
      <c r="E1240" s="6">
        <f>VLOOKUP($C1240,Customer!$A$1:$C$896,3,0)</f>
        <v>6281231177447</v>
      </c>
      <c r="F1240" s="5" t="s">
        <v>1286</v>
      </c>
      <c r="G1240" s="28">
        <v>1</v>
      </c>
      <c r="H1240" s="33">
        <f>VLOOKUP($F1240,Produk!$B$2:$C$63,2,0)</f>
        <v>25000</v>
      </c>
      <c r="I1240" s="33">
        <f t="shared" si="25"/>
        <v>25000</v>
      </c>
      <c r="J1240" s="30" t="s">
        <v>1266</v>
      </c>
      <c r="K1240" s="5" t="s">
        <v>1267</v>
      </c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</row>
    <row r="1241" spans="1:23" ht="20">
      <c r="A1241" s="5" t="s">
        <v>1270</v>
      </c>
      <c r="B1241" s="31">
        <v>45199</v>
      </c>
      <c r="C1241" s="5" t="s">
        <v>805</v>
      </c>
      <c r="D1241" s="32" t="str">
        <f>VLOOKUP($C1241,Customer!$A$1:$C$896,2,0)</f>
        <v>Tary</v>
      </c>
      <c r="E1241" s="5">
        <f>VLOOKUP($C1241,Customer!$A$1:$C$896,3,0)</f>
        <v>6287757578555</v>
      </c>
      <c r="F1241" s="5" t="s">
        <v>1265</v>
      </c>
      <c r="G1241" s="28">
        <v>1</v>
      </c>
      <c r="H1241" s="33">
        <f>VLOOKUP($F1241,Produk!$B$2:$C$63,2,0)</f>
        <v>35000</v>
      </c>
      <c r="I1241" s="33">
        <f t="shared" si="25"/>
        <v>35000</v>
      </c>
      <c r="J1241" s="30" t="s">
        <v>1299</v>
      </c>
      <c r="K1241" s="5" t="s">
        <v>1279</v>
      </c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</row>
    <row r="1242" spans="1:23" ht="20">
      <c r="A1242" s="5" t="s">
        <v>1270</v>
      </c>
      <c r="B1242" s="31">
        <v>45199</v>
      </c>
      <c r="C1242" s="5" t="s">
        <v>805</v>
      </c>
      <c r="D1242" s="32" t="str">
        <f>VLOOKUP($C1242,Customer!$A$1:$C$896,2,0)</f>
        <v>Tary</v>
      </c>
      <c r="E1242" s="5">
        <f>VLOOKUP($C1242,Customer!$A$1:$C$896,3,0)</f>
        <v>6287757578555</v>
      </c>
      <c r="F1242" s="5" t="s">
        <v>1288</v>
      </c>
      <c r="G1242" s="28">
        <v>1</v>
      </c>
      <c r="H1242" s="33">
        <f>VLOOKUP($F1242,Produk!$B$2:$C$63,2,0)</f>
        <v>35000</v>
      </c>
      <c r="I1242" s="33">
        <f t="shared" si="25"/>
        <v>35000</v>
      </c>
      <c r="J1242" s="30" t="s">
        <v>1299</v>
      </c>
      <c r="K1242" s="5" t="s">
        <v>1279</v>
      </c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</row>
    <row r="1243" spans="1:23" ht="20">
      <c r="A1243" s="5" t="s">
        <v>1275</v>
      </c>
      <c r="B1243" s="31">
        <v>45200</v>
      </c>
      <c r="C1243" s="5" t="s">
        <v>3</v>
      </c>
      <c r="D1243" s="32" t="s">
        <v>4</v>
      </c>
      <c r="E1243" s="10" t="s">
        <v>1328</v>
      </c>
      <c r="F1243" s="5" t="s">
        <v>1273</v>
      </c>
      <c r="G1243" s="28">
        <v>1</v>
      </c>
      <c r="H1243" s="33" t="str">
        <f>CONCATENATE(22,",","000")</f>
        <v>22,000</v>
      </c>
      <c r="I1243" s="33">
        <v>22000</v>
      </c>
      <c r="J1243" s="30" t="s">
        <v>1272</v>
      </c>
      <c r="K1243" s="5" t="s">
        <v>1267</v>
      </c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</row>
    <row r="1244" spans="1:23" ht="20">
      <c r="A1244" s="5" t="s">
        <v>1275</v>
      </c>
      <c r="B1244" s="31">
        <v>45200</v>
      </c>
      <c r="C1244" s="5" t="s">
        <v>3</v>
      </c>
      <c r="D1244" s="32" t="s">
        <v>4</v>
      </c>
      <c r="E1244" s="10" t="s">
        <v>1328</v>
      </c>
      <c r="F1244" s="5" t="s">
        <v>1282</v>
      </c>
      <c r="G1244" s="28">
        <v>1</v>
      </c>
      <c r="H1244" s="33">
        <v>30000</v>
      </c>
      <c r="I1244" s="33">
        <f t="shared" ref="I1244:I1278" si="35">G1244*H1244</f>
        <v>30000</v>
      </c>
      <c r="J1244" s="30" t="s">
        <v>1272</v>
      </c>
      <c r="K1244" s="5" t="s">
        <v>1267</v>
      </c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</row>
    <row r="1245" spans="1:23" ht="20">
      <c r="A1245" s="5" t="s">
        <v>1275</v>
      </c>
      <c r="B1245" s="31">
        <v>45200</v>
      </c>
      <c r="C1245" s="5" t="s">
        <v>821</v>
      </c>
      <c r="D1245" s="32" t="s">
        <v>822</v>
      </c>
      <c r="E1245" s="10" t="s">
        <v>1328</v>
      </c>
      <c r="F1245" s="5" t="s">
        <v>1268</v>
      </c>
      <c r="G1245" s="28">
        <v>1</v>
      </c>
      <c r="H1245" s="33">
        <f>VLOOKUP($F1245,Produk!$B$2:$C$63,2,0)</f>
        <v>35000</v>
      </c>
      <c r="I1245" s="33">
        <f t="shared" si="35"/>
        <v>35000</v>
      </c>
      <c r="J1245" s="30" t="s">
        <v>1299</v>
      </c>
      <c r="K1245" s="5" t="s">
        <v>1279</v>
      </c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</row>
    <row r="1246" spans="1:23" ht="20">
      <c r="A1246" s="5" t="s">
        <v>1275</v>
      </c>
      <c r="B1246" s="31">
        <v>45200</v>
      </c>
      <c r="C1246" s="5" t="s">
        <v>821</v>
      </c>
      <c r="D1246" s="32" t="s">
        <v>822</v>
      </c>
      <c r="E1246" s="10" t="s">
        <v>1328</v>
      </c>
      <c r="F1246" s="5" t="s">
        <v>1265</v>
      </c>
      <c r="G1246" s="28">
        <v>1</v>
      </c>
      <c r="H1246" s="33">
        <f>VLOOKUP($F1246,Produk!$B$2:$C$63,2,0)</f>
        <v>35000</v>
      </c>
      <c r="I1246" s="33">
        <f t="shared" si="35"/>
        <v>35000</v>
      </c>
      <c r="J1246" s="30" t="s">
        <v>1299</v>
      </c>
      <c r="K1246" s="5" t="s">
        <v>1279</v>
      </c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</row>
    <row r="1247" spans="1:23" ht="20">
      <c r="A1247" s="5" t="s">
        <v>1275</v>
      </c>
      <c r="B1247" s="31">
        <v>45200</v>
      </c>
      <c r="C1247" s="5" t="s">
        <v>182</v>
      </c>
      <c r="D1247" s="32" t="s">
        <v>183</v>
      </c>
      <c r="E1247" s="10" t="s">
        <v>1328</v>
      </c>
      <c r="F1247" s="5" t="s">
        <v>1265</v>
      </c>
      <c r="G1247" s="28">
        <v>1</v>
      </c>
      <c r="H1247" s="33">
        <f>VLOOKUP($F1247,Produk!$B$2:$C$63,2,0)</f>
        <v>35000</v>
      </c>
      <c r="I1247" s="33">
        <f t="shared" si="35"/>
        <v>35000</v>
      </c>
      <c r="J1247" s="30" t="s">
        <v>1299</v>
      </c>
      <c r="K1247" s="5" t="s">
        <v>1278</v>
      </c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</row>
    <row r="1248" spans="1:23" ht="20">
      <c r="A1248" s="5" t="s">
        <v>1275</v>
      </c>
      <c r="B1248" s="31">
        <v>45200</v>
      </c>
      <c r="C1248" s="5" t="s">
        <v>182</v>
      </c>
      <c r="D1248" s="32" t="s">
        <v>183</v>
      </c>
      <c r="E1248" s="10" t="s">
        <v>1328</v>
      </c>
      <c r="F1248" s="5" t="s">
        <v>1288</v>
      </c>
      <c r="G1248" s="28">
        <v>1</v>
      </c>
      <c r="H1248" s="33">
        <f>VLOOKUP($F1248,Produk!$B$2:$C$63,2,0)</f>
        <v>35000</v>
      </c>
      <c r="I1248" s="33">
        <f t="shared" si="35"/>
        <v>35000</v>
      </c>
      <c r="J1248" s="30" t="s">
        <v>1299</v>
      </c>
      <c r="K1248" s="5" t="s">
        <v>1278</v>
      </c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</row>
    <row r="1249" spans="1:23" ht="20">
      <c r="A1249" s="5" t="s">
        <v>1275</v>
      </c>
      <c r="B1249" s="31">
        <v>45200</v>
      </c>
      <c r="C1249" s="5" t="s">
        <v>182</v>
      </c>
      <c r="D1249" s="32" t="s">
        <v>183</v>
      </c>
      <c r="E1249" s="10" t="s">
        <v>1328</v>
      </c>
      <c r="F1249" s="5" t="s">
        <v>1269</v>
      </c>
      <c r="G1249" s="28">
        <v>1</v>
      </c>
      <c r="H1249" s="33">
        <f>VLOOKUP($F1249,Produk!$B$2:$C$63,2,0)</f>
        <v>28000</v>
      </c>
      <c r="I1249" s="33">
        <f t="shared" si="35"/>
        <v>28000</v>
      </c>
      <c r="J1249" s="30" t="s">
        <v>1299</v>
      </c>
      <c r="K1249" s="5" t="s">
        <v>1278</v>
      </c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</row>
    <row r="1250" spans="1:23" ht="20">
      <c r="A1250" s="5" t="s">
        <v>1275</v>
      </c>
      <c r="B1250" s="31">
        <v>45200</v>
      </c>
      <c r="C1250" s="5" t="s">
        <v>823</v>
      </c>
      <c r="D1250" s="32" t="s">
        <v>824</v>
      </c>
      <c r="E1250" s="10" t="s">
        <v>1328</v>
      </c>
      <c r="F1250" s="5" t="s">
        <v>1269</v>
      </c>
      <c r="G1250" s="28">
        <v>1</v>
      </c>
      <c r="H1250" s="33">
        <f>VLOOKUP($F1250,Produk!$B$2:$C$63,2,0)</f>
        <v>28000</v>
      </c>
      <c r="I1250" s="33">
        <f t="shared" si="35"/>
        <v>28000</v>
      </c>
      <c r="J1250" s="30" t="s">
        <v>1272</v>
      </c>
      <c r="K1250" s="5" t="s">
        <v>1267</v>
      </c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</row>
    <row r="1251" spans="1:23" ht="20">
      <c r="A1251" s="5" t="s">
        <v>1275</v>
      </c>
      <c r="B1251" s="31">
        <v>45200</v>
      </c>
      <c r="C1251" s="5" t="s">
        <v>823</v>
      </c>
      <c r="D1251" s="32" t="s">
        <v>824</v>
      </c>
      <c r="E1251" s="10" t="s">
        <v>1328</v>
      </c>
      <c r="F1251" s="5" t="s">
        <v>1268</v>
      </c>
      <c r="G1251" s="28">
        <v>1</v>
      </c>
      <c r="H1251" s="33">
        <f>VLOOKUP($F1251,Produk!$B$2:$C$63,2,0)</f>
        <v>35000</v>
      </c>
      <c r="I1251" s="33">
        <f t="shared" si="35"/>
        <v>35000</v>
      </c>
      <c r="J1251" s="30" t="s">
        <v>1272</v>
      </c>
      <c r="K1251" s="5" t="s">
        <v>1267</v>
      </c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</row>
    <row r="1252" spans="1:23" ht="20">
      <c r="A1252" s="5" t="s">
        <v>1275</v>
      </c>
      <c r="B1252" s="31">
        <v>45200</v>
      </c>
      <c r="C1252" s="5" t="s">
        <v>823</v>
      </c>
      <c r="D1252" s="32" t="s">
        <v>824</v>
      </c>
      <c r="E1252" s="10" t="s">
        <v>1328</v>
      </c>
      <c r="F1252" s="5" t="s">
        <v>1294</v>
      </c>
      <c r="G1252" s="28">
        <v>1</v>
      </c>
      <c r="H1252" s="33">
        <f>VLOOKUP($F1252,Produk!$B$2:$C$63,2,0)</f>
        <v>28000</v>
      </c>
      <c r="I1252" s="33">
        <f t="shared" si="35"/>
        <v>28000</v>
      </c>
      <c r="J1252" s="30" t="s">
        <v>1272</v>
      </c>
      <c r="K1252" s="5" t="s">
        <v>1267</v>
      </c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</row>
    <row r="1253" spans="1:23" ht="20">
      <c r="A1253" s="5" t="s">
        <v>1275</v>
      </c>
      <c r="B1253" s="31">
        <v>45200</v>
      </c>
      <c r="C1253" s="5" t="s">
        <v>823</v>
      </c>
      <c r="D1253" s="32" t="s">
        <v>824</v>
      </c>
      <c r="E1253" s="10" t="s">
        <v>1328</v>
      </c>
      <c r="F1253" s="5" t="s">
        <v>1317</v>
      </c>
      <c r="G1253" s="28">
        <v>1</v>
      </c>
      <c r="H1253" s="33">
        <f>VLOOKUP($F1253,Produk!$B$2:$C$75,2,0)</f>
        <v>27000</v>
      </c>
      <c r="I1253" s="33">
        <f t="shared" si="35"/>
        <v>27000</v>
      </c>
      <c r="J1253" s="30" t="s">
        <v>1272</v>
      </c>
      <c r="K1253" s="5" t="s">
        <v>1267</v>
      </c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</row>
    <row r="1254" spans="1:23" ht="20">
      <c r="A1254" s="5" t="s">
        <v>1275</v>
      </c>
      <c r="B1254" s="31">
        <v>45200</v>
      </c>
      <c r="C1254" s="5" t="s">
        <v>825</v>
      </c>
      <c r="D1254" s="32" t="s">
        <v>826</v>
      </c>
      <c r="E1254" s="10" t="s">
        <v>1328</v>
      </c>
      <c r="F1254" s="5" t="s">
        <v>1291</v>
      </c>
      <c r="G1254" s="28">
        <v>2</v>
      </c>
      <c r="H1254" s="33">
        <f>VLOOKUP($F1254,Produk!$B$2:$C$75,2,0)</f>
        <v>15000</v>
      </c>
      <c r="I1254" s="33">
        <f t="shared" si="35"/>
        <v>30000</v>
      </c>
      <c r="J1254" s="30" t="s">
        <v>1272</v>
      </c>
      <c r="K1254" s="5" t="s">
        <v>1267</v>
      </c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</row>
    <row r="1255" spans="1:23" ht="20">
      <c r="A1255" s="5" t="s">
        <v>1280</v>
      </c>
      <c r="B1255" s="31">
        <v>45201</v>
      </c>
      <c r="C1255" s="5" t="s">
        <v>827</v>
      </c>
      <c r="D1255" s="32" t="s">
        <v>828</v>
      </c>
      <c r="E1255" s="10" t="s">
        <v>1328</v>
      </c>
      <c r="F1255" s="5" t="s">
        <v>1288</v>
      </c>
      <c r="G1255" s="28">
        <v>1</v>
      </c>
      <c r="H1255" s="33">
        <f>VLOOKUP($F1255,Produk!$B$2:$C$75,2,0)</f>
        <v>35000</v>
      </c>
      <c r="I1255" s="33">
        <f t="shared" si="35"/>
        <v>35000</v>
      </c>
      <c r="J1255" s="30" t="s">
        <v>1266</v>
      </c>
      <c r="K1255" s="5" t="s">
        <v>1267</v>
      </c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</row>
    <row r="1256" spans="1:23" ht="20">
      <c r="A1256" s="5" t="s">
        <v>1280</v>
      </c>
      <c r="B1256" s="31">
        <v>45201</v>
      </c>
      <c r="C1256" s="5" t="s">
        <v>827</v>
      </c>
      <c r="D1256" s="32" t="s">
        <v>828</v>
      </c>
      <c r="E1256" s="10" t="s">
        <v>1328</v>
      </c>
      <c r="F1256" s="5" t="s">
        <v>1265</v>
      </c>
      <c r="G1256" s="28">
        <v>1</v>
      </c>
      <c r="H1256" s="33">
        <f>VLOOKUP($F1256,Produk!$B$2:$C$75,2,0)</f>
        <v>35000</v>
      </c>
      <c r="I1256" s="33">
        <f t="shared" si="35"/>
        <v>35000</v>
      </c>
      <c r="J1256" s="30" t="s">
        <v>1266</v>
      </c>
      <c r="K1256" s="5" t="s">
        <v>1267</v>
      </c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</row>
    <row r="1257" spans="1:23" ht="20">
      <c r="A1257" s="5" t="s">
        <v>1280</v>
      </c>
      <c r="B1257" s="31">
        <v>45201</v>
      </c>
      <c r="C1257" s="5" t="s">
        <v>827</v>
      </c>
      <c r="D1257" s="32" t="s">
        <v>828</v>
      </c>
      <c r="E1257" s="10" t="s">
        <v>1328</v>
      </c>
      <c r="F1257" s="5" t="s">
        <v>1287</v>
      </c>
      <c r="G1257" s="28">
        <v>1</v>
      </c>
      <c r="H1257" s="33">
        <f>VLOOKUP($F1257,Produk!$B$2:$C$75,2,0)</f>
        <v>27000</v>
      </c>
      <c r="I1257" s="33">
        <f t="shared" si="35"/>
        <v>27000</v>
      </c>
      <c r="J1257" s="30" t="s">
        <v>1266</v>
      </c>
      <c r="K1257" s="5" t="s">
        <v>1267</v>
      </c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</row>
    <row r="1258" spans="1:23" ht="20">
      <c r="A1258" s="5" t="s">
        <v>1280</v>
      </c>
      <c r="B1258" s="31">
        <v>45201</v>
      </c>
      <c r="C1258" s="5" t="s">
        <v>827</v>
      </c>
      <c r="D1258" s="32" t="s">
        <v>828</v>
      </c>
      <c r="E1258" s="10" t="s">
        <v>1328</v>
      </c>
      <c r="F1258" s="5" t="s">
        <v>1317</v>
      </c>
      <c r="G1258" s="28">
        <v>1</v>
      </c>
      <c r="H1258" s="33">
        <f>VLOOKUP($F1258,Produk!$B$2:$C$75,2,0)</f>
        <v>27000</v>
      </c>
      <c r="I1258" s="33">
        <f t="shared" si="35"/>
        <v>27000</v>
      </c>
      <c r="J1258" s="30" t="s">
        <v>1266</v>
      </c>
      <c r="K1258" s="5" t="s">
        <v>1267</v>
      </c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</row>
    <row r="1259" spans="1:23" ht="20">
      <c r="A1259" s="5" t="s">
        <v>1280</v>
      </c>
      <c r="B1259" s="31">
        <v>45201</v>
      </c>
      <c r="C1259" s="5" t="s">
        <v>3</v>
      </c>
      <c r="D1259" s="32" t="s">
        <v>4</v>
      </c>
      <c r="E1259" s="10" t="s">
        <v>1328</v>
      </c>
      <c r="F1259" s="5" t="s">
        <v>1317</v>
      </c>
      <c r="G1259" s="28">
        <v>1</v>
      </c>
      <c r="H1259" s="33">
        <f>VLOOKUP($F1259,Produk!$B$2:$C$75,2,0)</f>
        <v>27000</v>
      </c>
      <c r="I1259" s="33">
        <f t="shared" si="35"/>
        <v>27000</v>
      </c>
      <c r="J1259" s="30" t="str">
        <f t="shared" ref="J1259:J1262" si="36">J1258</f>
        <v>QRIS</v>
      </c>
      <c r="K1259" s="5" t="s">
        <v>1267</v>
      </c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</row>
    <row r="1260" spans="1:23" ht="20">
      <c r="A1260" s="5" t="s">
        <v>1280</v>
      </c>
      <c r="B1260" s="31">
        <v>45201</v>
      </c>
      <c r="C1260" s="5" t="s">
        <v>21</v>
      </c>
      <c r="D1260" s="32" t="s">
        <v>22</v>
      </c>
      <c r="E1260" s="10" t="s">
        <v>1328</v>
      </c>
      <c r="F1260" s="5" t="s">
        <v>1268</v>
      </c>
      <c r="G1260" s="28">
        <v>2</v>
      </c>
      <c r="H1260" s="33">
        <f>VLOOKUP($F1260,Produk!$B$2:$C$75,2,0)</f>
        <v>35000</v>
      </c>
      <c r="I1260" s="33">
        <f t="shared" si="35"/>
        <v>70000</v>
      </c>
      <c r="J1260" s="30" t="str">
        <f t="shared" si="36"/>
        <v>QRIS</v>
      </c>
      <c r="K1260" s="5" t="s">
        <v>1279</v>
      </c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</row>
    <row r="1261" spans="1:23" ht="20">
      <c r="A1261" s="5" t="s">
        <v>1280</v>
      </c>
      <c r="B1261" s="31">
        <v>45201</v>
      </c>
      <c r="C1261" s="5" t="s">
        <v>21</v>
      </c>
      <c r="D1261" s="32" t="s">
        <v>22</v>
      </c>
      <c r="E1261" s="10" t="s">
        <v>1328</v>
      </c>
      <c r="F1261" s="5" t="s">
        <v>1265</v>
      </c>
      <c r="G1261" s="28">
        <v>1</v>
      </c>
      <c r="H1261" s="33">
        <f>VLOOKUP($F1261,Produk!$B$2:$C$75,2,0)</f>
        <v>35000</v>
      </c>
      <c r="I1261" s="33">
        <f t="shared" si="35"/>
        <v>35000</v>
      </c>
      <c r="J1261" s="30" t="str">
        <f t="shared" si="36"/>
        <v>QRIS</v>
      </c>
      <c r="K1261" s="5" t="s">
        <v>1279</v>
      </c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</row>
    <row r="1262" spans="1:23" ht="20">
      <c r="A1262" s="5" t="s">
        <v>1280</v>
      </c>
      <c r="B1262" s="31">
        <v>45201</v>
      </c>
      <c r="C1262" s="5" t="s">
        <v>21</v>
      </c>
      <c r="D1262" s="32" t="s">
        <v>22</v>
      </c>
      <c r="E1262" s="10" t="s">
        <v>1328</v>
      </c>
      <c r="F1262" s="5" t="s">
        <v>1288</v>
      </c>
      <c r="G1262" s="28">
        <v>1</v>
      </c>
      <c r="H1262" s="33">
        <f>VLOOKUP($F1262,Produk!$B$2:$C$75,2,0)</f>
        <v>35000</v>
      </c>
      <c r="I1262" s="33">
        <f t="shared" si="35"/>
        <v>35000</v>
      </c>
      <c r="J1262" s="30" t="str">
        <f t="shared" si="36"/>
        <v>QRIS</v>
      </c>
      <c r="K1262" s="5" t="s">
        <v>1279</v>
      </c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</row>
    <row r="1263" spans="1:23" ht="20">
      <c r="A1263" s="5" t="s">
        <v>1281</v>
      </c>
      <c r="B1263" s="31">
        <v>45202</v>
      </c>
      <c r="C1263" s="5" t="s">
        <v>3</v>
      </c>
      <c r="D1263" s="32" t="s">
        <v>4</v>
      </c>
      <c r="E1263" s="10" t="s">
        <v>1328</v>
      </c>
      <c r="F1263" s="5" t="s">
        <v>1286</v>
      </c>
      <c r="G1263" s="28">
        <v>1</v>
      </c>
      <c r="H1263" s="33">
        <f>VLOOKUP($F1263,Produk!$B$2:$C$75,2,0)</f>
        <v>25000</v>
      </c>
      <c r="I1263" s="33">
        <f t="shared" si="35"/>
        <v>25000</v>
      </c>
      <c r="J1263" s="30" t="s">
        <v>1266</v>
      </c>
      <c r="K1263" s="5" t="s">
        <v>1278</v>
      </c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</row>
    <row r="1264" spans="1:23" ht="20">
      <c r="A1264" s="5" t="s">
        <v>1281</v>
      </c>
      <c r="B1264" s="31">
        <v>45202</v>
      </c>
      <c r="C1264" s="5" t="s">
        <v>3</v>
      </c>
      <c r="D1264" s="32" t="s">
        <v>4</v>
      </c>
      <c r="E1264" s="10" t="s">
        <v>1328</v>
      </c>
      <c r="F1264" s="5" t="s">
        <v>1294</v>
      </c>
      <c r="G1264" s="28">
        <v>1</v>
      </c>
      <c r="H1264" s="33">
        <f>VLOOKUP($F1264,Produk!$B$2:$C$75,2,0)</f>
        <v>28000</v>
      </c>
      <c r="I1264" s="33">
        <f t="shared" si="35"/>
        <v>28000</v>
      </c>
      <c r="J1264" s="30" t="s">
        <v>1266</v>
      </c>
      <c r="K1264" s="5" t="s">
        <v>1278</v>
      </c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</row>
    <row r="1265" spans="1:23" ht="20">
      <c r="A1265" s="5" t="s">
        <v>1281</v>
      </c>
      <c r="B1265" s="31">
        <v>45202</v>
      </c>
      <c r="C1265" s="5" t="s">
        <v>3</v>
      </c>
      <c r="D1265" s="32" t="s">
        <v>4</v>
      </c>
      <c r="E1265" s="10" t="s">
        <v>1328</v>
      </c>
      <c r="F1265" s="5" t="s">
        <v>1288</v>
      </c>
      <c r="G1265" s="28">
        <v>3</v>
      </c>
      <c r="H1265" s="33">
        <f>VLOOKUP($F1265,Produk!$B$2:$C$75,2,0)</f>
        <v>35000</v>
      </c>
      <c r="I1265" s="33">
        <f t="shared" si="35"/>
        <v>105000</v>
      </c>
      <c r="J1265" s="30" t="s">
        <v>1266</v>
      </c>
      <c r="K1265" s="5" t="s">
        <v>1278</v>
      </c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</row>
    <row r="1266" spans="1:23" ht="20">
      <c r="A1266" s="5" t="s">
        <v>1281</v>
      </c>
      <c r="B1266" s="31">
        <v>45202</v>
      </c>
      <c r="C1266" s="5" t="s">
        <v>3</v>
      </c>
      <c r="D1266" s="32" t="s">
        <v>4</v>
      </c>
      <c r="E1266" s="10" t="s">
        <v>1328</v>
      </c>
      <c r="F1266" s="5" t="s">
        <v>1265</v>
      </c>
      <c r="G1266" s="28">
        <v>3</v>
      </c>
      <c r="H1266" s="33">
        <f>VLOOKUP($F1266,Produk!$B$2:$C$75,2,0)</f>
        <v>35000</v>
      </c>
      <c r="I1266" s="33">
        <f t="shared" si="35"/>
        <v>105000</v>
      </c>
      <c r="J1266" s="30" t="s">
        <v>1266</v>
      </c>
      <c r="K1266" s="5" t="s">
        <v>1278</v>
      </c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</row>
    <row r="1267" spans="1:23" ht="20">
      <c r="A1267" s="5" t="s">
        <v>1281</v>
      </c>
      <c r="B1267" s="31">
        <v>45202</v>
      </c>
      <c r="C1267" s="5" t="s">
        <v>3</v>
      </c>
      <c r="D1267" s="32" t="s">
        <v>4</v>
      </c>
      <c r="E1267" s="10" t="s">
        <v>1328</v>
      </c>
      <c r="F1267" s="5" t="s">
        <v>1329</v>
      </c>
      <c r="G1267" s="28">
        <v>2</v>
      </c>
      <c r="H1267" s="33">
        <f>VLOOKUP($F1267,Produk!$B$2:$C$75,2,0)</f>
        <v>25000</v>
      </c>
      <c r="I1267" s="33">
        <f t="shared" si="35"/>
        <v>50000</v>
      </c>
      <c r="J1267" s="30" t="s">
        <v>1266</v>
      </c>
      <c r="K1267" s="5" t="s">
        <v>1278</v>
      </c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</row>
    <row r="1268" spans="1:23" ht="20">
      <c r="A1268" s="5" t="s">
        <v>1281</v>
      </c>
      <c r="B1268" s="31">
        <v>45202</v>
      </c>
      <c r="C1268" s="5" t="s">
        <v>21</v>
      </c>
      <c r="D1268" s="32" t="s">
        <v>22</v>
      </c>
      <c r="E1268" s="10" t="s">
        <v>1328</v>
      </c>
      <c r="F1268" s="5" t="s">
        <v>1268</v>
      </c>
      <c r="G1268" s="28">
        <v>1</v>
      </c>
      <c r="H1268" s="33">
        <f>VLOOKUP($F1268,Produk!$B$2:$C$75,2,0)</f>
        <v>35000</v>
      </c>
      <c r="I1268" s="33">
        <f t="shared" si="35"/>
        <v>35000</v>
      </c>
      <c r="J1268" s="30" t="s">
        <v>1299</v>
      </c>
      <c r="K1268" s="5" t="s">
        <v>1279</v>
      </c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</row>
    <row r="1269" spans="1:23" ht="20">
      <c r="A1269" s="5" t="s">
        <v>1281</v>
      </c>
      <c r="B1269" s="31">
        <v>45202</v>
      </c>
      <c r="C1269" s="5" t="s">
        <v>21</v>
      </c>
      <c r="D1269" s="32" t="s">
        <v>22</v>
      </c>
      <c r="E1269" s="10" t="s">
        <v>1328</v>
      </c>
      <c r="F1269" s="5" t="s">
        <v>1294</v>
      </c>
      <c r="G1269" s="28">
        <v>1</v>
      </c>
      <c r="H1269" s="33">
        <f>VLOOKUP($F1269,Produk!$B$2:$C$75,2,0)</f>
        <v>28000</v>
      </c>
      <c r="I1269" s="33">
        <f t="shared" si="35"/>
        <v>28000</v>
      </c>
      <c r="J1269" s="30" t="s">
        <v>1299</v>
      </c>
      <c r="K1269" s="5" t="s">
        <v>1279</v>
      </c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</row>
    <row r="1270" spans="1:23" ht="20">
      <c r="A1270" s="5" t="s">
        <v>1281</v>
      </c>
      <c r="B1270" s="31">
        <v>45202</v>
      </c>
      <c r="C1270" s="5" t="s">
        <v>829</v>
      </c>
      <c r="D1270" s="32" t="s">
        <v>830</v>
      </c>
      <c r="E1270" s="10" t="s">
        <v>1328</v>
      </c>
      <c r="F1270" s="5" t="s">
        <v>1285</v>
      </c>
      <c r="G1270" s="28">
        <v>1</v>
      </c>
      <c r="H1270" s="33">
        <f>VLOOKUP($F1270,Produk!$B$2:$C$75,2,0)</f>
        <v>10000</v>
      </c>
      <c r="I1270" s="33">
        <f t="shared" si="35"/>
        <v>10000</v>
      </c>
      <c r="J1270" s="30" t="str">
        <f t="shared" ref="J1270:J1273" si="37">J1269</f>
        <v>Transfer</v>
      </c>
      <c r="K1270" s="5" t="s">
        <v>1267</v>
      </c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</row>
    <row r="1271" spans="1:23" ht="20">
      <c r="A1271" s="5" t="s">
        <v>1281</v>
      </c>
      <c r="B1271" s="31">
        <v>45202</v>
      </c>
      <c r="C1271" s="5" t="s">
        <v>829</v>
      </c>
      <c r="D1271" s="32" t="s">
        <v>830</v>
      </c>
      <c r="E1271" s="10" t="s">
        <v>1328</v>
      </c>
      <c r="F1271" s="5" t="s">
        <v>1286</v>
      </c>
      <c r="G1271" s="28">
        <v>1</v>
      </c>
      <c r="H1271" s="33">
        <f>VLOOKUP($F1271,Produk!$B$2:$C$75,2,0)</f>
        <v>25000</v>
      </c>
      <c r="I1271" s="33">
        <f t="shared" si="35"/>
        <v>25000</v>
      </c>
      <c r="J1271" s="30" t="str">
        <f t="shared" si="37"/>
        <v>Transfer</v>
      </c>
      <c r="K1271" s="5" t="s">
        <v>1267</v>
      </c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</row>
    <row r="1272" spans="1:23" ht="20">
      <c r="A1272" s="5" t="s">
        <v>1281</v>
      </c>
      <c r="B1272" s="31">
        <v>45202</v>
      </c>
      <c r="C1272" s="5" t="s">
        <v>829</v>
      </c>
      <c r="D1272" s="32" t="s">
        <v>830</v>
      </c>
      <c r="E1272" s="10" t="s">
        <v>1328</v>
      </c>
      <c r="F1272" s="5" t="s">
        <v>1294</v>
      </c>
      <c r="G1272" s="28">
        <v>1</v>
      </c>
      <c r="H1272" s="33">
        <f>VLOOKUP($F1272,Produk!$B$2:$C$75,2,0)</f>
        <v>28000</v>
      </c>
      <c r="I1272" s="33">
        <f t="shared" si="35"/>
        <v>28000</v>
      </c>
      <c r="J1272" s="30" t="str">
        <f t="shared" si="37"/>
        <v>Transfer</v>
      </c>
      <c r="K1272" s="5" t="s">
        <v>1267</v>
      </c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</row>
    <row r="1273" spans="1:23" ht="20">
      <c r="A1273" s="5" t="s">
        <v>1281</v>
      </c>
      <c r="B1273" s="31">
        <v>45202</v>
      </c>
      <c r="C1273" s="5" t="s">
        <v>829</v>
      </c>
      <c r="D1273" s="32" t="s">
        <v>830</v>
      </c>
      <c r="E1273" s="10" t="s">
        <v>1328</v>
      </c>
      <c r="F1273" s="5" t="s">
        <v>1329</v>
      </c>
      <c r="G1273" s="28">
        <v>1</v>
      </c>
      <c r="H1273" s="33">
        <f>VLOOKUP($F1273,Produk!$B$2:$C$75,2,0)</f>
        <v>25000</v>
      </c>
      <c r="I1273" s="33">
        <f t="shared" si="35"/>
        <v>25000</v>
      </c>
      <c r="J1273" s="30" t="str">
        <f t="shared" si="37"/>
        <v>Transfer</v>
      </c>
      <c r="K1273" s="5" t="s">
        <v>1267</v>
      </c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</row>
    <row r="1274" spans="1:23" ht="20">
      <c r="A1274" s="5" t="s">
        <v>1292</v>
      </c>
      <c r="B1274" s="31">
        <v>45204</v>
      </c>
      <c r="C1274" s="5" t="s">
        <v>831</v>
      </c>
      <c r="D1274" s="32" t="s">
        <v>832</v>
      </c>
      <c r="E1274" s="10" t="s">
        <v>1328</v>
      </c>
      <c r="F1274" s="5" t="s">
        <v>1329</v>
      </c>
      <c r="G1274" s="28">
        <v>1</v>
      </c>
      <c r="H1274" s="33">
        <f>VLOOKUP($F1274,Produk!$B$2:$C$75,2,0)</f>
        <v>25000</v>
      </c>
      <c r="I1274" s="33">
        <f t="shared" si="35"/>
        <v>25000</v>
      </c>
      <c r="J1274" s="30" t="s">
        <v>1272</v>
      </c>
      <c r="K1274" s="5" t="s">
        <v>1278</v>
      </c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</row>
    <row r="1275" spans="1:23" ht="20">
      <c r="A1275" s="5" t="s">
        <v>1292</v>
      </c>
      <c r="B1275" s="31">
        <v>45204</v>
      </c>
      <c r="C1275" s="5" t="s">
        <v>831</v>
      </c>
      <c r="D1275" s="32" t="s">
        <v>832</v>
      </c>
      <c r="E1275" s="10" t="s">
        <v>1328</v>
      </c>
      <c r="F1275" s="5" t="s">
        <v>1324</v>
      </c>
      <c r="G1275" s="28">
        <v>1</v>
      </c>
      <c r="H1275" s="33">
        <f>VLOOKUP($F1275,Produk!$B$2:$C$75,2,0)</f>
        <v>45000</v>
      </c>
      <c r="I1275" s="33">
        <f t="shared" si="35"/>
        <v>45000</v>
      </c>
      <c r="J1275" s="30" t="s">
        <v>1272</v>
      </c>
      <c r="K1275" s="5" t="s">
        <v>1278</v>
      </c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</row>
    <row r="1276" spans="1:23" ht="20">
      <c r="A1276" s="5" t="s">
        <v>1292</v>
      </c>
      <c r="B1276" s="31">
        <v>45204</v>
      </c>
      <c r="C1276" s="5" t="s">
        <v>3</v>
      </c>
      <c r="D1276" s="32" t="s">
        <v>4</v>
      </c>
      <c r="E1276" s="10" t="s">
        <v>1328</v>
      </c>
      <c r="F1276" s="5" t="s">
        <v>1324</v>
      </c>
      <c r="G1276" s="28">
        <v>1</v>
      </c>
      <c r="H1276" s="33">
        <f>VLOOKUP($F1276,Produk!$B$2:$C$75,2,0)</f>
        <v>45000</v>
      </c>
      <c r="I1276" s="33">
        <f t="shared" si="35"/>
        <v>45000</v>
      </c>
      <c r="J1276" s="30" t="s">
        <v>1299</v>
      </c>
      <c r="K1276" s="5" t="s">
        <v>1279</v>
      </c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</row>
    <row r="1277" spans="1:23" ht="20">
      <c r="A1277" s="5" t="s">
        <v>1292</v>
      </c>
      <c r="B1277" s="31">
        <v>45204</v>
      </c>
      <c r="C1277" s="5" t="s">
        <v>3</v>
      </c>
      <c r="D1277" s="32" t="s">
        <v>4</v>
      </c>
      <c r="E1277" s="10" t="s">
        <v>1328</v>
      </c>
      <c r="F1277" s="5" t="s">
        <v>1329</v>
      </c>
      <c r="G1277" s="28">
        <v>1</v>
      </c>
      <c r="H1277" s="33">
        <f>VLOOKUP($F1277,Produk!$B$2:$C$75,2,0)</f>
        <v>25000</v>
      </c>
      <c r="I1277" s="33">
        <f t="shared" si="35"/>
        <v>25000</v>
      </c>
      <c r="J1277" s="30" t="s">
        <v>1299</v>
      </c>
      <c r="K1277" s="5" t="s">
        <v>1279</v>
      </c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</row>
    <row r="1278" spans="1:23" ht="20">
      <c r="A1278" s="5" t="s">
        <v>1292</v>
      </c>
      <c r="B1278" s="31">
        <v>45204</v>
      </c>
      <c r="C1278" s="5" t="s">
        <v>3</v>
      </c>
      <c r="D1278" s="32" t="s">
        <v>4</v>
      </c>
      <c r="E1278" s="10" t="s">
        <v>1328</v>
      </c>
      <c r="F1278" s="5" t="s">
        <v>1324</v>
      </c>
      <c r="G1278" s="28">
        <v>1</v>
      </c>
      <c r="H1278" s="33">
        <f>VLOOKUP($F1278,Produk!$B$2:$C$75,2,0)</f>
        <v>45000</v>
      </c>
      <c r="I1278" s="33">
        <f t="shared" si="35"/>
        <v>45000</v>
      </c>
      <c r="J1278" s="30" t="str">
        <f t="shared" ref="J1278:J1279" si="38">J1277</f>
        <v>Transfer</v>
      </c>
      <c r="K1278" s="5" t="s">
        <v>1267</v>
      </c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</row>
    <row r="1279" spans="1:23" ht="20">
      <c r="A1279" s="5" t="s">
        <v>1292</v>
      </c>
      <c r="B1279" s="31">
        <v>45204</v>
      </c>
      <c r="C1279" s="5" t="s">
        <v>3</v>
      </c>
      <c r="D1279" s="32" t="s">
        <v>4</v>
      </c>
      <c r="E1279" s="10" t="s">
        <v>1328</v>
      </c>
      <c r="F1279" s="5" t="s">
        <v>1330</v>
      </c>
      <c r="G1279" s="28">
        <v>1</v>
      </c>
      <c r="H1279" s="33">
        <f>VLOOKUP($F1279,Produk!$B$2:$C$75,2,0)</f>
        <v>21000</v>
      </c>
      <c r="I1279" s="33">
        <f t="shared" ref="I1279:I1494" si="39">H1279*G1279</f>
        <v>21000</v>
      </c>
      <c r="J1279" s="30" t="str">
        <f t="shared" si="38"/>
        <v>Transfer</v>
      </c>
      <c r="K1279" s="5" t="s">
        <v>1267</v>
      </c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</row>
    <row r="1280" spans="1:23" ht="20">
      <c r="A1280" s="5" t="s">
        <v>1264</v>
      </c>
      <c r="B1280" s="31">
        <v>45205</v>
      </c>
      <c r="C1280" s="5" t="s">
        <v>3</v>
      </c>
      <c r="D1280" s="32" t="s">
        <v>4</v>
      </c>
      <c r="E1280" s="10" t="s">
        <v>1328</v>
      </c>
      <c r="F1280" s="5" t="s">
        <v>1329</v>
      </c>
      <c r="G1280" s="28">
        <v>1</v>
      </c>
      <c r="H1280" s="33">
        <f>VLOOKUP($F1280,Produk!$B$2:$C$75,2,0)</f>
        <v>25000</v>
      </c>
      <c r="I1280" s="33">
        <f t="shared" si="39"/>
        <v>25000</v>
      </c>
      <c r="J1280" s="30" t="s">
        <v>1272</v>
      </c>
      <c r="K1280" s="5" t="s">
        <v>1278</v>
      </c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</row>
    <row r="1281" spans="1:23" ht="20">
      <c r="A1281" s="5" t="s">
        <v>1264</v>
      </c>
      <c r="B1281" s="31">
        <v>45205</v>
      </c>
      <c r="C1281" s="5" t="s">
        <v>3</v>
      </c>
      <c r="D1281" s="32" t="s">
        <v>4</v>
      </c>
      <c r="E1281" s="10" t="s">
        <v>1328</v>
      </c>
      <c r="F1281" s="5" t="s">
        <v>1269</v>
      </c>
      <c r="G1281" s="28">
        <v>1</v>
      </c>
      <c r="H1281" s="33">
        <f>VLOOKUP($F1281,Produk!$B$2:$C$75,2,0)</f>
        <v>28000</v>
      </c>
      <c r="I1281" s="33">
        <f t="shared" si="39"/>
        <v>28000</v>
      </c>
      <c r="J1281" s="30" t="s">
        <v>1272</v>
      </c>
      <c r="K1281" s="5" t="s">
        <v>1278</v>
      </c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</row>
    <row r="1282" spans="1:23" ht="20">
      <c r="A1282" s="5" t="s">
        <v>1264</v>
      </c>
      <c r="B1282" s="31">
        <v>45205</v>
      </c>
      <c r="C1282" s="5" t="s">
        <v>3</v>
      </c>
      <c r="D1282" s="32" t="s">
        <v>4</v>
      </c>
      <c r="E1282" s="10" t="s">
        <v>1328</v>
      </c>
      <c r="F1282" s="5" t="s">
        <v>1329</v>
      </c>
      <c r="G1282" s="28">
        <v>1</v>
      </c>
      <c r="H1282" s="33">
        <f>VLOOKUP($F1282,Produk!$B$2:$C$75,2,0)</f>
        <v>25000</v>
      </c>
      <c r="I1282" s="33">
        <f t="shared" si="39"/>
        <v>25000</v>
      </c>
      <c r="J1282" s="30" t="s">
        <v>1266</v>
      </c>
      <c r="K1282" s="5" t="s">
        <v>1267</v>
      </c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</row>
    <row r="1283" spans="1:23" ht="20">
      <c r="A1283" s="5" t="s">
        <v>1264</v>
      </c>
      <c r="B1283" s="31">
        <v>45205</v>
      </c>
      <c r="C1283" s="5" t="s">
        <v>3</v>
      </c>
      <c r="D1283" s="32" t="s">
        <v>4</v>
      </c>
      <c r="E1283" s="10" t="s">
        <v>1328</v>
      </c>
      <c r="F1283" s="5" t="s">
        <v>1286</v>
      </c>
      <c r="G1283" s="28">
        <v>1</v>
      </c>
      <c r="H1283" s="33">
        <f>VLOOKUP($F1283,Produk!$B$2:$C$75,2,0)</f>
        <v>25000</v>
      </c>
      <c r="I1283" s="33">
        <f t="shared" si="39"/>
        <v>25000</v>
      </c>
      <c r="J1283" s="30" t="s">
        <v>1266</v>
      </c>
      <c r="K1283" s="5" t="s">
        <v>1267</v>
      </c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</row>
    <row r="1284" spans="1:23" ht="20">
      <c r="A1284" s="5" t="s">
        <v>1264</v>
      </c>
      <c r="B1284" s="31">
        <v>45205</v>
      </c>
      <c r="C1284" s="5" t="s">
        <v>3</v>
      </c>
      <c r="D1284" s="32" t="s">
        <v>4</v>
      </c>
      <c r="E1284" s="10" t="s">
        <v>1328</v>
      </c>
      <c r="F1284" s="5" t="s">
        <v>1324</v>
      </c>
      <c r="G1284" s="28">
        <v>1</v>
      </c>
      <c r="H1284" s="33">
        <f>VLOOKUP($F1284,Produk!$B$2:$C$75,2,0)</f>
        <v>45000</v>
      </c>
      <c r="I1284" s="33">
        <f t="shared" si="39"/>
        <v>45000</v>
      </c>
      <c r="J1284" s="30" t="s">
        <v>1266</v>
      </c>
      <c r="K1284" s="5" t="s">
        <v>1278</v>
      </c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</row>
    <row r="1285" spans="1:23" ht="20">
      <c r="A1285" s="5" t="s">
        <v>1270</v>
      </c>
      <c r="B1285" s="31">
        <v>45206</v>
      </c>
      <c r="C1285" s="5" t="s">
        <v>523</v>
      </c>
      <c r="D1285" s="32" t="s">
        <v>524</v>
      </c>
      <c r="E1285" s="10" t="s">
        <v>1333</v>
      </c>
      <c r="F1285" s="5" t="s">
        <v>1268</v>
      </c>
      <c r="G1285" s="28">
        <v>2</v>
      </c>
      <c r="H1285" s="33">
        <f>VLOOKUP($F1285,Produk!$B$2:$C$75,2,0)</f>
        <v>35000</v>
      </c>
      <c r="I1285" s="33">
        <f t="shared" si="39"/>
        <v>70000</v>
      </c>
      <c r="J1285" s="30" t="s">
        <v>1272</v>
      </c>
      <c r="K1285" s="5" t="s">
        <v>1278</v>
      </c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</row>
    <row r="1286" spans="1:23" ht="20">
      <c r="A1286" s="5" t="s">
        <v>1270</v>
      </c>
      <c r="B1286" s="31">
        <v>45206</v>
      </c>
      <c r="C1286" s="5" t="s">
        <v>523</v>
      </c>
      <c r="D1286" s="32" t="s">
        <v>524</v>
      </c>
      <c r="E1286" s="10" t="s">
        <v>1333</v>
      </c>
      <c r="F1286" s="5" t="s">
        <v>1324</v>
      </c>
      <c r="G1286" s="28">
        <v>1</v>
      </c>
      <c r="H1286" s="33">
        <f>VLOOKUP($F1286,Produk!$B$2:$C$75,2,0)</f>
        <v>45000</v>
      </c>
      <c r="I1286" s="33">
        <f t="shared" si="39"/>
        <v>45000</v>
      </c>
      <c r="J1286" s="30" t="s">
        <v>1272</v>
      </c>
      <c r="K1286" s="5" t="s">
        <v>1278</v>
      </c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</row>
    <row r="1287" spans="1:23" ht="20">
      <c r="A1287" s="5" t="s">
        <v>1270</v>
      </c>
      <c r="B1287" s="31">
        <v>45206</v>
      </c>
      <c r="C1287" s="5" t="s">
        <v>833</v>
      </c>
      <c r="D1287" s="32" t="s">
        <v>834</v>
      </c>
      <c r="E1287" s="10" t="s">
        <v>1333</v>
      </c>
      <c r="F1287" s="5" t="s">
        <v>1288</v>
      </c>
      <c r="G1287" s="28">
        <v>1</v>
      </c>
      <c r="H1287" s="33">
        <f>VLOOKUP($F1287,Produk!$B$2:$C$75,2,0)</f>
        <v>35000</v>
      </c>
      <c r="I1287" s="33">
        <f t="shared" si="39"/>
        <v>35000</v>
      </c>
      <c r="J1287" s="30" t="s">
        <v>1266</v>
      </c>
      <c r="K1287" s="5" t="s">
        <v>1267</v>
      </c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</row>
    <row r="1288" spans="1:23" ht="20">
      <c r="A1288" s="5" t="s">
        <v>1270</v>
      </c>
      <c r="B1288" s="31">
        <v>45206</v>
      </c>
      <c r="C1288" s="5" t="s">
        <v>833</v>
      </c>
      <c r="D1288" s="32" t="s">
        <v>834</v>
      </c>
      <c r="E1288" s="10" t="s">
        <v>1333</v>
      </c>
      <c r="F1288" s="5" t="s">
        <v>1334</v>
      </c>
      <c r="G1288" s="28">
        <v>1</v>
      </c>
      <c r="H1288" s="33">
        <f>VLOOKUP($F1288,Produk!$B$2:$C$75,2,0)</f>
        <v>25000</v>
      </c>
      <c r="I1288" s="33">
        <f t="shared" si="39"/>
        <v>25000</v>
      </c>
      <c r="J1288" s="30" t="s">
        <v>1266</v>
      </c>
      <c r="K1288" s="5" t="s">
        <v>1267</v>
      </c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</row>
    <row r="1289" spans="1:23" ht="20">
      <c r="A1289" s="5" t="s">
        <v>1270</v>
      </c>
      <c r="B1289" s="31">
        <v>45206</v>
      </c>
      <c r="C1289" s="5" t="s">
        <v>833</v>
      </c>
      <c r="D1289" s="32" t="s">
        <v>834</v>
      </c>
      <c r="E1289" s="10" t="s">
        <v>1333</v>
      </c>
      <c r="F1289" s="5" t="s">
        <v>1335</v>
      </c>
      <c r="G1289" s="28">
        <v>1</v>
      </c>
      <c r="H1289" s="33">
        <f>VLOOKUP($F1289,Produk!$B$2:$C$75,2,0)</f>
        <v>25000</v>
      </c>
      <c r="I1289" s="33">
        <f t="shared" si="39"/>
        <v>25000</v>
      </c>
      <c r="J1289" s="30" t="s">
        <v>1266</v>
      </c>
      <c r="K1289" s="5" t="s">
        <v>1267</v>
      </c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</row>
    <row r="1290" spans="1:23" ht="20">
      <c r="A1290" s="5" t="s">
        <v>1270</v>
      </c>
      <c r="B1290" s="31">
        <v>45206</v>
      </c>
      <c r="C1290" s="5" t="s">
        <v>294</v>
      </c>
      <c r="D1290" s="32" t="s">
        <v>295</v>
      </c>
      <c r="E1290" s="10" t="s">
        <v>1333</v>
      </c>
      <c r="F1290" s="5" t="s">
        <v>1288</v>
      </c>
      <c r="G1290" s="28">
        <v>1</v>
      </c>
      <c r="H1290" s="33">
        <f>VLOOKUP($F1290,Produk!$B$2:$C$75,2,0)</f>
        <v>35000</v>
      </c>
      <c r="I1290" s="33">
        <f t="shared" si="39"/>
        <v>35000</v>
      </c>
      <c r="J1290" s="30" t="s">
        <v>1266</v>
      </c>
      <c r="K1290" s="5" t="s">
        <v>1267</v>
      </c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</row>
    <row r="1291" spans="1:23" ht="20">
      <c r="A1291" s="5" t="s">
        <v>1270</v>
      </c>
      <c r="B1291" s="31">
        <v>45206</v>
      </c>
      <c r="C1291" s="5" t="s">
        <v>294</v>
      </c>
      <c r="D1291" s="32" t="s">
        <v>295</v>
      </c>
      <c r="E1291" s="10" t="s">
        <v>1333</v>
      </c>
      <c r="F1291" s="5" t="s">
        <v>1268</v>
      </c>
      <c r="G1291" s="28">
        <v>1</v>
      </c>
      <c r="H1291" s="33">
        <f>VLOOKUP($F1291,Produk!$B$2:$C$75,2,0)</f>
        <v>35000</v>
      </c>
      <c r="I1291" s="33">
        <f t="shared" si="39"/>
        <v>35000</v>
      </c>
      <c r="J1291" s="30" t="s">
        <v>1266</v>
      </c>
      <c r="K1291" s="5" t="s">
        <v>1267</v>
      </c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</row>
    <row r="1292" spans="1:23" ht="20">
      <c r="A1292" s="5" t="s">
        <v>1270</v>
      </c>
      <c r="B1292" s="31">
        <v>45206</v>
      </c>
      <c r="C1292" s="5" t="s">
        <v>294</v>
      </c>
      <c r="D1292" s="32" t="s">
        <v>295</v>
      </c>
      <c r="E1292" s="10" t="s">
        <v>1333</v>
      </c>
      <c r="F1292" s="5" t="s">
        <v>1285</v>
      </c>
      <c r="G1292" s="28">
        <v>1</v>
      </c>
      <c r="H1292" s="33">
        <f>VLOOKUP($F1292,Produk!$B$2:$C$75,2,0)</f>
        <v>10000</v>
      </c>
      <c r="I1292" s="33">
        <f t="shared" si="39"/>
        <v>10000</v>
      </c>
      <c r="J1292" s="30" t="s">
        <v>1266</v>
      </c>
      <c r="K1292" s="5" t="s">
        <v>1267</v>
      </c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</row>
    <row r="1293" spans="1:23" ht="20">
      <c r="A1293" s="5" t="s">
        <v>1270</v>
      </c>
      <c r="B1293" s="31">
        <v>45206</v>
      </c>
      <c r="C1293" s="5" t="s">
        <v>833</v>
      </c>
      <c r="D1293" s="32" t="s">
        <v>834</v>
      </c>
      <c r="E1293" s="10" t="s">
        <v>1333</v>
      </c>
      <c r="F1293" s="5" t="s">
        <v>1331</v>
      </c>
      <c r="G1293" s="28">
        <v>1</v>
      </c>
      <c r="H1293" s="33">
        <f>VLOOKUP($F1293,Produk!$B$2:$C$75,2,0)</f>
        <v>25000</v>
      </c>
      <c r="I1293" s="33">
        <f t="shared" si="39"/>
        <v>25000</v>
      </c>
      <c r="J1293" s="30" t="s">
        <v>1272</v>
      </c>
      <c r="K1293" s="5" t="s">
        <v>1267</v>
      </c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</row>
    <row r="1294" spans="1:23" ht="20">
      <c r="A1294" s="5" t="s">
        <v>1280</v>
      </c>
      <c r="B1294" s="31">
        <v>45208</v>
      </c>
      <c r="C1294" s="5" t="s">
        <v>3</v>
      </c>
      <c r="D1294" s="32" t="s">
        <v>4</v>
      </c>
      <c r="E1294" s="10" t="s">
        <v>1328</v>
      </c>
      <c r="F1294" s="5" t="s">
        <v>1330</v>
      </c>
      <c r="G1294" s="28">
        <v>2</v>
      </c>
      <c r="H1294" s="33">
        <f>VLOOKUP($F1294,Produk!$B$2:$C$75,2,0)</f>
        <v>21000</v>
      </c>
      <c r="I1294" s="33">
        <f t="shared" si="39"/>
        <v>42000</v>
      </c>
      <c r="J1294" s="30" t="s">
        <v>1299</v>
      </c>
      <c r="K1294" s="5" t="s">
        <v>1267</v>
      </c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</row>
    <row r="1295" spans="1:23" ht="20">
      <c r="A1295" s="5" t="s">
        <v>1280</v>
      </c>
      <c r="B1295" s="31">
        <v>45208</v>
      </c>
      <c r="C1295" s="5" t="s">
        <v>3</v>
      </c>
      <c r="D1295" s="32" t="s">
        <v>4</v>
      </c>
      <c r="E1295" s="10" t="s">
        <v>1328</v>
      </c>
      <c r="F1295" s="5" t="s">
        <v>1289</v>
      </c>
      <c r="G1295" s="28">
        <v>1</v>
      </c>
      <c r="H1295" s="33">
        <f>VLOOKUP($F1295,Produk!$B$2:$C$75,2,0)</f>
        <v>30000</v>
      </c>
      <c r="I1295" s="33">
        <f t="shared" si="39"/>
        <v>30000</v>
      </c>
      <c r="J1295" s="26" t="s">
        <v>1272</v>
      </c>
      <c r="K1295" s="5" t="s">
        <v>1267</v>
      </c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</row>
    <row r="1296" spans="1:23" ht="20">
      <c r="A1296" s="5" t="s">
        <v>1281</v>
      </c>
      <c r="B1296" s="31">
        <v>45209</v>
      </c>
      <c r="C1296" s="5" t="s">
        <v>88</v>
      </c>
      <c r="D1296" s="32" t="s">
        <v>89</v>
      </c>
      <c r="E1296" s="10" t="s">
        <v>1336</v>
      </c>
      <c r="F1296" s="5" t="s">
        <v>1268</v>
      </c>
      <c r="G1296" s="28">
        <v>2</v>
      </c>
      <c r="H1296" s="33">
        <f>VLOOKUP($F1296,Produk!$B$2:$C$75,2,0)</f>
        <v>35000</v>
      </c>
      <c r="I1296" s="33">
        <f t="shared" si="39"/>
        <v>70000</v>
      </c>
      <c r="J1296" s="30" t="s">
        <v>1299</v>
      </c>
      <c r="K1296" s="5" t="s">
        <v>1279</v>
      </c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</row>
    <row r="1297" spans="1:23" ht="20">
      <c r="A1297" s="5" t="s">
        <v>1292</v>
      </c>
      <c r="B1297" s="31">
        <v>45211</v>
      </c>
      <c r="C1297" s="5" t="s">
        <v>3</v>
      </c>
      <c r="D1297" s="32" t="s">
        <v>4</v>
      </c>
      <c r="E1297" s="10" t="s">
        <v>1328</v>
      </c>
      <c r="F1297" s="5" t="s">
        <v>1289</v>
      </c>
      <c r="G1297" s="28">
        <v>1</v>
      </c>
      <c r="H1297" s="33">
        <f>VLOOKUP($F1297,Produk!$B$2:$C$75,2,0)</f>
        <v>30000</v>
      </c>
      <c r="I1297" s="33">
        <f t="shared" si="39"/>
        <v>30000</v>
      </c>
      <c r="J1297" s="30" t="s">
        <v>1272</v>
      </c>
      <c r="K1297" s="5" t="s">
        <v>1278</v>
      </c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</row>
    <row r="1298" spans="1:23" ht="20">
      <c r="A1298" s="5" t="s">
        <v>1292</v>
      </c>
      <c r="B1298" s="31">
        <v>45211</v>
      </c>
      <c r="C1298" s="5" t="s">
        <v>3</v>
      </c>
      <c r="D1298" s="32" t="s">
        <v>4</v>
      </c>
      <c r="E1298" s="10" t="s">
        <v>1328</v>
      </c>
      <c r="F1298" s="5" t="s">
        <v>1300</v>
      </c>
      <c r="G1298" s="28">
        <v>2</v>
      </c>
      <c r="H1298" s="33">
        <f>VLOOKUP($F1298,Produk!$B$2:$C$75,2,0)</f>
        <v>25000</v>
      </c>
      <c r="I1298" s="33">
        <f t="shared" si="39"/>
        <v>50000</v>
      </c>
      <c r="J1298" s="30" t="s">
        <v>1272</v>
      </c>
      <c r="K1298" s="5" t="s">
        <v>1278</v>
      </c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</row>
    <row r="1299" spans="1:23" ht="20">
      <c r="A1299" s="5" t="s">
        <v>1264</v>
      </c>
      <c r="B1299" s="31">
        <v>45212</v>
      </c>
      <c r="C1299" s="5" t="s">
        <v>3</v>
      </c>
      <c r="D1299" s="32" t="s">
        <v>4</v>
      </c>
      <c r="E1299" s="10" t="s">
        <v>1328</v>
      </c>
      <c r="F1299" s="5" t="s">
        <v>1268</v>
      </c>
      <c r="G1299" s="28">
        <v>1</v>
      </c>
      <c r="H1299" s="33">
        <f>VLOOKUP($F1299,Produk!$B$2:$C$75,2,0)</f>
        <v>35000</v>
      </c>
      <c r="I1299" s="33">
        <f t="shared" si="39"/>
        <v>35000</v>
      </c>
      <c r="J1299" s="30" t="s">
        <v>1272</v>
      </c>
      <c r="K1299" s="5" t="s">
        <v>1267</v>
      </c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</row>
    <row r="1300" spans="1:23" ht="20">
      <c r="A1300" s="5" t="s">
        <v>1264</v>
      </c>
      <c r="B1300" s="31">
        <v>45212</v>
      </c>
      <c r="C1300" s="5" t="s">
        <v>3</v>
      </c>
      <c r="D1300" s="32" t="s">
        <v>4</v>
      </c>
      <c r="E1300" s="10" t="s">
        <v>1328</v>
      </c>
      <c r="F1300" s="5" t="s">
        <v>1291</v>
      </c>
      <c r="G1300" s="28">
        <v>1</v>
      </c>
      <c r="H1300" s="33">
        <f>VLOOKUP($F1300,Produk!$B$2:$C$75,2,0)</f>
        <v>15000</v>
      </c>
      <c r="I1300" s="33">
        <f t="shared" si="39"/>
        <v>15000</v>
      </c>
      <c r="J1300" s="30" t="s">
        <v>1272</v>
      </c>
      <c r="K1300" s="5" t="s">
        <v>1267</v>
      </c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</row>
    <row r="1301" spans="1:23" ht="20">
      <c r="A1301" s="5" t="s">
        <v>1264</v>
      </c>
      <c r="B1301" s="31">
        <v>45212</v>
      </c>
      <c r="C1301" s="5" t="s">
        <v>3</v>
      </c>
      <c r="D1301" s="32" t="s">
        <v>4</v>
      </c>
      <c r="E1301" s="10" t="s">
        <v>1328</v>
      </c>
      <c r="F1301" s="5" t="s">
        <v>1289</v>
      </c>
      <c r="G1301" s="28">
        <v>1</v>
      </c>
      <c r="H1301" s="33">
        <f>VLOOKUP($F1301,Produk!$B$2:$C$75,2,0)</f>
        <v>30000</v>
      </c>
      <c r="I1301" s="33">
        <f t="shared" si="39"/>
        <v>30000</v>
      </c>
      <c r="J1301" s="30" t="str">
        <f t="shared" ref="J1301:J1328" si="40">J1300</f>
        <v>Cash</v>
      </c>
      <c r="K1301" s="5" t="s">
        <v>1267</v>
      </c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</row>
    <row r="1302" spans="1:23" ht="20">
      <c r="A1302" s="5" t="s">
        <v>1264</v>
      </c>
      <c r="B1302" s="31">
        <v>45212</v>
      </c>
      <c r="C1302" s="5" t="s">
        <v>3</v>
      </c>
      <c r="D1302" s="32" t="s">
        <v>4</v>
      </c>
      <c r="E1302" s="10" t="s">
        <v>1328</v>
      </c>
      <c r="F1302" s="5" t="s">
        <v>1268</v>
      </c>
      <c r="G1302" s="28">
        <v>1</v>
      </c>
      <c r="H1302" s="33">
        <f>VLOOKUP($F1302,Produk!$B$2:$C$75,2,0)</f>
        <v>35000</v>
      </c>
      <c r="I1302" s="33">
        <f t="shared" si="39"/>
        <v>35000</v>
      </c>
      <c r="J1302" s="30" t="str">
        <f t="shared" si="40"/>
        <v>Cash</v>
      </c>
      <c r="K1302" s="5" t="s">
        <v>1267</v>
      </c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</row>
    <row r="1303" spans="1:23" ht="20">
      <c r="A1303" s="5" t="s">
        <v>1264</v>
      </c>
      <c r="B1303" s="31">
        <v>45212</v>
      </c>
      <c r="C1303" s="5" t="s">
        <v>3</v>
      </c>
      <c r="D1303" s="32" t="s">
        <v>4</v>
      </c>
      <c r="E1303" s="10" t="s">
        <v>1328</v>
      </c>
      <c r="F1303" s="5" t="s">
        <v>1317</v>
      </c>
      <c r="G1303" s="28">
        <v>1</v>
      </c>
      <c r="H1303" s="33">
        <f>VLOOKUP($F1303,Produk!$B$2:$C$75,2,0)</f>
        <v>27000</v>
      </c>
      <c r="I1303" s="33">
        <f t="shared" si="39"/>
        <v>27000</v>
      </c>
      <c r="J1303" s="30" t="str">
        <f t="shared" si="40"/>
        <v>Cash</v>
      </c>
      <c r="K1303" s="5" t="s">
        <v>1267</v>
      </c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</row>
    <row r="1304" spans="1:23" ht="20">
      <c r="A1304" s="5" t="s">
        <v>1270</v>
      </c>
      <c r="B1304" s="31">
        <v>45213</v>
      </c>
      <c r="C1304" s="5" t="s">
        <v>3</v>
      </c>
      <c r="D1304" s="32" t="s">
        <v>4</v>
      </c>
      <c r="E1304" s="10" t="s">
        <v>1328</v>
      </c>
      <c r="F1304" s="5" t="s">
        <v>1289</v>
      </c>
      <c r="G1304" s="28">
        <v>2</v>
      </c>
      <c r="H1304" s="33">
        <f>VLOOKUP($F1304,Produk!$B$2:$C$75,2,0)</f>
        <v>30000</v>
      </c>
      <c r="I1304" s="33">
        <f t="shared" si="39"/>
        <v>60000</v>
      </c>
      <c r="J1304" s="30" t="str">
        <f t="shared" si="40"/>
        <v>Cash</v>
      </c>
      <c r="K1304" s="5" t="s">
        <v>1279</v>
      </c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</row>
    <row r="1305" spans="1:23" ht="20">
      <c r="A1305" s="5" t="s">
        <v>1270</v>
      </c>
      <c r="B1305" s="31">
        <v>45213</v>
      </c>
      <c r="C1305" s="5" t="s">
        <v>3</v>
      </c>
      <c r="D1305" s="32" t="s">
        <v>4</v>
      </c>
      <c r="E1305" s="10" t="s">
        <v>1328</v>
      </c>
      <c r="F1305" s="5" t="s">
        <v>1268</v>
      </c>
      <c r="G1305" s="28">
        <v>1</v>
      </c>
      <c r="H1305" s="33">
        <f>VLOOKUP($F1305,Produk!$B$2:$C$75,2,0)</f>
        <v>35000</v>
      </c>
      <c r="I1305" s="33">
        <f t="shared" si="39"/>
        <v>35000</v>
      </c>
      <c r="J1305" s="30" t="str">
        <f t="shared" si="40"/>
        <v>Cash</v>
      </c>
      <c r="K1305" s="5" t="s">
        <v>1279</v>
      </c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</row>
    <row r="1306" spans="1:23" ht="20">
      <c r="A1306" s="5" t="s">
        <v>1270</v>
      </c>
      <c r="B1306" s="31">
        <v>45213</v>
      </c>
      <c r="C1306" s="5" t="s">
        <v>3</v>
      </c>
      <c r="D1306" s="32" t="s">
        <v>4</v>
      </c>
      <c r="E1306" s="10" t="s">
        <v>1328</v>
      </c>
      <c r="F1306" s="5" t="s">
        <v>1300</v>
      </c>
      <c r="G1306" s="28">
        <v>1</v>
      </c>
      <c r="H1306" s="33">
        <f>VLOOKUP($F1306,Produk!$B$2:$C$75,2,0)</f>
        <v>25000</v>
      </c>
      <c r="I1306" s="33">
        <f t="shared" si="39"/>
        <v>25000</v>
      </c>
      <c r="J1306" s="30" t="str">
        <f t="shared" si="40"/>
        <v>Cash</v>
      </c>
      <c r="K1306" s="5" t="s">
        <v>1279</v>
      </c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</row>
    <row r="1307" spans="1:23" ht="20">
      <c r="A1307" s="5" t="s">
        <v>1270</v>
      </c>
      <c r="B1307" s="31">
        <v>45213</v>
      </c>
      <c r="C1307" s="5" t="s">
        <v>3</v>
      </c>
      <c r="D1307" s="32" t="s">
        <v>4</v>
      </c>
      <c r="E1307" s="10" t="s">
        <v>1328</v>
      </c>
      <c r="F1307" s="5" t="s">
        <v>1287</v>
      </c>
      <c r="G1307" s="28">
        <v>1</v>
      </c>
      <c r="H1307" s="33">
        <f>VLOOKUP($F1307,Produk!$B$2:$C$75,2,0)</f>
        <v>27000</v>
      </c>
      <c r="I1307" s="33">
        <f t="shared" si="39"/>
        <v>27000</v>
      </c>
      <c r="J1307" s="30" t="str">
        <f t="shared" si="40"/>
        <v>Cash</v>
      </c>
      <c r="K1307" s="5" t="s">
        <v>1267</v>
      </c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</row>
    <row r="1308" spans="1:23" ht="20">
      <c r="A1308" s="5" t="s">
        <v>1275</v>
      </c>
      <c r="B1308" s="31">
        <v>45214</v>
      </c>
      <c r="C1308" s="5" t="s">
        <v>3</v>
      </c>
      <c r="D1308" s="32" t="s">
        <v>4</v>
      </c>
      <c r="E1308" s="10" t="s">
        <v>1328</v>
      </c>
      <c r="F1308" s="5" t="s">
        <v>1287</v>
      </c>
      <c r="G1308" s="28">
        <v>2</v>
      </c>
      <c r="H1308" s="33">
        <f>VLOOKUP($F1308,Produk!$B$2:$C$75,2,0)</f>
        <v>27000</v>
      </c>
      <c r="I1308" s="33">
        <f t="shared" si="39"/>
        <v>54000</v>
      </c>
      <c r="J1308" s="30" t="str">
        <f t="shared" si="40"/>
        <v>Cash</v>
      </c>
      <c r="K1308" s="5" t="s">
        <v>1267</v>
      </c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</row>
    <row r="1309" spans="1:23" ht="20">
      <c r="A1309" s="5" t="s">
        <v>1275</v>
      </c>
      <c r="B1309" s="31" t="s">
        <v>1337</v>
      </c>
      <c r="C1309" s="5" t="s">
        <v>3</v>
      </c>
      <c r="D1309" s="32" t="s">
        <v>4</v>
      </c>
      <c r="E1309" s="10" t="s">
        <v>1328</v>
      </c>
      <c r="F1309" s="5" t="s">
        <v>1330</v>
      </c>
      <c r="G1309" s="28">
        <v>1</v>
      </c>
      <c r="H1309" s="33">
        <f>VLOOKUP($F1309,Produk!$B$2:$C$75,2,0)</f>
        <v>21000</v>
      </c>
      <c r="I1309" s="33">
        <f t="shared" si="39"/>
        <v>21000</v>
      </c>
      <c r="J1309" s="30" t="str">
        <f t="shared" si="40"/>
        <v>Cash</v>
      </c>
      <c r="K1309" s="5" t="s">
        <v>1267</v>
      </c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</row>
    <row r="1310" spans="1:23" ht="20">
      <c r="A1310" s="5" t="s">
        <v>1275</v>
      </c>
      <c r="B1310" s="31">
        <v>45214</v>
      </c>
      <c r="C1310" s="5" t="s">
        <v>3</v>
      </c>
      <c r="D1310" s="32" t="s">
        <v>4</v>
      </c>
      <c r="E1310" s="10" t="s">
        <v>1328</v>
      </c>
      <c r="F1310" s="5" t="s">
        <v>1289</v>
      </c>
      <c r="G1310" s="28">
        <v>1</v>
      </c>
      <c r="H1310" s="33">
        <f>VLOOKUP($F1310,Produk!$B$2:$C$75,2,0)</f>
        <v>30000</v>
      </c>
      <c r="I1310" s="33">
        <f t="shared" si="39"/>
        <v>30000</v>
      </c>
      <c r="J1310" s="30" t="str">
        <f t="shared" si="40"/>
        <v>Cash</v>
      </c>
      <c r="K1310" s="5" t="s">
        <v>1267</v>
      </c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</row>
    <row r="1311" spans="1:23" ht="20">
      <c r="A1311" s="5" t="s">
        <v>1275</v>
      </c>
      <c r="B1311" s="31">
        <v>45214</v>
      </c>
      <c r="C1311" s="5" t="s">
        <v>3</v>
      </c>
      <c r="D1311" s="32" t="s">
        <v>4</v>
      </c>
      <c r="E1311" s="10" t="s">
        <v>1328</v>
      </c>
      <c r="F1311" s="5" t="s">
        <v>1317</v>
      </c>
      <c r="G1311" s="28">
        <v>1</v>
      </c>
      <c r="H1311" s="33">
        <f>VLOOKUP($F1311,Produk!$B$2:$C$75,2,0)</f>
        <v>27000</v>
      </c>
      <c r="I1311" s="33">
        <f t="shared" si="39"/>
        <v>27000</v>
      </c>
      <c r="J1311" s="30" t="str">
        <f t="shared" si="40"/>
        <v>Cash</v>
      </c>
      <c r="K1311" s="5" t="s">
        <v>1267</v>
      </c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</row>
    <row r="1312" spans="1:23" ht="20">
      <c r="A1312" s="5" t="s">
        <v>1275</v>
      </c>
      <c r="B1312" s="31">
        <v>45214</v>
      </c>
      <c r="C1312" s="5" t="s">
        <v>3</v>
      </c>
      <c r="D1312" s="32" t="s">
        <v>4</v>
      </c>
      <c r="E1312" s="10" t="s">
        <v>1328</v>
      </c>
      <c r="F1312" s="5" t="s">
        <v>1330</v>
      </c>
      <c r="G1312" s="28">
        <v>1</v>
      </c>
      <c r="H1312" s="33">
        <f>VLOOKUP($F1312,Produk!$B$2:$C$75,2,0)</f>
        <v>21000</v>
      </c>
      <c r="I1312" s="33">
        <f t="shared" si="39"/>
        <v>21000</v>
      </c>
      <c r="J1312" s="30" t="str">
        <f t="shared" si="40"/>
        <v>Cash</v>
      </c>
      <c r="K1312" s="5" t="s">
        <v>1267</v>
      </c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</row>
    <row r="1313" spans="1:23" ht="20">
      <c r="A1313" s="5" t="s">
        <v>1275</v>
      </c>
      <c r="B1313" s="31">
        <v>45214</v>
      </c>
      <c r="C1313" s="5" t="s">
        <v>3</v>
      </c>
      <c r="D1313" s="32" t="s">
        <v>4</v>
      </c>
      <c r="E1313" s="10" t="s">
        <v>1328</v>
      </c>
      <c r="F1313" s="5" t="s">
        <v>1289</v>
      </c>
      <c r="G1313" s="28">
        <v>1</v>
      </c>
      <c r="H1313" s="33">
        <f>VLOOKUP($F1313,Produk!$B$2:$C$75,2,0)</f>
        <v>30000</v>
      </c>
      <c r="I1313" s="33">
        <f t="shared" si="39"/>
        <v>30000</v>
      </c>
      <c r="J1313" s="30" t="str">
        <f t="shared" si="40"/>
        <v>Cash</v>
      </c>
      <c r="K1313" s="5" t="s">
        <v>1267</v>
      </c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</row>
    <row r="1314" spans="1:23" ht="20">
      <c r="A1314" s="5" t="s">
        <v>1275</v>
      </c>
      <c r="B1314" s="31">
        <v>45214</v>
      </c>
      <c r="C1314" s="5" t="s">
        <v>3</v>
      </c>
      <c r="D1314" s="32" t="s">
        <v>4</v>
      </c>
      <c r="E1314" s="10" t="s">
        <v>1328</v>
      </c>
      <c r="F1314" s="5" t="s">
        <v>1300</v>
      </c>
      <c r="G1314" s="28">
        <v>1</v>
      </c>
      <c r="H1314" s="33">
        <f>VLOOKUP($F1314,Produk!$B$2:$C$75,2,0)</f>
        <v>25000</v>
      </c>
      <c r="I1314" s="33">
        <f t="shared" si="39"/>
        <v>25000</v>
      </c>
      <c r="J1314" s="30" t="str">
        <f t="shared" si="40"/>
        <v>Cash</v>
      </c>
      <c r="K1314" s="5" t="s">
        <v>1267</v>
      </c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</row>
    <row r="1315" spans="1:23" ht="20">
      <c r="A1315" s="5" t="s">
        <v>1275</v>
      </c>
      <c r="B1315" s="31">
        <v>45214</v>
      </c>
      <c r="C1315" s="5" t="s">
        <v>3</v>
      </c>
      <c r="D1315" s="32" t="s">
        <v>4</v>
      </c>
      <c r="E1315" s="10" t="s">
        <v>1328</v>
      </c>
      <c r="F1315" s="5" t="s">
        <v>1287</v>
      </c>
      <c r="G1315" s="28">
        <v>1</v>
      </c>
      <c r="H1315" s="33">
        <f>VLOOKUP($F1315,Produk!$B$2:$C$75,2,0)</f>
        <v>27000</v>
      </c>
      <c r="I1315" s="33">
        <f t="shared" si="39"/>
        <v>27000</v>
      </c>
      <c r="J1315" s="30" t="str">
        <f t="shared" si="40"/>
        <v>Cash</v>
      </c>
      <c r="K1315" s="5" t="s">
        <v>1267</v>
      </c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</row>
    <row r="1316" spans="1:23" ht="20">
      <c r="A1316" s="5" t="s">
        <v>1275</v>
      </c>
      <c r="B1316" s="31">
        <v>45214</v>
      </c>
      <c r="C1316" s="5" t="s">
        <v>3</v>
      </c>
      <c r="D1316" s="32" t="s">
        <v>4</v>
      </c>
      <c r="E1316" s="10" t="s">
        <v>1328</v>
      </c>
      <c r="F1316" s="5" t="s">
        <v>1289</v>
      </c>
      <c r="G1316" s="28">
        <v>1</v>
      </c>
      <c r="H1316" s="33">
        <f>VLOOKUP($F1316,Produk!$B$2:$C$75,2,0)</f>
        <v>30000</v>
      </c>
      <c r="I1316" s="33">
        <f t="shared" si="39"/>
        <v>30000</v>
      </c>
      <c r="J1316" s="30" t="str">
        <f t="shared" si="40"/>
        <v>Cash</v>
      </c>
      <c r="K1316" s="5" t="s">
        <v>1267</v>
      </c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</row>
    <row r="1317" spans="1:23" ht="20">
      <c r="A1317" s="5" t="s">
        <v>1275</v>
      </c>
      <c r="B1317" s="31">
        <v>45214</v>
      </c>
      <c r="C1317" s="5" t="s">
        <v>3</v>
      </c>
      <c r="D1317" s="32" t="s">
        <v>4</v>
      </c>
      <c r="E1317" s="10" t="s">
        <v>1328</v>
      </c>
      <c r="F1317" s="5" t="s">
        <v>1289</v>
      </c>
      <c r="G1317" s="28">
        <v>1</v>
      </c>
      <c r="H1317" s="33">
        <f>VLOOKUP($F1317,Produk!$B$2:$C$75,2,0)</f>
        <v>30000</v>
      </c>
      <c r="I1317" s="33">
        <f t="shared" si="39"/>
        <v>30000</v>
      </c>
      <c r="J1317" s="30" t="str">
        <f t="shared" si="40"/>
        <v>Cash</v>
      </c>
      <c r="K1317" s="5" t="s">
        <v>1267</v>
      </c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</row>
    <row r="1318" spans="1:23" ht="20">
      <c r="A1318" s="5" t="s">
        <v>1275</v>
      </c>
      <c r="B1318" s="31">
        <v>45214</v>
      </c>
      <c r="C1318" s="5" t="s">
        <v>3</v>
      </c>
      <c r="D1318" s="32" t="s">
        <v>4</v>
      </c>
      <c r="E1318" s="10" t="s">
        <v>1328</v>
      </c>
      <c r="F1318" s="5" t="s">
        <v>1286</v>
      </c>
      <c r="G1318" s="28">
        <v>1</v>
      </c>
      <c r="H1318" s="33">
        <f>VLOOKUP($F1318,Produk!$B$2:$C$75,2,0)</f>
        <v>25000</v>
      </c>
      <c r="I1318" s="33">
        <f t="shared" si="39"/>
        <v>25000</v>
      </c>
      <c r="J1318" s="30" t="str">
        <f t="shared" si="40"/>
        <v>Cash</v>
      </c>
      <c r="K1318" s="5" t="s">
        <v>1267</v>
      </c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</row>
    <row r="1319" spans="1:23" ht="20">
      <c r="A1319" s="5" t="s">
        <v>1275</v>
      </c>
      <c r="B1319" s="31">
        <v>45214</v>
      </c>
      <c r="C1319" s="5" t="s">
        <v>3</v>
      </c>
      <c r="D1319" s="32" t="s">
        <v>4</v>
      </c>
      <c r="E1319" s="10" t="s">
        <v>1328</v>
      </c>
      <c r="F1319" s="5" t="s">
        <v>1268</v>
      </c>
      <c r="G1319" s="28">
        <v>2</v>
      </c>
      <c r="H1319" s="33">
        <f>VLOOKUP($F1319,Produk!$B$2:$C$75,2,0)</f>
        <v>35000</v>
      </c>
      <c r="I1319" s="33">
        <f t="shared" si="39"/>
        <v>70000</v>
      </c>
      <c r="J1319" s="30" t="str">
        <f t="shared" si="40"/>
        <v>Cash</v>
      </c>
      <c r="K1319" s="5" t="s">
        <v>1279</v>
      </c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</row>
    <row r="1320" spans="1:23" ht="20">
      <c r="A1320" s="5" t="s">
        <v>1275</v>
      </c>
      <c r="B1320" s="31">
        <v>45214</v>
      </c>
      <c r="C1320" s="5" t="s">
        <v>3</v>
      </c>
      <c r="D1320" s="32" t="s">
        <v>4</v>
      </c>
      <c r="E1320" s="10" t="s">
        <v>1328</v>
      </c>
      <c r="F1320" s="5" t="s">
        <v>1286</v>
      </c>
      <c r="G1320" s="28">
        <v>1</v>
      </c>
      <c r="H1320" s="33">
        <f>VLOOKUP($F1320,Produk!$B$2:$C$75,2,0)</f>
        <v>25000</v>
      </c>
      <c r="I1320" s="33">
        <f t="shared" si="39"/>
        <v>25000</v>
      </c>
      <c r="J1320" s="30" t="str">
        <f t="shared" si="40"/>
        <v>Cash</v>
      </c>
      <c r="K1320" s="5" t="s">
        <v>1279</v>
      </c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</row>
    <row r="1321" spans="1:23" ht="20">
      <c r="A1321" s="5" t="s">
        <v>1275</v>
      </c>
      <c r="B1321" s="31">
        <v>45214</v>
      </c>
      <c r="C1321" s="5" t="s">
        <v>3</v>
      </c>
      <c r="D1321" s="32" t="s">
        <v>4</v>
      </c>
      <c r="E1321" s="10" t="s">
        <v>1328</v>
      </c>
      <c r="F1321" s="5" t="s">
        <v>1338</v>
      </c>
      <c r="G1321" s="28">
        <v>1</v>
      </c>
      <c r="H1321" s="33">
        <f>VLOOKUP($F1321,Produk!$B$2:$C$75,2,0)</f>
        <v>25000</v>
      </c>
      <c r="I1321" s="33">
        <f t="shared" si="39"/>
        <v>25000</v>
      </c>
      <c r="J1321" s="30" t="str">
        <f t="shared" si="40"/>
        <v>Cash</v>
      </c>
      <c r="K1321" s="5" t="s">
        <v>1267</v>
      </c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</row>
    <row r="1322" spans="1:23" ht="20">
      <c r="A1322" s="5" t="s">
        <v>1275</v>
      </c>
      <c r="B1322" s="31">
        <v>45214</v>
      </c>
      <c r="C1322" s="5" t="s">
        <v>3</v>
      </c>
      <c r="D1322" s="32" t="s">
        <v>4</v>
      </c>
      <c r="E1322" s="10" t="s">
        <v>1328</v>
      </c>
      <c r="F1322" s="5" t="s">
        <v>1268</v>
      </c>
      <c r="G1322" s="28">
        <v>1</v>
      </c>
      <c r="H1322" s="33">
        <f>VLOOKUP($F1322,Produk!$B$2:$C$75,2,0)</f>
        <v>35000</v>
      </c>
      <c r="I1322" s="33">
        <f t="shared" si="39"/>
        <v>35000</v>
      </c>
      <c r="J1322" s="30" t="str">
        <f t="shared" si="40"/>
        <v>Cash</v>
      </c>
      <c r="K1322" s="5" t="s">
        <v>1267</v>
      </c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</row>
    <row r="1323" spans="1:23" ht="20">
      <c r="A1323" s="5" t="s">
        <v>1280</v>
      </c>
      <c r="B1323" s="31">
        <v>45215</v>
      </c>
      <c r="C1323" s="5" t="s">
        <v>3</v>
      </c>
      <c r="D1323" s="32" t="s">
        <v>4</v>
      </c>
      <c r="E1323" s="10" t="s">
        <v>1328</v>
      </c>
      <c r="F1323" s="5" t="s">
        <v>1300</v>
      </c>
      <c r="G1323" s="28">
        <v>1</v>
      </c>
      <c r="H1323" s="33">
        <f>VLOOKUP($F1323,Produk!$B$2:$C$75,2,0)</f>
        <v>25000</v>
      </c>
      <c r="I1323" s="33">
        <f t="shared" si="39"/>
        <v>25000</v>
      </c>
      <c r="J1323" s="30" t="str">
        <f t="shared" si="40"/>
        <v>Cash</v>
      </c>
      <c r="K1323" s="5" t="s">
        <v>1267</v>
      </c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</row>
    <row r="1324" spans="1:23" ht="20">
      <c r="A1324" s="5" t="s">
        <v>1280</v>
      </c>
      <c r="B1324" s="31">
        <v>45215</v>
      </c>
      <c r="C1324" s="5" t="s">
        <v>3</v>
      </c>
      <c r="D1324" s="32" t="s">
        <v>4</v>
      </c>
      <c r="E1324" s="10" t="s">
        <v>1328</v>
      </c>
      <c r="F1324" s="5" t="s">
        <v>1335</v>
      </c>
      <c r="G1324" s="28">
        <v>2</v>
      </c>
      <c r="H1324" s="33">
        <f>VLOOKUP($F1324,Produk!$B$2:$C$75,2,0)</f>
        <v>25000</v>
      </c>
      <c r="I1324" s="33">
        <f t="shared" si="39"/>
        <v>50000</v>
      </c>
      <c r="J1324" s="30" t="str">
        <f t="shared" si="40"/>
        <v>Cash</v>
      </c>
      <c r="K1324" s="5" t="s">
        <v>1267</v>
      </c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</row>
    <row r="1325" spans="1:23" ht="20">
      <c r="A1325" s="5" t="s">
        <v>1280</v>
      </c>
      <c r="B1325" s="31">
        <v>45215</v>
      </c>
      <c r="C1325" s="5" t="s">
        <v>3</v>
      </c>
      <c r="D1325" s="32" t="s">
        <v>4</v>
      </c>
      <c r="E1325" s="10" t="s">
        <v>1328</v>
      </c>
      <c r="F1325" s="5" t="s">
        <v>1331</v>
      </c>
      <c r="G1325" s="28">
        <v>2</v>
      </c>
      <c r="H1325" s="33">
        <f>VLOOKUP($F1325,Produk!$B$2:$C$75,2,0)</f>
        <v>25000</v>
      </c>
      <c r="I1325" s="33">
        <f t="shared" si="39"/>
        <v>50000</v>
      </c>
      <c r="J1325" s="30" t="str">
        <f t="shared" si="40"/>
        <v>Cash</v>
      </c>
      <c r="K1325" s="5" t="s">
        <v>1267</v>
      </c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</row>
    <row r="1326" spans="1:23" ht="20">
      <c r="A1326" s="5" t="s">
        <v>1280</v>
      </c>
      <c r="B1326" s="31">
        <v>45215</v>
      </c>
      <c r="C1326" s="5" t="s">
        <v>3</v>
      </c>
      <c r="D1326" s="32" t="s">
        <v>4</v>
      </c>
      <c r="E1326" s="10" t="s">
        <v>1328</v>
      </c>
      <c r="F1326" s="5" t="s">
        <v>1300</v>
      </c>
      <c r="G1326" s="28">
        <v>2</v>
      </c>
      <c r="H1326" s="33">
        <f>VLOOKUP($F1326,Produk!$B$2:$C$75,2,0)</f>
        <v>25000</v>
      </c>
      <c r="I1326" s="33">
        <f t="shared" si="39"/>
        <v>50000</v>
      </c>
      <c r="J1326" s="30" t="str">
        <f t="shared" si="40"/>
        <v>Cash</v>
      </c>
      <c r="K1326" s="5" t="s">
        <v>1267</v>
      </c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</row>
    <row r="1327" spans="1:23" ht="20">
      <c r="A1327" s="5" t="s">
        <v>1280</v>
      </c>
      <c r="B1327" s="31">
        <v>45215</v>
      </c>
      <c r="C1327" s="5" t="s">
        <v>3</v>
      </c>
      <c r="D1327" s="32" t="s">
        <v>4</v>
      </c>
      <c r="E1327" s="10" t="s">
        <v>1328</v>
      </c>
      <c r="F1327" s="5" t="s">
        <v>1268</v>
      </c>
      <c r="G1327" s="28">
        <v>2</v>
      </c>
      <c r="H1327" s="33">
        <f>VLOOKUP($F1327,Produk!$B$2:$C$75,2,0)</f>
        <v>35000</v>
      </c>
      <c r="I1327" s="33">
        <f t="shared" si="39"/>
        <v>70000</v>
      </c>
      <c r="J1327" s="30" t="str">
        <f t="shared" si="40"/>
        <v>Cash</v>
      </c>
      <c r="K1327" s="5" t="s">
        <v>1267</v>
      </c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</row>
    <row r="1328" spans="1:23" ht="20">
      <c r="A1328" s="5" t="s">
        <v>1280</v>
      </c>
      <c r="B1328" s="31">
        <v>45215</v>
      </c>
      <c r="C1328" s="5" t="s">
        <v>3</v>
      </c>
      <c r="D1328" s="32" t="s">
        <v>4</v>
      </c>
      <c r="E1328" s="10" t="s">
        <v>1328</v>
      </c>
      <c r="F1328" s="5" t="s">
        <v>1268</v>
      </c>
      <c r="G1328" s="28">
        <v>1</v>
      </c>
      <c r="H1328" s="33">
        <f>VLOOKUP($F1328,Produk!$B$2:$C$75,2,0)</f>
        <v>35000</v>
      </c>
      <c r="I1328" s="33">
        <f t="shared" si="39"/>
        <v>35000</v>
      </c>
      <c r="J1328" s="30" t="str">
        <f t="shared" si="40"/>
        <v>Cash</v>
      </c>
      <c r="K1328" s="5" t="s">
        <v>1267</v>
      </c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</row>
    <row r="1329" spans="1:23" ht="20">
      <c r="A1329" s="5" t="s">
        <v>1281</v>
      </c>
      <c r="B1329" s="31">
        <v>45216</v>
      </c>
      <c r="C1329" s="5" t="s">
        <v>3</v>
      </c>
      <c r="D1329" s="32" t="s">
        <v>4</v>
      </c>
      <c r="E1329" s="10" t="s">
        <v>1328</v>
      </c>
      <c r="F1329" s="5" t="s">
        <v>1285</v>
      </c>
      <c r="G1329" s="28">
        <v>1</v>
      </c>
      <c r="H1329" s="33">
        <f>VLOOKUP($F1329,Produk!$B$2:$C$75,2,0)</f>
        <v>10000</v>
      </c>
      <c r="I1329" s="33">
        <f t="shared" si="39"/>
        <v>10000</v>
      </c>
      <c r="J1329" s="30" t="s">
        <v>1272</v>
      </c>
      <c r="K1329" s="5" t="s">
        <v>1278</v>
      </c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</row>
    <row r="1330" spans="1:23" ht="20">
      <c r="A1330" s="5" t="s">
        <v>1292</v>
      </c>
      <c r="B1330" s="31">
        <v>45218</v>
      </c>
      <c r="C1330" s="5" t="s">
        <v>3</v>
      </c>
      <c r="D1330" s="32" t="s">
        <v>4</v>
      </c>
      <c r="E1330" s="10" t="s">
        <v>1328</v>
      </c>
      <c r="F1330" s="5" t="s">
        <v>1294</v>
      </c>
      <c r="G1330" s="28">
        <v>2</v>
      </c>
      <c r="H1330" s="33">
        <f>VLOOKUP($F1330,Produk!$B$2:$C$75,2,0)</f>
        <v>28000</v>
      </c>
      <c r="I1330" s="33">
        <f t="shared" si="39"/>
        <v>56000</v>
      </c>
      <c r="J1330" s="30" t="s">
        <v>1266</v>
      </c>
      <c r="K1330" s="5" t="s">
        <v>1267</v>
      </c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</row>
    <row r="1331" spans="1:23" ht="20">
      <c r="A1331" s="5" t="s">
        <v>1292</v>
      </c>
      <c r="B1331" s="31">
        <v>45218</v>
      </c>
      <c r="C1331" s="5" t="s">
        <v>3</v>
      </c>
      <c r="D1331" s="32" t="s">
        <v>4</v>
      </c>
      <c r="E1331" s="10" t="s">
        <v>1328</v>
      </c>
      <c r="F1331" s="5" t="s">
        <v>1288</v>
      </c>
      <c r="G1331" s="28">
        <v>1</v>
      </c>
      <c r="H1331" s="33">
        <f>VLOOKUP($F1331,Produk!$B$2:$C$75,2,0)</f>
        <v>35000</v>
      </c>
      <c r="I1331" s="33">
        <f t="shared" si="39"/>
        <v>35000</v>
      </c>
      <c r="J1331" s="30" t="s">
        <v>1266</v>
      </c>
      <c r="K1331" s="5" t="s">
        <v>1267</v>
      </c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</row>
    <row r="1332" spans="1:23" ht="20">
      <c r="A1332" s="5" t="s">
        <v>1292</v>
      </c>
      <c r="B1332" s="31">
        <v>45218</v>
      </c>
      <c r="C1332" s="5" t="s">
        <v>835</v>
      </c>
      <c r="D1332" s="32" t="s">
        <v>836</v>
      </c>
      <c r="E1332" s="10" t="s">
        <v>1328</v>
      </c>
      <c r="F1332" s="5" t="s">
        <v>1294</v>
      </c>
      <c r="G1332" s="28">
        <v>2</v>
      </c>
      <c r="H1332" s="33">
        <f>VLOOKUP($F1332,Produk!$B$2:$C$75,2,0)</f>
        <v>28000</v>
      </c>
      <c r="I1332" s="33">
        <f t="shared" si="39"/>
        <v>56000</v>
      </c>
      <c r="J1332" s="30" t="s">
        <v>1266</v>
      </c>
      <c r="K1332" s="5" t="s">
        <v>1267</v>
      </c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</row>
    <row r="1333" spans="1:23" ht="20">
      <c r="A1333" s="5" t="s">
        <v>1292</v>
      </c>
      <c r="B1333" s="31">
        <v>45218</v>
      </c>
      <c r="C1333" s="5" t="s">
        <v>835</v>
      </c>
      <c r="D1333" s="32" t="s">
        <v>836</v>
      </c>
      <c r="E1333" s="10" t="s">
        <v>1328</v>
      </c>
      <c r="F1333" s="5" t="s">
        <v>1285</v>
      </c>
      <c r="G1333" s="28">
        <v>1</v>
      </c>
      <c r="H1333" s="33">
        <f>VLOOKUP($F1333,Produk!$B$2:$C$75,2,0)</f>
        <v>10000</v>
      </c>
      <c r="I1333" s="33">
        <f t="shared" si="39"/>
        <v>10000</v>
      </c>
      <c r="J1333" s="30" t="s">
        <v>1266</v>
      </c>
      <c r="K1333" s="5" t="s">
        <v>1267</v>
      </c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</row>
    <row r="1334" spans="1:23" ht="20">
      <c r="A1334" s="5" t="s">
        <v>1264</v>
      </c>
      <c r="B1334" s="31">
        <v>45219</v>
      </c>
      <c r="C1334" s="5" t="s">
        <v>3</v>
      </c>
      <c r="D1334" s="32" t="s">
        <v>4</v>
      </c>
      <c r="E1334" s="10" t="s">
        <v>1328</v>
      </c>
      <c r="F1334" s="5" t="s">
        <v>1288</v>
      </c>
      <c r="G1334" s="28">
        <v>1</v>
      </c>
      <c r="H1334" s="33">
        <f>VLOOKUP($F1334,Produk!$B$2:$C$75,2,0)</f>
        <v>35000</v>
      </c>
      <c r="I1334" s="33">
        <f t="shared" si="39"/>
        <v>35000</v>
      </c>
      <c r="J1334" s="30" t="s">
        <v>1266</v>
      </c>
      <c r="K1334" s="5" t="s">
        <v>1267</v>
      </c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</row>
    <row r="1335" spans="1:23" ht="20">
      <c r="A1335" s="5" t="s">
        <v>1264</v>
      </c>
      <c r="B1335" s="31">
        <v>45219</v>
      </c>
      <c r="C1335" s="5" t="s">
        <v>3</v>
      </c>
      <c r="D1335" s="32" t="s">
        <v>4</v>
      </c>
      <c r="E1335" s="10" t="s">
        <v>1328</v>
      </c>
      <c r="F1335" s="5" t="s">
        <v>1294</v>
      </c>
      <c r="G1335" s="28">
        <v>1</v>
      </c>
      <c r="H1335" s="33">
        <f>VLOOKUP($F1335,Produk!$B$2:$C$75,2,0)</f>
        <v>28000</v>
      </c>
      <c r="I1335" s="33">
        <f t="shared" si="39"/>
        <v>28000</v>
      </c>
      <c r="J1335" s="30" t="s">
        <v>1266</v>
      </c>
      <c r="K1335" s="5" t="s">
        <v>1267</v>
      </c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</row>
    <row r="1336" spans="1:23" ht="20">
      <c r="A1336" s="5" t="s">
        <v>1270</v>
      </c>
      <c r="B1336" s="31">
        <v>45220</v>
      </c>
      <c r="C1336" s="5" t="s">
        <v>3</v>
      </c>
      <c r="D1336" s="32" t="s">
        <v>4</v>
      </c>
      <c r="E1336" s="10" t="s">
        <v>1328</v>
      </c>
      <c r="F1336" s="5" t="s">
        <v>1288</v>
      </c>
      <c r="G1336" s="28">
        <v>1</v>
      </c>
      <c r="H1336" s="33">
        <f>VLOOKUP($F1336,Produk!$B$2:$C$75,2,0)</f>
        <v>35000</v>
      </c>
      <c r="I1336" s="33">
        <f t="shared" si="39"/>
        <v>35000</v>
      </c>
      <c r="J1336" s="30" t="s">
        <v>1266</v>
      </c>
      <c r="K1336" s="5" t="s">
        <v>1267</v>
      </c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</row>
    <row r="1337" spans="1:23" ht="20">
      <c r="A1337" s="5" t="s">
        <v>1270</v>
      </c>
      <c r="B1337" s="31">
        <v>45220</v>
      </c>
      <c r="C1337" s="5" t="s">
        <v>3</v>
      </c>
      <c r="D1337" s="32" t="s">
        <v>4</v>
      </c>
      <c r="E1337" s="10" t="s">
        <v>1328</v>
      </c>
      <c r="F1337" s="5" t="s">
        <v>1325</v>
      </c>
      <c r="G1337" s="28">
        <v>1</v>
      </c>
      <c r="H1337" s="33">
        <f>VLOOKUP($F1337,Produk!$B$2:$C$75,2,0)</f>
        <v>22000</v>
      </c>
      <c r="I1337" s="33">
        <f t="shared" si="39"/>
        <v>22000</v>
      </c>
      <c r="J1337" s="30" t="s">
        <v>1266</v>
      </c>
      <c r="K1337" s="5" t="s">
        <v>1267</v>
      </c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</row>
    <row r="1338" spans="1:23" ht="20">
      <c r="A1338" s="5" t="s">
        <v>1270</v>
      </c>
      <c r="B1338" s="31">
        <v>45220</v>
      </c>
      <c r="C1338" s="5" t="s">
        <v>839</v>
      </c>
      <c r="D1338" s="32" t="s">
        <v>840</v>
      </c>
      <c r="E1338" s="10" t="s">
        <v>1328</v>
      </c>
      <c r="F1338" s="5" t="s">
        <v>1291</v>
      </c>
      <c r="G1338" s="28">
        <v>2</v>
      </c>
      <c r="H1338" s="33">
        <f>VLOOKUP($F1338,Produk!$B$2:$C$75,2,0)</f>
        <v>15000</v>
      </c>
      <c r="I1338" s="33">
        <f t="shared" si="39"/>
        <v>30000</v>
      </c>
      <c r="J1338" s="30" t="s">
        <v>1272</v>
      </c>
      <c r="K1338" s="5" t="s">
        <v>1267</v>
      </c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</row>
    <row r="1339" spans="1:23" ht="20">
      <c r="A1339" s="5" t="s">
        <v>1270</v>
      </c>
      <c r="B1339" s="31">
        <v>45220</v>
      </c>
      <c r="C1339" s="5" t="s">
        <v>3</v>
      </c>
      <c r="D1339" s="32" t="s">
        <v>4</v>
      </c>
      <c r="E1339" s="10" t="s">
        <v>1328</v>
      </c>
      <c r="F1339" s="5" t="s">
        <v>1285</v>
      </c>
      <c r="G1339" s="28">
        <v>1</v>
      </c>
      <c r="H1339" s="33">
        <f>VLOOKUP($F1339,Produk!$B$2:$C$75,2,0)</f>
        <v>10000</v>
      </c>
      <c r="I1339" s="33">
        <f t="shared" si="39"/>
        <v>10000</v>
      </c>
      <c r="J1339" s="30" t="s">
        <v>1272</v>
      </c>
      <c r="K1339" s="5" t="s">
        <v>1278</v>
      </c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</row>
    <row r="1340" spans="1:23" ht="20">
      <c r="A1340" s="5" t="s">
        <v>1275</v>
      </c>
      <c r="B1340" s="31">
        <v>45221</v>
      </c>
      <c r="C1340" s="5" t="s">
        <v>3</v>
      </c>
      <c r="D1340" s="32" t="s">
        <v>4</v>
      </c>
      <c r="E1340" s="10" t="s">
        <v>1328</v>
      </c>
      <c r="F1340" s="5" t="s">
        <v>1294</v>
      </c>
      <c r="G1340" s="28">
        <v>1</v>
      </c>
      <c r="H1340" s="33">
        <f>VLOOKUP($F1340,Produk!$B$2:$C$75,2,0)</f>
        <v>28000</v>
      </c>
      <c r="I1340" s="33">
        <f t="shared" si="39"/>
        <v>28000</v>
      </c>
      <c r="J1340" s="30" t="s">
        <v>1266</v>
      </c>
      <c r="K1340" s="5" t="s">
        <v>1267</v>
      </c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</row>
    <row r="1341" spans="1:23" ht="20">
      <c r="A1341" s="5" t="s">
        <v>1275</v>
      </c>
      <c r="B1341" s="31">
        <v>45221</v>
      </c>
      <c r="C1341" s="5" t="s">
        <v>3</v>
      </c>
      <c r="D1341" s="32" t="s">
        <v>4</v>
      </c>
      <c r="E1341" s="10" t="s">
        <v>1328</v>
      </c>
      <c r="F1341" s="5" t="s">
        <v>1285</v>
      </c>
      <c r="G1341" s="28">
        <v>2</v>
      </c>
      <c r="H1341" s="33">
        <f>VLOOKUP($F1341,Produk!$B$2:$C$75,2,0)</f>
        <v>10000</v>
      </c>
      <c r="I1341" s="33">
        <f t="shared" si="39"/>
        <v>20000</v>
      </c>
      <c r="J1341" s="30" t="s">
        <v>1266</v>
      </c>
      <c r="K1341" s="5" t="s">
        <v>1267</v>
      </c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</row>
    <row r="1342" spans="1:23" ht="20">
      <c r="A1342" s="5" t="s">
        <v>1275</v>
      </c>
      <c r="B1342" s="31">
        <v>45221</v>
      </c>
      <c r="C1342" s="5" t="s">
        <v>3</v>
      </c>
      <c r="D1342" s="32" t="s">
        <v>4</v>
      </c>
      <c r="E1342" s="10" t="s">
        <v>1328</v>
      </c>
      <c r="F1342" s="5" t="s">
        <v>1274</v>
      </c>
      <c r="G1342" s="28">
        <v>1</v>
      </c>
      <c r="H1342" s="33">
        <f>VLOOKUP($F1342,Produk!$B$2:$C$75,2,0)</f>
        <v>22000</v>
      </c>
      <c r="I1342" s="33">
        <f t="shared" si="39"/>
        <v>22000</v>
      </c>
      <c r="J1342" s="30" t="s">
        <v>1266</v>
      </c>
      <c r="K1342" s="5" t="s">
        <v>1267</v>
      </c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</row>
    <row r="1343" spans="1:23" ht="20">
      <c r="A1343" s="5" t="s">
        <v>1275</v>
      </c>
      <c r="B1343" s="31">
        <v>45221</v>
      </c>
      <c r="C1343" s="5" t="s">
        <v>3</v>
      </c>
      <c r="D1343" s="32" t="s">
        <v>4</v>
      </c>
      <c r="E1343" s="10" t="s">
        <v>1328</v>
      </c>
      <c r="F1343" s="5" t="s">
        <v>1325</v>
      </c>
      <c r="G1343" s="28">
        <v>1</v>
      </c>
      <c r="H1343" s="33">
        <f>VLOOKUP($F1343,Produk!$B$2:$C$75,2,0)</f>
        <v>22000</v>
      </c>
      <c r="I1343" s="33">
        <f t="shared" si="39"/>
        <v>22000</v>
      </c>
      <c r="J1343" s="30" t="s">
        <v>1266</v>
      </c>
      <c r="K1343" s="5" t="s">
        <v>1267</v>
      </c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</row>
    <row r="1344" spans="1:23" ht="20">
      <c r="A1344" s="5" t="s">
        <v>1275</v>
      </c>
      <c r="B1344" s="31">
        <v>45221</v>
      </c>
      <c r="C1344" s="5" t="s">
        <v>3</v>
      </c>
      <c r="D1344" s="32" t="s">
        <v>4</v>
      </c>
      <c r="E1344" s="10" t="s">
        <v>1328</v>
      </c>
      <c r="F1344" s="5" t="s">
        <v>1273</v>
      </c>
      <c r="G1344" s="28">
        <v>1</v>
      </c>
      <c r="H1344" s="33">
        <f>VLOOKUP($F1344,Produk!$B$2:$C$75,2,0)</f>
        <v>22000</v>
      </c>
      <c r="I1344" s="33">
        <f t="shared" si="39"/>
        <v>22000</v>
      </c>
      <c r="J1344" s="30" t="s">
        <v>1266</v>
      </c>
      <c r="K1344" s="5" t="s">
        <v>1267</v>
      </c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</row>
    <row r="1345" spans="1:23" ht="20">
      <c r="A1345" s="5" t="s">
        <v>1275</v>
      </c>
      <c r="B1345" s="31">
        <v>45221</v>
      </c>
      <c r="C1345" s="5" t="s">
        <v>3</v>
      </c>
      <c r="D1345" s="32" t="s">
        <v>4</v>
      </c>
      <c r="E1345" s="10" t="s">
        <v>1328</v>
      </c>
      <c r="F1345" s="5" t="s">
        <v>1274</v>
      </c>
      <c r="G1345" s="28">
        <v>1</v>
      </c>
      <c r="H1345" s="33">
        <f>VLOOKUP($F1345,Produk!$B$2:$C$75,2,0)</f>
        <v>22000</v>
      </c>
      <c r="I1345" s="33">
        <f t="shared" si="39"/>
        <v>22000</v>
      </c>
      <c r="J1345" s="30" t="s">
        <v>1272</v>
      </c>
      <c r="K1345" s="5" t="s">
        <v>1267</v>
      </c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</row>
    <row r="1346" spans="1:23" ht="20">
      <c r="A1346" s="5" t="s">
        <v>1275</v>
      </c>
      <c r="B1346" s="31">
        <v>45221</v>
      </c>
      <c r="C1346" s="5" t="s">
        <v>3</v>
      </c>
      <c r="D1346" s="32" t="s">
        <v>4</v>
      </c>
      <c r="E1346" s="10" t="s">
        <v>1328</v>
      </c>
      <c r="F1346" s="5" t="s">
        <v>1288</v>
      </c>
      <c r="G1346" s="28">
        <v>3</v>
      </c>
      <c r="H1346" s="33">
        <f>VLOOKUP($F1346,Produk!$B$2:$C$75,2,0)</f>
        <v>35000</v>
      </c>
      <c r="I1346" s="33">
        <f t="shared" si="39"/>
        <v>105000</v>
      </c>
      <c r="J1346" s="30" t="s">
        <v>1272</v>
      </c>
      <c r="K1346" s="5" t="s">
        <v>1267</v>
      </c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</row>
    <row r="1347" spans="1:23" ht="20">
      <c r="A1347" s="5" t="s">
        <v>1275</v>
      </c>
      <c r="B1347" s="31">
        <v>45221</v>
      </c>
      <c r="C1347" s="5" t="s">
        <v>3</v>
      </c>
      <c r="D1347" s="32" t="s">
        <v>4</v>
      </c>
      <c r="E1347" s="10" t="s">
        <v>1328</v>
      </c>
      <c r="F1347" s="5" t="s">
        <v>1325</v>
      </c>
      <c r="G1347" s="28">
        <v>3</v>
      </c>
      <c r="H1347" s="33">
        <f>VLOOKUP($F1347,Produk!$B$2:$C$75,2,0)</f>
        <v>22000</v>
      </c>
      <c r="I1347" s="33">
        <f t="shared" si="39"/>
        <v>66000</v>
      </c>
      <c r="J1347" s="30" t="s">
        <v>1272</v>
      </c>
      <c r="K1347" s="5" t="s">
        <v>1267</v>
      </c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</row>
    <row r="1348" spans="1:23" ht="20">
      <c r="A1348" s="5" t="s">
        <v>1275</v>
      </c>
      <c r="B1348" s="31">
        <v>45221</v>
      </c>
      <c r="C1348" s="5" t="s">
        <v>3</v>
      </c>
      <c r="D1348" s="32" t="s">
        <v>4</v>
      </c>
      <c r="E1348" s="10" t="s">
        <v>1328</v>
      </c>
      <c r="F1348" s="5" t="s">
        <v>1291</v>
      </c>
      <c r="G1348" s="28">
        <v>2</v>
      </c>
      <c r="H1348" s="33">
        <f>VLOOKUP($F1348,Produk!$B$2:$C$75,2,0)</f>
        <v>15000</v>
      </c>
      <c r="I1348" s="33">
        <f t="shared" si="39"/>
        <v>30000</v>
      </c>
      <c r="J1348" s="30" t="s">
        <v>1266</v>
      </c>
      <c r="K1348" s="5" t="s">
        <v>1267</v>
      </c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</row>
    <row r="1349" spans="1:23" ht="20">
      <c r="A1349" s="5" t="s">
        <v>1275</v>
      </c>
      <c r="B1349" s="31">
        <v>45221</v>
      </c>
      <c r="C1349" s="5" t="s">
        <v>3</v>
      </c>
      <c r="D1349" s="32" t="s">
        <v>4</v>
      </c>
      <c r="E1349" s="10" t="s">
        <v>1328</v>
      </c>
      <c r="F1349" s="5" t="s">
        <v>1291</v>
      </c>
      <c r="G1349" s="28">
        <v>1</v>
      </c>
      <c r="H1349" s="33">
        <f>VLOOKUP($F1349,Produk!$B$2:$C$75,2,0)</f>
        <v>15000</v>
      </c>
      <c r="I1349" s="33">
        <f t="shared" si="39"/>
        <v>15000</v>
      </c>
      <c r="J1349" s="30" t="s">
        <v>1266</v>
      </c>
      <c r="K1349" s="5" t="s">
        <v>1267</v>
      </c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</row>
    <row r="1350" spans="1:23" ht="20">
      <c r="A1350" s="5" t="s">
        <v>1281</v>
      </c>
      <c r="B1350" s="31">
        <v>45223</v>
      </c>
      <c r="C1350" s="5" t="s">
        <v>841</v>
      </c>
      <c r="D1350" s="32" t="s">
        <v>842</v>
      </c>
      <c r="E1350" s="10" t="s">
        <v>1328</v>
      </c>
      <c r="F1350" s="5" t="s">
        <v>1269</v>
      </c>
      <c r="G1350" s="28">
        <v>2</v>
      </c>
      <c r="H1350" s="33">
        <f>VLOOKUP($F1350,Produk!$B$2:$C$75,2,0)</f>
        <v>28000</v>
      </c>
      <c r="I1350" s="33">
        <f t="shared" si="39"/>
        <v>56000</v>
      </c>
      <c r="J1350" s="30" t="s">
        <v>1266</v>
      </c>
      <c r="K1350" s="5" t="s">
        <v>1279</v>
      </c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</row>
    <row r="1351" spans="1:23" ht="20">
      <c r="A1351" s="5" t="s">
        <v>1281</v>
      </c>
      <c r="B1351" s="31">
        <v>45223</v>
      </c>
      <c r="C1351" s="5" t="s">
        <v>3</v>
      </c>
      <c r="D1351" s="32" t="s">
        <v>4</v>
      </c>
      <c r="E1351" s="10" t="s">
        <v>1328</v>
      </c>
      <c r="F1351" s="5" t="s">
        <v>1285</v>
      </c>
      <c r="G1351" s="28">
        <v>2</v>
      </c>
      <c r="H1351" s="33">
        <f>VLOOKUP($F1351,Produk!$B$2:$C$75,2,0)</f>
        <v>10000</v>
      </c>
      <c r="I1351" s="33">
        <f t="shared" si="39"/>
        <v>20000</v>
      </c>
      <c r="J1351" s="30" t="s">
        <v>1272</v>
      </c>
      <c r="K1351" s="5" t="s">
        <v>1278</v>
      </c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</row>
    <row r="1352" spans="1:23" ht="20">
      <c r="A1352" s="5" t="s">
        <v>1281</v>
      </c>
      <c r="B1352" s="31">
        <v>45223</v>
      </c>
      <c r="C1352" s="5" t="s">
        <v>3</v>
      </c>
      <c r="D1352" s="32" t="s">
        <v>4</v>
      </c>
      <c r="E1352" s="10" t="s">
        <v>1328</v>
      </c>
      <c r="F1352" s="5" t="s">
        <v>1291</v>
      </c>
      <c r="G1352" s="28">
        <v>2</v>
      </c>
      <c r="H1352" s="33">
        <f>VLOOKUP($F1352,Produk!$B$2:$C$75,2,0)</f>
        <v>15000</v>
      </c>
      <c r="I1352" s="33">
        <f t="shared" si="39"/>
        <v>30000</v>
      </c>
      <c r="J1352" s="30" t="s">
        <v>1272</v>
      </c>
      <c r="K1352" s="5" t="s">
        <v>1267</v>
      </c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</row>
    <row r="1353" spans="1:23" ht="20">
      <c r="A1353" s="5" t="s">
        <v>1292</v>
      </c>
      <c r="B1353" s="31">
        <v>45225</v>
      </c>
      <c r="C1353" s="5" t="s">
        <v>19</v>
      </c>
      <c r="D1353" s="32" t="s">
        <v>20</v>
      </c>
      <c r="E1353" s="10" t="s">
        <v>1328</v>
      </c>
      <c r="F1353" s="5" t="s">
        <v>1269</v>
      </c>
      <c r="G1353" s="28">
        <v>4</v>
      </c>
      <c r="H1353" s="33">
        <f>VLOOKUP($F1353,Produk!$B$2:$C$75,2,0)</f>
        <v>28000</v>
      </c>
      <c r="I1353" s="33">
        <f t="shared" si="39"/>
        <v>112000</v>
      </c>
      <c r="J1353" s="30" t="s">
        <v>1299</v>
      </c>
      <c r="K1353" s="5" t="s">
        <v>1279</v>
      </c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</row>
    <row r="1354" spans="1:23" ht="20">
      <c r="A1354" s="5" t="s">
        <v>1292</v>
      </c>
      <c r="B1354" s="31">
        <v>45225</v>
      </c>
      <c r="C1354" s="5" t="s">
        <v>198</v>
      </c>
      <c r="D1354" s="32" t="s">
        <v>199</v>
      </c>
      <c r="E1354" s="10" t="s">
        <v>1328</v>
      </c>
      <c r="F1354" s="5" t="s">
        <v>1324</v>
      </c>
      <c r="G1354" s="28">
        <v>1</v>
      </c>
      <c r="H1354" s="33">
        <f>VLOOKUP($F1354,Produk!$B$2:$C$75,2,0)</f>
        <v>45000</v>
      </c>
      <c r="I1354" s="33">
        <f t="shared" si="39"/>
        <v>45000</v>
      </c>
      <c r="J1354" s="30" t="str">
        <f t="shared" ref="J1354:J1356" si="41">J1353</f>
        <v>Transfer</v>
      </c>
      <c r="K1354" s="5" t="s">
        <v>1279</v>
      </c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</row>
    <row r="1355" spans="1:23" ht="20">
      <c r="A1355" s="5" t="s">
        <v>1292</v>
      </c>
      <c r="B1355" s="31">
        <v>45225</v>
      </c>
      <c r="C1355" s="5" t="s">
        <v>120</v>
      </c>
      <c r="D1355" s="32" t="s">
        <v>121</v>
      </c>
      <c r="E1355" s="10" t="s">
        <v>1328</v>
      </c>
      <c r="F1355" s="5" t="s">
        <v>1324</v>
      </c>
      <c r="G1355" s="28">
        <v>2</v>
      </c>
      <c r="H1355" s="33">
        <f>VLOOKUP($F1355,Produk!$B$2:$C$75,2,0)</f>
        <v>45000</v>
      </c>
      <c r="I1355" s="33">
        <f t="shared" si="39"/>
        <v>90000</v>
      </c>
      <c r="J1355" s="30" t="str">
        <f t="shared" si="41"/>
        <v>Transfer</v>
      </c>
      <c r="K1355" s="5" t="s">
        <v>1279</v>
      </c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</row>
    <row r="1356" spans="1:23" ht="20">
      <c r="A1356" s="5" t="s">
        <v>1292</v>
      </c>
      <c r="B1356" s="31">
        <v>45225</v>
      </c>
      <c r="C1356" s="5" t="s">
        <v>120</v>
      </c>
      <c r="D1356" s="32" t="s">
        <v>121</v>
      </c>
      <c r="E1356" s="10" t="s">
        <v>1328</v>
      </c>
      <c r="F1356" s="5" t="s">
        <v>1269</v>
      </c>
      <c r="G1356" s="28">
        <v>1</v>
      </c>
      <c r="H1356" s="33">
        <f>VLOOKUP($F1356,Produk!$B$2:$C$75,2,0)</f>
        <v>28000</v>
      </c>
      <c r="I1356" s="33">
        <f t="shared" si="39"/>
        <v>28000</v>
      </c>
      <c r="J1356" s="30" t="str">
        <f t="shared" si="41"/>
        <v>Transfer</v>
      </c>
      <c r="K1356" s="5" t="s">
        <v>1279</v>
      </c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</row>
    <row r="1357" spans="1:23" ht="20">
      <c r="A1357" s="5" t="s">
        <v>1292</v>
      </c>
      <c r="B1357" s="31">
        <v>45225</v>
      </c>
      <c r="C1357" s="5" t="s">
        <v>3</v>
      </c>
      <c r="D1357" s="32" t="s">
        <v>4</v>
      </c>
      <c r="E1357" s="10" t="s">
        <v>1328</v>
      </c>
      <c r="F1357" s="5" t="s">
        <v>1285</v>
      </c>
      <c r="G1357" s="28">
        <v>3</v>
      </c>
      <c r="H1357" s="33">
        <f>VLOOKUP($F1357,Produk!$B$2:$C$75,2,0)</f>
        <v>10000</v>
      </c>
      <c r="I1357" s="33">
        <f t="shared" si="39"/>
        <v>30000</v>
      </c>
      <c r="J1357" s="30" t="s">
        <v>1299</v>
      </c>
      <c r="K1357" s="5" t="s">
        <v>1278</v>
      </c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</row>
    <row r="1358" spans="1:23" ht="20">
      <c r="A1358" s="5" t="s">
        <v>1264</v>
      </c>
      <c r="B1358" s="31">
        <v>45226</v>
      </c>
      <c r="C1358" s="5" t="s">
        <v>3</v>
      </c>
      <c r="D1358" s="32" t="s">
        <v>4</v>
      </c>
      <c r="E1358" s="10" t="s">
        <v>1328</v>
      </c>
      <c r="F1358" s="5" t="s">
        <v>1291</v>
      </c>
      <c r="G1358" s="28">
        <v>2</v>
      </c>
      <c r="H1358" s="33">
        <f>VLOOKUP($F1358,Produk!$B$2:$C$75,2,0)</f>
        <v>15000</v>
      </c>
      <c r="I1358" s="33">
        <f t="shared" si="39"/>
        <v>30000</v>
      </c>
      <c r="J1358" s="30" t="s">
        <v>1266</v>
      </c>
      <c r="K1358" s="5" t="s">
        <v>1267</v>
      </c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</row>
    <row r="1359" spans="1:23" ht="20">
      <c r="A1359" s="5" t="s">
        <v>1264</v>
      </c>
      <c r="B1359" s="31">
        <v>45226</v>
      </c>
      <c r="C1359" s="5" t="s">
        <v>3</v>
      </c>
      <c r="D1359" s="32" t="s">
        <v>4</v>
      </c>
      <c r="E1359" s="10" t="s">
        <v>1328</v>
      </c>
      <c r="F1359" s="5" t="s">
        <v>1324</v>
      </c>
      <c r="G1359" s="28">
        <v>1</v>
      </c>
      <c r="H1359" s="33">
        <f>VLOOKUP($F1359,Produk!$B$2:$C$75,2,0)</f>
        <v>45000</v>
      </c>
      <c r="I1359" s="33">
        <f t="shared" si="39"/>
        <v>45000</v>
      </c>
      <c r="J1359" s="30" t="s">
        <v>1272</v>
      </c>
      <c r="K1359" s="5" t="s">
        <v>1267</v>
      </c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</row>
    <row r="1360" spans="1:23" ht="20">
      <c r="A1360" s="5" t="s">
        <v>1281</v>
      </c>
      <c r="B1360" s="31">
        <v>45230</v>
      </c>
      <c r="C1360" s="5" t="s">
        <v>3</v>
      </c>
      <c r="D1360" s="32" t="s">
        <v>4</v>
      </c>
      <c r="E1360" s="10" t="s">
        <v>1328</v>
      </c>
      <c r="F1360" s="5" t="s">
        <v>1288</v>
      </c>
      <c r="G1360" s="28">
        <v>1</v>
      </c>
      <c r="H1360" s="33">
        <f>VLOOKUP($F1360,Produk!$B$2:$C$75,2,0)</f>
        <v>35000</v>
      </c>
      <c r="I1360" s="33">
        <f t="shared" si="39"/>
        <v>35000</v>
      </c>
      <c r="J1360" s="30" t="s">
        <v>1266</v>
      </c>
      <c r="K1360" s="5" t="s">
        <v>1267</v>
      </c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</row>
    <row r="1361" spans="1:23" ht="20">
      <c r="A1361" s="5" t="s">
        <v>1281</v>
      </c>
      <c r="B1361" s="31">
        <v>45230</v>
      </c>
      <c r="C1361" s="5" t="s">
        <v>3</v>
      </c>
      <c r="D1361" s="32" t="s">
        <v>4</v>
      </c>
      <c r="E1361" s="10" t="s">
        <v>1328</v>
      </c>
      <c r="F1361" s="5" t="s">
        <v>1287</v>
      </c>
      <c r="G1361" s="28">
        <v>1</v>
      </c>
      <c r="H1361" s="33">
        <f>VLOOKUP($F1361,Produk!$B$2:$C$75,2,0)</f>
        <v>27000</v>
      </c>
      <c r="I1361" s="33">
        <f t="shared" si="39"/>
        <v>27000</v>
      </c>
      <c r="J1361" s="30" t="s">
        <v>1266</v>
      </c>
      <c r="K1361" s="5" t="s">
        <v>1267</v>
      </c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</row>
    <row r="1362" spans="1:23" ht="20">
      <c r="A1362" s="5" t="s">
        <v>1281</v>
      </c>
      <c r="B1362" s="31">
        <v>45230</v>
      </c>
      <c r="C1362" s="5" t="s">
        <v>3</v>
      </c>
      <c r="D1362" s="32" t="s">
        <v>4</v>
      </c>
      <c r="E1362" s="10" t="s">
        <v>1328</v>
      </c>
      <c r="F1362" s="5" t="s">
        <v>1330</v>
      </c>
      <c r="G1362" s="28">
        <v>1</v>
      </c>
      <c r="H1362" s="33">
        <f>VLOOKUP($F1362,Produk!$B$2:$C$75,2,0)</f>
        <v>21000</v>
      </c>
      <c r="I1362" s="33">
        <f t="shared" si="39"/>
        <v>21000</v>
      </c>
      <c r="J1362" s="30" t="s">
        <v>1266</v>
      </c>
      <c r="K1362" s="5" t="s">
        <v>1267</v>
      </c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</row>
    <row r="1363" spans="1:23" ht="20">
      <c r="A1363" s="5" t="s">
        <v>1339</v>
      </c>
      <c r="B1363" s="31">
        <v>45230</v>
      </c>
      <c r="C1363" s="5" t="s">
        <v>3</v>
      </c>
      <c r="D1363" s="32" t="s">
        <v>4</v>
      </c>
      <c r="E1363" s="10" t="s">
        <v>1328</v>
      </c>
      <c r="F1363" s="5" t="s">
        <v>1288</v>
      </c>
      <c r="G1363" s="28">
        <v>1</v>
      </c>
      <c r="H1363" s="33">
        <f>VLOOKUP($F1363,Produk!$B$2:$C$75,2,0)</f>
        <v>35000</v>
      </c>
      <c r="I1363" s="33">
        <f t="shared" si="39"/>
        <v>35000</v>
      </c>
      <c r="J1363" s="30" t="str">
        <f>J1362</f>
        <v>QRIS</v>
      </c>
      <c r="K1363" s="5" t="s">
        <v>1267</v>
      </c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</row>
    <row r="1364" spans="1:23" ht="20">
      <c r="A1364" s="5" t="s">
        <v>1292</v>
      </c>
      <c r="B1364" s="31">
        <v>45232</v>
      </c>
      <c r="C1364" s="5" t="s">
        <v>3</v>
      </c>
      <c r="D1364" s="32" t="s">
        <v>4</v>
      </c>
      <c r="E1364" s="10" t="s">
        <v>1328</v>
      </c>
      <c r="F1364" s="5" t="s">
        <v>1268</v>
      </c>
      <c r="G1364" s="28">
        <v>1</v>
      </c>
      <c r="H1364" s="33">
        <f>VLOOKUP($F1364,Produk!$B$2:$C$75,2,0)</f>
        <v>35000</v>
      </c>
      <c r="I1364" s="33">
        <f t="shared" si="39"/>
        <v>35000</v>
      </c>
      <c r="J1364" s="30" t="s">
        <v>1299</v>
      </c>
      <c r="K1364" s="5" t="s">
        <v>1279</v>
      </c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</row>
    <row r="1365" spans="1:23" ht="20">
      <c r="A1365" s="5" t="s">
        <v>1292</v>
      </c>
      <c r="B1365" s="31">
        <v>45232</v>
      </c>
      <c r="C1365" s="5" t="s">
        <v>3</v>
      </c>
      <c r="D1365" s="32" t="s">
        <v>4</v>
      </c>
      <c r="E1365" s="10" t="s">
        <v>1328</v>
      </c>
      <c r="F1365" s="5" t="s">
        <v>1288</v>
      </c>
      <c r="G1365" s="28">
        <v>1</v>
      </c>
      <c r="H1365" s="33">
        <f>VLOOKUP($F1365,Produk!$B$2:$C$75,2,0)</f>
        <v>35000</v>
      </c>
      <c r="I1365" s="33">
        <f t="shared" si="39"/>
        <v>35000</v>
      </c>
      <c r="J1365" s="30" t="s">
        <v>1299</v>
      </c>
      <c r="K1365" s="5" t="s">
        <v>1279</v>
      </c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</row>
    <row r="1366" spans="1:23" ht="20">
      <c r="A1366" s="5" t="s">
        <v>1292</v>
      </c>
      <c r="B1366" s="31">
        <v>45239</v>
      </c>
      <c r="C1366" s="5" t="s">
        <v>3</v>
      </c>
      <c r="D1366" s="32" t="s">
        <v>4</v>
      </c>
      <c r="E1366" s="10" t="s">
        <v>1328</v>
      </c>
      <c r="F1366" s="5" t="s">
        <v>1325</v>
      </c>
      <c r="G1366" s="28">
        <v>1</v>
      </c>
      <c r="H1366" s="33">
        <f>VLOOKUP($F1366,Produk!$B$2:$C$75,2,0)</f>
        <v>22000</v>
      </c>
      <c r="I1366" s="33">
        <f t="shared" si="39"/>
        <v>22000</v>
      </c>
      <c r="J1366" s="30" t="s">
        <v>1266</v>
      </c>
      <c r="K1366" s="5" t="s">
        <v>1267</v>
      </c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</row>
    <row r="1367" spans="1:23" ht="20">
      <c r="A1367" s="5" t="s">
        <v>1292</v>
      </c>
      <c r="B1367" s="31">
        <v>45239</v>
      </c>
      <c r="C1367" s="5" t="s">
        <v>3</v>
      </c>
      <c r="D1367" s="32" t="s">
        <v>4</v>
      </c>
      <c r="E1367" s="10" t="s">
        <v>1328</v>
      </c>
      <c r="F1367" s="5" t="s">
        <v>1290</v>
      </c>
      <c r="G1367" s="28">
        <v>1</v>
      </c>
      <c r="H1367" s="33">
        <f>VLOOKUP($F1367,Produk!$B$2:$C$75,2,0)</f>
        <v>40000</v>
      </c>
      <c r="I1367" s="33">
        <f t="shared" si="39"/>
        <v>40000</v>
      </c>
      <c r="J1367" s="30" t="s">
        <v>1266</v>
      </c>
      <c r="K1367" s="5" t="s">
        <v>1267</v>
      </c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</row>
    <row r="1368" spans="1:23" ht="20">
      <c r="A1368" s="5" t="s">
        <v>1292</v>
      </c>
      <c r="B1368" s="31">
        <v>45239</v>
      </c>
      <c r="C1368" s="5" t="s">
        <v>3</v>
      </c>
      <c r="D1368" s="32" t="s">
        <v>4</v>
      </c>
      <c r="E1368" s="10" t="s">
        <v>1328</v>
      </c>
      <c r="F1368" s="5" t="s">
        <v>1282</v>
      </c>
      <c r="G1368" s="28">
        <v>1</v>
      </c>
      <c r="H1368" s="33">
        <f>VLOOKUP($F1368,Produk!$B$2:$C$75,2,0)</f>
        <v>30000</v>
      </c>
      <c r="I1368" s="33">
        <f t="shared" si="39"/>
        <v>30000</v>
      </c>
      <c r="J1368" s="30" t="s">
        <v>1266</v>
      </c>
      <c r="K1368" s="5" t="s">
        <v>1267</v>
      </c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</row>
    <row r="1369" spans="1:23" ht="20">
      <c r="A1369" s="5" t="s">
        <v>1292</v>
      </c>
      <c r="B1369" s="31">
        <v>45239</v>
      </c>
      <c r="C1369" s="5" t="s">
        <v>3</v>
      </c>
      <c r="D1369" s="32" t="s">
        <v>4</v>
      </c>
      <c r="E1369" s="10" t="s">
        <v>1328</v>
      </c>
      <c r="F1369" s="5" t="s">
        <v>1285</v>
      </c>
      <c r="G1369" s="28">
        <v>2</v>
      </c>
      <c r="H1369" s="33">
        <f>VLOOKUP($F1369,Produk!$B$2:$C$75,2,0)</f>
        <v>10000</v>
      </c>
      <c r="I1369" s="33">
        <f t="shared" si="39"/>
        <v>20000</v>
      </c>
      <c r="J1369" s="30" t="s">
        <v>1266</v>
      </c>
      <c r="K1369" s="5" t="s">
        <v>1267</v>
      </c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</row>
    <row r="1370" spans="1:23" ht="20">
      <c r="A1370" s="5" t="s">
        <v>1292</v>
      </c>
      <c r="B1370" s="31">
        <v>45239</v>
      </c>
      <c r="C1370" s="5" t="s">
        <v>3</v>
      </c>
      <c r="D1370" s="32" t="s">
        <v>4</v>
      </c>
      <c r="E1370" s="10" t="s">
        <v>1328</v>
      </c>
      <c r="F1370" s="5" t="s">
        <v>1286</v>
      </c>
      <c r="G1370" s="28">
        <v>1</v>
      </c>
      <c r="H1370" s="33">
        <f>VLOOKUP($F1370,Produk!$B$2:$C$75,2,0)</f>
        <v>25000</v>
      </c>
      <c r="I1370" s="33">
        <f t="shared" si="39"/>
        <v>25000</v>
      </c>
      <c r="J1370" s="30" t="s">
        <v>1266</v>
      </c>
      <c r="K1370" s="5" t="s">
        <v>1267</v>
      </c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</row>
    <row r="1371" spans="1:23" ht="20">
      <c r="A1371" s="5" t="s">
        <v>1292</v>
      </c>
      <c r="B1371" s="31">
        <v>45239</v>
      </c>
      <c r="C1371" s="5" t="s">
        <v>843</v>
      </c>
      <c r="D1371" s="32" t="s">
        <v>844</v>
      </c>
      <c r="E1371" s="10" t="s">
        <v>1328</v>
      </c>
      <c r="F1371" s="5" t="s">
        <v>1290</v>
      </c>
      <c r="G1371" s="28">
        <v>1</v>
      </c>
      <c r="H1371" s="33">
        <f>VLOOKUP($F1371,Produk!$B$2:$C$75,2,0)</f>
        <v>40000</v>
      </c>
      <c r="I1371" s="33">
        <f t="shared" si="39"/>
        <v>40000</v>
      </c>
      <c r="J1371" s="30" t="s">
        <v>1266</v>
      </c>
      <c r="K1371" s="5" t="s">
        <v>1267</v>
      </c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</row>
    <row r="1372" spans="1:23" ht="20">
      <c r="A1372" s="5" t="s">
        <v>1292</v>
      </c>
      <c r="B1372" s="31">
        <v>45239</v>
      </c>
      <c r="C1372" s="5" t="s">
        <v>843</v>
      </c>
      <c r="D1372" s="32" t="s">
        <v>844</v>
      </c>
      <c r="E1372" s="10" t="s">
        <v>1328</v>
      </c>
      <c r="F1372" s="5" t="s">
        <v>1282</v>
      </c>
      <c r="G1372" s="28">
        <v>1</v>
      </c>
      <c r="H1372" s="33">
        <f>VLOOKUP($F1372,Produk!$B$2:$C$75,2,0)</f>
        <v>30000</v>
      </c>
      <c r="I1372" s="33">
        <f t="shared" si="39"/>
        <v>30000</v>
      </c>
      <c r="J1372" s="30" t="s">
        <v>1266</v>
      </c>
      <c r="K1372" s="5" t="s">
        <v>1267</v>
      </c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</row>
    <row r="1373" spans="1:23" ht="20">
      <c r="A1373" s="5" t="s">
        <v>1292</v>
      </c>
      <c r="B1373" s="31">
        <v>45239</v>
      </c>
      <c r="C1373" s="5" t="s">
        <v>843</v>
      </c>
      <c r="D1373" s="32" t="s">
        <v>844</v>
      </c>
      <c r="E1373" s="10" t="s">
        <v>1328</v>
      </c>
      <c r="F1373" s="5" t="s">
        <v>1273</v>
      </c>
      <c r="G1373" s="28">
        <v>1</v>
      </c>
      <c r="H1373" s="33">
        <f>VLOOKUP($F1373,Produk!$B$2:$C$75,2,0)</f>
        <v>22000</v>
      </c>
      <c r="I1373" s="33">
        <f t="shared" si="39"/>
        <v>22000</v>
      </c>
      <c r="J1373" s="30" t="s">
        <v>1266</v>
      </c>
      <c r="K1373" s="5" t="s">
        <v>1267</v>
      </c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</row>
    <row r="1374" spans="1:23" ht="20">
      <c r="A1374" s="5" t="s">
        <v>1292</v>
      </c>
      <c r="B1374" s="31">
        <v>45239</v>
      </c>
      <c r="C1374" s="5" t="s">
        <v>843</v>
      </c>
      <c r="D1374" s="32" t="s">
        <v>844</v>
      </c>
      <c r="E1374" s="10" t="s">
        <v>1328</v>
      </c>
      <c r="F1374" s="5" t="s">
        <v>1285</v>
      </c>
      <c r="G1374" s="28">
        <v>1</v>
      </c>
      <c r="H1374" s="33">
        <f>VLOOKUP($F1374,Produk!$B$2:$C$75,2,0)</f>
        <v>10000</v>
      </c>
      <c r="I1374" s="33">
        <f t="shared" si="39"/>
        <v>10000</v>
      </c>
      <c r="J1374" s="30" t="s">
        <v>1266</v>
      </c>
      <c r="K1374" s="5" t="s">
        <v>1267</v>
      </c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</row>
    <row r="1375" spans="1:23" ht="20">
      <c r="A1375" s="5" t="s">
        <v>1275</v>
      </c>
      <c r="B1375" s="31">
        <v>45242</v>
      </c>
      <c r="C1375" s="5" t="s">
        <v>198</v>
      </c>
      <c r="D1375" s="32" t="s">
        <v>199</v>
      </c>
      <c r="E1375" s="10" t="s">
        <v>1328</v>
      </c>
      <c r="F1375" s="5" t="s">
        <v>1268</v>
      </c>
      <c r="G1375" s="28">
        <v>1</v>
      </c>
      <c r="H1375" s="33">
        <f>VLOOKUP($F1375,Produk!$B$2:$C$75,2,0)</f>
        <v>35000</v>
      </c>
      <c r="I1375" s="33">
        <f t="shared" si="39"/>
        <v>35000</v>
      </c>
      <c r="J1375" s="30" t="s">
        <v>1299</v>
      </c>
      <c r="K1375" s="5" t="s">
        <v>1279</v>
      </c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</row>
    <row r="1376" spans="1:23" ht="20">
      <c r="A1376" s="5" t="s">
        <v>1275</v>
      </c>
      <c r="B1376" s="31">
        <v>45242</v>
      </c>
      <c r="C1376" s="5" t="s">
        <v>198</v>
      </c>
      <c r="D1376" s="32" t="s">
        <v>199</v>
      </c>
      <c r="E1376" s="10" t="s">
        <v>1328</v>
      </c>
      <c r="F1376" s="5" t="s">
        <v>1282</v>
      </c>
      <c r="G1376" s="28">
        <v>1</v>
      </c>
      <c r="H1376" s="33">
        <f>VLOOKUP($F1376,Produk!$B$2:$C$75,2,0)</f>
        <v>30000</v>
      </c>
      <c r="I1376" s="33">
        <f t="shared" si="39"/>
        <v>30000</v>
      </c>
      <c r="J1376" s="30" t="s">
        <v>1299</v>
      </c>
      <c r="K1376" s="5" t="s">
        <v>1279</v>
      </c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</row>
    <row r="1377" spans="1:23" ht="20">
      <c r="A1377" s="5" t="s">
        <v>1275</v>
      </c>
      <c r="B1377" s="31">
        <v>45242</v>
      </c>
      <c r="C1377" s="5" t="s">
        <v>198</v>
      </c>
      <c r="D1377" s="32" t="s">
        <v>199</v>
      </c>
      <c r="E1377" s="10" t="s">
        <v>1328</v>
      </c>
      <c r="F1377" s="5" t="s">
        <v>1290</v>
      </c>
      <c r="G1377" s="28">
        <v>1</v>
      </c>
      <c r="H1377" s="33">
        <f>VLOOKUP($F1377,Produk!$B$2:$C$75,2,0)</f>
        <v>40000</v>
      </c>
      <c r="I1377" s="33">
        <f t="shared" si="39"/>
        <v>40000</v>
      </c>
      <c r="J1377" s="30" t="s">
        <v>1299</v>
      </c>
      <c r="K1377" s="5" t="s">
        <v>1279</v>
      </c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</row>
    <row r="1378" spans="1:23" ht="20">
      <c r="A1378" s="5" t="s">
        <v>1275</v>
      </c>
      <c r="B1378" s="31">
        <v>45242</v>
      </c>
      <c r="C1378" s="5" t="s">
        <v>21</v>
      </c>
      <c r="D1378" s="32" t="s">
        <v>22</v>
      </c>
      <c r="E1378" s="10" t="s">
        <v>1328</v>
      </c>
      <c r="F1378" s="5" t="s">
        <v>1290</v>
      </c>
      <c r="G1378" s="28">
        <v>2</v>
      </c>
      <c r="H1378" s="33">
        <f>VLOOKUP($F1378,Produk!$B$2:$C$75,2,0)</f>
        <v>40000</v>
      </c>
      <c r="I1378" s="33">
        <f t="shared" si="39"/>
        <v>80000</v>
      </c>
      <c r="J1378" s="30" t="s">
        <v>1299</v>
      </c>
      <c r="K1378" s="5" t="s">
        <v>1279</v>
      </c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</row>
    <row r="1379" spans="1:23" ht="20">
      <c r="A1379" s="5" t="s">
        <v>1275</v>
      </c>
      <c r="B1379" s="31">
        <v>45242</v>
      </c>
      <c r="C1379" s="5" t="s">
        <v>21</v>
      </c>
      <c r="D1379" s="32" t="s">
        <v>22</v>
      </c>
      <c r="E1379" s="10" t="s">
        <v>1328</v>
      </c>
      <c r="F1379" s="5" t="s">
        <v>1268</v>
      </c>
      <c r="G1379" s="28">
        <v>2</v>
      </c>
      <c r="H1379" s="33">
        <f>VLOOKUP($F1379,Produk!$B$2:$C$75,2,0)</f>
        <v>35000</v>
      </c>
      <c r="I1379" s="33">
        <f t="shared" si="39"/>
        <v>70000</v>
      </c>
      <c r="J1379" s="30" t="s">
        <v>1299</v>
      </c>
      <c r="K1379" s="5" t="s">
        <v>1279</v>
      </c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</row>
    <row r="1380" spans="1:23" ht="20">
      <c r="A1380" s="5" t="s">
        <v>1275</v>
      </c>
      <c r="B1380" s="31">
        <v>45242</v>
      </c>
      <c r="C1380" s="5" t="s">
        <v>21</v>
      </c>
      <c r="D1380" s="32" t="s">
        <v>22</v>
      </c>
      <c r="E1380" s="10" t="s">
        <v>1328</v>
      </c>
      <c r="F1380" s="5" t="s">
        <v>1265</v>
      </c>
      <c r="G1380" s="28">
        <v>1</v>
      </c>
      <c r="H1380" s="33">
        <f>VLOOKUP($F1380,Produk!$B$2:$C$75,2,0)</f>
        <v>35000</v>
      </c>
      <c r="I1380" s="33">
        <f t="shared" si="39"/>
        <v>35000</v>
      </c>
      <c r="J1380" s="30" t="s">
        <v>1299</v>
      </c>
      <c r="K1380" s="5" t="s">
        <v>1279</v>
      </c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</row>
    <row r="1381" spans="1:23" ht="20">
      <c r="A1381" s="5" t="s">
        <v>1275</v>
      </c>
      <c r="B1381" s="31">
        <v>45242</v>
      </c>
      <c r="C1381" s="5" t="s">
        <v>845</v>
      </c>
      <c r="D1381" s="32" t="s">
        <v>846</v>
      </c>
      <c r="E1381" s="10" t="s">
        <v>1328</v>
      </c>
      <c r="F1381" s="5" t="s">
        <v>1265</v>
      </c>
      <c r="G1381" s="28">
        <v>1</v>
      </c>
      <c r="H1381" s="33">
        <f>VLOOKUP($F1381,Produk!$B$2:$C$75,2,0)</f>
        <v>35000</v>
      </c>
      <c r="I1381" s="33">
        <f t="shared" si="39"/>
        <v>35000</v>
      </c>
      <c r="J1381" s="30" t="s">
        <v>1299</v>
      </c>
      <c r="K1381" s="5" t="s">
        <v>1279</v>
      </c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</row>
    <row r="1382" spans="1:23" ht="20">
      <c r="A1382" s="5" t="s">
        <v>1275</v>
      </c>
      <c r="B1382" s="31">
        <v>45242</v>
      </c>
      <c r="C1382" s="5" t="s">
        <v>845</v>
      </c>
      <c r="D1382" s="32" t="s">
        <v>846</v>
      </c>
      <c r="E1382" s="10" t="s">
        <v>1328</v>
      </c>
      <c r="F1382" s="5" t="s">
        <v>1282</v>
      </c>
      <c r="G1382" s="28">
        <v>1</v>
      </c>
      <c r="H1382" s="33">
        <f>VLOOKUP($F1382,Produk!$B$2:$C$75,2,0)</f>
        <v>30000</v>
      </c>
      <c r="I1382" s="33">
        <f t="shared" si="39"/>
        <v>30000</v>
      </c>
      <c r="J1382" s="30" t="s">
        <v>1299</v>
      </c>
      <c r="K1382" s="5" t="s">
        <v>1279</v>
      </c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</row>
    <row r="1383" spans="1:23" ht="20">
      <c r="A1383" s="5" t="s">
        <v>1275</v>
      </c>
      <c r="B1383" s="31">
        <v>45242</v>
      </c>
      <c r="C1383" s="5" t="s">
        <v>845</v>
      </c>
      <c r="D1383" s="32" t="s">
        <v>846</v>
      </c>
      <c r="E1383" s="10" t="s">
        <v>1328</v>
      </c>
      <c r="F1383" s="5" t="s">
        <v>1324</v>
      </c>
      <c r="G1383" s="28">
        <v>2</v>
      </c>
      <c r="H1383" s="33">
        <f>VLOOKUP($F1383,Produk!$B$2:$C$75,2,0)</f>
        <v>45000</v>
      </c>
      <c r="I1383" s="33">
        <f t="shared" si="39"/>
        <v>90000</v>
      </c>
      <c r="J1383" s="30" t="s">
        <v>1299</v>
      </c>
      <c r="K1383" s="5" t="s">
        <v>1279</v>
      </c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</row>
    <row r="1384" spans="1:23" ht="20">
      <c r="A1384" s="5" t="s">
        <v>1275</v>
      </c>
      <c r="B1384" s="31">
        <v>45242</v>
      </c>
      <c r="C1384" s="5" t="s">
        <v>108</v>
      </c>
      <c r="D1384" s="32" t="s">
        <v>109</v>
      </c>
      <c r="E1384" s="10" t="s">
        <v>1328</v>
      </c>
      <c r="F1384" s="5" t="s">
        <v>1282</v>
      </c>
      <c r="G1384" s="28">
        <v>1</v>
      </c>
      <c r="H1384" s="33">
        <f>VLOOKUP($F1384,Produk!$B$2:$C$75,2,0)</f>
        <v>30000</v>
      </c>
      <c r="I1384" s="33">
        <f t="shared" si="39"/>
        <v>30000</v>
      </c>
      <c r="J1384" s="30" t="s">
        <v>1299</v>
      </c>
      <c r="K1384" s="5" t="s">
        <v>1279</v>
      </c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</row>
    <row r="1385" spans="1:23" ht="20">
      <c r="A1385" s="5" t="s">
        <v>1275</v>
      </c>
      <c r="B1385" s="31">
        <v>45242</v>
      </c>
      <c r="C1385" s="5" t="s">
        <v>108</v>
      </c>
      <c r="D1385" s="32" t="s">
        <v>109</v>
      </c>
      <c r="E1385" s="10" t="s">
        <v>1328</v>
      </c>
      <c r="F1385" s="5" t="s">
        <v>1324</v>
      </c>
      <c r="G1385" s="28">
        <v>1</v>
      </c>
      <c r="H1385" s="33">
        <f>VLOOKUP($F1385,Produk!$B$2:$C$75,2,0)</f>
        <v>45000</v>
      </c>
      <c r="I1385" s="33">
        <f t="shared" si="39"/>
        <v>45000</v>
      </c>
      <c r="J1385" s="30" t="s">
        <v>1299</v>
      </c>
      <c r="K1385" s="5" t="s">
        <v>1279</v>
      </c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</row>
    <row r="1386" spans="1:23" ht="20">
      <c r="A1386" s="5" t="s">
        <v>1275</v>
      </c>
      <c r="B1386" s="31">
        <v>45242</v>
      </c>
      <c r="C1386" s="5" t="s">
        <v>108</v>
      </c>
      <c r="D1386" s="32" t="s">
        <v>109</v>
      </c>
      <c r="E1386" s="10" t="s">
        <v>1328</v>
      </c>
      <c r="F1386" s="5" t="s">
        <v>1265</v>
      </c>
      <c r="G1386" s="28">
        <v>1</v>
      </c>
      <c r="H1386" s="33">
        <f>VLOOKUP($F1386,Produk!$B$2:$C$75,2,0)</f>
        <v>35000</v>
      </c>
      <c r="I1386" s="33">
        <f t="shared" si="39"/>
        <v>35000</v>
      </c>
      <c r="J1386" s="30" t="s">
        <v>1299</v>
      </c>
      <c r="K1386" s="5" t="s">
        <v>1279</v>
      </c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</row>
    <row r="1387" spans="1:23" ht="20">
      <c r="A1387" s="5" t="s">
        <v>1275</v>
      </c>
      <c r="B1387" s="31">
        <v>45242</v>
      </c>
      <c r="C1387" s="5" t="s">
        <v>847</v>
      </c>
      <c r="D1387" s="32" t="s">
        <v>848</v>
      </c>
      <c r="E1387" s="10" t="s">
        <v>1328</v>
      </c>
      <c r="F1387" s="5" t="s">
        <v>1282</v>
      </c>
      <c r="G1387" s="28">
        <v>2</v>
      </c>
      <c r="H1387" s="33">
        <f>VLOOKUP($F1387,Produk!$B$2:$C$75,2,0)</f>
        <v>30000</v>
      </c>
      <c r="I1387" s="33">
        <f t="shared" si="39"/>
        <v>60000</v>
      </c>
      <c r="J1387" s="30" t="s">
        <v>1299</v>
      </c>
      <c r="K1387" s="5" t="s">
        <v>1279</v>
      </c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</row>
    <row r="1388" spans="1:23" ht="20">
      <c r="A1388" s="5" t="s">
        <v>1275</v>
      </c>
      <c r="B1388" s="31">
        <v>45242</v>
      </c>
      <c r="C1388" s="5" t="s">
        <v>847</v>
      </c>
      <c r="D1388" s="32" t="s">
        <v>848</v>
      </c>
      <c r="E1388" s="10" t="s">
        <v>1328</v>
      </c>
      <c r="F1388" s="5" t="s">
        <v>1290</v>
      </c>
      <c r="G1388" s="28">
        <v>1</v>
      </c>
      <c r="H1388" s="33">
        <f>VLOOKUP($F1388,Produk!$B$2:$C$75,2,0)</f>
        <v>40000</v>
      </c>
      <c r="I1388" s="33">
        <f t="shared" si="39"/>
        <v>40000</v>
      </c>
      <c r="J1388" s="30" t="s">
        <v>1299</v>
      </c>
      <c r="K1388" s="5" t="s">
        <v>1279</v>
      </c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</row>
    <row r="1389" spans="1:23" ht="20">
      <c r="A1389" s="5" t="s">
        <v>1264</v>
      </c>
      <c r="B1389" s="31">
        <v>45247</v>
      </c>
      <c r="C1389" s="5" t="s">
        <v>849</v>
      </c>
      <c r="D1389" s="32" t="s">
        <v>850</v>
      </c>
      <c r="E1389" s="10" t="s">
        <v>1328</v>
      </c>
      <c r="F1389" s="5" t="s">
        <v>1315</v>
      </c>
      <c r="G1389" s="28">
        <v>10</v>
      </c>
      <c r="H1389" s="33">
        <f>VLOOKUP($F1389,Produk!$B$2:$C$75,2,0)</f>
        <v>8000</v>
      </c>
      <c r="I1389" s="33">
        <f t="shared" si="39"/>
        <v>80000</v>
      </c>
      <c r="J1389" s="30" t="s">
        <v>1299</v>
      </c>
      <c r="K1389" s="5" t="s">
        <v>1279</v>
      </c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</row>
    <row r="1390" spans="1:23" ht="20">
      <c r="A1390" s="5" t="s">
        <v>1264</v>
      </c>
      <c r="B1390" s="31">
        <v>45247</v>
      </c>
      <c r="C1390" s="5" t="s">
        <v>849</v>
      </c>
      <c r="D1390" s="32" t="s">
        <v>850</v>
      </c>
      <c r="E1390" s="10" t="s">
        <v>1328</v>
      </c>
      <c r="F1390" s="5" t="s">
        <v>1290</v>
      </c>
      <c r="G1390" s="28">
        <v>1</v>
      </c>
      <c r="H1390" s="33">
        <f>VLOOKUP($F1390,Produk!$B$2:$C$75,2,0)</f>
        <v>40000</v>
      </c>
      <c r="I1390" s="33">
        <f t="shared" si="39"/>
        <v>40000</v>
      </c>
      <c r="J1390" s="30" t="s">
        <v>1299</v>
      </c>
      <c r="K1390" s="5" t="s">
        <v>1279</v>
      </c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</row>
    <row r="1391" spans="1:23" ht="20">
      <c r="A1391" s="5" t="s">
        <v>1264</v>
      </c>
      <c r="B1391" s="31">
        <v>45247</v>
      </c>
      <c r="C1391" s="5" t="s">
        <v>851</v>
      </c>
      <c r="D1391" s="32" t="s">
        <v>852</v>
      </c>
      <c r="E1391" s="10" t="s">
        <v>1328</v>
      </c>
      <c r="F1391" s="5" t="s">
        <v>1288</v>
      </c>
      <c r="G1391" s="28">
        <v>2</v>
      </c>
      <c r="H1391" s="33">
        <f>VLOOKUP($F1391,Produk!$B$2:$C$75,2,0)</f>
        <v>35000</v>
      </c>
      <c r="I1391" s="33">
        <f t="shared" si="39"/>
        <v>70000</v>
      </c>
      <c r="J1391" s="30" t="str">
        <f t="shared" ref="J1391:J1393" si="42">J1390</f>
        <v>Transfer</v>
      </c>
      <c r="K1391" s="5" t="s">
        <v>1267</v>
      </c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</row>
    <row r="1392" spans="1:23" ht="20">
      <c r="A1392" s="5" t="s">
        <v>1264</v>
      </c>
      <c r="B1392" s="31">
        <v>45247</v>
      </c>
      <c r="C1392" s="5" t="s">
        <v>851</v>
      </c>
      <c r="D1392" s="32" t="s">
        <v>852</v>
      </c>
      <c r="E1392" s="10" t="s">
        <v>1328</v>
      </c>
      <c r="F1392" s="5" t="s">
        <v>1273</v>
      </c>
      <c r="G1392" s="28">
        <v>1</v>
      </c>
      <c r="H1392" s="33">
        <f>VLOOKUP($F1392,Produk!$B$2:$C$75,2,0)</f>
        <v>22000</v>
      </c>
      <c r="I1392" s="33">
        <f t="shared" si="39"/>
        <v>22000</v>
      </c>
      <c r="J1392" s="30" t="str">
        <f t="shared" si="42"/>
        <v>Transfer</v>
      </c>
      <c r="K1392" s="5" t="s">
        <v>1267</v>
      </c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</row>
    <row r="1393" spans="1:23" ht="20">
      <c r="A1393" s="5" t="s">
        <v>1264</v>
      </c>
      <c r="B1393" s="31">
        <v>45247</v>
      </c>
      <c r="C1393" s="5" t="s">
        <v>851</v>
      </c>
      <c r="D1393" s="32" t="s">
        <v>852</v>
      </c>
      <c r="E1393" s="10" t="s">
        <v>1328</v>
      </c>
      <c r="F1393" s="5" t="s">
        <v>1268</v>
      </c>
      <c r="G1393" s="28">
        <v>2</v>
      </c>
      <c r="H1393" s="33">
        <f>VLOOKUP($F1393,Produk!$B$2:$C$75,2,0)</f>
        <v>35000</v>
      </c>
      <c r="I1393" s="33">
        <f t="shared" si="39"/>
        <v>70000</v>
      </c>
      <c r="J1393" s="30" t="str">
        <f t="shared" si="42"/>
        <v>Transfer</v>
      </c>
      <c r="K1393" s="5" t="s">
        <v>1267</v>
      </c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</row>
    <row r="1394" spans="1:23" ht="20">
      <c r="A1394" s="5" t="s">
        <v>1275</v>
      </c>
      <c r="B1394" s="31">
        <v>45249</v>
      </c>
      <c r="C1394" s="5" t="s">
        <v>853</v>
      </c>
      <c r="D1394" s="32" t="s">
        <v>854</v>
      </c>
      <c r="E1394" s="10" t="s">
        <v>1328</v>
      </c>
      <c r="F1394" s="5" t="s">
        <v>1268</v>
      </c>
      <c r="G1394" s="28">
        <v>4</v>
      </c>
      <c r="H1394" s="33">
        <f>VLOOKUP($F1394,Produk!$B$2:$C$75,2,0)</f>
        <v>35000</v>
      </c>
      <c r="I1394" s="33">
        <f t="shared" si="39"/>
        <v>140000</v>
      </c>
      <c r="J1394" s="30" t="s">
        <v>1299</v>
      </c>
      <c r="K1394" s="5" t="s">
        <v>1279</v>
      </c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</row>
    <row r="1395" spans="1:23" ht="20">
      <c r="A1395" s="5" t="s">
        <v>1275</v>
      </c>
      <c r="B1395" s="31">
        <v>45249</v>
      </c>
      <c r="C1395" s="5" t="s">
        <v>853</v>
      </c>
      <c r="D1395" s="32" t="s">
        <v>854</v>
      </c>
      <c r="E1395" s="10" t="s">
        <v>1328</v>
      </c>
      <c r="F1395" s="5" t="s">
        <v>1324</v>
      </c>
      <c r="G1395" s="28">
        <v>3</v>
      </c>
      <c r="H1395" s="33">
        <f>VLOOKUP($F1395,Produk!$B$2:$C$75,2,0)</f>
        <v>45000</v>
      </c>
      <c r="I1395" s="33">
        <f t="shared" si="39"/>
        <v>135000</v>
      </c>
      <c r="J1395" s="30" t="s">
        <v>1299</v>
      </c>
      <c r="K1395" s="5" t="s">
        <v>1279</v>
      </c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</row>
    <row r="1396" spans="1:23" ht="20">
      <c r="A1396" s="5" t="s">
        <v>1275</v>
      </c>
      <c r="B1396" s="31">
        <v>45249</v>
      </c>
      <c r="C1396" s="5" t="s">
        <v>3</v>
      </c>
      <c r="D1396" s="32" t="s">
        <v>4</v>
      </c>
      <c r="E1396" s="10" t="s">
        <v>1328</v>
      </c>
      <c r="F1396" s="5" t="s">
        <v>1268</v>
      </c>
      <c r="G1396" s="28">
        <v>1</v>
      </c>
      <c r="H1396" s="33">
        <f>VLOOKUP($F1396,Produk!$B$2:$C$75,2,0)</f>
        <v>35000</v>
      </c>
      <c r="I1396" s="33">
        <f t="shared" si="39"/>
        <v>35000</v>
      </c>
      <c r="J1396" s="30" t="s">
        <v>1272</v>
      </c>
      <c r="K1396" s="5" t="s">
        <v>1278</v>
      </c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</row>
    <row r="1397" spans="1:23" ht="20">
      <c r="A1397" s="5" t="s">
        <v>1275</v>
      </c>
      <c r="B1397" s="31">
        <v>45249</v>
      </c>
      <c r="C1397" s="5" t="s">
        <v>3</v>
      </c>
      <c r="D1397" s="32" t="s">
        <v>4</v>
      </c>
      <c r="E1397" s="10" t="s">
        <v>1328</v>
      </c>
      <c r="F1397" s="5" t="s">
        <v>1324</v>
      </c>
      <c r="G1397" s="28">
        <v>1</v>
      </c>
      <c r="H1397" s="33">
        <f>VLOOKUP($F1397,Produk!$B$2:$C$75,2,0)</f>
        <v>45000</v>
      </c>
      <c r="I1397" s="33">
        <f t="shared" si="39"/>
        <v>45000</v>
      </c>
      <c r="J1397" s="30" t="s">
        <v>1272</v>
      </c>
      <c r="K1397" s="5" t="s">
        <v>1279</v>
      </c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</row>
    <row r="1398" spans="1:23" ht="20">
      <c r="A1398" s="5" t="s">
        <v>1275</v>
      </c>
      <c r="B1398" s="31">
        <v>45249</v>
      </c>
      <c r="C1398" s="5" t="s">
        <v>3</v>
      </c>
      <c r="D1398" s="32" t="s">
        <v>4</v>
      </c>
      <c r="E1398" s="10" t="s">
        <v>1328</v>
      </c>
      <c r="F1398" s="5" t="s">
        <v>1330</v>
      </c>
      <c r="G1398" s="28">
        <v>1</v>
      </c>
      <c r="H1398" s="33">
        <f>VLOOKUP($F1398,Produk!$B$2:$C$75,2,0)</f>
        <v>21000</v>
      </c>
      <c r="I1398" s="33">
        <f t="shared" si="39"/>
        <v>21000</v>
      </c>
      <c r="J1398" s="30" t="s">
        <v>1272</v>
      </c>
      <c r="K1398" s="5" t="str">
        <f>K1397</f>
        <v>Gosend</v>
      </c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</row>
    <row r="1399" spans="1:23" ht="20">
      <c r="A1399" s="5" t="s">
        <v>1275</v>
      </c>
      <c r="B1399" s="31">
        <v>45249</v>
      </c>
      <c r="C1399" s="5" t="s">
        <v>3</v>
      </c>
      <c r="D1399" s="32" t="s">
        <v>4</v>
      </c>
      <c r="E1399" s="10" t="s">
        <v>1328</v>
      </c>
      <c r="F1399" s="5" t="s">
        <v>1324</v>
      </c>
      <c r="G1399" s="28">
        <v>1</v>
      </c>
      <c r="H1399" s="33">
        <f>VLOOKUP($F1399,Produk!$B$2:$C$75,2,0)</f>
        <v>45000</v>
      </c>
      <c r="I1399" s="33">
        <f t="shared" si="39"/>
        <v>45000</v>
      </c>
      <c r="J1399" s="30" t="str">
        <f t="shared" ref="J1399:K1399" si="43">J1398</f>
        <v>Cash</v>
      </c>
      <c r="K1399" s="5" t="str">
        <f t="shared" si="43"/>
        <v>Gosend</v>
      </c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</row>
    <row r="1400" spans="1:23" ht="20">
      <c r="A1400" s="5" t="s">
        <v>1275</v>
      </c>
      <c r="B1400" s="31">
        <v>45249</v>
      </c>
      <c r="C1400" s="5" t="s">
        <v>3</v>
      </c>
      <c r="D1400" s="32" t="s">
        <v>4</v>
      </c>
      <c r="E1400" s="10" t="s">
        <v>1328</v>
      </c>
      <c r="F1400" s="5" t="s">
        <v>1274</v>
      </c>
      <c r="G1400" s="28">
        <v>1</v>
      </c>
      <c r="H1400" s="33">
        <f>VLOOKUP($F1400,Produk!$B$2:$C$75,2,0)</f>
        <v>22000</v>
      </c>
      <c r="I1400" s="33">
        <f t="shared" si="39"/>
        <v>22000</v>
      </c>
      <c r="J1400" s="30" t="str">
        <f t="shared" ref="J1400:K1400" si="44">J1399</f>
        <v>Cash</v>
      </c>
      <c r="K1400" s="5" t="str">
        <f t="shared" si="44"/>
        <v>Gosend</v>
      </c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</row>
    <row r="1401" spans="1:23" ht="20">
      <c r="A1401" s="5" t="s">
        <v>1275</v>
      </c>
      <c r="B1401" s="31">
        <v>45249</v>
      </c>
      <c r="C1401" s="5" t="s">
        <v>3</v>
      </c>
      <c r="D1401" s="32" t="s">
        <v>4</v>
      </c>
      <c r="E1401" s="10" t="s">
        <v>1328</v>
      </c>
      <c r="F1401" s="5" t="s">
        <v>1268</v>
      </c>
      <c r="G1401" s="28">
        <v>1</v>
      </c>
      <c r="H1401" s="33">
        <f>VLOOKUP($F1401,Produk!$B$2:$C$75,2,0)</f>
        <v>35000</v>
      </c>
      <c r="I1401" s="33">
        <f t="shared" si="39"/>
        <v>35000</v>
      </c>
      <c r="J1401" s="30" t="str">
        <f t="shared" ref="J1401:K1401" si="45">J1400</f>
        <v>Cash</v>
      </c>
      <c r="K1401" s="5" t="str">
        <f t="shared" si="45"/>
        <v>Gosend</v>
      </c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</row>
    <row r="1402" spans="1:23" ht="20">
      <c r="A1402" s="5" t="s">
        <v>1264</v>
      </c>
      <c r="B1402" s="31">
        <v>45254</v>
      </c>
      <c r="C1402" s="5" t="s">
        <v>855</v>
      </c>
      <c r="D1402" s="32" t="s">
        <v>856</v>
      </c>
      <c r="E1402" s="10" t="s">
        <v>1328</v>
      </c>
      <c r="F1402" s="5" t="s">
        <v>1290</v>
      </c>
      <c r="G1402" s="28">
        <v>3</v>
      </c>
      <c r="H1402" s="33">
        <f>VLOOKUP($F1402,Produk!$B$2:$C$75,2,0)</f>
        <v>40000</v>
      </c>
      <c r="I1402" s="33">
        <f t="shared" si="39"/>
        <v>120000</v>
      </c>
      <c r="J1402" s="30" t="s">
        <v>1299</v>
      </c>
      <c r="K1402" s="5" t="s">
        <v>1279</v>
      </c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</row>
    <row r="1403" spans="1:23" ht="20">
      <c r="A1403" s="5" t="s">
        <v>1264</v>
      </c>
      <c r="B1403" s="31">
        <v>45254</v>
      </c>
      <c r="C1403" s="5" t="s">
        <v>3</v>
      </c>
      <c r="D1403" s="22" t="str">
        <f>VLOOKUP($C1403,Customer!$A$1:$C$896,2,0)</f>
        <v>Citra Bayunda</v>
      </c>
      <c r="E1403" s="23">
        <f>VLOOKUP($C1403,Customer!$A$1:$C$896,3,0)</f>
        <v>6281231177447</v>
      </c>
      <c r="F1403" s="5" t="s">
        <v>1268</v>
      </c>
      <c r="G1403" s="28">
        <v>1</v>
      </c>
      <c r="H1403" s="33">
        <f>VLOOKUP($F1403,Produk!$B$2:$C$75,2,0)</f>
        <v>35000</v>
      </c>
      <c r="I1403" s="33">
        <f t="shared" si="39"/>
        <v>35000</v>
      </c>
      <c r="J1403" s="30" t="s">
        <v>1299</v>
      </c>
      <c r="K1403" s="5" t="s">
        <v>1279</v>
      </c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</row>
    <row r="1404" spans="1:23" ht="20">
      <c r="A1404" s="5" t="s">
        <v>1264</v>
      </c>
      <c r="B1404" s="31">
        <v>45254</v>
      </c>
      <c r="C1404" s="5" t="s">
        <v>3</v>
      </c>
      <c r="D1404" s="22" t="str">
        <f>VLOOKUP($C1404,Customer!$A$1:$C$896,2,0)</f>
        <v>Citra Bayunda</v>
      </c>
      <c r="E1404" s="23">
        <f>VLOOKUP($C1404,Customer!$A$1:$C$896,3,0)</f>
        <v>6281231177447</v>
      </c>
      <c r="F1404" s="5" t="s">
        <v>1288</v>
      </c>
      <c r="G1404" s="28">
        <v>1</v>
      </c>
      <c r="H1404" s="33">
        <f>VLOOKUP($F1404,Produk!$B$2:$C$75,2,0)</f>
        <v>35000</v>
      </c>
      <c r="I1404" s="33">
        <f t="shared" si="39"/>
        <v>35000</v>
      </c>
      <c r="J1404" s="30" t="s">
        <v>1299</v>
      </c>
      <c r="K1404" s="5" t="s">
        <v>1279</v>
      </c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</row>
    <row r="1405" spans="1:23" ht="20">
      <c r="A1405" s="5" t="s">
        <v>1270</v>
      </c>
      <c r="B1405" s="31">
        <v>45255</v>
      </c>
      <c r="C1405" s="5" t="s">
        <v>859</v>
      </c>
      <c r="D1405" s="32" t="s">
        <v>860</v>
      </c>
      <c r="E1405" s="10" t="s">
        <v>1328</v>
      </c>
      <c r="F1405" s="5" t="s">
        <v>1285</v>
      </c>
      <c r="G1405" s="28">
        <v>1</v>
      </c>
      <c r="H1405" s="33">
        <f>VLOOKUP($F1405,Produk!$B$2:$C$75,2,0)</f>
        <v>10000</v>
      </c>
      <c r="I1405" s="33">
        <f t="shared" si="39"/>
        <v>10000</v>
      </c>
      <c r="J1405" s="30" t="str">
        <f t="shared" ref="J1405:J1410" si="46">J1404</f>
        <v>Transfer</v>
      </c>
      <c r="K1405" s="5" t="s">
        <v>1267</v>
      </c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</row>
    <row r="1406" spans="1:23" ht="20">
      <c r="A1406" s="5" t="s">
        <v>1270</v>
      </c>
      <c r="B1406" s="31">
        <v>45255</v>
      </c>
      <c r="C1406" s="5" t="s">
        <v>859</v>
      </c>
      <c r="D1406" s="32" t="s">
        <v>860</v>
      </c>
      <c r="E1406" s="10" t="s">
        <v>1328</v>
      </c>
      <c r="F1406" s="5" t="s">
        <v>1290</v>
      </c>
      <c r="G1406" s="28">
        <v>1</v>
      </c>
      <c r="H1406" s="33">
        <f>VLOOKUP($F1406,Produk!$B$2:$C$75,2,0)</f>
        <v>40000</v>
      </c>
      <c r="I1406" s="33">
        <f t="shared" si="39"/>
        <v>40000</v>
      </c>
      <c r="J1406" s="30" t="str">
        <f t="shared" si="46"/>
        <v>Transfer</v>
      </c>
      <c r="K1406" s="5" t="s">
        <v>1267</v>
      </c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</row>
    <row r="1407" spans="1:23" ht="20">
      <c r="A1407" s="5" t="s">
        <v>1270</v>
      </c>
      <c r="B1407" s="31">
        <v>45255</v>
      </c>
      <c r="C1407" s="5" t="s">
        <v>859</v>
      </c>
      <c r="D1407" s="32" t="s">
        <v>860</v>
      </c>
      <c r="E1407" s="10" t="s">
        <v>1328</v>
      </c>
      <c r="F1407" s="5" t="s">
        <v>1323</v>
      </c>
      <c r="G1407" s="28">
        <v>1</v>
      </c>
      <c r="H1407" s="33">
        <f>VLOOKUP($F1407,Produk!$B$2:$C$75,2,0)</f>
        <v>25000</v>
      </c>
      <c r="I1407" s="33">
        <f t="shared" si="39"/>
        <v>25000</v>
      </c>
      <c r="J1407" s="30" t="str">
        <f t="shared" si="46"/>
        <v>Transfer</v>
      </c>
      <c r="K1407" s="5" t="s">
        <v>1267</v>
      </c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</row>
    <row r="1408" spans="1:23" ht="20">
      <c r="A1408" s="5" t="s">
        <v>1270</v>
      </c>
      <c r="B1408" s="31">
        <v>45255</v>
      </c>
      <c r="C1408" s="5" t="s">
        <v>859</v>
      </c>
      <c r="D1408" s="32" t="s">
        <v>860</v>
      </c>
      <c r="E1408" s="10" t="s">
        <v>1328</v>
      </c>
      <c r="F1408" s="5" t="s">
        <v>1325</v>
      </c>
      <c r="G1408" s="28">
        <v>1</v>
      </c>
      <c r="H1408" s="33">
        <f>VLOOKUP($F1408,Produk!$B$2:$C$75,2,0)</f>
        <v>22000</v>
      </c>
      <c r="I1408" s="33">
        <f t="shared" si="39"/>
        <v>22000</v>
      </c>
      <c r="J1408" s="30" t="str">
        <f t="shared" si="46"/>
        <v>Transfer</v>
      </c>
      <c r="K1408" s="5" t="s">
        <v>1267</v>
      </c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</row>
    <row r="1409" spans="1:23" ht="20">
      <c r="A1409" s="5" t="s">
        <v>1270</v>
      </c>
      <c r="B1409" s="31">
        <v>45255</v>
      </c>
      <c r="C1409" s="5" t="s">
        <v>859</v>
      </c>
      <c r="D1409" s="32" t="s">
        <v>860</v>
      </c>
      <c r="E1409" s="10" t="s">
        <v>1328</v>
      </c>
      <c r="F1409" s="5" t="s">
        <v>1334</v>
      </c>
      <c r="G1409" s="28">
        <v>1</v>
      </c>
      <c r="H1409" s="33">
        <f>VLOOKUP($F1409,Produk!$B$2:$C$75,2,0)</f>
        <v>25000</v>
      </c>
      <c r="I1409" s="33">
        <f t="shared" si="39"/>
        <v>25000</v>
      </c>
      <c r="J1409" s="30" t="str">
        <f t="shared" si="46"/>
        <v>Transfer</v>
      </c>
      <c r="K1409" s="5" t="s">
        <v>1267</v>
      </c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</row>
    <row r="1410" spans="1:23" ht="20">
      <c r="A1410" s="5" t="s">
        <v>1270</v>
      </c>
      <c r="B1410" s="31">
        <v>45255</v>
      </c>
      <c r="C1410" s="5" t="s">
        <v>859</v>
      </c>
      <c r="D1410" s="32" t="s">
        <v>860</v>
      </c>
      <c r="E1410" s="10" t="s">
        <v>1328</v>
      </c>
      <c r="F1410" s="5" t="s">
        <v>1274</v>
      </c>
      <c r="G1410" s="28">
        <v>1</v>
      </c>
      <c r="H1410" s="33">
        <f>VLOOKUP($F1410,Produk!$B$2:$C$75,2,0)</f>
        <v>22000</v>
      </c>
      <c r="I1410" s="33">
        <f t="shared" si="39"/>
        <v>22000</v>
      </c>
      <c r="J1410" s="30" t="str">
        <f t="shared" si="46"/>
        <v>Transfer</v>
      </c>
      <c r="K1410" s="5" t="s">
        <v>1267</v>
      </c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</row>
    <row r="1411" spans="1:23" ht="20">
      <c r="A1411" s="5" t="s">
        <v>1292</v>
      </c>
      <c r="B1411" s="31">
        <v>45260</v>
      </c>
      <c r="C1411" s="5" t="s">
        <v>3</v>
      </c>
      <c r="D1411" s="32" t="s">
        <v>4</v>
      </c>
      <c r="E1411" s="10" t="s">
        <v>1328</v>
      </c>
      <c r="F1411" s="5" t="s">
        <v>1268</v>
      </c>
      <c r="G1411" s="28">
        <v>1</v>
      </c>
      <c r="H1411" s="33">
        <f>VLOOKUP($F1411,Produk!$B$2:$C$75,2,0)</f>
        <v>35000</v>
      </c>
      <c r="I1411" s="33">
        <f t="shared" si="39"/>
        <v>35000</v>
      </c>
      <c r="J1411" s="30" t="s">
        <v>1266</v>
      </c>
      <c r="K1411" s="5" t="s">
        <v>1278</v>
      </c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</row>
    <row r="1412" spans="1:23" ht="20">
      <c r="A1412" s="5" t="s">
        <v>1264</v>
      </c>
      <c r="B1412" s="31">
        <v>45261</v>
      </c>
      <c r="C1412" s="5" t="s">
        <v>687</v>
      </c>
      <c r="D1412" s="32" t="s">
        <v>688</v>
      </c>
      <c r="E1412" s="10" t="s">
        <v>1328</v>
      </c>
      <c r="F1412" s="5" t="s">
        <v>1268</v>
      </c>
      <c r="G1412" s="28">
        <v>3</v>
      </c>
      <c r="H1412" s="33">
        <f>VLOOKUP($F1412,Produk!$B$2:$C$75,2,0)</f>
        <v>35000</v>
      </c>
      <c r="I1412" s="33">
        <f t="shared" si="39"/>
        <v>105000</v>
      </c>
      <c r="J1412" s="30" t="s">
        <v>1276</v>
      </c>
      <c r="K1412" s="5" t="s">
        <v>1278</v>
      </c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</row>
    <row r="1413" spans="1:23" ht="20">
      <c r="A1413" s="5" t="s">
        <v>1264</v>
      </c>
      <c r="B1413" s="31">
        <v>45261</v>
      </c>
      <c r="C1413" s="5" t="s">
        <v>687</v>
      </c>
      <c r="D1413" s="32" t="s">
        <v>688</v>
      </c>
      <c r="E1413" s="10" t="s">
        <v>1328</v>
      </c>
      <c r="F1413" s="5" t="s">
        <v>1324</v>
      </c>
      <c r="G1413" s="28">
        <v>1</v>
      </c>
      <c r="H1413" s="33">
        <f>VLOOKUP($F1413,Produk!$B$2:$C$75,2,0)</f>
        <v>45000</v>
      </c>
      <c r="I1413" s="33">
        <f t="shared" si="39"/>
        <v>45000</v>
      </c>
      <c r="J1413" s="30" t="s">
        <v>1276</v>
      </c>
      <c r="K1413" s="5" t="s">
        <v>1278</v>
      </c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</row>
    <row r="1414" spans="1:23" ht="20">
      <c r="A1414" s="5" t="s">
        <v>1264</v>
      </c>
      <c r="B1414" s="31">
        <v>45261</v>
      </c>
      <c r="C1414" s="5" t="s">
        <v>687</v>
      </c>
      <c r="D1414" s="32" t="s">
        <v>688</v>
      </c>
      <c r="E1414" s="10" t="s">
        <v>1328</v>
      </c>
      <c r="F1414" s="5" t="s">
        <v>1269</v>
      </c>
      <c r="G1414" s="28">
        <v>1</v>
      </c>
      <c r="H1414" s="33">
        <f>VLOOKUP($F1414,Produk!$B$2:$C$75,2,0)</f>
        <v>28000</v>
      </c>
      <c r="I1414" s="33">
        <f t="shared" si="39"/>
        <v>28000</v>
      </c>
      <c r="J1414" s="30" t="s">
        <v>1276</v>
      </c>
      <c r="K1414" s="5" t="s">
        <v>1278</v>
      </c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</row>
    <row r="1415" spans="1:23" ht="20">
      <c r="A1415" s="5" t="s">
        <v>1264</v>
      </c>
      <c r="B1415" s="31">
        <v>45261</v>
      </c>
      <c r="C1415" s="5" t="s">
        <v>687</v>
      </c>
      <c r="D1415" s="32" t="s">
        <v>688</v>
      </c>
      <c r="E1415" s="10" t="s">
        <v>1328</v>
      </c>
      <c r="F1415" s="5" t="s">
        <v>1286</v>
      </c>
      <c r="G1415" s="28">
        <v>1</v>
      </c>
      <c r="H1415" s="33">
        <f>VLOOKUP($F1415,Produk!$B$2:$C$75,2,0)</f>
        <v>25000</v>
      </c>
      <c r="I1415" s="33">
        <f t="shared" si="39"/>
        <v>25000</v>
      </c>
      <c r="J1415" s="30" t="s">
        <v>1276</v>
      </c>
      <c r="K1415" s="5" t="s">
        <v>1278</v>
      </c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</row>
    <row r="1416" spans="1:23" ht="20">
      <c r="A1416" s="5" t="s">
        <v>1264</v>
      </c>
      <c r="B1416" s="31">
        <v>45261</v>
      </c>
      <c r="C1416" s="5" t="s">
        <v>3</v>
      </c>
      <c r="D1416" s="32" t="s">
        <v>4</v>
      </c>
      <c r="E1416" s="10" t="s">
        <v>1328</v>
      </c>
      <c r="F1416" s="5" t="s">
        <v>1289</v>
      </c>
      <c r="G1416" s="28">
        <v>1</v>
      </c>
      <c r="H1416" s="33">
        <f>VLOOKUP($F1416,Produk!$B$2:$C$75,2,0)</f>
        <v>30000</v>
      </c>
      <c r="I1416" s="33">
        <f t="shared" si="39"/>
        <v>30000</v>
      </c>
      <c r="J1416" s="30" t="s">
        <v>1266</v>
      </c>
      <c r="K1416" s="5" t="s">
        <v>1267</v>
      </c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</row>
    <row r="1417" spans="1:23" ht="20">
      <c r="A1417" s="5" t="s">
        <v>1264</v>
      </c>
      <c r="B1417" s="31">
        <v>45261</v>
      </c>
      <c r="C1417" s="5" t="s">
        <v>3</v>
      </c>
      <c r="D1417" s="22" t="str">
        <f>VLOOKUP($C1417,Customer!$A$1:$C$896,2,0)</f>
        <v>Citra Bayunda</v>
      </c>
      <c r="E1417" s="23">
        <f>VLOOKUP($C1417,Customer!$A$1:$C$896,3,0)</f>
        <v>6281231177447</v>
      </c>
      <c r="F1417" s="5" t="s">
        <v>1269</v>
      </c>
      <c r="G1417" s="28">
        <v>1</v>
      </c>
      <c r="H1417" s="33">
        <f>VLOOKUP($F1417,Produk!$B$2:$C$75,2,0)</f>
        <v>28000</v>
      </c>
      <c r="I1417" s="33">
        <f t="shared" si="39"/>
        <v>28000</v>
      </c>
      <c r="J1417" s="30" t="str">
        <f t="shared" ref="J1417:K1417" si="47">J1416</f>
        <v>QRIS</v>
      </c>
      <c r="K1417" s="5" t="str">
        <f t="shared" si="47"/>
        <v>Dine-in di Teras Rayu</v>
      </c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</row>
    <row r="1418" spans="1:23" ht="20">
      <c r="A1418" s="5" t="s">
        <v>1275</v>
      </c>
      <c r="B1418" s="31">
        <v>45263</v>
      </c>
      <c r="C1418" s="5" t="s">
        <v>3</v>
      </c>
      <c r="D1418" s="22" t="str">
        <f>VLOOKUP($C1418,Customer!$A$1:$C$896,2,0)</f>
        <v>Citra Bayunda</v>
      </c>
      <c r="E1418" s="23">
        <f>VLOOKUP($C1418,Customer!$A$1:$C$896,3,0)</f>
        <v>6281231177447</v>
      </c>
      <c r="F1418" s="5" t="s">
        <v>1268</v>
      </c>
      <c r="G1418" s="28">
        <v>1</v>
      </c>
      <c r="H1418" s="33">
        <f>VLOOKUP($F1418,Produk!$B$2:$C$75,2,0)</f>
        <v>35000</v>
      </c>
      <c r="I1418" s="33">
        <f t="shared" si="39"/>
        <v>35000</v>
      </c>
      <c r="J1418" s="26" t="s">
        <v>1494</v>
      </c>
      <c r="K1418" s="5" t="s">
        <v>1267</v>
      </c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</row>
    <row r="1419" spans="1:23" ht="20">
      <c r="A1419" s="5" t="s">
        <v>1275</v>
      </c>
      <c r="B1419" s="31">
        <v>45263</v>
      </c>
      <c r="C1419" s="5" t="s">
        <v>3</v>
      </c>
      <c r="D1419" s="22" t="str">
        <f>VLOOKUP($C1419,Customer!$A$1:$C$896,2,0)</f>
        <v>Citra Bayunda</v>
      </c>
      <c r="E1419" s="23">
        <f>VLOOKUP($C1419,Customer!$A$1:$C$896,3,0)</f>
        <v>6281231177447</v>
      </c>
      <c r="F1419" s="5" t="s">
        <v>1285</v>
      </c>
      <c r="G1419" s="28">
        <v>1</v>
      </c>
      <c r="H1419" s="33">
        <f>VLOOKUP($F1419,Produk!$B$2:$C$75,2,0)</f>
        <v>10000</v>
      </c>
      <c r="I1419" s="33">
        <f t="shared" si="39"/>
        <v>10000</v>
      </c>
      <c r="J1419" s="26" t="s">
        <v>1494</v>
      </c>
      <c r="K1419" s="5" t="s">
        <v>1267</v>
      </c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</row>
    <row r="1420" spans="1:23" ht="20">
      <c r="A1420" s="5" t="s">
        <v>1275</v>
      </c>
      <c r="B1420" s="31">
        <v>45263</v>
      </c>
      <c r="C1420" s="5" t="s">
        <v>3</v>
      </c>
      <c r="D1420" s="22" t="str">
        <f>VLOOKUP($C1420,Customer!$A$1:$C$896,2,0)</f>
        <v>Citra Bayunda</v>
      </c>
      <c r="E1420" s="23">
        <f>VLOOKUP($C1420,Customer!$A$1:$C$896,3,0)</f>
        <v>6281231177447</v>
      </c>
      <c r="F1420" s="5" t="s">
        <v>1335</v>
      </c>
      <c r="G1420" s="28">
        <v>1</v>
      </c>
      <c r="H1420" s="33">
        <f>VLOOKUP($F1420,Produk!$B$2:$C$75,2,0)</f>
        <v>25000</v>
      </c>
      <c r="I1420" s="33">
        <f t="shared" si="39"/>
        <v>25000</v>
      </c>
      <c r="J1420" s="26" t="s">
        <v>1272</v>
      </c>
      <c r="K1420" s="5" t="s">
        <v>1267</v>
      </c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</row>
    <row r="1421" spans="1:23" ht="20">
      <c r="A1421" s="5" t="s">
        <v>1275</v>
      </c>
      <c r="B1421" s="31">
        <v>45263</v>
      </c>
      <c r="C1421" s="5" t="s">
        <v>3</v>
      </c>
      <c r="D1421" s="22" t="str">
        <f>VLOOKUP($C1421,Customer!$A$1:$C$896,2,0)</f>
        <v>Citra Bayunda</v>
      </c>
      <c r="E1421" s="23">
        <f>VLOOKUP($C1421,Customer!$A$1:$C$896,3,0)</f>
        <v>6281231177447</v>
      </c>
      <c r="F1421" s="5" t="s">
        <v>1338</v>
      </c>
      <c r="G1421" s="28">
        <v>1</v>
      </c>
      <c r="H1421" s="33">
        <f>VLOOKUP($F1421,Produk!$B$2:$C$75,2,0)</f>
        <v>25000</v>
      </c>
      <c r="I1421" s="33">
        <f t="shared" si="39"/>
        <v>25000</v>
      </c>
      <c r="J1421" s="26" t="s">
        <v>1272</v>
      </c>
      <c r="K1421" s="5" t="s">
        <v>1267</v>
      </c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</row>
    <row r="1422" spans="1:23" ht="20">
      <c r="A1422" s="5" t="s">
        <v>1275</v>
      </c>
      <c r="B1422" s="31">
        <v>45263</v>
      </c>
      <c r="C1422" s="5" t="s">
        <v>3</v>
      </c>
      <c r="D1422" s="22" t="str">
        <f>VLOOKUP($C1422,Customer!$A$1:$C$896,2,0)</f>
        <v>Citra Bayunda</v>
      </c>
      <c r="E1422" s="23">
        <f>VLOOKUP($C1422,Customer!$A$1:$C$896,3,0)</f>
        <v>6281231177447</v>
      </c>
      <c r="F1422" s="5" t="s">
        <v>1268</v>
      </c>
      <c r="G1422" s="28">
        <v>1</v>
      </c>
      <c r="H1422" s="33">
        <f>VLOOKUP($F1422,Produk!$B$2:$C$75,2,0)</f>
        <v>35000</v>
      </c>
      <c r="I1422" s="33">
        <f t="shared" si="39"/>
        <v>35000</v>
      </c>
      <c r="J1422" s="26" t="s">
        <v>1272</v>
      </c>
      <c r="K1422" s="5" t="s">
        <v>1267</v>
      </c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</row>
    <row r="1423" spans="1:23" ht="20">
      <c r="A1423" s="5" t="s">
        <v>1275</v>
      </c>
      <c r="B1423" s="31">
        <v>45263</v>
      </c>
      <c r="C1423" s="5" t="s">
        <v>3</v>
      </c>
      <c r="D1423" s="22" t="str">
        <f>VLOOKUP($C1423,Customer!$A$1:$C$896,2,0)</f>
        <v>Citra Bayunda</v>
      </c>
      <c r="E1423" s="23">
        <f>VLOOKUP($C1423,Customer!$A$1:$C$896,3,0)</f>
        <v>6281231177447</v>
      </c>
      <c r="F1423" s="5" t="s">
        <v>1294</v>
      </c>
      <c r="G1423" s="28">
        <v>1</v>
      </c>
      <c r="H1423" s="33">
        <f>VLOOKUP($F1423,Produk!$B$2:$C$75,2,0)</f>
        <v>28000</v>
      </c>
      <c r="I1423" s="33">
        <f t="shared" si="39"/>
        <v>28000</v>
      </c>
      <c r="J1423" s="30" t="s">
        <v>1266</v>
      </c>
      <c r="K1423" s="5" t="s">
        <v>1267</v>
      </c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</row>
    <row r="1424" spans="1:23" ht="20">
      <c r="A1424" s="5" t="s">
        <v>1275</v>
      </c>
      <c r="B1424" s="31">
        <v>45263</v>
      </c>
      <c r="C1424" s="5" t="s">
        <v>3</v>
      </c>
      <c r="D1424" s="22" t="str">
        <f>VLOOKUP($C1424,Customer!$A$1:$C$896,2,0)</f>
        <v>Citra Bayunda</v>
      </c>
      <c r="E1424" s="23">
        <f>VLOOKUP($C1424,Customer!$A$1:$C$896,3,0)</f>
        <v>6281231177447</v>
      </c>
      <c r="F1424" s="5" t="s">
        <v>1338</v>
      </c>
      <c r="G1424" s="28">
        <v>1</v>
      </c>
      <c r="H1424" s="33">
        <f>VLOOKUP($F1424,Produk!$B$2:$C$75,2,0)</f>
        <v>25000</v>
      </c>
      <c r="I1424" s="33">
        <f t="shared" si="39"/>
        <v>25000</v>
      </c>
      <c r="J1424" s="30" t="s">
        <v>1266</v>
      </c>
      <c r="K1424" s="5" t="s">
        <v>1267</v>
      </c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</row>
    <row r="1425" spans="1:23" ht="20">
      <c r="A1425" s="5" t="s">
        <v>1280</v>
      </c>
      <c r="B1425" s="31">
        <v>45264</v>
      </c>
      <c r="C1425" s="5" t="s">
        <v>877</v>
      </c>
      <c r="D1425" s="32" t="s">
        <v>878</v>
      </c>
      <c r="E1425" s="10" t="s">
        <v>1341</v>
      </c>
      <c r="F1425" s="5" t="s">
        <v>1324</v>
      </c>
      <c r="G1425" s="28">
        <v>1</v>
      </c>
      <c r="H1425" s="33">
        <f>VLOOKUP($F1425,Produk!$B$2:$C$75,2,0)</f>
        <v>45000</v>
      </c>
      <c r="I1425" s="33">
        <f t="shared" si="39"/>
        <v>45000</v>
      </c>
      <c r="J1425" s="30" t="s">
        <v>1266</v>
      </c>
      <c r="K1425" s="5" t="s">
        <v>1267</v>
      </c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</row>
    <row r="1426" spans="1:23" ht="20">
      <c r="A1426" s="5" t="s">
        <v>1280</v>
      </c>
      <c r="B1426" s="31">
        <v>45264</v>
      </c>
      <c r="C1426" s="5" t="s">
        <v>877</v>
      </c>
      <c r="D1426" s="32" t="s">
        <v>878</v>
      </c>
      <c r="E1426" s="10" t="s">
        <v>1341</v>
      </c>
      <c r="F1426" s="5" t="s">
        <v>1269</v>
      </c>
      <c r="G1426" s="28">
        <v>1</v>
      </c>
      <c r="H1426" s="33">
        <f>VLOOKUP($F1426,Produk!$B$2:$C$75,2,0)</f>
        <v>28000</v>
      </c>
      <c r="I1426" s="33">
        <f t="shared" si="39"/>
        <v>28000</v>
      </c>
      <c r="J1426" s="30" t="s">
        <v>1266</v>
      </c>
      <c r="K1426" s="5" t="s">
        <v>1267</v>
      </c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</row>
    <row r="1427" spans="1:23" ht="20">
      <c r="A1427" s="5" t="s">
        <v>1280</v>
      </c>
      <c r="B1427" s="31">
        <v>45264</v>
      </c>
      <c r="C1427" s="5" t="s">
        <v>877</v>
      </c>
      <c r="D1427" s="32" t="s">
        <v>878</v>
      </c>
      <c r="E1427" s="10" t="s">
        <v>1341</v>
      </c>
      <c r="F1427" s="5" t="s">
        <v>1317</v>
      </c>
      <c r="G1427" s="28">
        <v>1</v>
      </c>
      <c r="H1427" s="33">
        <f>VLOOKUP($F1427,Produk!$B$2:$C$75,2,0)</f>
        <v>27000</v>
      </c>
      <c r="I1427" s="33">
        <f t="shared" si="39"/>
        <v>27000</v>
      </c>
      <c r="J1427" s="30" t="s">
        <v>1266</v>
      </c>
      <c r="K1427" s="5" t="s">
        <v>1267</v>
      </c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</row>
    <row r="1428" spans="1:23" ht="20">
      <c r="A1428" s="5" t="s">
        <v>1280</v>
      </c>
      <c r="B1428" s="31">
        <v>45264</v>
      </c>
      <c r="C1428" s="5" t="s">
        <v>877</v>
      </c>
      <c r="D1428" s="32" t="s">
        <v>878</v>
      </c>
      <c r="E1428" s="10" t="s">
        <v>1341</v>
      </c>
      <c r="F1428" s="5" t="s">
        <v>1335</v>
      </c>
      <c r="G1428" s="28">
        <v>1</v>
      </c>
      <c r="H1428" s="33">
        <f>VLOOKUP($F1428,Produk!$B$2:$C$75,2,0)</f>
        <v>25000</v>
      </c>
      <c r="I1428" s="33">
        <f t="shared" si="39"/>
        <v>25000</v>
      </c>
      <c r="J1428" s="30" t="s">
        <v>1266</v>
      </c>
      <c r="K1428" s="5" t="s">
        <v>1267</v>
      </c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</row>
    <row r="1429" spans="1:23" ht="20">
      <c r="A1429" s="5" t="s">
        <v>1270</v>
      </c>
      <c r="B1429" s="31">
        <v>45269</v>
      </c>
      <c r="C1429" s="5" t="s">
        <v>875</v>
      </c>
      <c r="D1429" s="32" t="s">
        <v>876</v>
      </c>
      <c r="E1429" s="10" t="s">
        <v>1342</v>
      </c>
      <c r="F1429" s="5" t="s">
        <v>1289</v>
      </c>
      <c r="G1429" s="28">
        <v>1</v>
      </c>
      <c r="H1429" s="33">
        <f>VLOOKUP($F1429,Produk!$B$2:$C$75,2,0)</f>
        <v>30000</v>
      </c>
      <c r="I1429" s="33">
        <f t="shared" si="39"/>
        <v>30000</v>
      </c>
      <c r="J1429" s="30" t="s">
        <v>1266</v>
      </c>
      <c r="K1429" s="5" t="s">
        <v>1267</v>
      </c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</row>
    <row r="1430" spans="1:23" ht="20">
      <c r="A1430" s="5" t="s">
        <v>1270</v>
      </c>
      <c r="B1430" s="31">
        <v>45269</v>
      </c>
      <c r="C1430" s="5" t="s">
        <v>875</v>
      </c>
      <c r="D1430" s="32" t="s">
        <v>876</v>
      </c>
      <c r="E1430" s="10" t="s">
        <v>1342</v>
      </c>
      <c r="F1430" s="5" t="s">
        <v>1288</v>
      </c>
      <c r="G1430" s="28">
        <v>1</v>
      </c>
      <c r="H1430" s="33">
        <f>VLOOKUP($F1430,Produk!$B$2:$C$75,2,0)</f>
        <v>35000</v>
      </c>
      <c r="I1430" s="33">
        <f t="shared" si="39"/>
        <v>35000</v>
      </c>
      <c r="J1430" s="30" t="s">
        <v>1266</v>
      </c>
      <c r="K1430" s="5" t="s">
        <v>1267</v>
      </c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</row>
    <row r="1431" spans="1:23" ht="20">
      <c r="A1431" s="5" t="s">
        <v>1270</v>
      </c>
      <c r="B1431" s="31">
        <v>45269</v>
      </c>
      <c r="C1431" s="5" t="s">
        <v>871</v>
      </c>
      <c r="D1431" s="32" t="s">
        <v>872</v>
      </c>
      <c r="E1431" s="10" t="s">
        <v>1342</v>
      </c>
      <c r="F1431" s="5" t="s">
        <v>1289</v>
      </c>
      <c r="G1431" s="28">
        <v>1</v>
      </c>
      <c r="H1431" s="33">
        <f>VLOOKUP($F1431,Produk!$B$2:$C$75,2,0)</f>
        <v>30000</v>
      </c>
      <c r="I1431" s="33">
        <f t="shared" si="39"/>
        <v>30000</v>
      </c>
      <c r="J1431" s="30" t="s">
        <v>1266</v>
      </c>
      <c r="K1431" s="5" t="s">
        <v>1267</v>
      </c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</row>
    <row r="1432" spans="1:23" ht="20">
      <c r="A1432" s="5" t="s">
        <v>1270</v>
      </c>
      <c r="B1432" s="31">
        <v>45269</v>
      </c>
      <c r="C1432" s="5" t="s">
        <v>871</v>
      </c>
      <c r="D1432" s="32" t="s">
        <v>872</v>
      </c>
      <c r="E1432" s="10" t="s">
        <v>1342</v>
      </c>
      <c r="F1432" s="5" t="s">
        <v>1294</v>
      </c>
      <c r="G1432" s="28">
        <v>1</v>
      </c>
      <c r="H1432" s="33">
        <f>VLOOKUP($F1432,Produk!$B$2:$C$75,2,0)</f>
        <v>28000</v>
      </c>
      <c r="I1432" s="33">
        <f t="shared" si="39"/>
        <v>28000</v>
      </c>
      <c r="J1432" s="30" t="s">
        <v>1266</v>
      </c>
      <c r="K1432" s="5" t="s">
        <v>1267</v>
      </c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</row>
    <row r="1433" spans="1:23" ht="20">
      <c r="A1433" s="5" t="s">
        <v>1275</v>
      </c>
      <c r="B1433" s="31">
        <v>45270</v>
      </c>
      <c r="C1433" s="5" t="s">
        <v>869</v>
      </c>
      <c r="D1433" s="32" t="s">
        <v>870</v>
      </c>
      <c r="E1433" s="10" t="s">
        <v>1342</v>
      </c>
      <c r="F1433" s="5" t="s">
        <v>1289</v>
      </c>
      <c r="G1433" s="28">
        <v>3</v>
      </c>
      <c r="H1433" s="33">
        <f>VLOOKUP($F1433,Produk!$B$2:$C$75,2,0)</f>
        <v>30000</v>
      </c>
      <c r="I1433" s="33">
        <f t="shared" si="39"/>
        <v>90000</v>
      </c>
      <c r="J1433" s="30" t="s">
        <v>1266</v>
      </c>
      <c r="K1433" s="5" t="s">
        <v>1267</v>
      </c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</row>
    <row r="1434" spans="1:23" ht="20">
      <c r="A1434" s="5" t="s">
        <v>1275</v>
      </c>
      <c r="B1434" s="31">
        <v>45270</v>
      </c>
      <c r="C1434" s="5" t="s">
        <v>853</v>
      </c>
      <c r="D1434" s="32" t="s">
        <v>854</v>
      </c>
      <c r="E1434" s="10" t="s">
        <v>1342</v>
      </c>
      <c r="F1434" s="5" t="s">
        <v>1289</v>
      </c>
      <c r="G1434" s="28">
        <v>2</v>
      </c>
      <c r="H1434" s="33">
        <f>VLOOKUP($F1434,Produk!$B$2:$C$75,2,0)</f>
        <v>30000</v>
      </c>
      <c r="I1434" s="33">
        <f t="shared" si="39"/>
        <v>60000</v>
      </c>
      <c r="J1434" s="30" t="s">
        <v>1299</v>
      </c>
      <c r="K1434" s="5" t="s">
        <v>1279</v>
      </c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</row>
    <row r="1435" spans="1:23" ht="20">
      <c r="A1435" s="5" t="s">
        <v>1275</v>
      </c>
      <c r="B1435" s="31">
        <v>45270</v>
      </c>
      <c r="C1435" s="5" t="s">
        <v>853</v>
      </c>
      <c r="D1435" s="32" t="s">
        <v>854</v>
      </c>
      <c r="E1435" s="10" t="s">
        <v>1342</v>
      </c>
      <c r="F1435" s="5" t="s">
        <v>1294</v>
      </c>
      <c r="G1435" s="28">
        <v>2</v>
      </c>
      <c r="H1435" s="33">
        <f>VLOOKUP($F1435,Produk!$B$2:$C$75,2,0)</f>
        <v>28000</v>
      </c>
      <c r="I1435" s="33">
        <f t="shared" si="39"/>
        <v>56000</v>
      </c>
      <c r="J1435" s="30" t="s">
        <v>1299</v>
      </c>
      <c r="K1435" s="5" t="s">
        <v>1279</v>
      </c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</row>
    <row r="1436" spans="1:23" ht="20">
      <c r="A1436" s="5" t="s">
        <v>1275</v>
      </c>
      <c r="B1436" s="31">
        <v>45270</v>
      </c>
      <c r="C1436" s="5" t="s">
        <v>853</v>
      </c>
      <c r="D1436" s="32" t="s">
        <v>854</v>
      </c>
      <c r="E1436" s="10" t="s">
        <v>1342</v>
      </c>
      <c r="F1436" s="5" t="s">
        <v>1288</v>
      </c>
      <c r="G1436" s="28">
        <v>2</v>
      </c>
      <c r="H1436" s="33">
        <f>VLOOKUP($F1436,Produk!$B$2:$C$75,2,0)</f>
        <v>35000</v>
      </c>
      <c r="I1436" s="33">
        <f t="shared" si="39"/>
        <v>70000</v>
      </c>
      <c r="J1436" s="30" t="s">
        <v>1299</v>
      </c>
      <c r="K1436" s="5" t="s">
        <v>1279</v>
      </c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</row>
    <row r="1437" spans="1:23" ht="20">
      <c r="A1437" s="5" t="s">
        <v>1275</v>
      </c>
      <c r="B1437" s="31">
        <v>45270</v>
      </c>
      <c r="C1437" s="5" t="s">
        <v>853</v>
      </c>
      <c r="D1437" s="32" t="s">
        <v>854</v>
      </c>
      <c r="E1437" s="10" t="s">
        <v>1342</v>
      </c>
      <c r="F1437" s="5" t="s">
        <v>1269</v>
      </c>
      <c r="G1437" s="28">
        <v>1</v>
      </c>
      <c r="H1437" s="33">
        <f>VLOOKUP($F1437,Produk!$B$2:$C$75,2,0)</f>
        <v>28000</v>
      </c>
      <c r="I1437" s="33">
        <f t="shared" si="39"/>
        <v>28000</v>
      </c>
      <c r="J1437" s="30" t="s">
        <v>1299</v>
      </c>
      <c r="K1437" s="5" t="s">
        <v>1279</v>
      </c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</row>
    <row r="1438" spans="1:23" ht="20">
      <c r="A1438" s="5" t="s">
        <v>1275</v>
      </c>
      <c r="B1438" s="31">
        <v>45270</v>
      </c>
      <c r="C1438" s="5" t="s">
        <v>867</v>
      </c>
      <c r="D1438" s="32" t="s">
        <v>1343</v>
      </c>
      <c r="E1438" s="10" t="s">
        <v>1342</v>
      </c>
      <c r="F1438" s="5" t="s">
        <v>1286</v>
      </c>
      <c r="G1438" s="28">
        <v>1</v>
      </c>
      <c r="H1438" s="33">
        <f>VLOOKUP($F1438,Produk!$B$2:$C$75,2,0)</f>
        <v>25000</v>
      </c>
      <c r="I1438" s="33">
        <f t="shared" si="39"/>
        <v>25000</v>
      </c>
      <c r="J1438" s="30" t="s">
        <v>1272</v>
      </c>
      <c r="K1438" s="5" t="s">
        <v>1278</v>
      </c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</row>
    <row r="1439" spans="1:23" ht="20">
      <c r="A1439" s="5" t="s">
        <v>1280</v>
      </c>
      <c r="B1439" s="31">
        <v>45271</v>
      </c>
      <c r="C1439" s="5" t="s">
        <v>879</v>
      </c>
      <c r="D1439" s="32" t="s">
        <v>880</v>
      </c>
      <c r="E1439" s="10" t="s">
        <v>1342</v>
      </c>
      <c r="F1439" s="5" t="s">
        <v>1294</v>
      </c>
      <c r="G1439" s="28">
        <v>1</v>
      </c>
      <c r="H1439" s="33">
        <f>VLOOKUP($F1439,Produk!$B$2:$C$75,2,0)</f>
        <v>28000</v>
      </c>
      <c r="I1439" s="33">
        <f t="shared" si="39"/>
        <v>28000</v>
      </c>
      <c r="J1439" s="30" t="s">
        <v>1266</v>
      </c>
      <c r="K1439" s="5" t="s">
        <v>1267</v>
      </c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</row>
    <row r="1440" spans="1:23" ht="20">
      <c r="A1440" s="5" t="s">
        <v>1292</v>
      </c>
      <c r="B1440" s="31">
        <v>45274</v>
      </c>
      <c r="C1440" s="5" t="s">
        <v>911</v>
      </c>
      <c r="D1440" s="32" t="s">
        <v>912</v>
      </c>
      <c r="E1440" s="10" t="s">
        <v>1344</v>
      </c>
      <c r="F1440" s="5" t="s">
        <v>1288</v>
      </c>
      <c r="G1440" s="28">
        <v>1</v>
      </c>
      <c r="H1440" s="33">
        <f>VLOOKUP($F1440,Produk!$B$2:$C$75,2,0)</f>
        <v>35000</v>
      </c>
      <c r="I1440" s="33">
        <f t="shared" si="39"/>
        <v>35000</v>
      </c>
      <c r="J1440" s="30" t="s">
        <v>1266</v>
      </c>
      <c r="K1440" s="5" t="s">
        <v>1267</v>
      </c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</row>
    <row r="1441" spans="1:23" ht="20">
      <c r="A1441" s="5" t="s">
        <v>1292</v>
      </c>
      <c r="B1441" s="31">
        <v>45274</v>
      </c>
      <c r="C1441" s="5" t="s">
        <v>913</v>
      </c>
      <c r="D1441" s="32" t="s">
        <v>914</v>
      </c>
      <c r="E1441" s="10" t="s">
        <v>1344</v>
      </c>
      <c r="F1441" s="5" t="s">
        <v>1269</v>
      </c>
      <c r="G1441" s="28">
        <v>1</v>
      </c>
      <c r="H1441" s="33">
        <f>VLOOKUP($F1441,Produk!$B$2:$C$75,2,0)</f>
        <v>28000</v>
      </c>
      <c r="I1441" s="33">
        <f t="shared" si="39"/>
        <v>28000</v>
      </c>
      <c r="J1441" s="30" t="s">
        <v>1266</v>
      </c>
      <c r="K1441" s="5" t="s">
        <v>1267</v>
      </c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</row>
    <row r="1442" spans="1:23" ht="20">
      <c r="A1442" s="5" t="s">
        <v>1292</v>
      </c>
      <c r="B1442" s="31">
        <v>45274</v>
      </c>
      <c r="C1442" s="5" t="s">
        <v>915</v>
      </c>
      <c r="D1442" s="32" t="s">
        <v>916</v>
      </c>
      <c r="E1442" s="10" t="s">
        <v>1344</v>
      </c>
      <c r="F1442" s="5" t="s">
        <v>1269</v>
      </c>
      <c r="G1442" s="28">
        <v>1</v>
      </c>
      <c r="H1442" s="33">
        <f>VLOOKUP($F1442,Produk!$B$2:$C$75,2,0)</f>
        <v>28000</v>
      </c>
      <c r="I1442" s="33">
        <f t="shared" si="39"/>
        <v>28000</v>
      </c>
      <c r="J1442" s="30" t="s">
        <v>1272</v>
      </c>
      <c r="K1442" s="5" t="s">
        <v>1267</v>
      </c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</row>
    <row r="1443" spans="1:23" ht="20">
      <c r="A1443" s="5" t="s">
        <v>1275</v>
      </c>
      <c r="B1443" s="31">
        <v>45277</v>
      </c>
      <c r="C1443" s="5" t="s">
        <v>881</v>
      </c>
      <c r="D1443" s="32" t="s">
        <v>882</v>
      </c>
      <c r="E1443" s="10" t="s">
        <v>1345</v>
      </c>
      <c r="F1443" s="5" t="s">
        <v>1288</v>
      </c>
      <c r="G1443" s="28">
        <v>1</v>
      </c>
      <c r="H1443" s="33">
        <f>VLOOKUP($F1443,Produk!$B$2:$C$75,2,0)</f>
        <v>35000</v>
      </c>
      <c r="I1443" s="33">
        <f t="shared" si="39"/>
        <v>35000</v>
      </c>
      <c r="J1443" s="30" t="s">
        <v>1266</v>
      </c>
      <c r="K1443" s="5" t="s">
        <v>1267</v>
      </c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</row>
    <row r="1444" spans="1:23" ht="20">
      <c r="A1444" s="5" t="s">
        <v>1275</v>
      </c>
      <c r="B1444" s="31">
        <v>45277</v>
      </c>
      <c r="C1444" s="5" t="s">
        <v>881</v>
      </c>
      <c r="D1444" s="32" t="s">
        <v>882</v>
      </c>
      <c r="E1444" s="10" t="s">
        <v>1345</v>
      </c>
      <c r="F1444" s="5" t="s">
        <v>1269</v>
      </c>
      <c r="G1444" s="28">
        <v>1</v>
      </c>
      <c r="H1444" s="33">
        <f>VLOOKUP($F1444,Produk!$B$2:$C$75,2,0)</f>
        <v>28000</v>
      </c>
      <c r="I1444" s="33">
        <f t="shared" si="39"/>
        <v>28000</v>
      </c>
      <c r="J1444" s="30" t="s">
        <v>1266</v>
      </c>
      <c r="K1444" s="5" t="s">
        <v>1267</v>
      </c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</row>
    <row r="1445" spans="1:23" ht="20">
      <c r="A1445" s="5" t="s">
        <v>1275</v>
      </c>
      <c r="B1445" s="31">
        <v>45277</v>
      </c>
      <c r="C1445" s="5" t="s">
        <v>881</v>
      </c>
      <c r="D1445" s="32" t="s">
        <v>882</v>
      </c>
      <c r="E1445" s="10" t="s">
        <v>1345</v>
      </c>
      <c r="F1445" s="5" t="s">
        <v>1317</v>
      </c>
      <c r="G1445" s="28">
        <v>1</v>
      </c>
      <c r="H1445" s="33">
        <f>VLOOKUP($F1445,Produk!$B$2:$C$75,2,0)</f>
        <v>27000</v>
      </c>
      <c r="I1445" s="33">
        <f t="shared" si="39"/>
        <v>27000</v>
      </c>
      <c r="J1445" s="30" t="s">
        <v>1266</v>
      </c>
      <c r="K1445" s="5" t="s">
        <v>1267</v>
      </c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</row>
    <row r="1446" spans="1:23" ht="20">
      <c r="A1446" s="5" t="s">
        <v>1275</v>
      </c>
      <c r="B1446" s="31">
        <v>45277</v>
      </c>
      <c r="C1446" s="5" t="s">
        <v>881</v>
      </c>
      <c r="D1446" s="32" t="s">
        <v>882</v>
      </c>
      <c r="E1446" s="10" t="s">
        <v>1345</v>
      </c>
      <c r="F1446" s="5" t="s">
        <v>1330</v>
      </c>
      <c r="G1446" s="28">
        <v>1</v>
      </c>
      <c r="H1446" s="33">
        <f>VLOOKUP($F1446,Produk!$B$2:$C$75,2,0)</f>
        <v>21000</v>
      </c>
      <c r="I1446" s="33">
        <f t="shared" si="39"/>
        <v>21000</v>
      </c>
      <c r="J1446" s="30" t="s">
        <v>1266</v>
      </c>
      <c r="K1446" s="5" t="s">
        <v>1267</v>
      </c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</row>
    <row r="1447" spans="1:23" ht="20">
      <c r="A1447" s="5" t="s">
        <v>1275</v>
      </c>
      <c r="B1447" s="31">
        <v>45277</v>
      </c>
      <c r="C1447" s="5" t="s">
        <v>881</v>
      </c>
      <c r="D1447" s="32" t="s">
        <v>882</v>
      </c>
      <c r="E1447" s="10" t="s">
        <v>1345</v>
      </c>
      <c r="F1447" s="5" t="s">
        <v>1285</v>
      </c>
      <c r="G1447" s="28">
        <v>2</v>
      </c>
      <c r="H1447" s="33">
        <f>VLOOKUP($F1447,Produk!$B$2:$C$75,2,0)</f>
        <v>10000</v>
      </c>
      <c r="I1447" s="33">
        <f t="shared" si="39"/>
        <v>20000</v>
      </c>
      <c r="J1447" s="30" t="s">
        <v>1266</v>
      </c>
      <c r="K1447" s="5" t="s">
        <v>1267</v>
      </c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</row>
    <row r="1448" spans="1:23" ht="20">
      <c r="A1448" s="5" t="s">
        <v>1275</v>
      </c>
      <c r="B1448" s="31">
        <v>45277</v>
      </c>
      <c r="C1448" s="5" t="s">
        <v>883</v>
      </c>
      <c r="D1448" s="32" t="s">
        <v>884</v>
      </c>
      <c r="E1448" s="10" t="s">
        <v>1345</v>
      </c>
      <c r="F1448" s="5" t="s">
        <v>1269</v>
      </c>
      <c r="G1448" s="28">
        <v>1</v>
      </c>
      <c r="H1448" s="33">
        <f>VLOOKUP($F1448,Produk!$B$2:$C$75,2,0)</f>
        <v>28000</v>
      </c>
      <c r="I1448" s="33">
        <f t="shared" si="39"/>
        <v>28000</v>
      </c>
      <c r="J1448" s="30" t="s">
        <v>1266</v>
      </c>
      <c r="K1448" s="5" t="s">
        <v>1267</v>
      </c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</row>
    <row r="1449" spans="1:23" ht="20">
      <c r="A1449" s="5" t="s">
        <v>1275</v>
      </c>
      <c r="B1449" s="31">
        <v>45277</v>
      </c>
      <c r="C1449" s="5" t="s">
        <v>883</v>
      </c>
      <c r="D1449" s="32" t="s">
        <v>884</v>
      </c>
      <c r="E1449" s="10" t="s">
        <v>1345</v>
      </c>
      <c r="F1449" s="5" t="s">
        <v>1289</v>
      </c>
      <c r="G1449" s="28">
        <v>1</v>
      </c>
      <c r="H1449" s="33">
        <f>VLOOKUP($F1449,Produk!$B$2:$C$75,2,0)</f>
        <v>30000</v>
      </c>
      <c r="I1449" s="33">
        <f t="shared" si="39"/>
        <v>30000</v>
      </c>
      <c r="J1449" s="30" t="s">
        <v>1266</v>
      </c>
      <c r="K1449" s="5" t="s">
        <v>1267</v>
      </c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</row>
    <row r="1450" spans="1:23" ht="20">
      <c r="A1450" s="5" t="s">
        <v>1275</v>
      </c>
      <c r="B1450" s="31">
        <v>45277</v>
      </c>
      <c r="C1450" s="5" t="s">
        <v>883</v>
      </c>
      <c r="D1450" s="32" t="s">
        <v>884</v>
      </c>
      <c r="E1450" s="10" t="s">
        <v>1345</v>
      </c>
      <c r="F1450" s="5" t="s">
        <v>1268</v>
      </c>
      <c r="G1450" s="28">
        <v>1</v>
      </c>
      <c r="H1450" s="33">
        <f>VLOOKUP($F1450,Produk!$B$2:$C$75,2,0)</f>
        <v>35000</v>
      </c>
      <c r="I1450" s="33">
        <f t="shared" si="39"/>
        <v>35000</v>
      </c>
      <c r="J1450" s="30" t="s">
        <v>1266</v>
      </c>
      <c r="K1450" s="5" t="s">
        <v>1267</v>
      </c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</row>
    <row r="1451" spans="1:23" ht="20">
      <c r="A1451" s="5" t="s">
        <v>1275</v>
      </c>
      <c r="B1451" s="31">
        <v>45277</v>
      </c>
      <c r="C1451" s="5" t="s">
        <v>883</v>
      </c>
      <c r="D1451" s="32" t="s">
        <v>884</v>
      </c>
      <c r="E1451" s="10" t="s">
        <v>1345</v>
      </c>
      <c r="F1451" s="5" t="s">
        <v>1346</v>
      </c>
      <c r="G1451" s="28">
        <v>1</v>
      </c>
      <c r="H1451" s="33">
        <f>VLOOKUP($F1451,Produk!$B$2:$C$75,2,0)</f>
        <v>25000</v>
      </c>
      <c r="I1451" s="33">
        <f t="shared" si="39"/>
        <v>25000</v>
      </c>
      <c r="J1451" s="30" t="s">
        <v>1266</v>
      </c>
      <c r="K1451" s="5" t="s">
        <v>1267</v>
      </c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</row>
    <row r="1452" spans="1:23" ht="20">
      <c r="A1452" s="5" t="s">
        <v>1275</v>
      </c>
      <c r="B1452" s="31">
        <v>45277</v>
      </c>
      <c r="C1452" s="5" t="s">
        <v>883</v>
      </c>
      <c r="D1452" s="32" t="s">
        <v>884</v>
      </c>
      <c r="E1452" s="10" t="s">
        <v>1345</v>
      </c>
      <c r="F1452" s="5" t="s">
        <v>1287</v>
      </c>
      <c r="G1452" s="28">
        <v>1</v>
      </c>
      <c r="H1452" s="33">
        <f>VLOOKUP($F1452,Produk!$B$2:$C$75,2,0)</f>
        <v>27000</v>
      </c>
      <c r="I1452" s="33">
        <f t="shared" si="39"/>
        <v>27000</v>
      </c>
      <c r="J1452" s="30" t="s">
        <v>1266</v>
      </c>
      <c r="K1452" s="5" t="s">
        <v>1267</v>
      </c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</row>
    <row r="1453" spans="1:23" ht="20">
      <c r="A1453" s="5" t="s">
        <v>1280</v>
      </c>
      <c r="B1453" s="31">
        <v>45278</v>
      </c>
      <c r="C1453" s="5" t="s">
        <v>885</v>
      </c>
      <c r="D1453" s="32" t="s">
        <v>886</v>
      </c>
      <c r="E1453" s="10" t="s">
        <v>1345</v>
      </c>
      <c r="F1453" s="5" t="s">
        <v>1289</v>
      </c>
      <c r="G1453" s="28">
        <v>1</v>
      </c>
      <c r="H1453" s="33">
        <f>VLOOKUP($F1453,Produk!$B$2:$C$75,2,0)</f>
        <v>30000</v>
      </c>
      <c r="I1453" s="33">
        <f t="shared" si="39"/>
        <v>30000</v>
      </c>
      <c r="J1453" s="30" t="s">
        <v>1266</v>
      </c>
      <c r="K1453" s="5" t="s">
        <v>1278</v>
      </c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</row>
    <row r="1454" spans="1:23" ht="20">
      <c r="A1454" s="5" t="s">
        <v>1292</v>
      </c>
      <c r="B1454" s="31">
        <v>45281</v>
      </c>
      <c r="C1454" s="5" t="s">
        <v>887</v>
      </c>
      <c r="D1454" s="32" t="s">
        <v>888</v>
      </c>
      <c r="E1454" s="10" t="s">
        <v>1345</v>
      </c>
      <c r="F1454" s="5" t="s">
        <v>1289</v>
      </c>
      <c r="G1454" s="28">
        <v>1</v>
      </c>
      <c r="H1454" s="33">
        <f>VLOOKUP($F1454,Produk!$B$2:$C$75,2,0)</f>
        <v>30000</v>
      </c>
      <c r="I1454" s="33">
        <f t="shared" si="39"/>
        <v>30000</v>
      </c>
      <c r="J1454" s="30" t="s">
        <v>1266</v>
      </c>
      <c r="K1454" s="5" t="s">
        <v>1267</v>
      </c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</row>
    <row r="1455" spans="1:23" ht="20">
      <c r="A1455" s="5" t="s">
        <v>1292</v>
      </c>
      <c r="B1455" s="31">
        <v>45281</v>
      </c>
      <c r="C1455" s="5" t="s">
        <v>887</v>
      </c>
      <c r="D1455" s="32" t="s">
        <v>888</v>
      </c>
      <c r="E1455" s="10" t="s">
        <v>1345</v>
      </c>
      <c r="F1455" s="5" t="s">
        <v>1291</v>
      </c>
      <c r="G1455" s="28">
        <v>2</v>
      </c>
      <c r="H1455" s="33">
        <f>VLOOKUP($F1455,Produk!$B$2:$C$75,2,0)</f>
        <v>15000</v>
      </c>
      <c r="I1455" s="33">
        <f t="shared" si="39"/>
        <v>30000</v>
      </c>
      <c r="J1455" s="30" t="s">
        <v>1266</v>
      </c>
      <c r="K1455" s="5" t="s">
        <v>1267</v>
      </c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</row>
    <row r="1456" spans="1:23" ht="20">
      <c r="A1456" s="5" t="s">
        <v>1264</v>
      </c>
      <c r="B1456" s="31">
        <v>45282</v>
      </c>
      <c r="C1456" s="5" t="s">
        <v>889</v>
      </c>
      <c r="D1456" s="32" t="s">
        <v>577</v>
      </c>
      <c r="E1456" s="10" t="s">
        <v>1345</v>
      </c>
      <c r="F1456" s="5" t="s">
        <v>1274</v>
      </c>
      <c r="G1456" s="28">
        <v>1</v>
      </c>
      <c r="H1456" s="33">
        <f>VLOOKUP($F1456,Produk!$B$2:$C$75,2,0)</f>
        <v>22000</v>
      </c>
      <c r="I1456" s="33">
        <f t="shared" si="39"/>
        <v>22000</v>
      </c>
      <c r="J1456" s="30" t="s">
        <v>1272</v>
      </c>
      <c r="K1456" s="5" t="s">
        <v>1267</v>
      </c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</row>
    <row r="1457" spans="1:23" ht="20">
      <c r="A1457" s="5" t="s">
        <v>1264</v>
      </c>
      <c r="B1457" s="31" t="s">
        <v>1347</v>
      </c>
      <c r="C1457" s="5" t="s">
        <v>890</v>
      </c>
      <c r="D1457" s="32" t="s">
        <v>891</v>
      </c>
      <c r="E1457" s="10" t="s">
        <v>1345</v>
      </c>
      <c r="F1457" s="5" t="s">
        <v>1330</v>
      </c>
      <c r="G1457" s="28">
        <v>1</v>
      </c>
      <c r="H1457" s="33">
        <f>VLOOKUP($F1457,Produk!$B$2:$C$75,2,0)</f>
        <v>21000</v>
      </c>
      <c r="I1457" s="33">
        <f t="shared" si="39"/>
        <v>21000</v>
      </c>
      <c r="J1457" s="30" t="s">
        <v>1266</v>
      </c>
      <c r="K1457" s="5" t="s">
        <v>1267</v>
      </c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</row>
    <row r="1458" spans="1:23" ht="20">
      <c r="A1458" s="5" t="s">
        <v>1264</v>
      </c>
      <c r="B1458" s="31" t="s">
        <v>1347</v>
      </c>
      <c r="C1458" s="5" t="s">
        <v>890</v>
      </c>
      <c r="D1458" s="32" t="s">
        <v>891</v>
      </c>
      <c r="E1458" s="10" t="s">
        <v>1345</v>
      </c>
      <c r="F1458" s="5" t="s">
        <v>1274</v>
      </c>
      <c r="G1458" s="28">
        <v>1</v>
      </c>
      <c r="H1458" s="33">
        <f>VLOOKUP($F1458,Produk!$B$2:$C$75,2,0)</f>
        <v>22000</v>
      </c>
      <c r="I1458" s="33">
        <f t="shared" si="39"/>
        <v>22000</v>
      </c>
      <c r="J1458" s="30" t="s">
        <v>1266</v>
      </c>
      <c r="K1458" s="5" t="s">
        <v>1267</v>
      </c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</row>
    <row r="1459" spans="1:23" ht="20">
      <c r="A1459" s="5" t="s">
        <v>1264</v>
      </c>
      <c r="B1459" s="31" t="s">
        <v>1347</v>
      </c>
      <c r="C1459" s="5" t="s">
        <v>890</v>
      </c>
      <c r="D1459" s="32" t="s">
        <v>891</v>
      </c>
      <c r="E1459" s="10" t="s">
        <v>1345</v>
      </c>
      <c r="F1459" s="5" t="s">
        <v>1265</v>
      </c>
      <c r="G1459" s="28">
        <v>1</v>
      </c>
      <c r="H1459" s="33">
        <f>VLOOKUP($F1459,Produk!$B$2:$C$75,2,0)</f>
        <v>35000</v>
      </c>
      <c r="I1459" s="33">
        <f t="shared" si="39"/>
        <v>35000</v>
      </c>
      <c r="J1459" s="30" t="s">
        <v>1266</v>
      </c>
      <c r="K1459" s="5" t="s">
        <v>1267</v>
      </c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</row>
    <row r="1460" spans="1:23" ht="20">
      <c r="A1460" s="5" t="s">
        <v>1264</v>
      </c>
      <c r="B1460" s="31" t="s">
        <v>1347</v>
      </c>
      <c r="C1460" s="5" t="s">
        <v>890</v>
      </c>
      <c r="D1460" s="32" t="s">
        <v>891</v>
      </c>
      <c r="E1460" s="10" t="s">
        <v>1345</v>
      </c>
      <c r="F1460" s="5" t="s">
        <v>1316</v>
      </c>
      <c r="G1460" s="28">
        <v>1</v>
      </c>
      <c r="H1460" s="33">
        <f>VLOOKUP($F1460,Produk!$B$2:$C$75,2,0)</f>
        <v>30000</v>
      </c>
      <c r="I1460" s="33">
        <f t="shared" si="39"/>
        <v>30000</v>
      </c>
      <c r="J1460" s="30" t="s">
        <v>1266</v>
      </c>
      <c r="K1460" s="5" t="s">
        <v>1267</v>
      </c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</row>
    <row r="1461" spans="1:23" ht="20">
      <c r="A1461" s="5" t="s">
        <v>1264</v>
      </c>
      <c r="B1461" s="31" t="s">
        <v>1347</v>
      </c>
      <c r="C1461" s="5" t="s">
        <v>890</v>
      </c>
      <c r="D1461" s="32" t="s">
        <v>891</v>
      </c>
      <c r="E1461" s="10" t="s">
        <v>1345</v>
      </c>
      <c r="F1461" s="5" t="s">
        <v>1269</v>
      </c>
      <c r="G1461" s="28">
        <v>1</v>
      </c>
      <c r="H1461" s="33">
        <f>VLOOKUP($F1461,Produk!$B$2:$C$75,2,0)</f>
        <v>28000</v>
      </c>
      <c r="I1461" s="33">
        <f t="shared" si="39"/>
        <v>28000</v>
      </c>
      <c r="J1461" s="30" t="s">
        <v>1266</v>
      </c>
      <c r="K1461" s="5" t="s">
        <v>1267</v>
      </c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</row>
    <row r="1462" spans="1:23" ht="20">
      <c r="A1462" s="5" t="s">
        <v>1264</v>
      </c>
      <c r="B1462" s="31" t="s">
        <v>1347</v>
      </c>
      <c r="C1462" s="5" t="s">
        <v>890</v>
      </c>
      <c r="D1462" s="32" t="s">
        <v>891</v>
      </c>
      <c r="E1462" s="10" t="s">
        <v>1345</v>
      </c>
      <c r="F1462" s="5" t="s">
        <v>1291</v>
      </c>
      <c r="G1462" s="28">
        <v>1</v>
      </c>
      <c r="H1462" s="33">
        <f>VLOOKUP($F1462,Produk!$B$2:$C$75,2,0)</f>
        <v>15000</v>
      </c>
      <c r="I1462" s="33">
        <f t="shared" si="39"/>
        <v>15000</v>
      </c>
      <c r="J1462" s="30" t="s">
        <v>1272</v>
      </c>
      <c r="K1462" s="5" t="s">
        <v>1267</v>
      </c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</row>
    <row r="1463" spans="1:23" ht="20">
      <c r="A1463" s="5" t="s">
        <v>1264</v>
      </c>
      <c r="B1463" s="31" t="s">
        <v>1347</v>
      </c>
      <c r="C1463" s="5" t="s">
        <v>906</v>
      </c>
      <c r="D1463" s="32" t="s">
        <v>893</v>
      </c>
      <c r="E1463" s="10" t="s">
        <v>1345</v>
      </c>
      <c r="F1463" s="5" t="s">
        <v>1269</v>
      </c>
      <c r="G1463" s="28">
        <v>2</v>
      </c>
      <c r="H1463" s="33">
        <f>VLOOKUP($F1463,Produk!$B$2:$C$75,2,0)</f>
        <v>28000</v>
      </c>
      <c r="I1463" s="33">
        <f t="shared" si="39"/>
        <v>56000</v>
      </c>
      <c r="J1463" s="30" t="s">
        <v>1272</v>
      </c>
      <c r="K1463" s="5" t="s">
        <v>1278</v>
      </c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</row>
    <row r="1464" spans="1:23" ht="20">
      <c r="A1464" s="5" t="s">
        <v>1275</v>
      </c>
      <c r="B1464" s="31">
        <v>45284</v>
      </c>
      <c r="C1464" s="5" t="s">
        <v>894</v>
      </c>
      <c r="D1464" s="32" t="s">
        <v>895</v>
      </c>
      <c r="E1464" s="10" t="s">
        <v>1345</v>
      </c>
      <c r="F1464" s="5" t="s">
        <v>1285</v>
      </c>
      <c r="G1464" s="28">
        <v>1</v>
      </c>
      <c r="H1464" s="33">
        <f>VLOOKUP($F1464,Produk!$B$2:$C$75,2,0)</f>
        <v>10000</v>
      </c>
      <c r="I1464" s="33">
        <f t="shared" si="39"/>
        <v>10000</v>
      </c>
      <c r="J1464" s="30" t="s">
        <v>1272</v>
      </c>
      <c r="K1464" s="5" t="s">
        <v>1278</v>
      </c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</row>
    <row r="1465" spans="1:23" ht="20">
      <c r="A1465" s="5" t="s">
        <v>1275</v>
      </c>
      <c r="B1465" s="31">
        <v>45284</v>
      </c>
      <c r="C1465" s="5" t="s">
        <v>894</v>
      </c>
      <c r="D1465" s="32" t="s">
        <v>895</v>
      </c>
      <c r="E1465" s="10" t="s">
        <v>1345</v>
      </c>
      <c r="F1465" s="5" t="s">
        <v>1265</v>
      </c>
      <c r="G1465" s="28">
        <v>1</v>
      </c>
      <c r="H1465" s="33">
        <f>VLOOKUP($F1465,Produk!$B$2:$C$75,2,0)</f>
        <v>35000</v>
      </c>
      <c r="I1465" s="33">
        <f t="shared" si="39"/>
        <v>35000</v>
      </c>
      <c r="J1465" s="30" t="s">
        <v>1272</v>
      </c>
      <c r="K1465" s="5" t="s">
        <v>1278</v>
      </c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</row>
    <row r="1466" spans="1:23" ht="20">
      <c r="A1466" s="5" t="s">
        <v>1275</v>
      </c>
      <c r="B1466" s="31">
        <v>45284</v>
      </c>
      <c r="C1466" s="5" t="s">
        <v>894</v>
      </c>
      <c r="D1466" s="32" t="s">
        <v>895</v>
      </c>
      <c r="E1466" s="10" t="s">
        <v>1345</v>
      </c>
      <c r="F1466" s="5" t="s">
        <v>1268</v>
      </c>
      <c r="G1466" s="28">
        <v>1</v>
      </c>
      <c r="H1466" s="33">
        <f>VLOOKUP($F1466,Produk!$B$2:$C$75,2,0)</f>
        <v>35000</v>
      </c>
      <c r="I1466" s="33">
        <f t="shared" si="39"/>
        <v>35000</v>
      </c>
      <c r="J1466" s="30" t="s">
        <v>1272</v>
      </c>
      <c r="K1466" s="5" t="s">
        <v>1278</v>
      </c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</row>
    <row r="1467" spans="1:23" ht="20">
      <c r="A1467" s="5" t="s">
        <v>1280</v>
      </c>
      <c r="B1467" s="31" t="s">
        <v>1348</v>
      </c>
      <c r="C1467" s="5" t="s">
        <v>896</v>
      </c>
      <c r="D1467" s="32" t="s">
        <v>514</v>
      </c>
      <c r="E1467" s="10" t="s">
        <v>1345</v>
      </c>
      <c r="F1467" s="5" t="s">
        <v>1265</v>
      </c>
      <c r="G1467" s="28">
        <v>1</v>
      </c>
      <c r="H1467" s="33">
        <f>VLOOKUP($F1467,Produk!$B$2:$C$75,2,0)</f>
        <v>35000</v>
      </c>
      <c r="I1467" s="33">
        <f t="shared" si="39"/>
        <v>35000</v>
      </c>
      <c r="J1467" s="30" t="s">
        <v>1266</v>
      </c>
      <c r="K1467" s="5" t="s">
        <v>1278</v>
      </c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</row>
    <row r="1468" spans="1:23" ht="20">
      <c r="A1468" s="5" t="s">
        <v>1280</v>
      </c>
      <c r="B1468" s="31">
        <v>45285</v>
      </c>
      <c r="C1468" s="5" t="s">
        <v>896</v>
      </c>
      <c r="D1468" s="32" t="s">
        <v>514</v>
      </c>
      <c r="E1468" s="10" t="s">
        <v>1345</v>
      </c>
      <c r="F1468" s="5" t="s">
        <v>1268</v>
      </c>
      <c r="G1468" s="28">
        <v>1</v>
      </c>
      <c r="H1468" s="33">
        <f>VLOOKUP($F1468,Produk!$B$2:$C$75,2,0)</f>
        <v>35000</v>
      </c>
      <c r="I1468" s="33">
        <f t="shared" si="39"/>
        <v>35000</v>
      </c>
      <c r="J1468" s="30" t="s">
        <v>1266</v>
      </c>
      <c r="K1468" s="5" t="s">
        <v>1278</v>
      </c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</row>
    <row r="1469" spans="1:23" ht="20">
      <c r="A1469" s="5" t="s">
        <v>1281</v>
      </c>
      <c r="B1469" s="31">
        <v>45286</v>
      </c>
      <c r="C1469" s="5" t="s">
        <v>897</v>
      </c>
      <c r="D1469" s="32" t="s">
        <v>1349</v>
      </c>
      <c r="E1469" s="10" t="s">
        <v>1345</v>
      </c>
      <c r="F1469" s="5" t="s">
        <v>1265</v>
      </c>
      <c r="G1469" s="28">
        <v>1</v>
      </c>
      <c r="H1469" s="33">
        <f>VLOOKUP($F1469,Produk!$B$2:$C$75,2,0)</f>
        <v>35000</v>
      </c>
      <c r="I1469" s="33">
        <f t="shared" si="39"/>
        <v>35000</v>
      </c>
      <c r="J1469" s="30" t="s">
        <v>1272</v>
      </c>
      <c r="K1469" s="5" t="s">
        <v>1267</v>
      </c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</row>
    <row r="1470" spans="1:23" ht="20">
      <c r="A1470" s="5" t="s">
        <v>1281</v>
      </c>
      <c r="B1470" s="31">
        <v>45286</v>
      </c>
      <c r="C1470" s="5" t="s">
        <v>897</v>
      </c>
      <c r="D1470" s="32" t="s">
        <v>1349</v>
      </c>
      <c r="E1470" s="10" t="s">
        <v>1345</v>
      </c>
      <c r="F1470" s="5" t="s">
        <v>1269</v>
      </c>
      <c r="G1470" s="28">
        <v>1</v>
      </c>
      <c r="H1470" s="33">
        <f>VLOOKUP($F1470,Produk!$B$2:$C$75,2,0)</f>
        <v>28000</v>
      </c>
      <c r="I1470" s="33">
        <f t="shared" si="39"/>
        <v>28000</v>
      </c>
      <c r="J1470" s="30" t="s">
        <v>1272</v>
      </c>
      <c r="K1470" s="5" t="s">
        <v>1267</v>
      </c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</row>
    <row r="1471" spans="1:23" ht="20">
      <c r="A1471" s="5" t="s">
        <v>1281</v>
      </c>
      <c r="B1471" s="31">
        <v>45286</v>
      </c>
      <c r="C1471" s="5" t="s">
        <v>897</v>
      </c>
      <c r="D1471" s="32" t="s">
        <v>1349</v>
      </c>
      <c r="E1471" s="10" t="s">
        <v>1345</v>
      </c>
      <c r="F1471" s="5" t="s">
        <v>1290</v>
      </c>
      <c r="G1471" s="28">
        <v>1</v>
      </c>
      <c r="H1471" s="33">
        <f>VLOOKUP($F1471,Produk!$B$2:$C$75,2,0)</f>
        <v>40000</v>
      </c>
      <c r="I1471" s="33">
        <f t="shared" si="39"/>
        <v>40000</v>
      </c>
      <c r="J1471" s="30" t="s">
        <v>1272</v>
      </c>
      <c r="K1471" s="5" t="s">
        <v>1267</v>
      </c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</row>
    <row r="1472" spans="1:23" ht="20">
      <c r="A1472" s="5" t="s">
        <v>1281</v>
      </c>
      <c r="B1472" s="31">
        <v>45286</v>
      </c>
      <c r="C1472" s="5" t="s">
        <v>897</v>
      </c>
      <c r="D1472" s="32" t="s">
        <v>1349</v>
      </c>
      <c r="E1472" s="10" t="s">
        <v>1345</v>
      </c>
      <c r="F1472" s="5" t="s">
        <v>1285</v>
      </c>
      <c r="G1472" s="28">
        <v>3</v>
      </c>
      <c r="H1472" s="33">
        <f>VLOOKUP($F1472,Produk!$B$2:$C$75,2,0)</f>
        <v>10000</v>
      </c>
      <c r="I1472" s="33">
        <f t="shared" si="39"/>
        <v>30000</v>
      </c>
      <c r="J1472" s="30" t="s">
        <v>1272</v>
      </c>
      <c r="K1472" s="5" t="s">
        <v>1267</v>
      </c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</row>
    <row r="1473" spans="1:23" ht="20">
      <c r="A1473" s="5" t="s">
        <v>1281</v>
      </c>
      <c r="B1473" s="31">
        <v>45286</v>
      </c>
      <c r="C1473" s="5" t="s">
        <v>897</v>
      </c>
      <c r="D1473" s="32" t="s">
        <v>1349</v>
      </c>
      <c r="E1473" s="10" t="s">
        <v>1345</v>
      </c>
      <c r="F1473" s="5" t="s">
        <v>1335</v>
      </c>
      <c r="G1473" s="28">
        <v>2</v>
      </c>
      <c r="H1473" s="33">
        <f>VLOOKUP($F1473,Produk!$B$2:$C$75,2,0)</f>
        <v>25000</v>
      </c>
      <c r="I1473" s="33">
        <f t="shared" si="39"/>
        <v>50000</v>
      </c>
      <c r="J1473" s="30" t="s">
        <v>1272</v>
      </c>
      <c r="K1473" s="5" t="s">
        <v>1267</v>
      </c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</row>
    <row r="1474" spans="1:23" ht="20">
      <c r="A1474" s="5" t="s">
        <v>1281</v>
      </c>
      <c r="B1474" s="31">
        <v>45286</v>
      </c>
      <c r="C1474" s="5" t="s">
        <v>897</v>
      </c>
      <c r="D1474" s="32" t="s">
        <v>1349</v>
      </c>
      <c r="E1474" s="10" t="s">
        <v>1345</v>
      </c>
      <c r="F1474" s="5" t="s">
        <v>1346</v>
      </c>
      <c r="G1474" s="28">
        <v>1</v>
      </c>
      <c r="H1474" s="33">
        <f>VLOOKUP($F1474,Produk!$B$2:$C$75,2,0)</f>
        <v>25000</v>
      </c>
      <c r="I1474" s="33">
        <f t="shared" si="39"/>
        <v>25000</v>
      </c>
      <c r="J1474" s="30" t="s">
        <v>1272</v>
      </c>
      <c r="K1474" s="5" t="s">
        <v>1267</v>
      </c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</row>
    <row r="1475" spans="1:23" ht="20">
      <c r="A1475" s="5" t="s">
        <v>1281</v>
      </c>
      <c r="B1475" s="31">
        <v>45286</v>
      </c>
      <c r="C1475" s="5" t="s">
        <v>897</v>
      </c>
      <c r="D1475" s="32" t="s">
        <v>1349</v>
      </c>
      <c r="E1475" s="10" t="s">
        <v>1345</v>
      </c>
      <c r="F1475" s="5" t="s">
        <v>1291</v>
      </c>
      <c r="G1475" s="28">
        <v>2</v>
      </c>
      <c r="H1475" s="33">
        <f>VLOOKUP($F1475,Produk!$B$2:$C$75,2,0)</f>
        <v>15000</v>
      </c>
      <c r="I1475" s="33">
        <f t="shared" si="39"/>
        <v>30000</v>
      </c>
      <c r="J1475" s="30" t="s">
        <v>1272</v>
      </c>
      <c r="K1475" s="5" t="s">
        <v>1267</v>
      </c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</row>
    <row r="1476" spans="1:23" ht="20">
      <c r="A1476" s="5" t="s">
        <v>1281</v>
      </c>
      <c r="B1476" s="31">
        <v>45286</v>
      </c>
      <c r="C1476" s="5" t="s">
        <v>899</v>
      </c>
      <c r="D1476" s="32" t="s">
        <v>900</v>
      </c>
      <c r="E1476" s="10" t="s">
        <v>1345</v>
      </c>
      <c r="F1476" s="5" t="s">
        <v>1269</v>
      </c>
      <c r="G1476" s="28">
        <v>3</v>
      </c>
      <c r="H1476" s="33">
        <f>VLOOKUP($F1476,Produk!$B$2:$C$75,2,0)</f>
        <v>28000</v>
      </c>
      <c r="I1476" s="33">
        <f t="shared" si="39"/>
        <v>84000</v>
      </c>
      <c r="J1476" s="30" t="s">
        <v>1266</v>
      </c>
      <c r="K1476" s="5" t="s">
        <v>1278</v>
      </c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</row>
    <row r="1477" spans="1:23" ht="20">
      <c r="A1477" s="5" t="s">
        <v>1292</v>
      </c>
      <c r="B1477" s="31">
        <v>45288</v>
      </c>
      <c r="C1477" s="5" t="s">
        <v>905</v>
      </c>
      <c r="D1477" s="32" t="s">
        <v>213</v>
      </c>
      <c r="E1477" s="10" t="s">
        <v>1345</v>
      </c>
      <c r="F1477" s="5" t="s">
        <v>1274</v>
      </c>
      <c r="G1477" s="28">
        <v>1</v>
      </c>
      <c r="H1477" s="33">
        <f>VLOOKUP($F1477,Produk!$B$2:$C$75,2,0)</f>
        <v>22000</v>
      </c>
      <c r="I1477" s="33">
        <f t="shared" si="39"/>
        <v>22000</v>
      </c>
      <c r="J1477" s="30" t="s">
        <v>1266</v>
      </c>
      <c r="K1477" s="5" t="s">
        <v>1267</v>
      </c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</row>
    <row r="1478" spans="1:23" ht="20">
      <c r="A1478" s="5" t="s">
        <v>1292</v>
      </c>
      <c r="B1478" s="31">
        <v>45288</v>
      </c>
      <c r="C1478" s="5" t="s">
        <v>905</v>
      </c>
      <c r="D1478" s="32" t="s">
        <v>213</v>
      </c>
      <c r="E1478" s="10" t="s">
        <v>1345</v>
      </c>
      <c r="F1478" s="5" t="s">
        <v>1325</v>
      </c>
      <c r="G1478" s="28">
        <v>1</v>
      </c>
      <c r="H1478" s="33">
        <f>VLOOKUP($F1478,Produk!$B$2:$C$75,2,0)</f>
        <v>22000</v>
      </c>
      <c r="I1478" s="33">
        <f t="shared" si="39"/>
        <v>22000</v>
      </c>
      <c r="J1478" s="30" t="s">
        <v>1266</v>
      </c>
      <c r="K1478" s="5" t="s">
        <v>1267</v>
      </c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</row>
    <row r="1479" spans="1:23" ht="20">
      <c r="A1479" s="5" t="s">
        <v>1292</v>
      </c>
      <c r="B1479" s="31">
        <v>45288</v>
      </c>
      <c r="C1479" s="5" t="s">
        <v>905</v>
      </c>
      <c r="D1479" s="32" t="s">
        <v>213</v>
      </c>
      <c r="E1479" s="10" t="s">
        <v>1345</v>
      </c>
      <c r="F1479" s="5" t="s">
        <v>1268</v>
      </c>
      <c r="G1479" s="28">
        <v>2</v>
      </c>
      <c r="H1479" s="33">
        <f>VLOOKUP($F1479,Produk!$B$2:$C$75,2,0)</f>
        <v>35000</v>
      </c>
      <c r="I1479" s="33">
        <f t="shared" si="39"/>
        <v>70000</v>
      </c>
      <c r="J1479" s="30" t="s">
        <v>1266</v>
      </c>
      <c r="K1479" s="5" t="s">
        <v>1267</v>
      </c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</row>
    <row r="1480" spans="1:23" ht="20">
      <c r="A1480" s="5" t="s">
        <v>1292</v>
      </c>
      <c r="B1480" s="31">
        <v>45288</v>
      </c>
      <c r="C1480" s="5" t="s">
        <v>905</v>
      </c>
      <c r="D1480" s="32" t="s">
        <v>213</v>
      </c>
      <c r="E1480" s="10" t="s">
        <v>1345</v>
      </c>
      <c r="F1480" s="5" t="s">
        <v>1290</v>
      </c>
      <c r="G1480" s="28">
        <v>2</v>
      </c>
      <c r="H1480" s="33">
        <f>VLOOKUP($F1480,Produk!$B$2:$C$75,2,0)</f>
        <v>40000</v>
      </c>
      <c r="I1480" s="33">
        <f t="shared" si="39"/>
        <v>80000</v>
      </c>
      <c r="J1480" s="30" t="s">
        <v>1266</v>
      </c>
      <c r="K1480" s="5" t="s">
        <v>1267</v>
      </c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</row>
    <row r="1481" spans="1:23" ht="20">
      <c r="A1481" s="5" t="s">
        <v>1292</v>
      </c>
      <c r="B1481" s="31">
        <v>45288</v>
      </c>
      <c r="C1481" s="5" t="s">
        <v>905</v>
      </c>
      <c r="D1481" s="32" t="s">
        <v>213</v>
      </c>
      <c r="E1481" s="10" t="s">
        <v>1345</v>
      </c>
      <c r="F1481" s="5" t="s">
        <v>1289</v>
      </c>
      <c r="G1481" s="28">
        <v>1</v>
      </c>
      <c r="H1481" s="33">
        <f>VLOOKUP($F1481,Produk!$B$2:$C$75,2,0)</f>
        <v>30000</v>
      </c>
      <c r="I1481" s="33">
        <f t="shared" si="39"/>
        <v>30000</v>
      </c>
      <c r="J1481" s="30" t="s">
        <v>1266</v>
      </c>
      <c r="K1481" s="5" t="s">
        <v>1267</v>
      </c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</row>
    <row r="1482" spans="1:23" ht="20">
      <c r="A1482" s="5" t="s">
        <v>1292</v>
      </c>
      <c r="B1482" s="31">
        <v>45288</v>
      </c>
      <c r="C1482" s="5" t="s">
        <v>906</v>
      </c>
      <c r="D1482" s="32" t="s">
        <v>893</v>
      </c>
      <c r="E1482" s="10" t="s">
        <v>1345</v>
      </c>
      <c r="F1482" s="5" t="s">
        <v>1269</v>
      </c>
      <c r="G1482" s="28">
        <v>1</v>
      </c>
      <c r="H1482" s="33">
        <f>VLOOKUP($F1482,Produk!$B$2:$C$75,2,0)</f>
        <v>28000</v>
      </c>
      <c r="I1482" s="33">
        <f t="shared" si="39"/>
        <v>28000</v>
      </c>
      <c r="J1482" s="30" t="s">
        <v>1266</v>
      </c>
      <c r="K1482" s="5" t="s">
        <v>1278</v>
      </c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</row>
    <row r="1483" spans="1:23" ht="20">
      <c r="A1483" s="5" t="s">
        <v>1292</v>
      </c>
      <c r="B1483" s="31">
        <v>45288</v>
      </c>
      <c r="C1483" s="5" t="s">
        <v>905</v>
      </c>
      <c r="D1483" s="32" t="s">
        <v>213</v>
      </c>
      <c r="E1483" s="10" t="s">
        <v>1345</v>
      </c>
      <c r="F1483" s="5" t="s">
        <v>1287</v>
      </c>
      <c r="G1483" s="28">
        <v>1</v>
      </c>
      <c r="H1483" s="33">
        <f>VLOOKUP($F1483,Produk!$B$2:$C$75,2,0)</f>
        <v>27000</v>
      </c>
      <c r="I1483" s="33">
        <f t="shared" si="39"/>
        <v>27000</v>
      </c>
      <c r="J1483" s="30" t="s">
        <v>1266</v>
      </c>
      <c r="K1483" s="5" t="s">
        <v>1267</v>
      </c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</row>
    <row r="1484" spans="1:23" ht="20">
      <c r="A1484" s="5" t="s">
        <v>1264</v>
      </c>
      <c r="B1484" s="31">
        <v>45289</v>
      </c>
      <c r="C1484" s="5" t="s">
        <v>909</v>
      </c>
      <c r="D1484" s="32" t="s">
        <v>910</v>
      </c>
      <c r="E1484" s="10" t="s">
        <v>1345</v>
      </c>
      <c r="F1484" s="5" t="s">
        <v>1286</v>
      </c>
      <c r="G1484" s="28">
        <v>1</v>
      </c>
      <c r="H1484" s="33">
        <f>VLOOKUP($F1484,Produk!$B$2:$C$75,2,0)</f>
        <v>25000</v>
      </c>
      <c r="I1484" s="33">
        <f t="shared" si="39"/>
        <v>25000</v>
      </c>
      <c r="J1484" s="30" t="s">
        <v>1266</v>
      </c>
      <c r="K1484" s="5" t="s">
        <v>1278</v>
      </c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</row>
    <row r="1485" spans="1:23" ht="20">
      <c r="A1485" s="5" t="s">
        <v>1270</v>
      </c>
      <c r="B1485" s="31">
        <v>45290</v>
      </c>
      <c r="C1485" s="5" t="s">
        <v>907</v>
      </c>
      <c r="D1485" s="32" t="s">
        <v>908</v>
      </c>
      <c r="E1485" s="10" t="s">
        <v>1345</v>
      </c>
      <c r="F1485" s="5" t="s">
        <v>1338</v>
      </c>
      <c r="G1485" s="28">
        <v>1</v>
      </c>
      <c r="H1485" s="33">
        <f>VLOOKUP($F1485,Produk!$B$2:$C$75,2,0)</f>
        <v>25000</v>
      </c>
      <c r="I1485" s="33">
        <f t="shared" si="39"/>
        <v>25000</v>
      </c>
      <c r="J1485" s="30" t="s">
        <v>1266</v>
      </c>
      <c r="K1485" s="5" t="s">
        <v>1267</v>
      </c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</row>
    <row r="1486" spans="1:23" ht="20">
      <c r="A1486" s="5" t="s">
        <v>1270</v>
      </c>
      <c r="B1486" s="31">
        <v>45290</v>
      </c>
      <c r="C1486" s="5" t="s">
        <v>907</v>
      </c>
      <c r="D1486" s="32" t="s">
        <v>908</v>
      </c>
      <c r="E1486" s="10" t="s">
        <v>1345</v>
      </c>
      <c r="F1486" s="5" t="s">
        <v>1291</v>
      </c>
      <c r="G1486" s="28">
        <v>2</v>
      </c>
      <c r="H1486" s="33">
        <f>VLOOKUP($F1486,Produk!$B$2:$C$75,2,0)</f>
        <v>15000</v>
      </c>
      <c r="I1486" s="33">
        <f t="shared" si="39"/>
        <v>30000</v>
      </c>
      <c r="J1486" s="30" t="s">
        <v>1266</v>
      </c>
      <c r="K1486" s="5" t="s">
        <v>1267</v>
      </c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</row>
    <row r="1487" spans="1:23" ht="20">
      <c r="A1487" s="5" t="s">
        <v>1270</v>
      </c>
      <c r="B1487" s="31">
        <v>45290</v>
      </c>
      <c r="C1487" s="5" t="s">
        <v>903</v>
      </c>
      <c r="D1487" s="32" t="s">
        <v>904</v>
      </c>
      <c r="E1487" s="10" t="s">
        <v>1345</v>
      </c>
      <c r="F1487" s="5" t="s">
        <v>1331</v>
      </c>
      <c r="G1487" s="28">
        <v>1</v>
      </c>
      <c r="H1487" s="33">
        <f>VLOOKUP($F1487,Produk!$B$2:$C$75,2,0)</f>
        <v>25000</v>
      </c>
      <c r="I1487" s="33">
        <f t="shared" si="39"/>
        <v>25000</v>
      </c>
      <c r="J1487" s="30" t="s">
        <v>1266</v>
      </c>
      <c r="K1487" s="5" t="s">
        <v>1267</v>
      </c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</row>
    <row r="1488" spans="1:23" ht="20">
      <c r="A1488" s="5" t="s">
        <v>1270</v>
      </c>
      <c r="B1488" s="31">
        <v>45290</v>
      </c>
      <c r="C1488" s="5" t="s">
        <v>903</v>
      </c>
      <c r="D1488" s="32" t="s">
        <v>904</v>
      </c>
      <c r="E1488" s="10" t="s">
        <v>1345</v>
      </c>
      <c r="F1488" s="5" t="s">
        <v>1334</v>
      </c>
      <c r="G1488" s="28">
        <v>1</v>
      </c>
      <c r="H1488" s="33">
        <f>VLOOKUP($F1488,Produk!$B$2:$C$75,2,0)</f>
        <v>25000</v>
      </c>
      <c r="I1488" s="33">
        <f t="shared" si="39"/>
        <v>25000</v>
      </c>
      <c r="J1488" s="30" t="s">
        <v>1266</v>
      </c>
      <c r="K1488" s="5" t="s">
        <v>1267</v>
      </c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</row>
    <row r="1489" spans="1:23" ht="20">
      <c r="A1489" s="5" t="s">
        <v>1270</v>
      </c>
      <c r="B1489" s="31">
        <v>45290</v>
      </c>
      <c r="C1489" s="5" t="s">
        <v>903</v>
      </c>
      <c r="D1489" s="32" t="s">
        <v>904</v>
      </c>
      <c r="E1489" s="10" t="s">
        <v>1345</v>
      </c>
      <c r="F1489" s="5" t="s">
        <v>1289</v>
      </c>
      <c r="G1489" s="28">
        <v>1</v>
      </c>
      <c r="H1489" s="33">
        <f>VLOOKUP($F1489,Produk!$B$2:$C$75,2,0)</f>
        <v>30000</v>
      </c>
      <c r="I1489" s="33">
        <f t="shared" si="39"/>
        <v>30000</v>
      </c>
      <c r="J1489" s="30" t="s">
        <v>1266</v>
      </c>
      <c r="K1489" s="5" t="s">
        <v>1267</v>
      </c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</row>
    <row r="1490" spans="1:23" ht="20">
      <c r="A1490" s="5" t="s">
        <v>1270</v>
      </c>
      <c r="B1490" s="31">
        <v>45290</v>
      </c>
      <c r="C1490" s="5" t="s">
        <v>903</v>
      </c>
      <c r="D1490" s="32" t="s">
        <v>904</v>
      </c>
      <c r="E1490" s="10" t="s">
        <v>1345</v>
      </c>
      <c r="F1490" s="5" t="s">
        <v>1290</v>
      </c>
      <c r="G1490" s="28">
        <v>1</v>
      </c>
      <c r="H1490" s="33">
        <f>VLOOKUP($F1490,Produk!$B$2:$C$75,2,0)</f>
        <v>40000</v>
      </c>
      <c r="I1490" s="33">
        <f t="shared" si="39"/>
        <v>40000</v>
      </c>
      <c r="J1490" s="30" t="s">
        <v>1266</v>
      </c>
      <c r="K1490" s="5" t="s">
        <v>1267</v>
      </c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</row>
    <row r="1491" spans="1:23" ht="20">
      <c r="A1491" s="5" t="s">
        <v>1270</v>
      </c>
      <c r="B1491" s="31">
        <v>45290</v>
      </c>
      <c r="C1491" s="5" t="s">
        <v>903</v>
      </c>
      <c r="D1491" s="32" t="s">
        <v>904</v>
      </c>
      <c r="E1491" s="10" t="s">
        <v>1345</v>
      </c>
      <c r="F1491" s="5" t="s">
        <v>1291</v>
      </c>
      <c r="G1491" s="28">
        <v>2</v>
      </c>
      <c r="H1491" s="33">
        <f>VLOOKUP($F1491,Produk!$B$2:$C$75,2,0)</f>
        <v>15000</v>
      </c>
      <c r="I1491" s="33">
        <f t="shared" si="39"/>
        <v>30000</v>
      </c>
      <c r="J1491" s="30" t="s">
        <v>1266</v>
      </c>
      <c r="K1491" s="5" t="s">
        <v>1267</v>
      </c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</row>
    <row r="1492" spans="1:23" ht="20">
      <c r="A1492" s="5" t="s">
        <v>1270</v>
      </c>
      <c r="B1492" s="31">
        <v>45290</v>
      </c>
      <c r="C1492" s="5" t="s">
        <v>301</v>
      </c>
      <c r="D1492" s="32" t="s">
        <v>267</v>
      </c>
      <c r="E1492" s="10" t="s">
        <v>1345</v>
      </c>
      <c r="F1492" s="5" t="s">
        <v>1287</v>
      </c>
      <c r="G1492" s="28">
        <v>1</v>
      </c>
      <c r="H1492" s="33">
        <f>VLOOKUP($F1492,Produk!$B$2:$C$75,2,0)</f>
        <v>27000</v>
      </c>
      <c r="I1492" s="33">
        <f t="shared" si="39"/>
        <v>27000</v>
      </c>
      <c r="J1492" s="30" t="s">
        <v>1266</v>
      </c>
      <c r="K1492" s="5" t="s">
        <v>1267</v>
      </c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</row>
    <row r="1493" spans="1:23" ht="20">
      <c r="A1493" s="5" t="s">
        <v>1270</v>
      </c>
      <c r="B1493" s="31">
        <v>45290</v>
      </c>
      <c r="C1493" s="5" t="s">
        <v>301</v>
      </c>
      <c r="D1493" s="32" t="s">
        <v>267</v>
      </c>
      <c r="E1493" s="10" t="s">
        <v>1345</v>
      </c>
      <c r="F1493" s="5" t="s">
        <v>1331</v>
      </c>
      <c r="G1493" s="28">
        <v>1</v>
      </c>
      <c r="H1493" s="33">
        <f>VLOOKUP($F1493,Produk!$B$2:$C$75,2,0)</f>
        <v>25000</v>
      </c>
      <c r="I1493" s="33">
        <f t="shared" si="39"/>
        <v>25000</v>
      </c>
      <c r="J1493" s="30" t="s">
        <v>1266</v>
      </c>
      <c r="K1493" s="5" t="s">
        <v>1267</v>
      </c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</row>
    <row r="1494" spans="1:23" ht="20">
      <c r="A1494" s="5" t="s">
        <v>1270</v>
      </c>
      <c r="B1494" s="31">
        <v>45290</v>
      </c>
      <c r="C1494" s="5" t="s">
        <v>301</v>
      </c>
      <c r="D1494" s="32" t="s">
        <v>267</v>
      </c>
      <c r="E1494" s="5" t="s">
        <v>1350</v>
      </c>
      <c r="F1494" s="5" t="s">
        <v>1268</v>
      </c>
      <c r="G1494" s="28">
        <v>1</v>
      </c>
      <c r="H1494" s="33">
        <f>VLOOKUP($F1494,Produk!$B$2:$C$75,2,0)</f>
        <v>35000</v>
      </c>
      <c r="I1494" s="33">
        <f t="shared" si="39"/>
        <v>35000</v>
      </c>
      <c r="J1494" s="30" t="s">
        <v>1266</v>
      </c>
      <c r="K1494" s="5" t="s">
        <v>1267</v>
      </c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</row>
    <row r="1495" spans="1:23" ht="20">
      <c r="A1495" s="5" t="s">
        <v>1275</v>
      </c>
      <c r="B1495" s="31">
        <v>45291</v>
      </c>
      <c r="C1495" s="5" t="s">
        <v>894</v>
      </c>
      <c r="D1495" s="32" t="s">
        <v>895</v>
      </c>
      <c r="E1495" s="10" t="s">
        <v>1351</v>
      </c>
      <c r="F1495" s="5" t="s">
        <v>1286</v>
      </c>
      <c r="G1495" s="28">
        <v>3</v>
      </c>
      <c r="H1495" s="33">
        <f>VLOOKUP($F1495,Produk!$B$2:$C$75,2,0)</f>
        <v>25000</v>
      </c>
      <c r="I1495" s="33">
        <f t="shared" ref="I1495:I1727" si="48">H1495*G1495</f>
        <v>75000</v>
      </c>
      <c r="J1495" s="30" t="s">
        <v>1272</v>
      </c>
      <c r="K1495" s="5" t="s">
        <v>1278</v>
      </c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</row>
    <row r="1496" spans="1:23" ht="20">
      <c r="A1496" s="5" t="s">
        <v>1275</v>
      </c>
      <c r="B1496" s="31">
        <v>45291</v>
      </c>
      <c r="C1496" s="5" t="s">
        <v>894</v>
      </c>
      <c r="D1496" s="32" t="s">
        <v>895</v>
      </c>
      <c r="E1496" s="10" t="s">
        <v>1351</v>
      </c>
      <c r="F1496" s="5" t="s">
        <v>1290</v>
      </c>
      <c r="G1496" s="28">
        <v>1</v>
      </c>
      <c r="H1496" s="33">
        <f>VLOOKUP($F1496,Produk!$B$2:$C$75,2,0)</f>
        <v>40000</v>
      </c>
      <c r="I1496" s="33">
        <f t="shared" si="48"/>
        <v>40000</v>
      </c>
      <c r="J1496" s="30" t="s">
        <v>1272</v>
      </c>
      <c r="K1496" s="5" t="s">
        <v>1278</v>
      </c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</row>
    <row r="1497" spans="1:23" ht="20">
      <c r="A1497" s="5" t="s">
        <v>1275</v>
      </c>
      <c r="B1497" s="31">
        <v>45291</v>
      </c>
      <c r="C1497" s="5" t="s">
        <v>894</v>
      </c>
      <c r="D1497" s="32" t="s">
        <v>895</v>
      </c>
      <c r="E1497" s="10" t="s">
        <v>1351</v>
      </c>
      <c r="F1497" s="5" t="s">
        <v>1316</v>
      </c>
      <c r="G1497" s="28">
        <v>1</v>
      </c>
      <c r="H1497" s="33">
        <f>VLOOKUP($F1497,Produk!$B$2:$C$75,2,0)</f>
        <v>30000</v>
      </c>
      <c r="I1497" s="33">
        <f t="shared" si="48"/>
        <v>30000</v>
      </c>
      <c r="J1497" s="30" t="s">
        <v>1272</v>
      </c>
      <c r="K1497" s="5" t="s">
        <v>1278</v>
      </c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</row>
    <row r="1498" spans="1:23" ht="20">
      <c r="A1498" s="5" t="s">
        <v>1275</v>
      </c>
      <c r="B1498" s="31">
        <v>45291</v>
      </c>
      <c r="C1498" s="5" t="s">
        <v>894</v>
      </c>
      <c r="D1498" s="32" t="s">
        <v>895</v>
      </c>
      <c r="E1498" s="10" t="s">
        <v>1351</v>
      </c>
      <c r="F1498" s="5" t="s">
        <v>1289</v>
      </c>
      <c r="G1498" s="28">
        <v>2</v>
      </c>
      <c r="H1498" s="33">
        <f>VLOOKUP($F1498,Produk!$B$2:$C$75,2,0)</f>
        <v>30000</v>
      </c>
      <c r="I1498" s="33">
        <f t="shared" si="48"/>
        <v>60000</v>
      </c>
      <c r="J1498" s="30" t="s">
        <v>1272</v>
      </c>
      <c r="K1498" s="5" t="s">
        <v>1278</v>
      </c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</row>
    <row r="1499" spans="1:23" ht="20">
      <c r="A1499" s="5" t="s">
        <v>1275</v>
      </c>
      <c r="B1499" s="31">
        <v>45291</v>
      </c>
      <c r="C1499" s="5" t="s">
        <v>894</v>
      </c>
      <c r="D1499" s="32" t="s">
        <v>895</v>
      </c>
      <c r="E1499" s="10" t="s">
        <v>1351</v>
      </c>
      <c r="F1499" s="5" t="s">
        <v>1331</v>
      </c>
      <c r="G1499" s="28">
        <v>2</v>
      </c>
      <c r="H1499" s="33">
        <f>VLOOKUP($F1499,Produk!$B$2:$C$75,2,0)</f>
        <v>25000</v>
      </c>
      <c r="I1499" s="33">
        <f t="shared" si="48"/>
        <v>50000</v>
      </c>
      <c r="J1499" s="30" t="s">
        <v>1272</v>
      </c>
      <c r="K1499" s="5" t="s">
        <v>1278</v>
      </c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</row>
    <row r="1500" spans="1:23" ht="20">
      <c r="A1500" s="5" t="s">
        <v>1275</v>
      </c>
      <c r="B1500" s="31">
        <v>45291</v>
      </c>
      <c r="C1500" s="5" t="s">
        <v>867</v>
      </c>
      <c r="D1500" s="32" t="s">
        <v>868</v>
      </c>
      <c r="E1500" s="10" t="s">
        <v>1352</v>
      </c>
      <c r="F1500" s="5" t="s">
        <v>1286</v>
      </c>
      <c r="G1500" s="28">
        <v>1</v>
      </c>
      <c r="H1500" s="33">
        <f>VLOOKUP($F1500,Produk!$B$2:$C$75,2,0)</f>
        <v>25000</v>
      </c>
      <c r="I1500" s="33">
        <f t="shared" si="48"/>
        <v>25000</v>
      </c>
      <c r="J1500" s="30" t="s">
        <v>1272</v>
      </c>
      <c r="K1500" s="5" t="s">
        <v>1278</v>
      </c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</row>
    <row r="1501" spans="1:23" ht="20">
      <c r="A1501" s="35" t="s">
        <v>1292</v>
      </c>
      <c r="B1501" s="29">
        <v>45295</v>
      </c>
      <c r="C1501" s="5" t="s">
        <v>915</v>
      </c>
      <c r="D1501" s="22" t="s">
        <v>916</v>
      </c>
      <c r="E1501" s="23">
        <v>6285336071282</v>
      </c>
      <c r="F1501" s="13" t="s">
        <v>1285</v>
      </c>
      <c r="G1501" s="24">
        <v>1</v>
      </c>
      <c r="H1501" s="33">
        <f>VLOOKUP($F1501,Produk!$B$2:$C$75,2,0)</f>
        <v>10000</v>
      </c>
      <c r="I1501" s="33">
        <f t="shared" si="48"/>
        <v>10000</v>
      </c>
      <c r="J1501" s="26" t="s">
        <v>1272</v>
      </c>
      <c r="K1501" s="13" t="s">
        <v>1278</v>
      </c>
      <c r="L1501" s="21"/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</row>
    <row r="1502" spans="1:23" ht="20">
      <c r="A1502" s="35" t="s">
        <v>1292</v>
      </c>
      <c r="B1502" s="29">
        <v>45295</v>
      </c>
      <c r="C1502" s="5" t="s">
        <v>915</v>
      </c>
      <c r="D1502" s="22" t="s">
        <v>916</v>
      </c>
      <c r="E1502" s="23">
        <v>6285336071282</v>
      </c>
      <c r="F1502" s="13" t="s">
        <v>1294</v>
      </c>
      <c r="G1502" s="24">
        <v>1</v>
      </c>
      <c r="H1502" s="33">
        <f>VLOOKUP($F1502,Produk!$B$2:$C$75,2,0)</f>
        <v>28000</v>
      </c>
      <c r="I1502" s="33">
        <f t="shared" si="48"/>
        <v>28000</v>
      </c>
      <c r="J1502" s="26" t="s">
        <v>1266</v>
      </c>
      <c r="K1502" s="13" t="s">
        <v>1267</v>
      </c>
      <c r="L1502" s="21"/>
      <c r="M1502" s="21"/>
      <c r="N1502" s="21"/>
      <c r="O1502" s="21"/>
      <c r="P1502" s="21"/>
      <c r="Q1502" s="21"/>
      <c r="R1502" s="21"/>
      <c r="S1502" s="21"/>
      <c r="T1502" s="21"/>
      <c r="U1502" s="21"/>
      <c r="V1502" s="21"/>
      <c r="W1502" s="21"/>
    </row>
    <row r="1503" spans="1:23" ht="20">
      <c r="A1503" s="35" t="s">
        <v>1292</v>
      </c>
      <c r="B1503" s="29">
        <v>45295</v>
      </c>
      <c r="C1503" s="13" t="s">
        <v>917</v>
      </c>
      <c r="D1503" s="22" t="s">
        <v>203</v>
      </c>
      <c r="E1503" s="23">
        <v>6281230264900</v>
      </c>
      <c r="F1503" s="13" t="s">
        <v>1288</v>
      </c>
      <c r="G1503" s="24">
        <v>1</v>
      </c>
      <c r="H1503" s="33">
        <f>VLOOKUP($F1503,Produk!$B$2:$C$75,2,0)</f>
        <v>35000</v>
      </c>
      <c r="I1503" s="33">
        <f t="shared" si="48"/>
        <v>35000</v>
      </c>
      <c r="J1503" s="26" t="s">
        <v>1266</v>
      </c>
      <c r="K1503" s="13" t="s">
        <v>1267</v>
      </c>
      <c r="L1503" s="21"/>
      <c r="M1503" s="21"/>
      <c r="N1503" s="21"/>
      <c r="O1503" s="21"/>
      <c r="P1503" s="21"/>
      <c r="Q1503" s="21"/>
      <c r="R1503" s="21"/>
      <c r="S1503" s="21"/>
      <c r="T1503" s="21"/>
      <c r="U1503" s="21"/>
      <c r="V1503" s="21"/>
      <c r="W1503" s="21"/>
    </row>
    <row r="1504" spans="1:23" ht="20">
      <c r="A1504" s="35" t="s">
        <v>1292</v>
      </c>
      <c r="B1504" s="29">
        <v>45295</v>
      </c>
      <c r="C1504" s="13" t="s">
        <v>917</v>
      </c>
      <c r="D1504" s="22" t="s">
        <v>203</v>
      </c>
      <c r="E1504" s="23">
        <v>6281230264900</v>
      </c>
      <c r="F1504" s="13" t="s">
        <v>1346</v>
      </c>
      <c r="G1504" s="24">
        <v>1</v>
      </c>
      <c r="H1504" s="33">
        <f>VLOOKUP($F1504,Produk!$B$2:$C$75,2,0)</f>
        <v>25000</v>
      </c>
      <c r="I1504" s="33">
        <f t="shared" si="48"/>
        <v>25000</v>
      </c>
      <c r="J1504" s="26" t="s">
        <v>1266</v>
      </c>
      <c r="K1504" s="13" t="s">
        <v>1267</v>
      </c>
      <c r="L1504" s="21"/>
      <c r="M1504" s="21"/>
      <c r="N1504" s="21"/>
      <c r="O1504" s="21"/>
      <c r="P1504" s="21"/>
      <c r="Q1504" s="21"/>
      <c r="R1504" s="21"/>
      <c r="S1504" s="21"/>
      <c r="T1504" s="21"/>
      <c r="U1504" s="21"/>
      <c r="V1504" s="21"/>
      <c r="W1504" s="21"/>
    </row>
    <row r="1505" spans="1:23" ht="20">
      <c r="A1505" s="35" t="s">
        <v>1292</v>
      </c>
      <c r="B1505" s="29">
        <v>45295</v>
      </c>
      <c r="C1505" s="13" t="s">
        <v>918</v>
      </c>
      <c r="D1505" s="22" t="s">
        <v>919</v>
      </c>
      <c r="E1505" s="23">
        <v>6285942966731</v>
      </c>
      <c r="F1505" s="13" t="s">
        <v>1331</v>
      </c>
      <c r="G1505" s="24">
        <v>1</v>
      </c>
      <c r="H1505" s="33">
        <f>VLOOKUP($F1505,Produk!$B$2:$C$75,2,0)</f>
        <v>25000</v>
      </c>
      <c r="I1505" s="33">
        <f t="shared" si="48"/>
        <v>25000</v>
      </c>
      <c r="J1505" s="26" t="s">
        <v>1266</v>
      </c>
      <c r="K1505" s="13" t="s">
        <v>1267</v>
      </c>
      <c r="L1505" s="21"/>
      <c r="M1505" s="21"/>
      <c r="N1505" s="21"/>
      <c r="O1505" s="21"/>
      <c r="P1505" s="21"/>
      <c r="Q1505" s="21"/>
      <c r="R1505" s="21"/>
      <c r="S1505" s="21"/>
      <c r="T1505" s="21"/>
      <c r="U1505" s="21"/>
      <c r="V1505" s="21"/>
      <c r="W1505" s="21"/>
    </row>
    <row r="1506" spans="1:23" ht="20">
      <c r="A1506" s="35" t="s">
        <v>1292</v>
      </c>
      <c r="B1506" s="29">
        <v>45295</v>
      </c>
      <c r="C1506" s="13" t="s">
        <v>918</v>
      </c>
      <c r="D1506" s="22" t="s">
        <v>919</v>
      </c>
      <c r="E1506" s="23">
        <v>6285942966731</v>
      </c>
      <c r="F1506" s="13" t="s">
        <v>1268</v>
      </c>
      <c r="G1506" s="24">
        <v>1</v>
      </c>
      <c r="H1506" s="33">
        <f>VLOOKUP($F1506,Produk!$B$2:$C$75,2,0)</f>
        <v>35000</v>
      </c>
      <c r="I1506" s="33">
        <f t="shared" si="48"/>
        <v>35000</v>
      </c>
      <c r="J1506" s="26" t="s">
        <v>1266</v>
      </c>
      <c r="K1506" s="13" t="s">
        <v>1267</v>
      </c>
      <c r="L1506" s="21"/>
      <c r="M1506" s="21"/>
      <c r="N1506" s="21"/>
      <c r="O1506" s="21"/>
      <c r="P1506" s="21"/>
      <c r="Q1506" s="21"/>
      <c r="R1506" s="21"/>
      <c r="S1506" s="21"/>
      <c r="T1506" s="21"/>
      <c r="U1506" s="21"/>
      <c r="V1506" s="21"/>
      <c r="W1506" s="21"/>
    </row>
    <row r="1507" spans="1:23" ht="20">
      <c r="A1507" s="35" t="s">
        <v>1292</v>
      </c>
      <c r="B1507" s="29">
        <v>45295</v>
      </c>
      <c r="C1507" s="13" t="s">
        <v>920</v>
      </c>
      <c r="D1507" s="22" t="s">
        <v>921</v>
      </c>
      <c r="E1507" s="23">
        <v>6283857502894</v>
      </c>
      <c r="F1507" s="13" t="s">
        <v>1334</v>
      </c>
      <c r="G1507" s="24">
        <v>1</v>
      </c>
      <c r="H1507" s="33">
        <f>VLOOKUP($F1507,Produk!$B$2:$C$75,2,0)</f>
        <v>25000</v>
      </c>
      <c r="I1507" s="33">
        <f t="shared" si="48"/>
        <v>25000</v>
      </c>
      <c r="J1507" s="26" t="s">
        <v>1266</v>
      </c>
      <c r="K1507" s="13" t="s">
        <v>1267</v>
      </c>
      <c r="L1507" s="21"/>
      <c r="M1507" s="21"/>
      <c r="N1507" s="21"/>
      <c r="O1507" s="21"/>
      <c r="P1507" s="21"/>
      <c r="Q1507" s="21"/>
      <c r="R1507" s="21"/>
      <c r="S1507" s="21"/>
      <c r="T1507" s="21"/>
      <c r="U1507" s="21"/>
      <c r="V1507" s="21"/>
      <c r="W1507" s="21"/>
    </row>
    <row r="1508" spans="1:23" ht="20">
      <c r="A1508" s="35" t="s">
        <v>1292</v>
      </c>
      <c r="B1508" s="29">
        <v>45295</v>
      </c>
      <c r="C1508" s="13" t="s">
        <v>920</v>
      </c>
      <c r="D1508" s="22" t="s">
        <v>921</v>
      </c>
      <c r="E1508" s="23">
        <v>6283857502894</v>
      </c>
      <c r="F1508" s="13" t="s">
        <v>1294</v>
      </c>
      <c r="G1508" s="24">
        <v>1</v>
      </c>
      <c r="H1508" s="33">
        <f>VLOOKUP($F1508,Produk!$B$2:$C$75,2,0)</f>
        <v>28000</v>
      </c>
      <c r="I1508" s="33">
        <f t="shared" si="48"/>
        <v>28000</v>
      </c>
      <c r="J1508" s="26" t="s">
        <v>1266</v>
      </c>
      <c r="K1508" s="13" t="s">
        <v>1267</v>
      </c>
      <c r="L1508" s="21"/>
      <c r="M1508" s="21"/>
      <c r="N1508" s="21"/>
      <c r="O1508" s="21"/>
      <c r="P1508" s="21"/>
      <c r="Q1508" s="21"/>
      <c r="R1508" s="21"/>
      <c r="S1508" s="21"/>
      <c r="T1508" s="21"/>
      <c r="U1508" s="21"/>
      <c r="V1508" s="21"/>
      <c r="W1508" s="21"/>
    </row>
    <row r="1509" spans="1:23" ht="20">
      <c r="A1509" s="35" t="s">
        <v>1292</v>
      </c>
      <c r="B1509" s="29">
        <v>45295</v>
      </c>
      <c r="C1509" s="13" t="s">
        <v>892</v>
      </c>
      <c r="D1509" s="22" t="s">
        <v>1353</v>
      </c>
      <c r="E1509" s="23">
        <v>6289685683901</v>
      </c>
      <c r="F1509" s="13" t="s">
        <v>1291</v>
      </c>
      <c r="G1509" s="24">
        <v>1</v>
      </c>
      <c r="H1509" s="33">
        <f>VLOOKUP($F1509,Produk!$B$2:$C$75,2,0)</f>
        <v>15000</v>
      </c>
      <c r="I1509" s="33">
        <f t="shared" si="48"/>
        <v>15000</v>
      </c>
      <c r="J1509" s="36" t="str">
        <f>J1508</f>
        <v>QRIS</v>
      </c>
      <c r="K1509" s="13" t="s">
        <v>1267</v>
      </c>
      <c r="L1509" s="21"/>
      <c r="M1509" s="21"/>
      <c r="N1509" s="21"/>
      <c r="O1509" s="21"/>
      <c r="P1509" s="21"/>
      <c r="Q1509" s="21"/>
      <c r="R1509" s="21"/>
      <c r="S1509" s="21"/>
      <c r="T1509" s="21"/>
      <c r="U1509" s="21"/>
      <c r="V1509" s="21"/>
      <c r="W1509" s="21"/>
    </row>
    <row r="1510" spans="1:23" ht="20">
      <c r="A1510" s="35" t="s">
        <v>1292</v>
      </c>
      <c r="B1510" s="29">
        <v>45295</v>
      </c>
      <c r="C1510" s="13" t="s">
        <v>825</v>
      </c>
      <c r="D1510" s="32" t="s">
        <v>826</v>
      </c>
      <c r="E1510" s="37">
        <v>6285954859664</v>
      </c>
      <c r="F1510" s="5" t="s">
        <v>1294</v>
      </c>
      <c r="G1510" s="28">
        <v>1</v>
      </c>
      <c r="H1510" s="33">
        <f>VLOOKUP($F1510,Produk!$B$2:$C$75,2,0)</f>
        <v>28000</v>
      </c>
      <c r="I1510" s="33">
        <f t="shared" si="48"/>
        <v>28000</v>
      </c>
      <c r="J1510" s="30" t="s">
        <v>1299</v>
      </c>
      <c r="K1510" s="5" t="s">
        <v>1279</v>
      </c>
      <c r="L1510" s="21"/>
      <c r="M1510" s="21"/>
      <c r="N1510" s="21"/>
      <c r="O1510" s="21"/>
      <c r="P1510" s="21"/>
      <c r="Q1510" s="21"/>
      <c r="R1510" s="21"/>
      <c r="S1510" s="21"/>
      <c r="T1510" s="21"/>
      <c r="U1510" s="21"/>
      <c r="V1510" s="21"/>
      <c r="W1510" s="21"/>
    </row>
    <row r="1511" spans="1:23" ht="20">
      <c r="A1511" s="35" t="s">
        <v>1292</v>
      </c>
      <c r="B1511" s="29">
        <v>45295</v>
      </c>
      <c r="C1511" s="5" t="s">
        <v>825</v>
      </c>
      <c r="D1511" s="32" t="s">
        <v>826</v>
      </c>
      <c r="E1511" s="37">
        <v>6285954859664</v>
      </c>
      <c r="F1511" s="5" t="s">
        <v>1354</v>
      </c>
      <c r="G1511" s="28">
        <v>2</v>
      </c>
      <c r="H1511" s="33">
        <f>VLOOKUP($F1511,Produk!$B$2:$C$75,2,0)</f>
        <v>15000</v>
      </c>
      <c r="I1511" s="33">
        <f t="shared" si="48"/>
        <v>30000</v>
      </c>
      <c r="J1511" s="30" t="s">
        <v>1299</v>
      </c>
      <c r="K1511" s="5" t="s">
        <v>1279</v>
      </c>
      <c r="L1511" s="21"/>
      <c r="M1511" s="21"/>
      <c r="N1511" s="21"/>
      <c r="O1511" s="21"/>
      <c r="P1511" s="21"/>
      <c r="Q1511" s="21"/>
      <c r="R1511" s="21"/>
      <c r="S1511" s="21"/>
      <c r="T1511" s="21"/>
      <c r="U1511" s="21"/>
      <c r="V1511" s="21"/>
      <c r="W1511" s="21"/>
    </row>
    <row r="1512" spans="1:23" ht="20">
      <c r="A1512" s="35" t="s">
        <v>1292</v>
      </c>
      <c r="B1512" s="29">
        <v>45295</v>
      </c>
      <c r="C1512" s="5" t="s">
        <v>825</v>
      </c>
      <c r="D1512" s="32" t="s">
        <v>826</v>
      </c>
      <c r="E1512" s="37">
        <v>6285954859664</v>
      </c>
      <c r="F1512" s="5" t="s">
        <v>1355</v>
      </c>
      <c r="G1512" s="28">
        <v>1</v>
      </c>
      <c r="H1512" s="33">
        <f>VLOOKUP($F1512,Produk!$B$2:$C$75,2,0)</f>
        <v>15000</v>
      </c>
      <c r="I1512" s="33">
        <f t="shared" si="48"/>
        <v>15000</v>
      </c>
      <c r="J1512" s="30" t="s">
        <v>1299</v>
      </c>
      <c r="K1512" s="5" t="s">
        <v>1279</v>
      </c>
      <c r="L1512" s="21"/>
      <c r="M1512" s="21"/>
      <c r="N1512" s="21"/>
      <c r="O1512" s="21"/>
      <c r="P1512" s="21"/>
      <c r="Q1512" s="21"/>
      <c r="R1512" s="21"/>
      <c r="S1512" s="21"/>
      <c r="T1512" s="21"/>
      <c r="U1512" s="21"/>
      <c r="V1512" s="21"/>
      <c r="W1512" s="21"/>
    </row>
    <row r="1513" spans="1:23" ht="20">
      <c r="A1513" s="35" t="s">
        <v>1292</v>
      </c>
      <c r="B1513" s="29">
        <v>45295</v>
      </c>
      <c r="C1513" s="5" t="s">
        <v>922</v>
      </c>
      <c r="D1513" s="32" t="s">
        <v>923</v>
      </c>
      <c r="E1513" s="37">
        <v>6281347197036</v>
      </c>
      <c r="F1513" s="5" t="s">
        <v>1288</v>
      </c>
      <c r="G1513" s="28">
        <v>1</v>
      </c>
      <c r="H1513" s="33">
        <f>VLOOKUP($F1513,Produk!$B$2:$C$75,2,0)</f>
        <v>35000</v>
      </c>
      <c r="I1513" s="33">
        <f t="shared" si="48"/>
        <v>35000</v>
      </c>
      <c r="J1513" s="30" t="s">
        <v>1299</v>
      </c>
      <c r="K1513" s="5" t="s">
        <v>1279</v>
      </c>
      <c r="L1513" s="21"/>
      <c r="M1513" s="21"/>
      <c r="N1513" s="21"/>
      <c r="O1513" s="21"/>
      <c r="P1513" s="21"/>
      <c r="Q1513" s="21"/>
      <c r="R1513" s="21"/>
      <c r="S1513" s="21"/>
      <c r="T1513" s="21"/>
      <c r="U1513" s="21"/>
      <c r="V1513" s="21"/>
      <c r="W1513" s="21"/>
    </row>
    <row r="1514" spans="1:23" ht="20">
      <c r="A1514" s="35" t="s">
        <v>1292</v>
      </c>
      <c r="B1514" s="29">
        <v>45295</v>
      </c>
      <c r="C1514" s="5" t="s">
        <v>922</v>
      </c>
      <c r="D1514" s="32" t="s">
        <v>923</v>
      </c>
      <c r="E1514" s="37">
        <v>6281347197036</v>
      </c>
      <c r="F1514" s="5" t="s">
        <v>1355</v>
      </c>
      <c r="G1514" s="28">
        <v>1</v>
      </c>
      <c r="H1514" s="33">
        <f>VLOOKUP($F1514,Produk!$B$2:$C$75,2,0)</f>
        <v>15000</v>
      </c>
      <c r="I1514" s="33">
        <f t="shared" si="48"/>
        <v>15000</v>
      </c>
      <c r="J1514" s="30" t="s">
        <v>1299</v>
      </c>
      <c r="K1514" s="5" t="s">
        <v>1279</v>
      </c>
      <c r="L1514" s="21"/>
      <c r="M1514" s="21"/>
      <c r="N1514" s="21"/>
      <c r="O1514" s="21"/>
      <c r="P1514" s="21"/>
      <c r="Q1514" s="21"/>
      <c r="R1514" s="21"/>
      <c r="S1514" s="21"/>
      <c r="T1514" s="21"/>
      <c r="U1514" s="21"/>
      <c r="V1514" s="21"/>
      <c r="W1514" s="21"/>
    </row>
    <row r="1515" spans="1:23" ht="20">
      <c r="A1515" s="35" t="s">
        <v>1292</v>
      </c>
      <c r="B1515" s="29">
        <v>45295</v>
      </c>
      <c r="C1515" s="5" t="s">
        <v>922</v>
      </c>
      <c r="D1515" s="32" t="s">
        <v>923</v>
      </c>
      <c r="E1515" s="37">
        <v>6281347197036</v>
      </c>
      <c r="F1515" s="5" t="s">
        <v>1285</v>
      </c>
      <c r="G1515" s="28">
        <v>1</v>
      </c>
      <c r="H1515" s="33">
        <f>VLOOKUP($F1515,Produk!$B$2:$C$75,2,0)</f>
        <v>10000</v>
      </c>
      <c r="I1515" s="33">
        <f t="shared" si="48"/>
        <v>10000</v>
      </c>
      <c r="J1515" s="30" t="s">
        <v>1299</v>
      </c>
      <c r="K1515" s="5" t="s">
        <v>1279</v>
      </c>
      <c r="L1515" s="21"/>
      <c r="M1515" s="21"/>
      <c r="N1515" s="21"/>
      <c r="O1515" s="21"/>
      <c r="P1515" s="21"/>
      <c r="Q1515" s="21"/>
      <c r="R1515" s="21"/>
      <c r="S1515" s="21"/>
      <c r="T1515" s="21"/>
      <c r="U1515" s="21"/>
      <c r="V1515" s="21"/>
      <c r="W1515" s="21"/>
    </row>
    <row r="1516" spans="1:23" ht="20">
      <c r="A1516" s="5" t="s">
        <v>1270</v>
      </c>
      <c r="B1516" s="31">
        <v>45297</v>
      </c>
      <c r="C1516" s="38" t="s">
        <v>926</v>
      </c>
      <c r="D1516" s="32" t="s">
        <v>927</v>
      </c>
      <c r="E1516" s="37">
        <v>6281224643946</v>
      </c>
      <c r="F1516" s="5" t="s">
        <v>1288</v>
      </c>
      <c r="G1516" s="28">
        <v>1</v>
      </c>
      <c r="H1516" s="33">
        <f>VLOOKUP($F1516,Produk!$B$2:$C$75,2,0)</f>
        <v>35000</v>
      </c>
      <c r="I1516" s="33">
        <f t="shared" si="48"/>
        <v>35000</v>
      </c>
      <c r="J1516" s="30" t="s">
        <v>1266</v>
      </c>
      <c r="K1516" s="5" t="s">
        <v>1267</v>
      </c>
      <c r="L1516" s="21"/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  <c r="W1516" s="21"/>
    </row>
    <row r="1517" spans="1:23" ht="20">
      <c r="A1517" s="5" t="s">
        <v>1270</v>
      </c>
      <c r="B1517" s="31">
        <v>45297</v>
      </c>
      <c r="C1517" s="5" t="s">
        <v>926</v>
      </c>
      <c r="D1517" s="32" t="s">
        <v>927</v>
      </c>
      <c r="E1517" s="37">
        <v>6281224643946</v>
      </c>
      <c r="F1517" s="5" t="s">
        <v>1346</v>
      </c>
      <c r="G1517" s="28">
        <v>2</v>
      </c>
      <c r="H1517" s="33">
        <f>VLOOKUP($F1517,Produk!$B$2:$C$75,2,0)</f>
        <v>25000</v>
      </c>
      <c r="I1517" s="33">
        <f t="shared" si="48"/>
        <v>50000</v>
      </c>
      <c r="J1517" s="30" t="s">
        <v>1266</v>
      </c>
      <c r="K1517" s="5" t="s">
        <v>1267</v>
      </c>
      <c r="L1517" s="21"/>
      <c r="M1517" s="21"/>
      <c r="N1517" s="21"/>
      <c r="O1517" s="21"/>
      <c r="P1517" s="21"/>
      <c r="Q1517" s="21"/>
      <c r="R1517" s="21"/>
      <c r="S1517" s="21"/>
      <c r="T1517" s="21"/>
      <c r="U1517" s="21"/>
      <c r="V1517" s="21"/>
      <c r="W1517" s="21"/>
    </row>
    <row r="1518" spans="1:23" ht="20">
      <c r="A1518" s="5" t="s">
        <v>1275</v>
      </c>
      <c r="B1518" s="31">
        <v>45298</v>
      </c>
      <c r="C1518" s="5" t="s">
        <v>3</v>
      </c>
      <c r="D1518" s="32" t="s">
        <v>4</v>
      </c>
      <c r="E1518" s="37">
        <v>6281231177447</v>
      </c>
      <c r="F1518" s="5" t="s">
        <v>1288</v>
      </c>
      <c r="G1518" s="28">
        <v>2</v>
      </c>
      <c r="H1518" s="33">
        <f>VLOOKUP($F1518,Produk!$B$2:$C$75,2,0)</f>
        <v>35000</v>
      </c>
      <c r="I1518" s="33">
        <f t="shared" si="48"/>
        <v>70000</v>
      </c>
      <c r="J1518" s="26" t="s">
        <v>1494</v>
      </c>
      <c r="K1518" s="5" t="s">
        <v>1267</v>
      </c>
      <c r="L1518" s="21"/>
      <c r="M1518" s="21"/>
      <c r="N1518" s="21"/>
      <c r="O1518" s="21"/>
      <c r="P1518" s="21"/>
      <c r="Q1518" s="21"/>
      <c r="R1518" s="21"/>
      <c r="S1518" s="21"/>
      <c r="T1518" s="21"/>
      <c r="U1518" s="21"/>
      <c r="V1518" s="21"/>
      <c r="W1518" s="21"/>
    </row>
    <row r="1519" spans="1:23" ht="20">
      <c r="A1519" s="5" t="s">
        <v>1275</v>
      </c>
      <c r="B1519" s="31">
        <v>45298</v>
      </c>
      <c r="C1519" s="5" t="s">
        <v>3</v>
      </c>
      <c r="D1519" s="32" t="s">
        <v>4</v>
      </c>
      <c r="E1519" s="37">
        <v>6281231177447</v>
      </c>
      <c r="F1519" s="5" t="s">
        <v>1287</v>
      </c>
      <c r="G1519" s="28">
        <v>2</v>
      </c>
      <c r="H1519" s="33">
        <f>VLOOKUP($F1519,Produk!$B$2:$C$75,2,0)</f>
        <v>27000</v>
      </c>
      <c r="I1519" s="33">
        <f t="shared" si="48"/>
        <v>54000</v>
      </c>
      <c r="J1519" s="26" t="s">
        <v>1494</v>
      </c>
      <c r="K1519" s="5" t="s">
        <v>1267</v>
      </c>
      <c r="L1519" s="21"/>
      <c r="M1519" s="21"/>
      <c r="N1519" s="21"/>
      <c r="O1519" s="21"/>
      <c r="P1519" s="21"/>
      <c r="Q1519" s="21"/>
      <c r="R1519" s="21"/>
      <c r="S1519" s="21"/>
      <c r="T1519" s="21"/>
      <c r="U1519" s="21"/>
      <c r="V1519" s="21"/>
      <c r="W1519" s="21"/>
    </row>
    <row r="1520" spans="1:23" ht="20">
      <c r="A1520" s="5" t="s">
        <v>1281</v>
      </c>
      <c r="B1520" s="31">
        <v>45300</v>
      </c>
      <c r="C1520" s="5" t="s">
        <v>3</v>
      </c>
      <c r="D1520" s="32" t="s">
        <v>4</v>
      </c>
      <c r="E1520" s="37">
        <v>6281231177447</v>
      </c>
      <c r="F1520" s="5" t="s">
        <v>1288</v>
      </c>
      <c r="G1520" s="28">
        <v>1</v>
      </c>
      <c r="H1520" s="33">
        <f>VLOOKUP($F1520,Produk!$B$2:$C$75,2,0)</f>
        <v>35000</v>
      </c>
      <c r="I1520" s="33">
        <f t="shared" si="48"/>
        <v>35000</v>
      </c>
      <c r="J1520" s="26" t="s">
        <v>1272</v>
      </c>
      <c r="K1520" s="5" t="s">
        <v>1278</v>
      </c>
      <c r="L1520" s="21"/>
      <c r="M1520" s="21"/>
      <c r="N1520" s="21"/>
      <c r="O1520" s="21"/>
      <c r="P1520" s="21"/>
      <c r="Q1520" s="21"/>
      <c r="R1520" s="21"/>
      <c r="S1520" s="21"/>
      <c r="T1520" s="21"/>
      <c r="U1520" s="21"/>
      <c r="V1520" s="21"/>
      <c r="W1520" s="21"/>
    </row>
    <row r="1521" spans="1:23" ht="20">
      <c r="A1521" s="5" t="s">
        <v>1281</v>
      </c>
      <c r="B1521" s="31">
        <v>45300</v>
      </c>
      <c r="C1521" s="5" t="s">
        <v>3</v>
      </c>
      <c r="D1521" s="32" t="s">
        <v>4</v>
      </c>
      <c r="E1521" s="37">
        <v>6281231177447</v>
      </c>
      <c r="F1521" s="5" t="s">
        <v>1287</v>
      </c>
      <c r="G1521" s="28">
        <v>1</v>
      </c>
      <c r="H1521" s="33">
        <f>VLOOKUP($F1521,Produk!$B$2:$C$75,2,0)</f>
        <v>27000</v>
      </c>
      <c r="I1521" s="33">
        <f t="shared" si="48"/>
        <v>27000</v>
      </c>
      <c r="J1521" s="26" t="s">
        <v>1272</v>
      </c>
      <c r="K1521" s="5" t="s">
        <v>1278</v>
      </c>
      <c r="L1521" s="21"/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  <c r="W1521" s="21"/>
    </row>
    <row r="1522" spans="1:23" ht="20">
      <c r="A1522" s="5" t="s">
        <v>1264</v>
      </c>
      <c r="B1522" s="31">
        <v>45303</v>
      </c>
      <c r="C1522" s="5" t="s">
        <v>934</v>
      </c>
      <c r="D1522" s="32" t="s">
        <v>935</v>
      </c>
      <c r="E1522" s="37" t="s">
        <v>1357</v>
      </c>
      <c r="F1522" s="5" t="s">
        <v>1324</v>
      </c>
      <c r="G1522" s="28">
        <v>1</v>
      </c>
      <c r="H1522" s="33">
        <f>VLOOKUP($F1522,Produk!$B$2:$C$75,2,0)</f>
        <v>45000</v>
      </c>
      <c r="I1522" s="33">
        <f t="shared" si="48"/>
        <v>45000</v>
      </c>
      <c r="J1522" s="26" t="s">
        <v>1272</v>
      </c>
      <c r="K1522" s="5" t="s">
        <v>1267</v>
      </c>
      <c r="L1522" s="21"/>
      <c r="M1522" s="21"/>
      <c r="N1522" s="21"/>
      <c r="O1522" s="21"/>
      <c r="P1522" s="21"/>
      <c r="Q1522" s="21"/>
      <c r="R1522" s="21"/>
      <c r="S1522" s="21"/>
      <c r="T1522" s="21"/>
      <c r="U1522" s="21"/>
      <c r="V1522" s="21"/>
      <c r="W1522" s="21"/>
    </row>
    <row r="1523" spans="1:23" ht="20">
      <c r="A1523" s="5" t="s">
        <v>1264</v>
      </c>
      <c r="B1523" s="31">
        <v>45303</v>
      </c>
      <c r="C1523" s="5" t="s">
        <v>934</v>
      </c>
      <c r="D1523" s="32" t="s">
        <v>935</v>
      </c>
      <c r="E1523" s="37" t="s">
        <v>1357</v>
      </c>
      <c r="F1523" s="5" t="s">
        <v>1282</v>
      </c>
      <c r="G1523" s="28">
        <v>1</v>
      </c>
      <c r="H1523" s="33">
        <f>VLOOKUP($F1523,Produk!$B$2:$C$75,2,0)</f>
        <v>30000</v>
      </c>
      <c r="I1523" s="33">
        <f t="shared" si="48"/>
        <v>30000</v>
      </c>
      <c r="J1523" s="26" t="s">
        <v>1272</v>
      </c>
      <c r="K1523" s="5" t="s">
        <v>1267</v>
      </c>
      <c r="L1523" s="21"/>
      <c r="M1523" s="21"/>
      <c r="N1523" s="21"/>
      <c r="O1523" s="21"/>
      <c r="P1523" s="21"/>
      <c r="Q1523" s="21"/>
      <c r="R1523" s="21"/>
      <c r="S1523" s="21"/>
      <c r="T1523" s="21"/>
      <c r="U1523" s="21"/>
      <c r="V1523" s="21"/>
      <c r="W1523" s="21"/>
    </row>
    <row r="1524" spans="1:23" ht="20">
      <c r="A1524" s="5" t="s">
        <v>1264</v>
      </c>
      <c r="B1524" s="31">
        <v>45303</v>
      </c>
      <c r="C1524" s="5" t="s">
        <v>934</v>
      </c>
      <c r="D1524" s="32" t="s">
        <v>935</v>
      </c>
      <c r="E1524" s="37" t="s">
        <v>1357</v>
      </c>
      <c r="F1524" s="5" t="s">
        <v>1331</v>
      </c>
      <c r="G1524" s="28">
        <v>2</v>
      </c>
      <c r="H1524" s="33">
        <f>VLOOKUP($F1524,Produk!$B$2:$C$75,2,0)</f>
        <v>25000</v>
      </c>
      <c r="I1524" s="33">
        <f t="shared" si="48"/>
        <v>50000</v>
      </c>
      <c r="J1524" s="30" t="s">
        <v>1299</v>
      </c>
      <c r="K1524" s="5" t="s">
        <v>1267</v>
      </c>
      <c r="L1524" s="21"/>
      <c r="M1524" s="21"/>
      <c r="N1524" s="21"/>
      <c r="O1524" s="21"/>
      <c r="P1524" s="21"/>
      <c r="Q1524" s="21"/>
      <c r="R1524" s="21"/>
      <c r="S1524" s="21"/>
      <c r="T1524" s="21"/>
      <c r="U1524" s="21"/>
      <c r="V1524" s="21"/>
      <c r="W1524" s="21"/>
    </row>
    <row r="1525" spans="1:23" ht="20">
      <c r="A1525" s="5" t="s">
        <v>1270</v>
      </c>
      <c r="B1525" s="31">
        <v>45304</v>
      </c>
      <c r="C1525" s="5" t="s">
        <v>3</v>
      </c>
      <c r="D1525" s="32" t="s">
        <v>4</v>
      </c>
      <c r="E1525" s="37">
        <v>6281231177447</v>
      </c>
      <c r="F1525" s="5" t="s">
        <v>1355</v>
      </c>
      <c r="G1525" s="28">
        <v>1</v>
      </c>
      <c r="H1525" s="33">
        <f>VLOOKUP($F1525,Produk!$B$2:$C$75,2,0)</f>
        <v>15000</v>
      </c>
      <c r="I1525" s="33">
        <f t="shared" si="48"/>
        <v>15000</v>
      </c>
      <c r="J1525" s="26" t="s">
        <v>1272</v>
      </c>
      <c r="K1525" s="5" t="s">
        <v>1278</v>
      </c>
      <c r="L1525" s="21"/>
      <c r="M1525" s="21"/>
      <c r="N1525" s="21"/>
      <c r="O1525" s="21"/>
      <c r="P1525" s="21"/>
      <c r="Q1525" s="21"/>
      <c r="R1525" s="21"/>
      <c r="S1525" s="21"/>
      <c r="T1525" s="21"/>
      <c r="U1525" s="21"/>
      <c r="V1525" s="21"/>
      <c r="W1525" s="21"/>
    </row>
    <row r="1526" spans="1:23" ht="20">
      <c r="A1526" s="5" t="s">
        <v>1270</v>
      </c>
      <c r="B1526" s="31">
        <v>45304</v>
      </c>
      <c r="C1526" s="5" t="s">
        <v>3</v>
      </c>
      <c r="D1526" s="32" t="s">
        <v>4</v>
      </c>
      <c r="E1526" s="37">
        <v>6281231177447</v>
      </c>
      <c r="F1526" s="5" t="s">
        <v>1286</v>
      </c>
      <c r="G1526" s="28">
        <v>1</v>
      </c>
      <c r="H1526" s="33">
        <f>VLOOKUP($F1526,Produk!$B$2:$C$75,2,0)</f>
        <v>25000</v>
      </c>
      <c r="I1526" s="33">
        <f t="shared" si="48"/>
        <v>25000</v>
      </c>
      <c r="J1526" s="26" t="s">
        <v>1494</v>
      </c>
      <c r="K1526" s="5" t="s">
        <v>1278</v>
      </c>
      <c r="L1526" s="21"/>
      <c r="M1526" s="21"/>
      <c r="N1526" s="21"/>
      <c r="O1526" s="21"/>
      <c r="P1526" s="21"/>
      <c r="Q1526" s="21"/>
      <c r="R1526" s="21"/>
      <c r="S1526" s="21"/>
      <c r="T1526" s="21"/>
      <c r="U1526" s="21"/>
      <c r="V1526" s="21"/>
      <c r="W1526" s="21"/>
    </row>
    <row r="1527" spans="1:23" ht="20">
      <c r="A1527" s="5" t="s">
        <v>1270</v>
      </c>
      <c r="B1527" s="31">
        <v>45304</v>
      </c>
      <c r="C1527" s="5" t="s">
        <v>3</v>
      </c>
      <c r="D1527" s="32" t="s">
        <v>4</v>
      </c>
      <c r="E1527" s="37">
        <v>6281231177447</v>
      </c>
      <c r="F1527" s="5" t="s">
        <v>1282</v>
      </c>
      <c r="G1527" s="28">
        <v>1</v>
      </c>
      <c r="H1527" s="33">
        <f>VLOOKUP($F1527,Produk!$B$2:$C$75,2,0)</f>
        <v>30000</v>
      </c>
      <c r="I1527" s="33">
        <f t="shared" si="48"/>
        <v>30000</v>
      </c>
      <c r="J1527" s="26" t="s">
        <v>1494</v>
      </c>
      <c r="K1527" s="5" t="s">
        <v>1278</v>
      </c>
      <c r="L1527" s="21"/>
      <c r="M1527" s="21"/>
      <c r="N1527" s="21"/>
      <c r="O1527" s="21"/>
      <c r="P1527" s="21"/>
      <c r="Q1527" s="21"/>
      <c r="R1527" s="21"/>
      <c r="S1527" s="21"/>
      <c r="T1527" s="21"/>
      <c r="U1527" s="21"/>
      <c r="V1527" s="21"/>
      <c r="W1527" s="21"/>
    </row>
    <row r="1528" spans="1:23" ht="20">
      <c r="A1528" s="5" t="s">
        <v>1270</v>
      </c>
      <c r="B1528" s="31">
        <v>45304</v>
      </c>
      <c r="C1528" s="5" t="s">
        <v>3</v>
      </c>
      <c r="D1528" s="32" t="s">
        <v>4</v>
      </c>
      <c r="E1528" s="37">
        <v>6281231177447</v>
      </c>
      <c r="F1528" s="5" t="s">
        <v>1325</v>
      </c>
      <c r="G1528" s="28">
        <v>1</v>
      </c>
      <c r="H1528" s="33">
        <f>VLOOKUP($F1528,Produk!$B$2:$C$75,2,0)</f>
        <v>22000</v>
      </c>
      <c r="I1528" s="33">
        <f t="shared" si="48"/>
        <v>22000</v>
      </c>
      <c r="J1528" s="26" t="s">
        <v>1272</v>
      </c>
      <c r="K1528" s="5" t="s">
        <v>1278</v>
      </c>
      <c r="L1528" s="21"/>
      <c r="M1528" s="21"/>
      <c r="N1528" s="21"/>
      <c r="O1528" s="21"/>
      <c r="P1528" s="21"/>
      <c r="Q1528" s="21"/>
      <c r="R1528" s="21"/>
      <c r="S1528" s="21"/>
      <c r="T1528" s="21"/>
      <c r="U1528" s="21"/>
      <c r="V1528" s="21"/>
      <c r="W1528" s="21"/>
    </row>
    <row r="1529" spans="1:23" ht="20">
      <c r="A1529" s="5" t="s">
        <v>1270</v>
      </c>
      <c r="B1529" s="31">
        <v>45304</v>
      </c>
      <c r="C1529" s="5" t="s">
        <v>3</v>
      </c>
      <c r="D1529" s="32" t="s">
        <v>4</v>
      </c>
      <c r="E1529" s="37">
        <v>6281231177447</v>
      </c>
      <c r="F1529" s="5" t="s">
        <v>1273</v>
      </c>
      <c r="G1529" s="28">
        <v>1</v>
      </c>
      <c r="H1529" s="33">
        <f>VLOOKUP($F1529,Produk!$B$2:$C$75,2,0)</f>
        <v>22000</v>
      </c>
      <c r="I1529" s="33">
        <f t="shared" si="48"/>
        <v>22000</v>
      </c>
      <c r="J1529" s="26" t="s">
        <v>1272</v>
      </c>
      <c r="K1529" s="5" t="s">
        <v>1278</v>
      </c>
      <c r="L1529" s="21"/>
      <c r="M1529" s="21"/>
      <c r="N1529" s="21"/>
      <c r="O1529" s="21"/>
      <c r="P1529" s="21"/>
      <c r="Q1529" s="21"/>
      <c r="R1529" s="21"/>
      <c r="S1529" s="21"/>
      <c r="T1529" s="21"/>
      <c r="U1529" s="21"/>
      <c r="V1529" s="21"/>
      <c r="W1529" s="21"/>
    </row>
    <row r="1530" spans="1:23" ht="20">
      <c r="A1530" s="5" t="s">
        <v>1275</v>
      </c>
      <c r="B1530" s="31">
        <v>45305</v>
      </c>
      <c r="C1530" s="5" t="s">
        <v>937</v>
      </c>
      <c r="D1530" s="32" t="s">
        <v>938</v>
      </c>
      <c r="E1530" s="37">
        <v>6285716649391</v>
      </c>
      <c r="F1530" s="5" t="s">
        <v>1335</v>
      </c>
      <c r="G1530" s="28">
        <v>3</v>
      </c>
      <c r="H1530" s="33">
        <f>VLOOKUP($F1530,Produk!$B$2:$C$75,2,0)</f>
        <v>25000</v>
      </c>
      <c r="I1530" s="33">
        <f t="shared" si="48"/>
        <v>75000</v>
      </c>
      <c r="J1530" s="30" t="s">
        <v>1266</v>
      </c>
      <c r="K1530" s="5" t="s">
        <v>1267</v>
      </c>
      <c r="L1530" s="21"/>
      <c r="M1530" s="21"/>
      <c r="N1530" s="21"/>
      <c r="O1530" s="21"/>
      <c r="P1530" s="21"/>
      <c r="Q1530" s="21"/>
      <c r="R1530" s="21"/>
      <c r="S1530" s="21"/>
      <c r="T1530" s="21"/>
      <c r="U1530" s="21"/>
      <c r="V1530" s="21"/>
      <c r="W1530" s="21"/>
    </row>
    <row r="1531" spans="1:23" ht="20">
      <c r="A1531" s="5" t="s">
        <v>1275</v>
      </c>
      <c r="B1531" s="31">
        <v>45305</v>
      </c>
      <c r="C1531" s="5" t="s">
        <v>937</v>
      </c>
      <c r="D1531" s="32" t="s">
        <v>938</v>
      </c>
      <c r="E1531" s="37">
        <v>6285716649391</v>
      </c>
      <c r="F1531" s="5" t="s">
        <v>1331</v>
      </c>
      <c r="G1531" s="28">
        <v>1</v>
      </c>
      <c r="H1531" s="33">
        <f>VLOOKUP($F1531,Produk!$B$2:$C$75,2,0)</f>
        <v>25000</v>
      </c>
      <c r="I1531" s="33">
        <f t="shared" si="48"/>
        <v>25000</v>
      </c>
      <c r="J1531" s="30" t="s">
        <v>1266</v>
      </c>
      <c r="K1531" s="5" t="s">
        <v>1267</v>
      </c>
      <c r="L1531" s="21"/>
      <c r="M1531" s="21"/>
      <c r="N1531" s="21"/>
      <c r="O1531" s="21"/>
      <c r="P1531" s="21"/>
      <c r="Q1531" s="21"/>
      <c r="R1531" s="21"/>
      <c r="S1531" s="21"/>
      <c r="T1531" s="21"/>
      <c r="U1531" s="21"/>
      <c r="V1531" s="21"/>
      <c r="W1531" s="21"/>
    </row>
    <row r="1532" spans="1:23" ht="20">
      <c r="A1532" s="5" t="s">
        <v>1275</v>
      </c>
      <c r="B1532" s="31">
        <v>45305</v>
      </c>
      <c r="C1532" s="5" t="s">
        <v>937</v>
      </c>
      <c r="D1532" s="32" t="s">
        <v>938</v>
      </c>
      <c r="E1532" s="37">
        <v>6285716649391</v>
      </c>
      <c r="F1532" s="5" t="s">
        <v>1268</v>
      </c>
      <c r="G1532" s="28">
        <v>1</v>
      </c>
      <c r="H1532" s="33">
        <f>VLOOKUP($F1532,Produk!$B$2:$C$75,2,0)</f>
        <v>35000</v>
      </c>
      <c r="I1532" s="33">
        <f t="shared" si="48"/>
        <v>35000</v>
      </c>
      <c r="J1532" s="30" t="s">
        <v>1272</v>
      </c>
      <c r="K1532" s="5" t="s">
        <v>1267</v>
      </c>
      <c r="L1532" s="21"/>
      <c r="M1532" s="21"/>
      <c r="N1532" s="21"/>
      <c r="O1532" s="21"/>
      <c r="P1532" s="21"/>
      <c r="Q1532" s="21"/>
      <c r="R1532" s="21"/>
      <c r="S1532" s="21"/>
      <c r="T1532" s="21"/>
      <c r="U1532" s="21"/>
      <c r="V1532" s="21"/>
      <c r="W1532" s="21"/>
    </row>
    <row r="1533" spans="1:23" ht="20">
      <c r="A1533" s="5" t="s">
        <v>1275</v>
      </c>
      <c r="B1533" s="31">
        <v>45305</v>
      </c>
      <c r="C1533" s="5" t="s">
        <v>939</v>
      </c>
      <c r="D1533" s="32" t="s">
        <v>940</v>
      </c>
      <c r="E1533" s="37" t="s">
        <v>1358</v>
      </c>
      <c r="F1533" s="5" t="s">
        <v>1324</v>
      </c>
      <c r="G1533" s="28">
        <v>1</v>
      </c>
      <c r="H1533" s="33">
        <f>VLOOKUP($F1533,Produk!$B$2:$C$75,2,0)</f>
        <v>45000</v>
      </c>
      <c r="I1533" s="33">
        <f t="shared" si="48"/>
        <v>45000</v>
      </c>
      <c r="J1533" s="30" t="s">
        <v>1272</v>
      </c>
      <c r="K1533" s="5" t="s">
        <v>1267</v>
      </c>
      <c r="L1533" s="21"/>
      <c r="M1533" s="21"/>
      <c r="N1533" s="21"/>
      <c r="O1533" s="21"/>
      <c r="P1533" s="21"/>
      <c r="Q1533" s="21"/>
      <c r="R1533" s="21"/>
      <c r="S1533" s="21"/>
      <c r="T1533" s="21"/>
      <c r="U1533" s="21"/>
      <c r="V1533" s="21"/>
      <c r="W1533" s="21"/>
    </row>
    <row r="1534" spans="1:23" ht="20">
      <c r="A1534" s="5" t="s">
        <v>1275</v>
      </c>
      <c r="B1534" s="31">
        <v>45305</v>
      </c>
      <c r="C1534" s="5" t="s">
        <v>939</v>
      </c>
      <c r="D1534" s="32" t="s">
        <v>940</v>
      </c>
      <c r="E1534" s="37" t="s">
        <v>1358</v>
      </c>
      <c r="F1534" s="5" t="s">
        <v>1268</v>
      </c>
      <c r="G1534" s="28">
        <v>1</v>
      </c>
      <c r="H1534" s="33">
        <f>VLOOKUP($F1534,Produk!$B$2:$C$75,2,0)</f>
        <v>35000</v>
      </c>
      <c r="I1534" s="33">
        <f t="shared" si="48"/>
        <v>35000</v>
      </c>
      <c r="J1534" s="30" t="s">
        <v>1272</v>
      </c>
      <c r="K1534" s="5" t="s">
        <v>1267</v>
      </c>
      <c r="L1534" s="21"/>
      <c r="M1534" s="21"/>
      <c r="N1534" s="21"/>
      <c r="O1534" s="21"/>
      <c r="P1534" s="21"/>
      <c r="Q1534" s="21"/>
      <c r="R1534" s="21"/>
      <c r="S1534" s="21"/>
      <c r="T1534" s="21"/>
      <c r="U1534" s="21"/>
      <c r="V1534" s="21"/>
      <c r="W1534" s="21"/>
    </row>
    <row r="1535" spans="1:23" ht="20">
      <c r="A1535" s="5" t="s">
        <v>1275</v>
      </c>
      <c r="B1535" s="31">
        <v>45305</v>
      </c>
      <c r="C1535" s="5" t="s">
        <v>939</v>
      </c>
      <c r="D1535" s="32" t="s">
        <v>940</v>
      </c>
      <c r="E1535" s="37" t="s">
        <v>1358</v>
      </c>
      <c r="F1535" s="5" t="s">
        <v>1285</v>
      </c>
      <c r="G1535" s="28">
        <v>1</v>
      </c>
      <c r="H1535" s="33">
        <f>VLOOKUP($F1535,Produk!$B$2:$C$75,2,0)</f>
        <v>10000</v>
      </c>
      <c r="I1535" s="33">
        <f t="shared" si="48"/>
        <v>10000</v>
      </c>
      <c r="J1535" s="30" t="s">
        <v>1272</v>
      </c>
      <c r="K1535" s="5" t="s">
        <v>1267</v>
      </c>
      <c r="L1535" s="21"/>
      <c r="M1535" s="21"/>
      <c r="N1535" s="21"/>
      <c r="O1535" s="21"/>
      <c r="P1535" s="21"/>
      <c r="Q1535" s="21"/>
      <c r="R1535" s="21"/>
      <c r="S1535" s="21"/>
      <c r="T1535" s="21"/>
      <c r="U1535" s="21"/>
      <c r="V1535" s="21"/>
      <c r="W1535" s="21"/>
    </row>
    <row r="1536" spans="1:23" ht="20">
      <c r="A1536" s="5" t="s">
        <v>1275</v>
      </c>
      <c r="B1536" s="31">
        <v>45305</v>
      </c>
      <c r="C1536" s="5" t="s">
        <v>939</v>
      </c>
      <c r="D1536" s="32" t="s">
        <v>940</v>
      </c>
      <c r="E1536" s="37" t="s">
        <v>1358</v>
      </c>
      <c r="F1536" s="5" t="s">
        <v>1274</v>
      </c>
      <c r="G1536" s="28">
        <v>1</v>
      </c>
      <c r="H1536" s="33">
        <f>VLOOKUP($F1536,Produk!$B$2:$C$75,2,0)</f>
        <v>22000</v>
      </c>
      <c r="I1536" s="33">
        <f t="shared" si="48"/>
        <v>22000</v>
      </c>
      <c r="J1536" s="30" t="s">
        <v>1272</v>
      </c>
      <c r="K1536" s="5" t="s">
        <v>1267</v>
      </c>
      <c r="L1536" s="21"/>
      <c r="M1536" s="21"/>
      <c r="N1536" s="21"/>
      <c r="O1536" s="21"/>
      <c r="P1536" s="21"/>
      <c r="Q1536" s="21"/>
      <c r="R1536" s="21"/>
      <c r="S1536" s="21"/>
      <c r="T1536" s="21"/>
      <c r="U1536" s="21"/>
      <c r="V1536" s="21"/>
      <c r="W1536" s="21"/>
    </row>
    <row r="1537" spans="1:23" ht="20">
      <c r="A1537" s="5" t="s">
        <v>1275</v>
      </c>
      <c r="B1537" s="31">
        <v>45305</v>
      </c>
      <c r="C1537" s="5" t="s">
        <v>939</v>
      </c>
      <c r="D1537" s="32" t="s">
        <v>940</v>
      </c>
      <c r="E1537" s="37" t="s">
        <v>1358</v>
      </c>
      <c r="F1537" s="5" t="s">
        <v>1273</v>
      </c>
      <c r="G1537" s="28">
        <v>1</v>
      </c>
      <c r="H1537" s="33">
        <f>VLOOKUP($F1537,Produk!$B$2:$C$75,2,0)</f>
        <v>22000</v>
      </c>
      <c r="I1537" s="33">
        <f t="shared" si="48"/>
        <v>22000</v>
      </c>
      <c r="J1537" s="30" t="s">
        <v>1272</v>
      </c>
      <c r="K1537" s="5" t="s">
        <v>1267</v>
      </c>
      <c r="L1537" s="21"/>
      <c r="M1537" s="21"/>
      <c r="N1537" s="21"/>
      <c r="O1537" s="21"/>
      <c r="P1537" s="21"/>
      <c r="Q1537" s="21"/>
      <c r="R1537" s="21"/>
      <c r="S1537" s="21"/>
      <c r="T1537" s="21"/>
      <c r="U1537" s="21"/>
      <c r="V1537" s="21"/>
      <c r="W1537" s="21"/>
    </row>
    <row r="1538" spans="1:23" ht="20">
      <c r="A1538" s="5" t="s">
        <v>1275</v>
      </c>
      <c r="B1538" s="31">
        <v>45305</v>
      </c>
      <c r="C1538" s="5" t="s">
        <v>939</v>
      </c>
      <c r="D1538" s="32" t="s">
        <v>940</v>
      </c>
      <c r="E1538" s="37" t="s">
        <v>1358</v>
      </c>
      <c r="F1538" s="5" t="s">
        <v>1325</v>
      </c>
      <c r="G1538" s="28">
        <v>1</v>
      </c>
      <c r="H1538" s="33">
        <f>VLOOKUP($F1538,Produk!$B$2:$C$75,2,0)</f>
        <v>22000</v>
      </c>
      <c r="I1538" s="33">
        <f t="shared" si="48"/>
        <v>22000</v>
      </c>
      <c r="J1538" s="30" t="s">
        <v>1272</v>
      </c>
      <c r="K1538" s="5" t="s">
        <v>1267</v>
      </c>
      <c r="L1538" s="21"/>
      <c r="M1538" s="21"/>
      <c r="N1538" s="21"/>
      <c r="O1538" s="21"/>
      <c r="P1538" s="21"/>
      <c r="Q1538" s="21"/>
      <c r="R1538" s="21"/>
      <c r="S1538" s="21"/>
      <c r="T1538" s="21"/>
      <c r="U1538" s="21"/>
      <c r="V1538" s="21"/>
      <c r="W1538" s="21"/>
    </row>
    <row r="1539" spans="1:23" ht="20">
      <c r="A1539" s="5" t="s">
        <v>1275</v>
      </c>
      <c r="B1539" s="31">
        <v>45305</v>
      </c>
      <c r="C1539" s="5" t="s">
        <v>3</v>
      </c>
      <c r="D1539" s="32" t="s">
        <v>4</v>
      </c>
      <c r="E1539" s="37">
        <v>6281231177447</v>
      </c>
      <c r="F1539" s="5" t="s">
        <v>1268</v>
      </c>
      <c r="G1539" s="28">
        <v>1</v>
      </c>
      <c r="H1539" s="33">
        <f>VLOOKUP($F1539,Produk!$B$2:$C$75,2,0)</f>
        <v>35000</v>
      </c>
      <c r="I1539" s="33">
        <f t="shared" si="48"/>
        <v>35000</v>
      </c>
      <c r="J1539" s="30" t="s">
        <v>1266</v>
      </c>
      <c r="K1539" s="5" t="s">
        <v>1267</v>
      </c>
      <c r="L1539" s="21"/>
      <c r="M1539" s="21"/>
      <c r="N1539" s="21"/>
      <c r="O1539" s="21"/>
      <c r="P1539" s="21"/>
      <c r="Q1539" s="21"/>
      <c r="R1539" s="21"/>
      <c r="S1539" s="21"/>
      <c r="T1539" s="21"/>
      <c r="U1539" s="21"/>
      <c r="V1539" s="21"/>
      <c r="W1539" s="21"/>
    </row>
    <row r="1540" spans="1:23" ht="20">
      <c r="A1540" s="5" t="s">
        <v>1275</v>
      </c>
      <c r="B1540" s="31">
        <v>45305</v>
      </c>
      <c r="C1540" s="5" t="s">
        <v>3</v>
      </c>
      <c r="D1540" s="32" t="s">
        <v>4</v>
      </c>
      <c r="E1540" s="37">
        <v>6281231177447</v>
      </c>
      <c r="F1540" s="5" t="s">
        <v>1355</v>
      </c>
      <c r="G1540" s="28">
        <v>1</v>
      </c>
      <c r="H1540" s="33">
        <f>VLOOKUP($F1540,Produk!$B$2:$C$75,2,0)</f>
        <v>15000</v>
      </c>
      <c r="I1540" s="33">
        <f t="shared" si="48"/>
        <v>15000</v>
      </c>
      <c r="J1540" s="30" t="s">
        <v>1266</v>
      </c>
      <c r="K1540" s="5" t="s">
        <v>1267</v>
      </c>
      <c r="L1540" s="21"/>
      <c r="M1540" s="21"/>
      <c r="N1540" s="21"/>
      <c r="O1540" s="21"/>
      <c r="P1540" s="21"/>
      <c r="Q1540" s="21"/>
      <c r="R1540" s="21"/>
      <c r="S1540" s="21"/>
      <c r="T1540" s="21"/>
      <c r="U1540" s="21"/>
      <c r="V1540" s="21"/>
      <c r="W1540" s="21"/>
    </row>
    <row r="1541" spans="1:23" ht="20">
      <c r="A1541" s="5" t="s">
        <v>1275</v>
      </c>
      <c r="B1541" s="31">
        <v>45305</v>
      </c>
      <c r="C1541" s="5" t="s">
        <v>3</v>
      </c>
      <c r="D1541" s="32" t="s">
        <v>4</v>
      </c>
      <c r="E1541" s="37">
        <v>6281231177447</v>
      </c>
      <c r="F1541" s="5" t="s">
        <v>1274</v>
      </c>
      <c r="G1541" s="28">
        <v>1</v>
      </c>
      <c r="H1541" s="33">
        <f>VLOOKUP($F1541,Produk!$B$2:$C$75,2,0)</f>
        <v>22000</v>
      </c>
      <c r="I1541" s="33">
        <f t="shared" si="48"/>
        <v>22000</v>
      </c>
      <c r="J1541" s="30" t="s">
        <v>1266</v>
      </c>
      <c r="K1541" s="5" t="s">
        <v>1267</v>
      </c>
      <c r="L1541" s="21"/>
      <c r="M1541" s="21"/>
      <c r="N1541" s="21"/>
      <c r="O1541" s="21"/>
      <c r="P1541" s="21"/>
      <c r="Q1541" s="21"/>
      <c r="R1541" s="21"/>
      <c r="S1541" s="21"/>
      <c r="T1541" s="21"/>
      <c r="U1541" s="21"/>
      <c r="V1541" s="21"/>
      <c r="W1541" s="21"/>
    </row>
    <row r="1542" spans="1:23" ht="20">
      <c r="A1542" s="5" t="s">
        <v>1275</v>
      </c>
      <c r="B1542" s="31">
        <v>45305</v>
      </c>
      <c r="C1542" s="5" t="s">
        <v>3</v>
      </c>
      <c r="D1542" s="32" t="s">
        <v>4</v>
      </c>
      <c r="E1542" s="37">
        <v>6281231177447</v>
      </c>
      <c r="F1542" s="5" t="s">
        <v>1325</v>
      </c>
      <c r="G1542" s="28">
        <v>1</v>
      </c>
      <c r="H1542" s="33">
        <f>VLOOKUP($F1542,Produk!$B$2:$C$75,2,0)</f>
        <v>22000</v>
      </c>
      <c r="I1542" s="33">
        <f t="shared" si="48"/>
        <v>22000</v>
      </c>
      <c r="J1542" s="30" t="s">
        <v>1266</v>
      </c>
      <c r="K1542" s="5" t="s">
        <v>1267</v>
      </c>
      <c r="L1542" s="21"/>
      <c r="M1542" s="21"/>
      <c r="N1542" s="21"/>
      <c r="O1542" s="21"/>
      <c r="P1542" s="21"/>
      <c r="Q1542" s="21"/>
      <c r="R1542" s="21"/>
      <c r="S1542" s="21"/>
      <c r="T1542" s="21"/>
      <c r="U1542" s="21"/>
      <c r="V1542" s="21"/>
      <c r="W1542" s="21"/>
    </row>
    <row r="1543" spans="1:23" ht="20">
      <c r="A1543" s="5" t="s">
        <v>1280</v>
      </c>
      <c r="B1543" s="31">
        <v>45306</v>
      </c>
      <c r="C1543" s="5" t="s">
        <v>943</v>
      </c>
      <c r="D1543" s="32" t="s">
        <v>944</v>
      </c>
      <c r="E1543" s="37">
        <v>6285704781534</v>
      </c>
      <c r="F1543" s="5" t="s">
        <v>1331</v>
      </c>
      <c r="G1543" s="28">
        <v>1</v>
      </c>
      <c r="H1543" s="33">
        <f>VLOOKUP($F1543,Produk!$B$2:$C$75,2,0)</f>
        <v>25000</v>
      </c>
      <c r="I1543" s="33">
        <f t="shared" si="48"/>
        <v>25000</v>
      </c>
      <c r="J1543" s="30" t="s">
        <v>1266</v>
      </c>
      <c r="K1543" s="5" t="s">
        <v>1267</v>
      </c>
      <c r="L1543" s="21"/>
      <c r="M1543" s="21"/>
      <c r="N1543" s="21"/>
      <c r="O1543" s="21"/>
      <c r="P1543" s="21"/>
      <c r="Q1543" s="21"/>
      <c r="R1543" s="21"/>
      <c r="S1543" s="21"/>
      <c r="T1543" s="21"/>
      <c r="U1543" s="21"/>
      <c r="V1543" s="21"/>
      <c r="W1543" s="21"/>
    </row>
    <row r="1544" spans="1:23" ht="20">
      <c r="A1544" s="5" t="s">
        <v>1280</v>
      </c>
      <c r="B1544" s="31">
        <v>45306</v>
      </c>
      <c r="C1544" s="5" t="s">
        <v>943</v>
      </c>
      <c r="D1544" s="32" t="s">
        <v>944</v>
      </c>
      <c r="E1544" s="37">
        <v>6285704781534</v>
      </c>
      <c r="F1544" s="5" t="s">
        <v>1346</v>
      </c>
      <c r="G1544" s="28">
        <v>1</v>
      </c>
      <c r="H1544" s="33">
        <f>VLOOKUP($F1544,Produk!$B$2:$C$75,2,0)</f>
        <v>25000</v>
      </c>
      <c r="I1544" s="33">
        <f t="shared" si="48"/>
        <v>25000</v>
      </c>
      <c r="J1544" s="30" t="s">
        <v>1266</v>
      </c>
      <c r="K1544" s="5" t="s">
        <v>1267</v>
      </c>
      <c r="L1544" s="21"/>
      <c r="M1544" s="21"/>
      <c r="N1544" s="21"/>
      <c r="O1544" s="21"/>
      <c r="P1544" s="21"/>
      <c r="Q1544" s="21"/>
      <c r="R1544" s="21"/>
      <c r="S1544" s="21"/>
      <c r="T1544" s="21"/>
      <c r="U1544" s="21"/>
      <c r="V1544" s="21"/>
      <c r="W1544" s="21"/>
    </row>
    <row r="1545" spans="1:23" ht="20">
      <c r="A1545" s="5" t="s">
        <v>1280</v>
      </c>
      <c r="B1545" s="31">
        <v>45306</v>
      </c>
      <c r="C1545" s="5" t="s">
        <v>943</v>
      </c>
      <c r="D1545" s="32" t="s">
        <v>944</v>
      </c>
      <c r="E1545" s="37">
        <v>6285704781534</v>
      </c>
      <c r="F1545" s="5" t="s">
        <v>1282</v>
      </c>
      <c r="G1545" s="28">
        <v>1</v>
      </c>
      <c r="H1545" s="33">
        <f>VLOOKUP($F1545,Produk!$B$2:$C$75,2,0)</f>
        <v>30000</v>
      </c>
      <c r="I1545" s="33">
        <f t="shared" si="48"/>
        <v>30000</v>
      </c>
      <c r="J1545" s="30" t="s">
        <v>1266</v>
      </c>
      <c r="K1545" s="5" t="s">
        <v>1267</v>
      </c>
      <c r="L1545" s="21"/>
      <c r="M1545" s="21"/>
      <c r="N1545" s="21"/>
      <c r="O1545" s="21"/>
      <c r="P1545" s="21"/>
      <c r="Q1545" s="21"/>
      <c r="R1545" s="21"/>
      <c r="S1545" s="21"/>
      <c r="T1545" s="21"/>
      <c r="U1545" s="21"/>
      <c r="V1545" s="21"/>
      <c r="W1545" s="21"/>
    </row>
    <row r="1546" spans="1:23" ht="20">
      <c r="A1546" s="5" t="s">
        <v>1280</v>
      </c>
      <c r="B1546" s="31">
        <v>45306</v>
      </c>
      <c r="C1546" s="5" t="s">
        <v>3</v>
      </c>
      <c r="D1546" s="32" t="s">
        <v>4</v>
      </c>
      <c r="E1546" s="37">
        <v>6281231177447</v>
      </c>
      <c r="F1546" s="5" t="s">
        <v>1285</v>
      </c>
      <c r="G1546" s="28">
        <v>1</v>
      </c>
      <c r="H1546" s="33">
        <f>VLOOKUP($F1546,Produk!$B$2:$C$75,2,0)</f>
        <v>10000</v>
      </c>
      <c r="I1546" s="33">
        <f t="shared" si="48"/>
        <v>10000</v>
      </c>
      <c r="J1546" s="30" t="s">
        <v>1272</v>
      </c>
      <c r="K1546" s="5" t="s">
        <v>1267</v>
      </c>
      <c r="L1546" s="21"/>
      <c r="M1546" s="21"/>
      <c r="N1546" s="21"/>
      <c r="O1546" s="21"/>
      <c r="P1546" s="21"/>
      <c r="Q1546" s="21"/>
      <c r="R1546" s="21"/>
      <c r="S1546" s="21"/>
      <c r="T1546" s="21"/>
      <c r="U1546" s="21"/>
      <c r="V1546" s="21"/>
      <c r="W1546" s="21"/>
    </row>
    <row r="1547" spans="1:23" ht="20">
      <c r="A1547" s="5" t="s">
        <v>1281</v>
      </c>
      <c r="B1547" s="31">
        <v>45307</v>
      </c>
      <c r="C1547" s="5" t="s">
        <v>3</v>
      </c>
      <c r="D1547" s="32" t="s">
        <v>4</v>
      </c>
      <c r="E1547" s="37">
        <v>6281231177447</v>
      </c>
      <c r="F1547" s="5" t="s">
        <v>1289</v>
      </c>
      <c r="G1547" s="28">
        <v>1</v>
      </c>
      <c r="H1547" s="33">
        <f>VLOOKUP($F1547,Produk!$B$2:$C$75,2,0)</f>
        <v>30000</v>
      </c>
      <c r="I1547" s="33">
        <f t="shared" si="48"/>
        <v>30000</v>
      </c>
      <c r="J1547" s="30" t="s">
        <v>1266</v>
      </c>
      <c r="K1547" s="5" t="s">
        <v>1278</v>
      </c>
      <c r="L1547" s="21"/>
      <c r="M1547" s="21"/>
      <c r="N1547" s="21"/>
      <c r="O1547" s="21"/>
      <c r="P1547" s="21"/>
      <c r="Q1547" s="21"/>
      <c r="R1547" s="21"/>
      <c r="S1547" s="21"/>
      <c r="T1547" s="21"/>
      <c r="U1547" s="21"/>
      <c r="V1547" s="21"/>
      <c r="W1547" s="21"/>
    </row>
    <row r="1548" spans="1:23" ht="20">
      <c r="A1548" s="5" t="s">
        <v>1281</v>
      </c>
      <c r="B1548" s="31">
        <v>45307</v>
      </c>
      <c r="C1548" s="5" t="s">
        <v>3</v>
      </c>
      <c r="D1548" s="32" t="s">
        <v>4</v>
      </c>
      <c r="E1548" s="37">
        <v>6281231177447</v>
      </c>
      <c r="F1548" s="5" t="s">
        <v>1274</v>
      </c>
      <c r="G1548" s="28">
        <v>1</v>
      </c>
      <c r="H1548" s="33">
        <f>VLOOKUP($F1548,Produk!$B$2:$C$75,2,0)</f>
        <v>22000</v>
      </c>
      <c r="I1548" s="33">
        <f t="shared" si="48"/>
        <v>22000</v>
      </c>
      <c r="J1548" s="30" t="s">
        <v>1272</v>
      </c>
      <c r="K1548" s="5" t="s">
        <v>1267</v>
      </c>
      <c r="L1548" s="21"/>
      <c r="M1548" s="21"/>
      <c r="N1548" s="21"/>
      <c r="O1548" s="21"/>
      <c r="P1548" s="21"/>
      <c r="Q1548" s="21"/>
      <c r="R1548" s="21"/>
      <c r="S1548" s="21"/>
      <c r="T1548" s="21"/>
      <c r="U1548" s="21"/>
      <c r="V1548" s="21"/>
      <c r="W1548" s="21"/>
    </row>
    <row r="1549" spans="1:23" ht="20">
      <c r="A1549" s="5" t="s">
        <v>1281</v>
      </c>
      <c r="B1549" s="31">
        <v>45307</v>
      </c>
      <c r="C1549" s="5" t="s">
        <v>3</v>
      </c>
      <c r="D1549" s="32" t="s">
        <v>4</v>
      </c>
      <c r="E1549" s="37">
        <v>6281231177447</v>
      </c>
      <c r="F1549" s="5" t="s">
        <v>1325</v>
      </c>
      <c r="G1549" s="28">
        <v>1</v>
      </c>
      <c r="H1549" s="33">
        <f>VLOOKUP($F1549,Produk!$B$2:$C$75,2,0)</f>
        <v>22000</v>
      </c>
      <c r="I1549" s="33">
        <f t="shared" si="48"/>
        <v>22000</v>
      </c>
      <c r="J1549" s="30" t="s">
        <v>1266</v>
      </c>
      <c r="K1549" s="5" t="s">
        <v>1267</v>
      </c>
      <c r="L1549" s="21"/>
      <c r="M1549" s="21"/>
      <c r="N1549" s="21"/>
      <c r="O1549" s="21"/>
      <c r="P1549" s="21"/>
      <c r="Q1549" s="21"/>
      <c r="R1549" s="21"/>
      <c r="S1549" s="21"/>
      <c r="T1549" s="21"/>
      <c r="U1549" s="21"/>
      <c r="V1549" s="21"/>
      <c r="W1549" s="21"/>
    </row>
    <row r="1550" spans="1:23" ht="20">
      <c r="A1550" s="5" t="s">
        <v>1292</v>
      </c>
      <c r="B1550" s="31">
        <v>45309</v>
      </c>
      <c r="C1550" s="5" t="s">
        <v>3</v>
      </c>
      <c r="D1550" s="32" t="s">
        <v>4</v>
      </c>
      <c r="E1550" s="37">
        <v>6281231177447</v>
      </c>
      <c r="F1550" s="5" t="s">
        <v>1269</v>
      </c>
      <c r="G1550" s="28">
        <v>1</v>
      </c>
      <c r="H1550" s="33">
        <f>VLOOKUP($F1550,Produk!$B$2:$C$75,2,0)</f>
        <v>28000</v>
      </c>
      <c r="I1550" s="33">
        <f t="shared" si="48"/>
        <v>28000</v>
      </c>
      <c r="J1550" s="30" t="s">
        <v>1266</v>
      </c>
      <c r="K1550" s="5" t="s">
        <v>1278</v>
      </c>
      <c r="L1550" s="21"/>
      <c r="M1550" s="21"/>
      <c r="N1550" s="21"/>
      <c r="O1550" s="21"/>
      <c r="P1550" s="21"/>
      <c r="Q1550" s="21"/>
      <c r="R1550" s="21"/>
      <c r="S1550" s="21"/>
      <c r="T1550" s="21"/>
      <c r="U1550" s="21"/>
      <c r="V1550" s="21"/>
      <c r="W1550" s="21"/>
    </row>
    <row r="1551" spans="1:23" ht="20">
      <c r="A1551" s="5" t="s">
        <v>1292</v>
      </c>
      <c r="B1551" s="31">
        <v>45309</v>
      </c>
      <c r="C1551" s="5" t="s">
        <v>3</v>
      </c>
      <c r="D1551" s="32" t="s">
        <v>4</v>
      </c>
      <c r="E1551" s="37">
        <v>6281231177447</v>
      </c>
      <c r="F1551" s="5" t="s">
        <v>1282</v>
      </c>
      <c r="G1551" s="28">
        <v>1</v>
      </c>
      <c r="H1551" s="33">
        <f>VLOOKUP($F1551,Produk!$B$2:$C$75,2,0)</f>
        <v>30000</v>
      </c>
      <c r="I1551" s="33">
        <f t="shared" si="48"/>
        <v>30000</v>
      </c>
      <c r="J1551" s="30" t="s">
        <v>1266</v>
      </c>
      <c r="K1551" s="5" t="s">
        <v>1278</v>
      </c>
      <c r="L1551" s="21"/>
      <c r="M1551" s="21"/>
      <c r="N1551" s="21"/>
      <c r="O1551" s="21"/>
      <c r="P1551" s="21"/>
      <c r="Q1551" s="21"/>
      <c r="R1551" s="21"/>
      <c r="S1551" s="21"/>
      <c r="T1551" s="21"/>
      <c r="U1551" s="21"/>
      <c r="V1551" s="21"/>
      <c r="W1551" s="21"/>
    </row>
    <row r="1552" spans="1:23" ht="20">
      <c r="A1552" s="5" t="s">
        <v>1292</v>
      </c>
      <c r="B1552" s="31">
        <v>45309</v>
      </c>
      <c r="C1552" s="5" t="s">
        <v>3</v>
      </c>
      <c r="D1552" s="32" t="s">
        <v>4</v>
      </c>
      <c r="E1552" s="37">
        <v>6281231177447</v>
      </c>
      <c r="F1552" s="5" t="s">
        <v>1268</v>
      </c>
      <c r="G1552" s="28">
        <v>1</v>
      </c>
      <c r="H1552" s="33">
        <f>VLOOKUP($F1552,Produk!$B$2:$C$75,2,0)</f>
        <v>35000</v>
      </c>
      <c r="I1552" s="33">
        <f t="shared" si="48"/>
        <v>35000</v>
      </c>
      <c r="J1552" s="30" t="s">
        <v>1266</v>
      </c>
      <c r="K1552" s="5" t="s">
        <v>1278</v>
      </c>
      <c r="L1552" s="21"/>
      <c r="M1552" s="21"/>
      <c r="N1552" s="21"/>
      <c r="O1552" s="21"/>
      <c r="P1552" s="21"/>
      <c r="Q1552" s="21"/>
      <c r="R1552" s="21"/>
      <c r="S1552" s="21"/>
      <c r="T1552" s="21"/>
      <c r="U1552" s="21"/>
      <c r="V1552" s="21"/>
      <c r="W1552" s="21"/>
    </row>
    <row r="1553" spans="1:23" ht="20">
      <c r="A1553" s="5" t="s">
        <v>1292</v>
      </c>
      <c r="B1553" s="31">
        <v>45309</v>
      </c>
      <c r="C1553" s="5" t="s">
        <v>3</v>
      </c>
      <c r="D1553" s="32" t="s">
        <v>4</v>
      </c>
      <c r="E1553" s="37">
        <v>6281231177447</v>
      </c>
      <c r="F1553" s="5" t="s">
        <v>1359</v>
      </c>
      <c r="G1553" s="28">
        <v>2</v>
      </c>
      <c r="H1553" s="33">
        <f>VLOOKUP($F1553,Produk!$B$2:$C$75,2,0)</f>
        <v>15000</v>
      </c>
      <c r="I1553" s="33">
        <f t="shared" si="48"/>
        <v>30000</v>
      </c>
      <c r="J1553" s="30" t="s">
        <v>1266</v>
      </c>
      <c r="K1553" s="5" t="s">
        <v>1278</v>
      </c>
      <c r="L1553" s="21"/>
      <c r="M1553" s="21"/>
      <c r="N1553" s="21"/>
      <c r="O1553" s="21"/>
      <c r="P1553" s="21"/>
      <c r="Q1553" s="21"/>
      <c r="R1553" s="21"/>
      <c r="S1553" s="21"/>
      <c r="T1553" s="21"/>
      <c r="U1553" s="21"/>
      <c r="V1553" s="21"/>
      <c r="W1553" s="21"/>
    </row>
    <row r="1554" spans="1:23" ht="20">
      <c r="A1554" s="5" t="s">
        <v>1264</v>
      </c>
      <c r="B1554" s="31">
        <v>45310</v>
      </c>
      <c r="C1554" s="5" t="s">
        <v>94</v>
      </c>
      <c r="D1554" s="32" t="s">
        <v>95</v>
      </c>
      <c r="E1554" s="37">
        <v>628123213112</v>
      </c>
      <c r="F1554" s="5" t="s">
        <v>1354</v>
      </c>
      <c r="G1554" s="28">
        <v>1</v>
      </c>
      <c r="H1554" s="33">
        <f>VLOOKUP($F1554,Produk!$B$2:$C$75,2,0)</f>
        <v>15000</v>
      </c>
      <c r="I1554" s="33">
        <f t="shared" si="48"/>
        <v>15000</v>
      </c>
      <c r="J1554" s="30" t="s">
        <v>1299</v>
      </c>
      <c r="K1554" s="5" t="s">
        <v>1279</v>
      </c>
      <c r="L1554" s="21"/>
      <c r="M1554" s="21"/>
      <c r="N1554" s="21"/>
      <c r="O1554" s="21"/>
      <c r="P1554" s="21"/>
      <c r="Q1554" s="21"/>
      <c r="R1554" s="21"/>
      <c r="S1554" s="21"/>
      <c r="T1554" s="21"/>
      <c r="U1554" s="21"/>
      <c r="V1554" s="21"/>
      <c r="W1554" s="21"/>
    </row>
    <row r="1555" spans="1:23" ht="20">
      <c r="A1555" s="5" t="s">
        <v>1264</v>
      </c>
      <c r="B1555" s="31">
        <v>45310</v>
      </c>
      <c r="C1555" s="5" t="s">
        <v>94</v>
      </c>
      <c r="D1555" s="32" t="s">
        <v>95</v>
      </c>
      <c r="E1555" s="37">
        <v>628123213112</v>
      </c>
      <c r="F1555" s="5" t="s">
        <v>1359</v>
      </c>
      <c r="G1555" s="28">
        <v>1</v>
      </c>
      <c r="H1555" s="33">
        <f>VLOOKUP($F1555,Produk!$B$2:$C$75,2,0)</f>
        <v>15000</v>
      </c>
      <c r="I1555" s="33">
        <f t="shared" si="48"/>
        <v>15000</v>
      </c>
      <c r="J1555" s="30" t="s">
        <v>1299</v>
      </c>
      <c r="K1555" s="5" t="s">
        <v>1279</v>
      </c>
      <c r="L1555" s="21"/>
      <c r="M1555" s="21"/>
      <c r="N1555" s="21"/>
      <c r="O1555" s="21"/>
      <c r="P1555" s="21"/>
      <c r="Q1555" s="21"/>
      <c r="R1555" s="21"/>
      <c r="S1555" s="21"/>
      <c r="T1555" s="21"/>
      <c r="U1555" s="21"/>
      <c r="V1555" s="21"/>
      <c r="W1555" s="21"/>
    </row>
    <row r="1556" spans="1:23" ht="20">
      <c r="A1556" s="5" t="s">
        <v>1264</v>
      </c>
      <c r="B1556" s="31">
        <v>45310</v>
      </c>
      <c r="C1556" s="5" t="s">
        <v>94</v>
      </c>
      <c r="D1556" s="32" t="s">
        <v>95</v>
      </c>
      <c r="E1556" s="37">
        <v>628123213112</v>
      </c>
      <c r="F1556" s="5" t="s">
        <v>1286</v>
      </c>
      <c r="G1556" s="28">
        <v>1</v>
      </c>
      <c r="H1556" s="33">
        <f>VLOOKUP($F1556,Produk!$B$2:$C$75,2,0)</f>
        <v>25000</v>
      </c>
      <c r="I1556" s="33">
        <f t="shared" si="48"/>
        <v>25000</v>
      </c>
      <c r="J1556" s="30" t="s">
        <v>1299</v>
      </c>
      <c r="K1556" s="5" t="s">
        <v>1279</v>
      </c>
      <c r="L1556" s="21"/>
      <c r="M1556" s="21"/>
      <c r="N1556" s="21"/>
      <c r="O1556" s="21"/>
      <c r="P1556" s="21"/>
      <c r="Q1556" s="21"/>
      <c r="R1556" s="21"/>
      <c r="S1556" s="21"/>
      <c r="T1556" s="21"/>
      <c r="U1556" s="21"/>
      <c r="V1556" s="21"/>
      <c r="W1556" s="21"/>
    </row>
    <row r="1557" spans="1:23" ht="20">
      <c r="A1557" s="5" t="s">
        <v>1264</v>
      </c>
      <c r="B1557" s="31">
        <v>45310</v>
      </c>
      <c r="C1557" s="5" t="s">
        <v>947</v>
      </c>
      <c r="D1557" s="32" t="s">
        <v>948</v>
      </c>
      <c r="E1557" s="37">
        <v>6282187787123</v>
      </c>
      <c r="F1557" s="5" t="s">
        <v>1355</v>
      </c>
      <c r="G1557" s="28">
        <v>1</v>
      </c>
      <c r="H1557" s="33">
        <f>VLOOKUP($F1557,Produk!$B$2:$C$75,2,0)</f>
        <v>15000</v>
      </c>
      <c r="I1557" s="33">
        <f t="shared" si="48"/>
        <v>15000</v>
      </c>
      <c r="J1557" s="30" t="s">
        <v>1266</v>
      </c>
      <c r="K1557" s="5" t="s">
        <v>1267</v>
      </c>
      <c r="L1557" s="21"/>
      <c r="M1557" s="21"/>
      <c r="N1557" s="21"/>
      <c r="O1557" s="21"/>
      <c r="P1557" s="21"/>
      <c r="Q1557" s="21"/>
      <c r="R1557" s="21"/>
      <c r="S1557" s="21"/>
      <c r="T1557" s="21"/>
      <c r="U1557" s="21"/>
      <c r="V1557" s="21"/>
      <c r="W1557" s="21"/>
    </row>
    <row r="1558" spans="1:23" ht="20">
      <c r="A1558" s="5" t="s">
        <v>1264</v>
      </c>
      <c r="B1558" s="31">
        <v>45310</v>
      </c>
      <c r="C1558" s="5" t="s">
        <v>947</v>
      </c>
      <c r="D1558" s="32" t="s">
        <v>948</v>
      </c>
      <c r="E1558" s="37">
        <v>6282187787123</v>
      </c>
      <c r="F1558" s="5" t="s">
        <v>1285</v>
      </c>
      <c r="G1558" s="28">
        <v>1</v>
      </c>
      <c r="H1558" s="33">
        <f>VLOOKUP($F1558,Produk!$B$2:$C$75,2,0)</f>
        <v>10000</v>
      </c>
      <c r="I1558" s="33">
        <f t="shared" si="48"/>
        <v>10000</v>
      </c>
      <c r="J1558" s="30" t="s">
        <v>1266</v>
      </c>
      <c r="K1558" s="5" t="s">
        <v>1267</v>
      </c>
      <c r="L1558" s="21"/>
      <c r="M1558" s="21"/>
      <c r="N1558" s="21"/>
      <c r="O1558" s="21"/>
      <c r="P1558" s="21"/>
      <c r="Q1558" s="21"/>
      <c r="R1558" s="21"/>
      <c r="S1558" s="21"/>
      <c r="T1558" s="21"/>
      <c r="U1558" s="21"/>
      <c r="V1558" s="21"/>
      <c r="W1558" s="21"/>
    </row>
    <row r="1559" spans="1:23" ht="20">
      <c r="A1559" s="5" t="s">
        <v>1264</v>
      </c>
      <c r="B1559" s="31">
        <v>45310</v>
      </c>
      <c r="C1559" s="5" t="s">
        <v>947</v>
      </c>
      <c r="D1559" s="32" t="s">
        <v>948</v>
      </c>
      <c r="E1559" s="37">
        <v>6282187787123</v>
      </c>
      <c r="F1559" s="5" t="s">
        <v>1335</v>
      </c>
      <c r="G1559" s="28">
        <v>1</v>
      </c>
      <c r="H1559" s="33">
        <f>VLOOKUP($F1559,Produk!$B$2:$C$75,2,0)</f>
        <v>25000</v>
      </c>
      <c r="I1559" s="33">
        <f t="shared" si="48"/>
        <v>25000</v>
      </c>
      <c r="J1559" s="30" t="s">
        <v>1266</v>
      </c>
      <c r="K1559" s="5" t="s">
        <v>1267</v>
      </c>
      <c r="L1559" s="21"/>
      <c r="M1559" s="21"/>
      <c r="N1559" s="21"/>
      <c r="O1559" s="21"/>
      <c r="P1559" s="21"/>
      <c r="Q1559" s="21"/>
      <c r="R1559" s="21"/>
      <c r="S1559" s="21"/>
      <c r="T1559" s="21"/>
      <c r="U1559" s="21"/>
      <c r="V1559" s="21"/>
      <c r="W1559" s="21"/>
    </row>
    <row r="1560" spans="1:23" ht="20">
      <c r="A1560" s="5" t="s">
        <v>1264</v>
      </c>
      <c r="B1560" s="31">
        <v>45310</v>
      </c>
      <c r="C1560" s="5" t="s">
        <v>947</v>
      </c>
      <c r="D1560" s="32" t="s">
        <v>948</v>
      </c>
      <c r="E1560" s="37">
        <v>6282187787123</v>
      </c>
      <c r="F1560" s="5" t="s">
        <v>1325</v>
      </c>
      <c r="G1560" s="28">
        <v>1</v>
      </c>
      <c r="H1560" s="33">
        <f>VLOOKUP($F1560,Produk!$B$2:$C$75,2,0)</f>
        <v>22000</v>
      </c>
      <c r="I1560" s="33">
        <f t="shared" si="48"/>
        <v>22000</v>
      </c>
      <c r="J1560" s="30" t="s">
        <v>1266</v>
      </c>
      <c r="K1560" s="5" t="s">
        <v>1267</v>
      </c>
      <c r="L1560" s="21"/>
      <c r="M1560" s="21"/>
      <c r="N1560" s="21"/>
      <c r="O1560" s="21"/>
      <c r="P1560" s="21"/>
      <c r="Q1560" s="21"/>
      <c r="R1560" s="21"/>
      <c r="S1560" s="21"/>
      <c r="T1560" s="21"/>
      <c r="U1560" s="21"/>
      <c r="V1560" s="21"/>
      <c r="W1560" s="21"/>
    </row>
    <row r="1561" spans="1:23" ht="20">
      <c r="A1561" s="5" t="s">
        <v>1264</v>
      </c>
      <c r="B1561" s="31">
        <v>45310</v>
      </c>
      <c r="C1561" s="5" t="s">
        <v>951</v>
      </c>
      <c r="D1561" s="32" t="s">
        <v>952</v>
      </c>
      <c r="E1561" s="37">
        <v>6282157105273</v>
      </c>
      <c r="F1561" s="5" t="s">
        <v>1355</v>
      </c>
      <c r="G1561" s="28">
        <v>3</v>
      </c>
      <c r="H1561" s="33">
        <f>VLOOKUP($F1561,Produk!$B$2:$C$75,2,0)</f>
        <v>15000</v>
      </c>
      <c r="I1561" s="33">
        <f t="shared" si="48"/>
        <v>45000</v>
      </c>
      <c r="J1561" s="30" t="s">
        <v>1299</v>
      </c>
      <c r="K1561" s="5" t="s">
        <v>1279</v>
      </c>
      <c r="L1561" s="21"/>
      <c r="M1561" s="21"/>
      <c r="N1561" s="21"/>
      <c r="O1561" s="21"/>
      <c r="P1561" s="21"/>
      <c r="Q1561" s="21"/>
      <c r="R1561" s="21"/>
      <c r="S1561" s="21"/>
      <c r="T1561" s="21"/>
      <c r="U1561" s="21"/>
      <c r="V1561" s="21"/>
      <c r="W1561" s="21"/>
    </row>
    <row r="1562" spans="1:23" ht="20">
      <c r="A1562" s="5" t="s">
        <v>1270</v>
      </c>
      <c r="B1562" s="31">
        <v>45311</v>
      </c>
      <c r="C1562" s="5" t="s">
        <v>955</v>
      </c>
      <c r="D1562" s="32" t="s">
        <v>956</v>
      </c>
      <c r="E1562" s="37">
        <v>6282142619780</v>
      </c>
      <c r="F1562" s="5" t="s">
        <v>1269</v>
      </c>
      <c r="G1562" s="28">
        <v>1</v>
      </c>
      <c r="H1562" s="33">
        <f>VLOOKUP($F1562,Produk!$B$2:$C$75,2,0)</f>
        <v>28000</v>
      </c>
      <c r="I1562" s="33">
        <f t="shared" si="48"/>
        <v>28000</v>
      </c>
      <c r="J1562" s="30" t="s">
        <v>1266</v>
      </c>
      <c r="K1562" s="5" t="s">
        <v>1267</v>
      </c>
      <c r="L1562" s="21"/>
      <c r="M1562" s="21"/>
      <c r="N1562" s="21"/>
      <c r="O1562" s="21"/>
      <c r="P1562" s="21"/>
      <c r="Q1562" s="21"/>
      <c r="R1562" s="21"/>
      <c r="S1562" s="21"/>
      <c r="T1562" s="21"/>
      <c r="U1562" s="21"/>
      <c r="V1562" s="21"/>
      <c r="W1562" s="21"/>
    </row>
    <row r="1563" spans="1:23" ht="20">
      <c r="A1563" s="5" t="s">
        <v>1270</v>
      </c>
      <c r="B1563" s="31">
        <v>45311</v>
      </c>
      <c r="C1563" s="5" t="s">
        <v>957</v>
      </c>
      <c r="D1563" s="32" t="s">
        <v>958</v>
      </c>
      <c r="E1563" s="37">
        <v>6281553685088</v>
      </c>
      <c r="F1563" s="5" t="s">
        <v>1282</v>
      </c>
      <c r="G1563" s="28">
        <v>1</v>
      </c>
      <c r="H1563" s="33">
        <f>VLOOKUP($F1563,Produk!$B$2:$C$75,2,0)</f>
        <v>30000</v>
      </c>
      <c r="I1563" s="33">
        <f t="shared" si="48"/>
        <v>30000</v>
      </c>
      <c r="J1563" s="30" t="s">
        <v>1272</v>
      </c>
      <c r="K1563" s="5" t="s">
        <v>1267</v>
      </c>
      <c r="L1563" s="21"/>
      <c r="M1563" s="21"/>
      <c r="N1563" s="21"/>
      <c r="O1563" s="21"/>
      <c r="P1563" s="21"/>
      <c r="Q1563" s="21"/>
      <c r="R1563" s="21"/>
      <c r="S1563" s="21"/>
      <c r="T1563" s="21"/>
      <c r="U1563" s="21"/>
      <c r="V1563" s="21"/>
      <c r="W1563" s="21"/>
    </row>
    <row r="1564" spans="1:23" ht="20">
      <c r="A1564" s="5" t="s">
        <v>1270</v>
      </c>
      <c r="B1564" s="31">
        <v>45311</v>
      </c>
      <c r="C1564" s="5" t="s">
        <v>959</v>
      </c>
      <c r="D1564" s="32" t="s">
        <v>960</v>
      </c>
      <c r="E1564" s="37">
        <v>6281233889028</v>
      </c>
      <c r="F1564" s="5" t="s">
        <v>1359</v>
      </c>
      <c r="G1564" s="28">
        <v>1</v>
      </c>
      <c r="H1564" s="33">
        <f>VLOOKUP($F1564,Produk!$B$2:$C$75,2,0)</f>
        <v>15000</v>
      </c>
      <c r="I1564" s="33">
        <f t="shared" si="48"/>
        <v>15000</v>
      </c>
      <c r="J1564" s="30" t="s">
        <v>1299</v>
      </c>
      <c r="K1564" s="5" t="s">
        <v>1279</v>
      </c>
      <c r="L1564" s="21"/>
      <c r="M1564" s="21"/>
      <c r="N1564" s="21"/>
      <c r="O1564" s="21"/>
      <c r="P1564" s="21"/>
      <c r="Q1564" s="21"/>
      <c r="R1564" s="21"/>
      <c r="S1564" s="21"/>
      <c r="T1564" s="21"/>
      <c r="U1564" s="21"/>
      <c r="V1564" s="21"/>
      <c r="W1564" s="21"/>
    </row>
    <row r="1565" spans="1:23" ht="20">
      <c r="A1565" s="5" t="s">
        <v>1270</v>
      </c>
      <c r="B1565" s="31">
        <v>45311</v>
      </c>
      <c r="C1565" s="5" t="s">
        <v>959</v>
      </c>
      <c r="D1565" s="32" t="s">
        <v>960</v>
      </c>
      <c r="E1565" s="37">
        <v>6281233889028</v>
      </c>
      <c r="F1565" s="5" t="s">
        <v>1354</v>
      </c>
      <c r="G1565" s="28">
        <v>1</v>
      </c>
      <c r="H1565" s="33">
        <f>VLOOKUP($F1565,Produk!$B$2:$C$75,2,0)</f>
        <v>15000</v>
      </c>
      <c r="I1565" s="33">
        <f t="shared" si="48"/>
        <v>15000</v>
      </c>
      <c r="J1565" s="30" t="s">
        <v>1299</v>
      </c>
      <c r="K1565" s="5" t="s">
        <v>1279</v>
      </c>
      <c r="L1565" s="21"/>
      <c r="M1565" s="21"/>
      <c r="N1565" s="21"/>
      <c r="O1565" s="21"/>
      <c r="P1565" s="21"/>
      <c r="Q1565" s="21"/>
      <c r="R1565" s="21"/>
      <c r="S1565" s="21"/>
      <c r="T1565" s="21"/>
      <c r="U1565" s="21"/>
      <c r="V1565" s="21"/>
      <c r="W1565" s="21"/>
    </row>
    <row r="1566" spans="1:23" ht="20">
      <c r="A1566" s="5" t="s">
        <v>1270</v>
      </c>
      <c r="B1566" s="31">
        <v>45311</v>
      </c>
      <c r="C1566" s="5" t="s">
        <v>959</v>
      </c>
      <c r="D1566" s="32" t="s">
        <v>960</v>
      </c>
      <c r="E1566" s="37">
        <v>6281233889028</v>
      </c>
      <c r="F1566" s="5" t="s">
        <v>1324</v>
      </c>
      <c r="G1566" s="28">
        <v>1</v>
      </c>
      <c r="H1566" s="33">
        <f>VLOOKUP($F1566,Produk!$B$2:$C$75,2,0)</f>
        <v>45000</v>
      </c>
      <c r="I1566" s="33">
        <f t="shared" si="48"/>
        <v>45000</v>
      </c>
      <c r="J1566" s="30" t="s">
        <v>1299</v>
      </c>
      <c r="K1566" s="5" t="s">
        <v>1279</v>
      </c>
      <c r="L1566" s="21"/>
      <c r="M1566" s="21"/>
      <c r="N1566" s="21"/>
      <c r="O1566" s="21"/>
      <c r="P1566" s="21"/>
      <c r="Q1566" s="21"/>
      <c r="R1566" s="21"/>
      <c r="S1566" s="21"/>
      <c r="T1566" s="21"/>
      <c r="U1566" s="21"/>
      <c r="V1566" s="21"/>
      <c r="W1566" s="21"/>
    </row>
    <row r="1567" spans="1:23" ht="20">
      <c r="A1567" s="5" t="s">
        <v>1270</v>
      </c>
      <c r="B1567" s="31">
        <v>45311</v>
      </c>
      <c r="C1567" s="5" t="s">
        <v>959</v>
      </c>
      <c r="D1567" s="32" t="s">
        <v>960</v>
      </c>
      <c r="E1567" s="37">
        <v>6281233889028</v>
      </c>
      <c r="F1567" s="5" t="s">
        <v>1289</v>
      </c>
      <c r="G1567" s="28">
        <v>1</v>
      </c>
      <c r="H1567" s="33">
        <f>VLOOKUP($F1567,Produk!$B$2:$C$75,2,0)</f>
        <v>30000</v>
      </c>
      <c r="I1567" s="33">
        <f t="shared" si="48"/>
        <v>30000</v>
      </c>
      <c r="J1567" s="30" t="s">
        <v>1299</v>
      </c>
      <c r="K1567" s="5" t="s">
        <v>1279</v>
      </c>
      <c r="L1567" s="21"/>
      <c r="M1567" s="21"/>
      <c r="N1567" s="21"/>
      <c r="O1567" s="21"/>
      <c r="P1567" s="21"/>
      <c r="Q1567" s="21"/>
      <c r="R1567" s="21"/>
      <c r="S1567" s="21"/>
      <c r="T1567" s="21"/>
      <c r="U1567" s="21"/>
      <c r="V1567" s="21"/>
      <c r="W1567" s="21"/>
    </row>
    <row r="1568" spans="1:23" ht="20">
      <c r="A1568" s="5" t="s">
        <v>1270</v>
      </c>
      <c r="B1568" s="31">
        <v>45311</v>
      </c>
      <c r="C1568" s="5" t="s">
        <v>959</v>
      </c>
      <c r="D1568" s="32" t="s">
        <v>960</v>
      </c>
      <c r="E1568" s="37">
        <v>6281233889028</v>
      </c>
      <c r="F1568" s="5" t="s">
        <v>1286</v>
      </c>
      <c r="G1568" s="28">
        <v>1</v>
      </c>
      <c r="H1568" s="33">
        <f>VLOOKUP($F1568,Produk!$B$2:$C$75,2,0)</f>
        <v>25000</v>
      </c>
      <c r="I1568" s="33">
        <f t="shared" si="48"/>
        <v>25000</v>
      </c>
      <c r="J1568" s="30" t="s">
        <v>1299</v>
      </c>
      <c r="K1568" s="5" t="s">
        <v>1279</v>
      </c>
      <c r="L1568" s="21"/>
      <c r="M1568" s="21"/>
      <c r="N1568" s="21"/>
      <c r="O1568" s="21"/>
      <c r="P1568" s="21"/>
      <c r="Q1568" s="21"/>
      <c r="R1568" s="21"/>
      <c r="S1568" s="21"/>
      <c r="T1568" s="21"/>
      <c r="U1568" s="21"/>
      <c r="V1568" s="21"/>
      <c r="W1568" s="21"/>
    </row>
    <row r="1569" spans="1:23" ht="20">
      <c r="A1569" s="5" t="s">
        <v>1270</v>
      </c>
      <c r="B1569" s="31">
        <v>45311</v>
      </c>
      <c r="C1569" s="5" t="s">
        <v>959</v>
      </c>
      <c r="D1569" s="32" t="s">
        <v>960</v>
      </c>
      <c r="E1569" s="37">
        <v>6281233889028</v>
      </c>
      <c r="F1569" s="5" t="s">
        <v>1355</v>
      </c>
      <c r="G1569" s="28">
        <v>1</v>
      </c>
      <c r="H1569" s="33">
        <f>VLOOKUP($F1569,Produk!$B$2:$C$75,2,0)</f>
        <v>15000</v>
      </c>
      <c r="I1569" s="33">
        <f t="shared" si="48"/>
        <v>15000</v>
      </c>
      <c r="J1569" s="30" t="s">
        <v>1299</v>
      </c>
      <c r="K1569" s="5" t="s">
        <v>1279</v>
      </c>
      <c r="L1569" s="21"/>
      <c r="M1569" s="21"/>
      <c r="N1569" s="21"/>
      <c r="O1569" s="21"/>
      <c r="P1569" s="21"/>
      <c r="Q1569" s="21"/>
      <c r="R1569" s="21"/>
      <c r="S1569" s="21"/>
      <c r="T1569" s="21"/>
      <c r="U1569" s="21"/>
      <c r="V1569" s="21"/>
      <c r="W1569" s="21"/>
    </row>
    <row r="1570" spans="1:23" ht="20">
      <c r="A1570" s="5" t="s">
        <v>1275</v>
      </c>
      <c r="B1570" s="31">
        <v>45312</v>
      </c>
      <c r="C1570" s="5" t="s">
        <v>961</v>
      </c>
      <c r="D1570" s="32" t="s">
        <v>962</v>
      </c>
      <c r="E1570" s="37">
        <v>6285806886044</v>
      </c>
      <c r="F1570" s="5" t="s">
        <v>1331</v>
      </c>
      <c r="G1570" s="28">
        <v>1</v>
      </c>
      <c r="H1570" s="33">
        <f>VLOOKUP($F1570,Produk!$B$2:$C$75,2,0)</f>
        <v>25000</v>
      </c>
      <c r="I1570" s="33">
        <f t="shared" si="48"/>
        <v>25000</v>
      </c>
      <c r="J1570" s="30" t="s">
        <v>1266</v>
      </c>
      <c r="K1570" s="5" t="s">
        <v>1267</v>
      </c>
      <c r="L1570" s="21"/>
      <c r="M1570" s="21"/>
      <c r="N1570" s="21"/>
      <c r="O1570" s="21"/>
      <c r="P1570" s="21"/>
      <c r="Q1570" s="21"/>
      <c r="R1570" s="21"/>
      <c r="S1570" s="21"/>
      <c r="T1570" s="21"/>
      <c r="U1570" s="21"/>
      <c r="V1570" s="21"/>
      <c r="W1570" s="21"/>
    </row>
    <row r="1571" spans="1:23" ht="20">
      <c r="A1571" s="5" t="s">
        <v>1275</v>
      </c>
      <c r="B1571" s="31">
        <v>45312</v>
      </c>
      <c r="C1571" s="5" t="s">
        <v>963</v>
      </c>
      <c r="D1571" s="32" t="s">
        <v>964</v>
      </c>
      <c r="E1571" s="37">
        <v>6282231773104</v>
      </c>
      <c r="F1571" s="5" t="s">
        <v>1291</v>
      </c>
      <c r="G1571" s="28">
        <v>2</v>
      </c>
      <c r="H1571" s="33">
        <f>VLOOKUP($F1571,Produk!$B$2:$C$75,2,0)</f>
        <v>15000</v>
      </c>
      <c r="I1571" s="33">
        <f t="shared" si="48"/>
        <v>30000</v>
      </c>
      <c r="J1571" s="30" t="s">
        <v>1266</v>
      </c>
      <c r="K1571" s="5" t="s">
        <v>1267</v>
      </c>
      <c r="L1571" s="21"/>
      <c r="M1571" s="21"/>
      <c r="N1571" s="21"/>
      <c r="O1571" s="21"/>
      <c r="P1571" s="21"/>
      <c r="Q1571" s="21"/>
      <c r="R1571" s="21"/>
      <c r="S1571" s="21"/>
      <c r="T1571" s="21"/>
      <c r="U1571" s="21"/>
      <c r="V1571" s="21"/>
      <c r="W1571" s="21"/>
    </row>
    <row r="1572" spans="1:23" ht="20">
      <c r="A1572" s="5" t="s">
        <v>1275</v>
      </c>
      <c r="B1572" s="31">
        <v>45312</v>
      </c>
      <c r="C1572" s="5" t="s">
        <v>853</v>
      </c>
      <c r="D1572" s="32" t="s">
        <v>854</v>
      </c>
      <c r="E1572" s="37">
        <v>628123577539</v>
      </c>
      <c r="F1572" s="5" t="s">
        <v>1355</v>
      </c>
      <c r="G1572" s="28">
        <v>4</v>
      </c>
      <c r="H1572" s="33">
        <f>VLOOKUP($F1572,Produk!$B$2:$C$75,2,0)</f>
        <v>15000</v>
      </c>
      <c r="I1572" s="33">
        <f t="shared" si="48"/>
        <v>60000</v>
      </c>
      <c r="J1572" s="30" t="s">
        <v>1299</v>
      </c>
      <c r="K1572" s="5" t="s">
        <v>1279</v>
      </c>
      <c r="L1572" s="21"/>
      <c r="M1572" s="21"/>
      <c r="N1572" s="21"/>
      <c r="O1572" s="21"/>
      <c r="P1572" s="21"/>
      <c r="Q1572" s="21"/>
      <c r="R1572" s="21"/>
      <c r="S1572" s="21"/>
      <c r="T1572" s="21"/>
      <c r="U1572" s="21"/>
      <c r="V1572" s="21"/>
      <c r="W1572" s="21"/>
    </row>
    <row r="1573" spans="1:23" ht="20">
      <c r="A1573" s="5" t="s">
        <v>1275</v>
      </c>
      <c r="B1573" s="31">
        <v>45312</v>
      </c>
      <c r="C1573" s="5" t="s">
        <v>853</v>
      </c>
      <c r="D1573" s="32" t="s">
        <v>854</v>
      </c>
      <c r="E1573" s="37">
        <v>628123577539</v>
      </c>
      <c r="F1573" s="5" t="s">
        <v>1354</v>
      </c>
      <c r="G1573" s="28">
        <v>4</v>
      </c>
      <c r="H1573" s="33">
        <f>VLOOKUP($F1573,Produk!$B$2:$C$75,2,0)</f>
        <v>15000</v>
      </c>
      <c r="I1573" s="33">
        <f t="shared" si="48"/>
        <v>60000</v>
      </c>
      <c r="J1573" s="30" t="s">
        <v>1299</v>
      </c>
      <c r="K1573" s="5" t="s">
        <v>1279</v>
      </c>
      <c r="L1573" s="21"/>
      <c r="M1573" s="21"/>
      <c r="N1573" s="21"/>
      <c r="O1573" s="21"/>
      <c r="P1573" s="21"/>
      <c r="Q1573" s="21"/>
      <c r="R1573" s="21"/>
      <c r="S1573" s="21"/>
      <c r="T1573" s="21"/>
      <c r="U1573" s="21"/>
      <c r="V1573" s="21"/>
      <c r="W1573" s="21"/>
    </row>
    <row r="1574" spans="1:23" ht="20">
      <c r="A1574" s="5" t="s">
        <v>1275</v>
      </c>
      <c r="B1574" s="31">
        <v>45312</v>
      </c>
      <c r="C1574" s="5" t="s">
        <v>853</v>
      </c>
      <c r="D1574" s="32" t="s">
        <v>854</v>
      </c>
      <c r="E1574" s="37">
        <v>628123577539</v>
      </c>
      <c r="F1574" s="5" t="s">
        <v>1294</v>
      </c>
      <c r="G1574" s="28">
        <v>1</v>
      </c>
      <c r="H1574" s="33">
        <f>VLOOKUP($F1574,Produk!$B$2:$C$75,2,0)</f>
        <v>28000</v>
      </c>
      <c r="I1574" s="33">
        <f t="shared" si="48"/>
        <v>28000</v>
      </c>
      <c r="J1574" s="30" t="s">
        <v>1299</v>
      </c>
      <c r="K1574" s="5" t="s">
        <v>1279</v>
      </c>
      <c r="L1574" s="21"/>
      <c r="M1574" s="21"/>
      <c r="N1574" s="21"/>
      <c r="O1574" s="21"/>
      <c r="P1574" s="21"/>
      <c r="Q1574" s="21"/>
      <c r="R1574" s="21"/>
      <c r="S1574" s="21"/>
      <c r="T1574" s="21"/>
      <c r="U1574" s="21"/>
      <c r="V1574" s="21"/>
      <c r="W1574" s="21"/>
    </row>
    <row r="1575" spans="1:23" ht="20">
      <c r="A1575" s="5" t="s">
        <v>1275</v>
      </c>
      <c r="B1575" s="31">
        <v>45312</v>
      </c>
      <c r="C1575" s="5" t="s">
        <v>853</v>
      </c>
      <c r="D1575" s="32" t="s">
        <v>854</v>
      </c>
      <c r="E1575" s="37">
        <v>628123577539</v>
      </c>
      <c r="F1575" s="5" t="s">
        <v>1316</v>
      </c>
      <c r="G1575" s="28">
        <v>1</v>
      </c>
      <c r="H1575" s="33">
        <f>VLOOKUP($F1575,Produk!$B$2:$C$75,2,0)</f>
        <v>30000</v>
      </c>
      <c r="I1575" s="33">
        <f t="shared" si="48"/>
        <v>30000</v>
      </c>
      <c r="J1575" s="30" t="s">
        <v>1299</v>
      </c>
      <c r="K1575" s="5" t="s">
        <v>1279</v>
      </c>
      <c r="L1575" s="21"/>
      <c r="M1575" s="21"/>
      <c r="N1575" s="21"/>
      <c r="O1575" s="21"/>
      <c r="P1575" s="21"/>
      <c r="Q1575" s="21"/>
      <c r="R1575" s="21"/>
      <c r="S1575" s="21"/>
      <c r="T1575" s="21"/>
      <c r="U1575" s="21"/>
      <c r="V1575" s="21"/>
      <c r="W1575" s="21"/>
    </row>
    <row r="1576" spans="1:23" ht="20">
      <c r="A1576" s="5" t="s">
        <v>1275</v>
      </c>
      <c r="B1576" s="31">
        <v>45312</v>
      </c>
      <c r="C1576" s="5" t="s">
        <v>853</v>
      </c>
      <c r="D1576" s="32" t="s">
        <v>854</v>
      </c>
      <c r="E1576" s="37">
        <v>628123577539</v>
      </c>
      <c r="F1576" s="5" t="s">
        <v>1269</v>
      </c>
      <c r="G1576" s="28">
        <v>1</v>
      </c>
      <c r="H1576" s="33">
        <f>VLOOKUP($F1576,Produk!$B$2:$C$75,2,0)</f>
        <v>28000</v>
      </c>
      <c r="I1576" s="33">
        <f t="shared" si="48"/>
        <v>28000</v>
      </c>
      <c r="J1576" s="30" t="s">
        <v>1299</v>
      </c>
      <c r="K1576" s="5" t="s">
        <v>1279</v>
      </c>
      <c r="L1576" s="21"/>
      <c r="M1576" s="21"/>
      <c r="N1576" s="21"/>
      <c r="O1576" s="21"/>
      <c r="P1576" s="21"/>
      <c r="Q1576" s="21"/>
      <c r="R1576" s="21"/>
      <c r="S1576" s="21"/>
      <c r="T1576" s="21"/>
      <c r="U1576" s="21"/>
      <c r="V1576" s="21"/>
      <c r="W1576" s="21"/>
    </row>
    <row r="1577" spans="1:23" ht="20">
      <c r="A1577" s="5" t="s">
        <v>1360</v>
      </c>
      <c r="B1577" s="31">
        <v>45313</v>
      </c>
      <c r="C1577" s="5" t="s">
        <v>3</v>
      </c>
      <c r="D1577" s="32" t="s">
        <v>4</v>
      </c>
      <c r="E1577" s="37">
        <v>6281231177447</v>
      </c>
      <c r="F1577" s="5" t="s">
        <v>1288</v>
      </c>
      <c r="G1577" s="28">
        <v>1</v>
      </c>
      <c r="H1577" s="33">
        <f>VLOOKUP($F1577,Produk!$B$2:$C$75,2,0)</f>
        <v>35000</v>
      </c>
      <c r="I1577" s="33">
        <f t="shared" si="48"/>
        <v>35000</v>
      </c>
      <c r="J1577" s="30" t="s">
        <v>1266</v>
      </c>
      <c r="K1577" s="5" t="s">
        <v>1267</v>
      </c>
      <c r="L1577" s="21"/>
      <c r="M1577" s="21"/>
      <c r="N1577" s="21"/>
      <c r="O1577" s="21"/>
      <c r="P1577" s="21"/>
      <c r="Q1577" s="21"/>
      <c r="R1577" s="21"/>
      <c r="S1577" s="21"/>
      <c r="T1577" s="21"/>
      <c r="U1577" s="21"/>
      <c r="V1577" s="21"/>
      <c r="W1577" s="21"/>
    </row>
    <row r="1578" spans="1:23" ht="20">
      <c r="A1578" s="5" t="s">
        <v>1360</v>
      </c>
      <c r="B1578" s="31">
        <v>45313</v>
      </c>
      <c r="C1578" s="5" t="s">
        <v>3</v>
      </c>
      <c r="D1578" s="32" t="s">
        <v>4</v>
      </c>
      <c r="E1578" s="37">
        <v>6281231177447</v>
      </c>
      <c r="F1578" s="5" t="s">
        <v>1317</v>
      </c>
      <c r="G1578" s="28">
        <v>1</v>
      </c>
      <c r="H1578" s="33">
        <f>VLOOKUP($F1578,Produk!$B$2:$C$75,2,0)</f>
        <v>27000</v>
      </c>
      <c r="I1578" s="33">
        <f t="shared" si="48"/>
        <v>27000</v>
      </c>
      <c r="J1578" s="30" t="s">
        <v>1266</v>
      </c>
      <c r="K1578" s="5" t="s">
        <v>1267</v>
      </c>
      <c r="L1578" s="21"/>
      <c r="M1578" s="21"/>
      <c r="N1578" s="21"/>
      <c r="O1578" s="21"/>
      <c r="P1578" s="21"/>
      <c r="Q1578" s="21"/>
      <c r="R1578" s="21"/>
      <c r="S1578" s="21"/>
      <c r="T1578" s="21"/>
      <c r="U1578" s="21"/>
      <c r="V1578" s="21"/>
      <c r="W1578" s="21"/>
    </row>
    <row r="1579" spans="1:23" ht="20">
      <c r="A1579" s="5" t="s">
        <v>1360</v>
      </c>
      <c r="B1579" s="31">
        <v>45313</v>
      </c>
      <c r="C1579" s="5" t="s">
        <v>3</v>
      </c>
      <c r="D1579" s="32" t="s">
        <v>4</v>
      </c>
      <c r="E1579" s="37">
        <v>6281231177447</v>
      </c>
      <c r="F1579" s="5" t="s">
        <v>1288</v>
      </c>
      <c r="G1579" s="39">
        <v>1</v>
      </c>
      <c r="H1579" s="33">
        <f>VLOOKUP($F1579,Produk!$B$2:$C$75,2,0)</f>
        <v>35000</v>
      </c>
      <c r="I1579" s="33">
        <f t="shared" si="48"/>
        <v>35000</v>
      </c>
      <c r="J1579" s="30" t="s">
        <v>1299</v>
      </c>
      <c r="K1579" s="5" t="s">
        <v>1279</v>
      </c>
      <c r="L1579" s="21"/>
      <c r="M1579" s="21"/>
      <c r="N1579" s="21"/>
      <c r="O1579" s="21"/>
      <c r="P1579" s="21"/>
      <c r="Q1579" s="21"/>
      <c r="R1579" s="21"/>
      <c r="S1579" s="21"/>
      <c r="T1579" s="21"/>
      <c r="U1579" s="21"/>
      <c r="V1579" s="21"/>
      <c r="W1579" s="21"/>
    </row>
    <row r="1580" spans="1:23" ht="20">
      <c r="A1580" s="5" t="s">
        <v>1360</v>
      </c>
      <c r="B1580" s="31">
        <v>45313</v>
      </c>
      <c r="C1580" s="5" t="s">
        <v>3</v>
      </c>
      <c r="D1580" s="32" t="s">
        <v>4</v>
      </c>
      <c r="E1580" s="37">
        <v>6281231177447</v>
      </c>
      <c r="F1580" s="5" t="s">
        <v>1294</v>
      </c>
      <c r="G1580" s="39">
        <v>2</v>
      </c>
      <c r="H1580" s="33">
        <f>VLOOKUP($F1580,Produk!$B$2:$C$75,2,0)</f>
        <v>28000</v>
      </c>
      <c r="I1580" s="33">
        <f t="shared" si="48"/>
        <v>56000</v>
      </c>
      <c r="J1580" s="30" t="s">
        <v>1299</v>
      </c>
      <c r="K1580" s="5" t="s">
        <v>1279</v>
      </c>
      <c r="L1580" s="21"/>
      <c r="M1580" s="21"/>
      <c r="N1580" s="21"/>
      <c r="O1580" s="21"/>
      <c r="P1580" s="21"/>
      <c r="Q1580" s="21"/>
      <c r="R1580" s="21"/>
      <c r="S1580" s="21"/>
      <c r="T1580" s="21"/>
      <c r="U1580" s="21"/>
      <c r="V1580" s="21"/>
      <c r="W1580" s="21"/>
    </row>
    <row r="1581" spans="1:23" ht="20">
      <c r="A1581" s="5" t="s">
        <v>1360</v>
      </c>
      <c r="B1581" s="31">
        <v>45313</v>
      </c>
      <c r="C1581" s="5" t="s">
        <v>3</v>
      </c>
      <c r="D1581" s="32" t="s">
        <v>4</v>
      </c>
      <c r="E1581" s="37">
        <v>6281231177447</v>
      </c>
      <c r="F1581" s="5" t="s">
        <v>1324</v>
      </c>
      <c r="G1581" s="39">
        <v>1</v>
      </c>
      <c r="H1581" s="33">
        <f>VLOOKUP($F1581,Produk!$B$2:$C$75,2,0)</f>
        <v>45000</v>
      </c>
      <c r="I1581" s="33">
        <f t="shared" si="48"/>
        <v>45000</v>
      </c>
      <c r="J1581" s="30" t="s">
        <v>1299</v>
      </c>
      <c r="K1581" s="5" t="s">
        <v>1279</v>
      </c>
      <c r="L1581" s="21"/>
      <c r="M1581" s="21"/>
      <c r="N1581" s="21"/>
      <c r="O1581" s="21"/>
      <c r="P1581" s="21"/>
      <c r="Q1581" s="21"/>
      <c r="R1581" s="21"/>
      <c r="S1581" s="21"/>
      <c r="T1581" s="21"/>
      <c r="U1581" s="21"/>
      <c r="V1581" s="21"/>
      <c r="W1581" s="21"/>
    </row>
    <row r="1582" spans="1:23" ht="20">
      <c r="A1582" s="5" t="s">
        <v>1292</v>
      </c>
      <c r="B1582" s="31">
        <v>45316</v>
      </c>
      <c r="C1582" s="5" t="s">
        <v>687</v>
      </c>
      <c r="D1582" s="32" t="s">
        <v>688</v>
      </c>
      <c r="E1582" s="37">
        <v>6281355668707</v>
      </c>
      <c r="F1582" s="5" t="s">
        <v>1324</v>
      </c>
      <c r="G1582" s="28">
        <v>1</v>
      </c>
      <c r="H1582" s="33">
        <f>VLOOKUP($F1582,Produk!$B$2:$C$75,2,0)</f>
        <v>45000</v>
      </c>
      <c r="I1582" s="33">
        <f t="shared" si="48"/>
        <v>45000</v>
      </c>
      <c r="J1582" s="30" t="s">
        <v>1266</v>
      </c>
      <c r="K1582" s="5" t="s">
        <v>1278</v>
      </c>
      <c r="L1582" s="21"/>
      <c r="M1582" s="21"/>
      <c r="N1582" s="21"/>
      <c r="O1582" s="21"/>
      <c r="P1582" s="21"/>
      <c r="Q1582" s="21"/>
      <c r="R1582" s="21"/>
      <c r="S1582" s="21"/>
      <c r="T1582" s="21"/>
      <c r="U1582" s="21"/>
      <c r="V1582" s="21"/>
      <c r="W1582" s="21"/>
    </row>
    <row r="1583" spans="1:23" ht="20">
      <c r="A1583" s="5" t="s">
        <v>1292</v>
      </c>
      <c r="B1583" s="31">
        <v>45316</v>
      </c>
      <c r="C1583" s="5" t="s">
        <v>687</v>
      </c>
      <c r="D1583" s="32" t="s">
        <v>688</v>
      </c>
      <c r="E1583" s="37">
        <v>6281355668707</v>
      </c>
      <c r="F1583" s="5" t="s">
        <v>1288</v>
      </c>
      <c r="G1583" s="28">
        <v>1</v>
      </c>
      <c r="H1583" s="33">
        <f>VLOOKUP($F1583,Produk!$B$2:$C$75,2,0)</f>
        <v>35000</v>
      </c>
      <c r="I1583" s="33">
        <f t="shared" si="48"/>
        <v>35000</v>
      </c>
      <c r="J1583" s="30" t="s">
        <v>1266</v>
      </c>
      <c r="K1583" s="5" t="s">
        <v>1278</v>
      </c>
      <c r="L1583" s="21"/>
      <c r="M1583" s="21"/>
      <c r="N1583" s="21"/>
      <c r="O1583" s="21"/>
      <c r="P1583" s="21"/>
      <c r="Q1583" s="21"/>
      <c r="R1583" s="21"/>
      <c r="S1583" s="21"/>
      <c r="T1583" s="21"/>
      <c r="U1583" s="21"/>
      <c r="V1583" s="21"/>
      <c r="W1583" s="21"/>
    </row>
    <row r="1584" spans="1:23" ht="20">
      <c r="A1584" s="5" t="s">
        <v>1292</v>
      </c>
      <c r="B1584" s="31">
        <v>45316</v>
      </c>
      <c r="C1584" s="5" t="s">
        <v>687</v>
      </c>
      <c r="D1584" s="32" t="s">
        <v>688</v>
      </c>
      <c r="E1584" s="37">
        <v>6281355668707</v>
      </c>
      <c r="F1584" s="5" t="s">
        <v>1355</v>
      </c>
      <c r="G1584" s="28">
        <v>2</v>
      </c>
      <c r="H1584" s="33">
        <f>VLOOKUP($F1584,Produk!$B$2:$C$75,2,0)</f>
        <v>15000</v>
      </c>
      <c r="I1584" s="33">
        <f t="shared" si="48"/>
        <v>30000</v>
      </c>
      <c r="J1584" s="30" t="s">
        <v>1266</v>
      </c>
      <c r="K1584" s="5" t="s">
        <v>1278</v>
      </c>
      <c r="L1584" s="21"/>
      <c r="M1584" s="21"/>
      <c r="N1584" s="21"/>
      <c r="O1584" s="21"/>
      <c r="P1584" s="21"/>
      <c r="Q1584" s="21"/>
      <c r="R1584" s="21"/>
      <c r="S1584" s="21"/>
      <c r="T1584" s="21"/>
      <c r="U1584" s="21"/>
      <c r="V1584" s="21"/>
      <c r="W1584" s="21"/>
    </row>
    <row r="1585" spans="1:23" ht="20">
      <c r="A1585" s="5" t="s">
        <v>1292</v>
      </c>
      <c r="B1585" s="31">
        <v>45316</v>
      </c>
      <c r="C1585" s="5" t="s">
        <v>687</v>
      </c>
      <c r="D1585" s="32" t="s">
        <v>688</v>
      </c>
      <c r="E1585" s="37">
        <v>6281355668707</v>
      </c>
      <c r="F1585" s="5" t="s">
        <v>1354</v>
      </c>
      <c r="G1585" s="28">
        <v>1</v>
      </c>
      <c r="H1585" s="33">
        <f>VLOOKUP($F1585,Produk!$B$2:$C$75,2,0)</f>
        <v>15000</v>
      </c>
      <c r="I1585" s="33">
        <f t="shared" si="48"/>
        <v>15000</v>
      </c>
      <c r="J1585" s="30" t="s">
        <v>1266</v>
      </c>
      <c r="K1585" s="5" t="s">
        <v>1278</v>
      </c>
      <c r="L1585" s="21"/>
      <c r="M1585" s="21"/>
      <c r="N1585" s="21"/>
      <c r="O1585" s="21"/>
      <c r="P1585" s="21"/>
      <c r="Q1585" s="21"/>
      <c r="R1585" s="21"/>
      <c r="S1585" s="21"/>
      <c r="T1585" s="21"/>
      <c r="U1585" s="21"/>
      <c r="V1585" s="21"/>
      <c r="W1585" s="21"/>
    </row>
    <row r="1586" spans="1:23" ht="20">
      <c r="A1586" s="5" t="s">
        <v>1292</v>
      </c>
      <c r="B1586" s="31">
        <v>45316</v>
      </c>
      <c r="C1586" s="5" t="s">
        <v>687</v>
      </c>
      <c r="D1586" s="32" t="s">
        <v>688</v>
      </c>
      <c r="E1586" s="37">
        <v>6281355668707</v>
      </c>
      <c r="F1586" s="5" t="s">
        <v>1286</v>
      </c>
      <c r="G1586" s="28">
        <v>1</v>
      </c>
      <c r="H1586" s="33">
        <f>VLOOKUP($F1586,Produk!$B$2:$C$75,2,0)</f>
        <v>25000</v>
      </c>
      <c r="I1586" s="33">
        <f t="shared" si="48"/>
        <v>25000</v>
      </c>
      <c r="J1586" s="30" t="s">
        <v>1266</v>
      </c>
      <c r="K1586" s="5" t="s">
        <v>1278</v>
      </c>
      <c r="L1586" s="21"/>
      <c r="M1586" s="21"/>
      <c r="N1586" s="21"/>
      <c r="O1586" s="21"/>
      <c r="P1586" s="21"/>
      <c r="Q1586" s="21"/>
      <c r="R1586" s="21"/>
      <c r="S1586" s="21"/>
      <c r="T1586" s="21"/>
      <c r="U1586" s="21"/>
      <c r="V1586" s="21"/>
      <c r="W1586" s="21"/>
    </row>
    <row r="1587" spans="1:23" ht="20">
      <c r="A1587" s="5" t="s">
        <v>1292</v>
      </c>
      <c r="B1587" s="31">
        <v>45316</v>
      </c>
      <c r="C1587" s="5" t="s">
        <v>687</v>
      </c>
      <c r="D1587" s="32" t="s">
        <v>688</v>
      </c>
      <c r="E1587" s="37">
        <v>6281355668707</v>
      </c>
      <c r="F1587" s="5" t="s">
        <v>1294</v>
      </c>
      <c r="G1587" s="28">
        <v>1</v>
      </c>
      <c r="H1587" s="33">
        <f>VLOOKUP($F1587,Produk!$B$2:$C$75,2,0)</f>
        <v>28000</v>
      </c>
      <c r="I1587" s="33">
        <f t="shared" si="48"/>
        <v>28000</v>
      </c>
      <c r="J1587" s="30" t="s">
        <v>1266</v>
      </c>
      <c r="K1587" s="5" t="s">
        <v>1278</v>
      </c>
      <c r="L1587" s="21"/>
      <c r="M1587" s="21"/>
      <c r="N1587" s="21"/>
      <c r="O1587" s="21"/>
      <c r="P1587" s="21"/>
      <c r="Q1587" s="21"/>
      <c r="R1587" s="21"/>
      <c r="S1587" s="21"/>
      <c r="T1587" s="21"/>
      <c r="U1587" s="21"/>
      <c r="V1587" s="21"/>
      <c r="W1587" s="21"/>
    </row>
    <row r="1588" spans="1:23" ht="20">
      <c r="A1588" s="5" t="s">
        <v>1292</v>
      </c>
      <c r="B1588" s="31">
        <v>45316</v>
      </c>
      <c r="C1588" s="5" t="s">
        <v>182</v>
      </c>
      <c r="D1588" s="32" t="s">
        <v>183</v>
      </c>
      <c r="E1588" s="37">
        <v>62818300422</v>
      </c>
      <c r="F1588" s="5" t="s">
        <v>1285</v>
      </c>
      <c r="G1588" s="28">
        <v>2</v>
      </c>
      <c r="H1588" s="33">
        <f>VLOOKUP($F1588,Produk!$B$2:$C$75,2,0)</f>
        <v>10000</v>
      </c>
      <c r="I1588" s="33">
        <f t="shared" si="48"/>
        <v>20000</v>
      </c>
      <c r="J1588" s="30" t="s">
        <v>1272</v>
      </c>
      <c r="K1588" s="5" t="s">
        <v>1278</v>
      </c>
      <c r="L1588" s="21"/>
      <c r="M1588" s="21"/>
      <c r="N1588" s="21"/>
      <c r="O1588" s="21"/>
      <c r="P1588" s="21"/>
      <c r="Q1588" s="21"/>
      <c r="R1588" s="21"/>
      <c r="S1588" s="21"/>
      <c r="T1588" s="21"/>
      <c r="U1588" s="21"/>
      <c r="V1588" s="21"/>
      <c r="W1588" s="21"/>
    </row>
    <row r="1589" spans="1:23" ht="20">
      <c r="A1589" s="5" t="s">
        <v>1292</v>
      </c>
      <c r="B1589" s="31">
        <v>45316</v>
      </c>
      <c r="C1589" s="5" t="s">
        <v>19</v>
      </c>
      <c r="D1589" s="32" t="s">
        <v>20</v>
      </c>
      <c r="E1589" s="37">
        <v>628123287383</v>
      </c>
      <c r="F1589" s="5" t="s">
        <v>1324</v>
      </c>
      <c r="G1589" s="28">
        <v>1</v>
      </c>
      <c r="H1589" s="33">
        <f>VLOOKUP($F1589,Produk!$B$2:$C$75,2,0)</f>
        <v>45000</v>
      </c>
      <c r="I1589" s="33">
        <f t="shared" si="48"/>
        <v>45000</v>
      </c>
      <c r="J1589" s="30" t="s">
        <v>1299</v>
      </c>
      <c r="K1589" s="5" t="s">
        <v>1279</v>
      </c>
      <c r="L1589" s="21"/>
      <c r="M1589" s="21"/>
      <c r="N1589" s="21"/>
      <c r="O1589" s="21"/>
      <c r="P1589" s="21"/>
      <c r="Q1589" s="21"/>
      <c r="R1589" s="21"/>
      <c r="S1589" s="21"/>
      <c r="T1589" s="21"/>
      <c r="U1589" s="21"/>
      <c r="V1589" s="21"/>
      <c r="W1589" s="21"/>
    </row>
    <row r="1590" spans="1:23" ht="20">
      <c r="A1590" s="5" t="s">
        <v>1292</v>
      </c>
      <c r="B1590" s="31">
        <v>45316</v>
      </c>
      <c r="C1590" s="5" t="s">
        <v>19</v>
      </c>
      <c r="D1590" s="32" t="s">
        <v>20</v>
      </c>
      <c r="E1590" s="37">
        <v>628123287383</v>
      </c>
      <c r="F1590" s="5" t="s">
        <v>1354</v>
      </c>
      <c r="G1590" s="28">
        <v>1</v>
      </c>
      <c r="H1590" s="33">
        <f>VLOOKUP($F1590,Produk!$B$2:$C$75,2,0)</f>
        <v>15000</v>
      </c>
      <c r="I1590" s="33">
        <f t="shared" si="48"/>
        <v>15000</v>
      </c>
      <c r="J1590" s="30" t="s">
        <v>1299</v>
      </c>
      <c r="K1590" s="5" t="s">
        <v>1279</v>
      </c>
      <c r="L1590" s="21"/>
      <c r="M1590" s="21"/>
      <c r="N1590" s="21"/>
      <c r="O1590" s="21"/>
      <c r="P1590" s="21"/>
      <c r="Q1590" s="21"/>
      <c r="R1590" s="21"/>
      <c r="S1590" s="21"/>
      <c r="T1590" s="21"/>
      <c r="U1590" s="21"/>
      <c r="V1590" s="21"/>
      <c r="W1590" s="21"/>
    </row>
    <row r="1591" spans="1:23" ht="20">
      <c r="A1591" s="5" t="s">
        <v>1292</v>
      </c>
      <c r="B1591" s="31">
        <v>45316</v>
      </c>
      <c r="C1591" s="5" t="s">
        <v>19</v>
      </c>
      <c r="D1591" s="32" t="s">
        <v>20</v>
      </c>
      <c r="E1591" s="37">
        <v>628123287383</v>
      </c>
      <c r="F1591" s="5" t="s">
        <v>1359</v>
      </c>
      <c r="G1591" s="28">
        <v>1</v>
      </c>
      <c r="H1591" s="33">
        <f>VLOOKUP($F1591,Produk!$B$2:$C$75,2,0)</f>
        <v>15000</v>
      </c>
      <c r="I1591" s="33">
        <f t="shared" si="48"/>
        <v>15000</v>
      </c>
      <c r="J1591" s="30" t="s">
        <v>1299</v>
      </c>
      <c r="K1591" s="5" t="s">
        <v>1279</v>
      </c>
      <c r="L1591" s="21"/>
      <c r="M1591" s="21"/>
      <c r="N1591" s="21"/>
      <c r="O1591" s="21"/>
      <c r="P1591" s="21"/>
      <c r="Q1591" s="21"/>
      <c r="R1591" s="21"/>
      <c r="S1591" s="21"/>
      <c r="T1591" s="21"/>
      <c r="U1591" s="21"/>
      <c r="V1591" s="21"/>
      <c r="W1591" s="21"/>
    </row>
    <row r="1592" spans="1:23" ht="20">
      <c r="A1592" s="5" t="s">
        <v>1292</v>
      </c>
      <c r="B1592" s="31">
        <v>45316</v>
      </c>
      <c r="C1592" s="5" t="s">
        <v>19</v>
      </c>
      <c r="D1592" s="32" t="s">
        <v>20</v>
      </c>
      <c r="E1592" s="37">
        <v>628123287383</v>
      </c>
      <c r="F1592" s="5" t="s">
        <v>1316</v>
      </c>
      <c r="G1592" s="28">
        <v>1</v>
      </c>
      <c r="H1592" s="33">
        <f>VLOOKUP($F1592,Produk!$B$2:$C$75,2,0)</f>
        <v>30000</v>
      </c>
      <c r="I1592" s="33">
        <f t="shared" si="48"/>
        <v>30000</v>
      </c>
      <c r="J1592" s="30" t="s">
        <v>1299</v>
      </c>
      <c r="K1592" s="5" t="s">
        <v>1279</v>
      </c>
      <c r="L1592" s="21"/>
      <c r="M1592" s="21"/>
      <c r="N1592" s="21"/>
      <c r="O1592" s="21"/>
      <c r="P1592" s="21"/>
      <c r="Q1592" s="21"/>
      <c r="R1592" s="21"/>
      <c r="S1592" s="21"/>
      <c r="T1592" s="21"/>
      <c r="U1592" s="21"/>
      <c r="V1592" s="21"/>
      <c r="W1592" s="21"/>
    </row>
    <row r="1593" spans="1:23" ht="20">
      <c r="A1593" s="5" t="s">
        <v>1292</v>
      </c>
      <c r="B1593" s="31">
        <v>45316</v>
      </c>
      <c r="C1593" s="5" t="s">
        <v>19</v>
      </c>
      <c r="D1593" s="32" t="s">
        <v>20</v>
      </c>
      <c r="E1593" s="37">
        <v>628123287383</v>
      </c>
      <c r="F1593" s="5" t="s">
        <v>1269</v>
      </c>
      <c r="G1593" s="28">
        <v>3</v>
      </c>
      <c r="H1593" s="33">
        <f>VLOOKUP($F1593,Produk!$B$2:$C$75,2,0)</f>
        <v>28000</v>
      </c>
      <c r="I1593" s="33">
        <f t="shared" si="48"/>
        <v>84000</v>
      </c>
      <c r="J1593" s="30" t="s">
        <v>1299</v>
      </c>
      <c r="K1593" s="5" t="s">
        <v>1279</v>
      </c>
      <c r="L1593" s="21"/>
      <c r="M1593" s="21"/>
      <c r="N1593" s="21"/>
      <c r="O1593" s="21"/>
      <c r="P1593" s="21"/>
      <c r="Q1593" s="21"/>
      <c r="R1593" s="21"/>
      <c r="S1593" s="21"/>
      <c r="T1593" s="21"/>
      <c r="U1593" s="21"/>
      <c r="V1593" s="21"/>
      <c r="W1593" s="21"/>
    </row>
    <row r="1594" spans="1:23" ht="20">
      <c r="A1594" s="5" t="s">
        <v>1264</v>
      </c>
      <c r="B1594" s="31">
        <v>45317</v>
      </c>
      <c r="C1594" s="5" t="s">
        <v>972</v>
      </c>
      <c r="D1594" s="32" t="s">
        <v>973</v>
      </c>
      <c r="E1594" s="37">
        <v>6285731500097</v>
      </c>
      <c r="F1594" s="5" t="s">
        <v>1338</v>
      </c>
      <c r="G1594" s="28">
        <v>1</v>
      </c>
      <c r="H1594" s="33">
        <f>VLOOKUP($F1594,Produk!$B$2:$C$75,2,0)</f>
        <v>25000</v>
      </c>
      <c r="I1594" s="33">
        <f t="shared" si="48"/>
        <v>25000</v>
      </c>
      <c r="J1594" s="30" t="s">
        <v>1266</v>
      </c>
      <c r="K1594" s="5" t="s">
        <v>1267</v>
      </c>
      <c r="L1594" s="21"/>
      <c r="M1594" s="21"/>
      <c r="N1594" s="21"/>
      <c r="O1594" s="21"/>
      <c r="P1594" s="21"/>
      <c r="Q1594" s="21"/>
      <c r="R1594" s="21"/>
      <c r="S1594" s="21"/>
      <c r="T1594" s="21"/>
      <c r="U1594" s="21"/>
      <c r="V1594" s="21"/>
      <c r="W1594" s="21"/>
    </row>
    <row r="1595" spans="1:23" ht="20">
      <c r="A1595" s="5" t="s">
        <v>1264</v>
      </c>
      <c r="B1595" s="31">
        <v>45317</v>
      </c>
      <c r="C1595" s="5" t="s">
        <v>972</v>
      </c>
      <c r="D1595" s="32" t="s">
        <v>973</v>
      </c>
      <c r="E1595" s="37">
        <v>6285731500097</v>
      </c>
      <c r="F1595" s="5" t="s">
        <v>1288</v>
      </c>
      <c r="G1595" s="28">
        <v>1</v>
      </c>
      <c r="H1595" s="33">
        <f>VLOOKUP($F1595,Produk!$B$2:$C$75,2,0)</f>
        <v>35000</v>
      </c>
      <c r="I1595" s="33">
        <f t="shared" si="48"/>
        <v>35000</v>
      </c>
      <c r="J1595" s="30" t="s">
        <v>1266</v>
      </c>
      <c r="K1595" s="5" t="s">
        <v>1278</v>
      </c>
      <c r="L1595" s="21"/>
      <c r="M1595" s="21"/>
      <c r="N1595" s="21"/>
      <c r="O1595" s="21"/>
      <c r="P1595" s="21"/>
      <c r="Q1595" s="21"/>
      <c r="R1595" s="21"/>
      <c r="S1595" s="21"/>
      <c r="T1595" s="21"/>
      <c r="U1595" s="21"/>
      <c r="V1595" s="21"/>
      <c r="W1595" s="21"/>
    </row>
    <row r="1596" spans="1:23" ht="20">
      <c r="A1596" s="5" t="s">
        <v>1264</v>
      </c>
      <c r="B1596" s="31">
        <v>45317</v>
      </c>
      <c r="C1596" s="5" t="s">
        <v>972</v>
      </c>
      <c r="D1596" s="32" t="s">
        <v>973</v>
      </c>
      <c r="E1596" s="37">
        <v>6285731500097</v>
      </c>
      <c r="F1596" s="5" t="s">
        <v>1286</v>
      </c>
      <c r="G1596" s="28">
        <v>1</v>
      </c>
      <c r="H1596" s="33">
        <f>VLOOKUP($F1596,Produk!$B$2:$C$75,2,0)</f>
        <v>25000</v>
      </c>
      <c r="I1596" s="33">
        <f t="shared" si="48"/>
        <v>25000</v>
      </c>
      <c r="J1596" s="30" t="s">
        <v>1266</v>
      </c>
      <c r="K1596" s="5" t="s">
        <v>1278</v>
      </c>
      <c r="L1596" s="21"/>
      <c r="M1596" s="21"/>
      <c r="N1596" s="21"/>
      <c r="O1596" s="21"/>
      <c r="P1596" s="21"/>
      <c r="Q1596" s="21"/>
      <c r="R1596" s="21"/>
      <c r="S1596" s="21"/>
      <c r="T1596" s="21"/>
      <c r="U1596" s="21"/>
      <c r="V1596" s="21"/>
      <c r="W1596" s="21"/>
    </row>
    <row r="1597" spans="1:23" ht="20">
      <c r="A1597" s="5" t="s">
        <v>1264</v>
      </c>
      <c r="B1597" s="31">
        <v>45317</v>
      </c>
      <c r="C1597" s="5" t="s">
        <v>972</v>
      </c>
      <c r="D1597" s="32" t="s">
        <v>973</v>
      </c>
      <c r="E1597" s="37">
        <v>6285731500097</v>
      </c>
      <c r="F1597" s="5" t="s">
        <v>1324</v>
      </c>
      <c r="G1597" s="28">
        <v>1</v>
      </c>
      <c r="H1597" s="33">
        <f>VLOOKUP($F1597,Produk!$B$2:$C$75,2,0)</f>
        <v>45000</v>
      </c>
      <c r="I1597" s="33">
        <f t="shared" si="48"/>
        <v>45000</v>
      </c>
      <c r="J1597" s="30" t="s">
        <v>1266</v>
      </c>
      <c r="K1597" s="5" t="s">
        <v>1278</v>
      </c>
      <c r="L1597" s="21"/>
      <c r="M1597" s="21"/>
      <c r="N1597" s="21"/>
      <c r="O1597" s="21"/>
      <c r="P1597" s="21"/>
      <c r="Q1597" s="21"/>
      <c r="R1597" s="21"/>
      <c r="S1597" s="21"/>
      <c r="T1597" s="21"/>
      <c r="U1597" s="21"/>
      <c r="V1597" s="21"/>
      <c r="W1597" s="21"/>
    </row>
    <row r="1598" spans="1:23" ht="20">
      <c r="A1598" s="5" t="s">
        <v>1264</v>
      </c>
      <c r="B1598" s="31">
        <v>45317</v>
      </c>
      <c r="C1598" s="5" t="s">
        <v>465</v>
      </c>
      <c r="D1598" s="32" t="s">
        <v>466</v>
      </c>
      <c r="E1598" s="37">
        <v>62895335533134</v>
      </c>
      <c r="F1598" s="5" t="s">
        <v>1294</v>
      </c>
      <c r="G1598" s="28">
        <v>1</v>
      </c>
      <c r="H1598" s="33">
        <f>VLOOKUP($F1598,Produk!$B$2:$C$75,2,0)</f>
        <v>28000</v>
      </c>
      <c r="I1598" s="33">
        <f t="shared" si="48"/>
        <v>28000</v>
      </c>
      <c r="J1598" s="30" t="s">
        <v>1276</v>
      </c>
      <c r="K1598" s="5" t="s">
        <v>1267</v>
      </c>
      <c r="L1598" s="21"/>
      <c r="M1598" s="21"/>
      <c r="N1598" s="21"/>
      <c r="O1598" s="21"/>
      <c r="P1598" s="21"/>
      <c r="Q1598" s="21"/>
      <c r="R1598" s="21"/>
      <c r="S1598" s="21"/>
      <c r="T1598" s="21"/>
      <c r="U1598" s="21"/>
      <c r="V1598" s="21"/>
      <c r="W1598" s="21"/>
    </row>
    <row r="1599" spans="1:23" ht="20">
      <c r="A1599" s="5" t="s">
        <v>1264</v>
      </c>
      <c r="B1599" s="31">
        <v>45317</v>
      </c>
      <c r="C1599" s="5" t="s">
        <v>465</v>
      </c>
      <c r="D1599" s="32" t="s">
        <v>466</v>
      </c>
      <c r="E1599" s="37">
        <v>62895335533134</v>
      </c>
      <c r="F1599" s="5" t="s">
        <v>1317</v>
      </c>
      <c r="G1599" s="28">
        <v>1</v>
      </c>
      <c r="H1599" s="33">
        <f>VLOOKUP($F1599,Produk!$B$2:$C$75,2,0)</f>
        <v>27000</v>
      </c>
      <c r="I1599" s="33">
        <f t="shared" si="48"/>
        <v>27000</v>
      </c>
      <c r="J1599" s="30" t="s">
        <v>1276</v>
      </c>
      <c r="K1599" s="5" t="s">
        <v>1267</v>
      </c>
      <c r="L1599" s="21"/>
      <c r="M1599" s="21"/>
      <c r="N1599" s="21"/>
      <c r="O1599" s="21"/>
      <c r="P1599" s="21"/>
      <c r="Q1599" s="21"/>
      <c r="R1599" s="21"/>
      <c r="S1599" s="21"/>
      <c r="T1599" s="21"/>
      <c r="U1599" s="21"/>
      <c r="V1599" s="21"/>
      <c r="W1599" s="21"/>
    </row>
    <row r="1600" spans="1:23" ht="20">
      <c r="A1600" s="5" t="s">
        <v>1264</v>
      </c>
      <c r="B1600" s="31">
        <v>45317</v>
      </c>
      <c r="C1600" s="5" t="s">
        <v>465</v>
      </c>
      <c r="D1600" s="32" t="s">
        <v>466</v>
      </c>
      <c r="E1600" s="37">
        <v>62895335533134</v>
      </c>
      <c r="F1600" s="5" t="s">
        <v>1291</v>
      </c>
      <c r="G1600" s="28">
        <v>2</v>
      </c>
      <c r="H1600" s="33">
        <f>VLOOKUP($F1600,Produk!$B$2:$C$75,2,0)</f>
        <v>15000</v>
      </c>
      <c r="I1600" s="33">
        <f t="shared" si="48"/>
        <v>30000</v>
      </c>
      <c r="J1600" s="30" t="s">
        <v>1276</v>
      </c>
      <c r="K1600" s="5" t="s">
        <v>1267</v>
      </c>
      <c r="L1600" s="21"/>
      <c r="M1600" s="21"/>
      <c r="N1600" s="21"/>
      <c r="O1600" s="21"/>
      <c r="P1600" s="21"/>
      <c r="Q1600" s="21"/>
      <c r="R1600" s="21"/>
      <c r="S1600" s="21"/>
      <c r="T1600" s="21"/>
      <c r="U1600" s="21"/>
      <c r="V1600" s="21"/>
      <c r="W1600" s="21"/>
    </row>
    <row r="1601" spans="1:23" ht="20">
      <c r="A1601" s="5" t="s">
        <v>1264</v>
      </c>
      <c r="B1601" s="31">
        <v>45317</v>
      </c>
      <c r="C1601" s="5" t="s">
        <v>3</v>
      </c>
      <c r="D1601" s="32" t="s">
        <v>4</v>
      </c>
      <c r="E1601" s="37">
        <v>6281231177447</v>
      </c>
      <c r="F1601" s="5" t="s">
        <v>1294</v>
      </c>
      <c r="G1601" s="28">
        <v>1</v>
      </c>
      <c r="H1601" s="33">
        <f>VLOOKUP($F1601,Produk!$B$2:$C$75,2,0)</f>
        <v>28000</v>
      </c>
      <c r="I1601" s="33">
        <f t="shared" si="48"/>
        <v>28000</v>
      </c>
      <c r="J1601" s="30" t="s">
        <v>1272</v>
      </c>
      <c r="K1601" s="5" t="s">
        <v>1267</v>
      </c>
      <c r="L1601" s="21"/>
      <c r="M1601" s="21"/>
      <c r="N1601" s="21"/>
      <c r="O1601" s="21"/>
      <c r="P1601" s="21"/>
      <c r="Q1601" s="21"/>
      <c r="R1601" s="21"/>
      <c r="S1601" s="21"/>
      <c r="T1601" s="21"/>
      <c r="U1601" s="21"/>
      <c r="V1601" s="21"/>
      <c r="W1601" s="21"/>
    </row>
    <row r="1602" spans="1:23" ht="20">
      <c r="A1602" s="5" t="s">
        <v>1270</v>
      </c>
      <c r="B1602" s="31">
        <v>45318</v>
      </c>
      <c r="C1602" s="5" t="s">
        <v>974</v>
      </c>
      <c r="D1602" s="32" t="s">
        <v>975</v>
      </c>
      <c r="E1602" s="37" t="s">
        <v>1361</v>
      </c>
      <c r="F1602" s="5" t="s">
        <v>1330</v>
      </c>
      <c r="G1602" s="28">
        <v>1</v>
      </c>
      <c r="H1602" s="33">
        <f>VLOOKUP($F1602,Produk!$B$2:$C$75,2,0)</f>
        <v>21000</v>
      </c>
      <c r="I1602" s="33">
        <f t="shared" si="48"/>
        <v>21000</v>
      </c>
      <c r="J1602" s="30" t="s">
        <v>1266</v>
      </c>
      <c r="K1602" s="5" t="s">
        <v>1267</v>
      </c>
      <c r="L1602" s="21"/>
      <c r="M1602" s="21"/>
      <c r="N1602" s="21"/>
      <c r="O1602" s="21"/>
      <c r="P1602" s="21"/>
      <c r="Q1602" s="21"/>
      <c r="R1602" s="21"/>
      <c r="S1602" s="21"/>
      <c r="T1602" s="21"/>
      <c r="U1602" s="21"/>
      <c r="V1602" s="21"/>
      <c r="W1602" s="21"/>
    </row>
    <row r="1603" spans="1:23" ht="20">
      <c r="A1603" s="5" t="s">
        <v>1275</v>
      </c>
      <c r="B1603" s="31">
        <v>45319</v>
      </c>
      <c r="C1603" s="5" t="s">
        <v>978</v>
      </c>
      <c r="D1603" s="32" t="s">
        <v>382</v>
      </c>
      <c r="E1603" s="37">
        <v>6283834611377</v>
      </c>
      <c r="F1603" s="5" t="s">
        <v>1335</v>
      </c>
      <c r="G1603" s="28">
        <v>4</v>
      </c>
      <c r="H1603" s="33">
        <f>VLOOKUP($F1603,Produk!$B$2:$C$75,2,0)</f>
        <v>25000</v>
      </c>
      <c r="I1603" s="33">
        <f t="shared" si="48"/>
        <v>100000</v>
      </c>
      <c r="J1603" s="30" t="s">
        <v>1272</v>
      </c>
      <c r="K1603" s="5" t="s">
        <v>1267</v>
      </c>
      <c r="L1603" s="21"/>
      <c r="M1603" s="21"/>
      <c r="N1603" s="21"/>
      <c r="O1603" s="21"/>
      <c r="P1603" s="21"/>
      <c r="Q1603" s="21"/>
      <c r="R1603" s="21"/>
      <c r="S1603" s="21"/>
      <c r="T1603" s="21"/>
      <c r="U1603" s="21"/>
      <c r="V1603" s="21"/>
      <c r="W1603" s="21"/>
    </row>
    <row r="1604" spans="1:23" ht="20">
      <c r="A1604" s="5" t="s">
        <v>1275</v>
      </c>
      <c r="B1604" s="31">
        <v>45319</v>
      </c>
      <c r="C1604" s="5" t="s">
        <v>978</v>
      </c>
      <c r="D1604" s="32" t="s">
        <v>382</v>
      </c>
      <c r="E1604" s="37">
        <v>6283834611377</v>
      </c>
      <c r="F1604" s="5" t="s">
        <v>1291</v>
      </c>
      <c r="G1604" s="28">
        <v>2</v>
      </c>
      <c r="H1604" s="33">
        <f>VLOOKUP($F1604,Produk!$B$2:$C$75,2,0)</f>
        <v>15000</v>
      </c>
      <c r="I1604" s="33">
        <f t="shared" si="48"/>
        <v>30000</v>
      </c>
      <c r="J1604" s="30" t="s">
        <v>1272</v>
      </c>
      <c r="K1604" s="5" t="s">
        <v>1267</v>
      </c>
      <c r="L1604" s="21"/>
      <c r="M1604" s="21"/>
      <c r="N1604" s="21"/>
      <c r="O1604" s="21"/>
      <c r="P1604" s="21"/>
      <c r="Q1604" s="21"/>
      <c r="R1604" s="21"/>
      <c r="S1604" s="21"/>
      <c r="T1604" s="21"/>
      <c r="U1604" s="21"/>
      <c r="V1604" s="21"/>
      <c r="W1604" s="21"/>
    </row>
    <row r="1605" spans="1:23" ht="20">
      <c r="A1605" s="5" t="s">
        <v>1275</v>
      </c>
      <c r="B1605" s="31">
        <v>45319</v>
      </c>
      <c r="C1605" s="5" t="s">
        <v>978</v>
      </c>
      <c r="D1605" s="32" t="s">
        <v>382</v>
      </c>
      <c r="E1605" s="37">
        <v>6283834611377</v>
      </c>
      <c r="F1605" s="5" t="s">
        <v>1334</v>
      </c>
      <c r="G1605" s="28">
        <v>1</v>
      </c>
      <c r="H1605" s="33">
        <f>VLOOKUP($F1605,Produk!$B$2:$C$75,2,0)</f>
        <v>25000</v>
      </c>
      <c r="I1605" s="33">
        <f t="shared" si="48"/>
        <v>25000</v>
      </c>
      <c r="J1605" s="30" t="s">
        <v>1272</v>
      </c>
      <c r="K1605" s="5" t="s">
        <v>1267</v>
      </c>
      <c r="L1605" s="21"/>
      <c r="M1605" s="21"/>
      <c r="N1605" s="21"/>
      <c r="O1605" s="21"/>
      <c r="P1605" s="21"/>
      <c r="Q1605" s="21"/>
      <c r="R1605" s="21"/>
      <c r="S1605" s="21"/>
      <c r="T1605" s="21"/>
      <c r="U1605" s="21"/>
      <c r="V1605" s="21"/>
      <c r="W1605" s="21"/>
    </row>
    <row r="1606" spans="1:23" ht="20">
      <c r="A1606" s="5" t="s">
        <v>1275</v>
      </c>
      <c r="B1606" s="31">
        <v>45319</v>
      </c>
      <c r="C1606" s="5" t="s">
        <v>182</v>
      </c>
      <c r="D1606" s="32" t="s">
        <v>183</v>
      </c>
      <c r="E1606" s="37">
        <v>62818300422</v>
      </c>
      <c r="F1606" s="5" t="s">
        <v>1324</v>
      </c>
      <c r="G1606" s="28">
        <v>1</v>
      </c>
      <c r="H1606" s="33">
        <f>VLOOKUP($F1606,Produk!$B$2:$C$75,2,0)</f>
        <v>45000</v>
      </c>
      <c r="I1606" s="33">
        <f t="shared" si="48"/>
        <v>45000</v>
      </c>
      <c r="J1606" s="30" t="s">
        <v>1299</v>
      </c>
      <c r="K1606" s="5" t="s">
        <v>1279</v>
      </c>
      <c r="L1606" s="21"/>
      <c r="M1606" s="21"/>
      <c r="N1606" s="21"/>
      <c r="O1606" s="21"/>
      <c r="P1606" s="21"/>
      <c r="Q1606" s="21"/>
      <c r="R1606" s="21"/>
      <c r="S1606" s="21"/>
      <c r="T1606" s="21"/>
      <c r="U1606" s="21"/>
      <c r="V1606" s="21"/>
      <c r="W1606" s="21"/>
    </row>
    <row r="1607" spans="1:23" ht="20">
      <c r="A1607" s="5" t="s">
        <v>1275</v>
      </c>
      <c r="B1607" s="31">
        <v>45319</v>
      </c>
      <c r="C1607" s="5" t="s">
        <v>182</v>
      </c>
      <c r="D1607" s="32" t="s">
        <v>183</v>
      </c>
      <c r="E1607" s="37">
        <v>62818300422</v>
      </c>
      <c r="F1607" s="5" t="s">
        <v>1269</v>
      </c>
      <c r="G1607" s="28">
        <v>1</v>
      </c>
      <c r="H1607" s="33">
        <f>VLOOKUP($F1607,Produk!$B$2:$C$75,2,0)</f>
        <v>28000</v>
      </c>
      <c r="I1607" s="33">
        <f t="shared" si="48"/>
        <v>28000</v>
      </c>
      <c r="J1607" s="30" t="s">
        <v>1299</v>
      </c>
      <c r="K1607" s="5" t="s">
        <v>1279</v>
      </c>
      <c r="L1607" s="21"/>
      <c r="M1607" s="21"/>
      <c r="N1607" s="21"/>
      <c r="O1607" s="21"/>
      <c r="P1607" s="21"/>
      <c r="Q1607" s="21"/>
      <c r="R1607" s="21"/>
      <c r="S1607" s="21"/>
      <c r="T1607" s="21"/>
      <c r="U1607" s="21"/>
      <c r="V1607" s="21"/>
      <c r="W1607" s="21"/>
    </row>
    <row r="1608" spans="1:23" ht="20">
      <c r="A1608" s="5" t="s">
        <v>1275</v>
      </c>
      <c r="B1608" s="31">
        <v>45319</v>
      </c>
      <c r="C1608" s="5" t="s">
        <v>120</v>
      </c>
      <c r="D1608" s="32" t="s">
        <v>121</v>
      </c>
      <c r="E1608" s="37">
        <v>6282141016689</v>
      </c>
      <c r="F1608" s="5" t="s">
        <v>1324</v>
      </c>
      <c r="G1608" s="28">
        <v>1</v>
      </c>
      <c r="H1608" s="33">
        <f>VLOOKUP($F1608,Produk!$B$2:$C$75,2,0)</f>
        <v>45000</v>
      </c>
      <c r="I1608" s="33">
        <f t="shared" si="48"/>
        <v>45000</v>
      </c>
      <c r="J1608" s="30" t="str">
        <f t="shared" ref="J1608:J1609" si="49">J1607</f>
        <v>Transfer</v>
      </c>
      <c r="K1608" s="5" t="s">
        <v>1279</v>
      </c>
      <c r="L1608" s="21"/>
      <c r="M1608" s="21"/>
      <c r="N1608" s="21"/>
      <c r="O1608" s="21"/>
      <c r="P1608" s="21"/>
      <c r="Q1608" s="21"/>
      <c r="R1608" s="21"/>
      <c r="S1608" s="21"/>
      <c r="T1608" s="21"/>
      <c r="U1608" s="21"/>
      <c r="V1608" s="21"/>
      <c r="W1608" s="21"/>
    </row>
    <row r="1609" spans="1:23" ht="20">
      <c r="A1609" s="5" t="s">
        <v>1275</v>
      </c>
      <c r="B1609" s="31">
        <v>45319</v>
      </c>
      <c r="C1609" s="5" t="s">
        <v>120</v>
      </c>
      <c r="D1609" s="32" t="s">
        <v>121</v>
      </c>
      <c r="E1609" s="37">
        <v>6282141016689</v>
      </c>
      <c r="F1609" s="5" t="s">
        <v>1294</v>
      </c>
      <c r="G1609" s="28">
        <v>1</v>
      </c>
      <c r="H1609" s="33">
        <f>VLOOKUP($F1609,Produk!$B$2:$C$75,2,0)</f>
        <v>28000</v>
      </c>
      <c r="I1609" s="33">
        <f t="shared" si="48"/>
        <v>28000</v>
      </c>
      <c r="J1609" s="30" t="str">
        <f t="shared" si="49"/>
        <v>Transfer</v>
      </c>
      <c r="K1609" s="5" t="s">
        <v>1279</v>
      </c>
      <c r="L1609" s="21"/>
      <c r="M1609" s="21"/>
      <c r="N1609" s="21"/>
      <c r="O1609" s="21"/>
      <c r="P1609" s="21"/>
      <c r="Q1609" s="21"/>
      <c r="R1609" s="21"/>
      <c r="S1609" s="21"/>
      <c r="T1609" s="21"/>
      <c r="U1609" s="21"/>
      <c r="V1609" s="21"/>
      <c r="W1609" s="21"/>
    </row>
    <row r="1610" spans="1:23" ht="20">
      <c r="A1610" s="5" t="s">
        <v>1275</v>
      </c>
      <c r="B1610" s="31">
        <v>45319</v>
      </c>
      <c r="C1610" s="5" t="s">
        <v>3</v>
      </c>
      <c r="D1610" s="32" t="s">
        <v>4</v>
      </c>
      <c r="E1610" s="37">
        <v>6281231177447</v>
      </c>
      <c r="F1610" s="5" t="s">
        <v>1355</v>
      </c>
      <c r="G1610" s="28">
        <v>1</v>
      </c>
      <c r="H1610" s="33">
        <f>VLOOKUP($F1610,Produk!$B$2:$C$75,2,0)</f>
        <v>15000</v>
      </c>
      <c r="I1610" s="33">
        <f t="shared" si="48"/>
        <v>15000</v>
      </c>
      <c r="J1610" s="30" t="s">
        <v>1276</v>
      </c>
      <c r="K1610" s="5" t="s">
        <v>1278</v>
      </c>
      <c r="L1610" s="21"/>
      <c r="M1610" s="21"/>
      <c r="N1610" s="21"/>
      <c r="O1610" s="21"/>
      <c r="P1610" s="21"/>
      <c r="Q1610" s="21"/>
      <c r="R1610" s="21"/>
      <c r="S1610" s="21"/>
      <c r="T1610" s="21"/>
      <c r="U1610" s="21"/>
      <c r="V1610" s="21"/>
      <c r="W1610" s="21"/>
    </row>
    <row r="1611" spans="1:23" ht="20">
      <c r="A1611" s="5" t="s">
        <v>1275</v>
      </c>
      <c r="B1611" s="31">
        <v>45319</v>
      </c>
      <c r="C1611" s="5" t="s">
        <v>3</v>
      </c>
      <c r="D1611" s="32" t="s">
        <v>4</v>
      </c>
      <c r="E1611" s="37">
        <v>6281231177447</v>
      </c>
      <c r="F1611" s="5" t="s">
        <v>1286</v>
      </c>
      <c r="G1611" s="28">
        <v>1</v>
      </c>
      <c r="H1611" s="33">
        <f>VLOOKUP($F1611,Produk!$B$2:$C$75,2,0)</f>
        <v>25000</v>
      </c>
      <c r="I1611" s="33">
        <f t="shared" si="48"/>
        <v>25000</v>
      </c>
      <c r="J1611" s="30" t="s">
        <v>1276</v>
      </c>
      <c r="K1611" s="5" t="s">
        <v>1278</v>
      </c>
      <c r="L1611" s="21"/>
      <c r="M1611" s="21"/>
      <c r="N1611" s="21"/>
      <c r="O1611" s="21"/>
      <c r="P1611" s="21"/>
      <c r="Q1611" s="21"/>
      <c r="R1611" s="21"/>
      <c r="S1611" s="21"/>
      <c r="T1611" s="21"/>
      <c r="U1611" s="21"/>
      <c r="V1611" s="21"/>
      <c r="W1611" s="21"/>
    </row>
    <row r="1612" spans="1:23" ht="20">
      <c r="A1612" s="5" t="s">
        <v>1275</v>
      </c>
      <c r="B1612" s="31">
        <v>45319</v>
      </c>
      <c r="C1612" s="5" t="s">
        <v>3</v>
      </c>
      <c r="D1612" s="32" t="s">
        <v>4</v>
      </c>
      <c r="E1612" s="37">
        <v>6281231177447</v>
      </c>
      <c r="F1612" s="5" t="s">
        <v>1285</v>
      </c>
      <c r="G1612" s="28">
        <v>2</v>
      </c>
      <c r="H1612" s="33">
        <f>VLOOKUP($F1612,Produk!$B$2:$C$75,2,0)</f>
        <v>10000</v>
      </c>
      <c r="I1612" s="33">
        <f t="shared" si="48"/>
        <v>20000</v>
      </c>
      <c r="J1612" s="30" t="s">
        <v>1276</v>
      </c>
      <c r="K1612" s="5" t="s">
        <v>1278</v>
      </c>
      <c r="L1612" s="21"/>
      <c r="M1612" s="21"/>
      <c r="N1612" s="21"/>
      <c r="O1612" s="21"/>
      <c r="P1612" s="21"/>
      <c r="Q1612" s="21"/>
      <c r="R1612" s="21"/>
      <c r="S1612" s="21"/>
      <c r="T1612" s="21"/>
      <c r="U1612" s="21"/>
      <c r="V1612" s="21"/>
      <c r="W1612" s="21"/>
    </row>
    <row r="1613" spans="1:23" ht="20">
      <c r="A1613" s="5" t="s">
        <v>1275</v>
      </c>
      <c r="B1613" s="31">
        <v>45319</v>
      </c>
      <c r="C1613" s="5" t="s">
        <v>3</v>
      </c>
      <c r="D1613" s="32" t="s">
        <v>4</v>
      </c>
      <c r="E1613" s="37">
        <v>6281231177447</v>
      </c>
      <c r="F1613" s="5" t="s">
        <v>1330</v>
      </c>
      <c r="G1613" s="28">
        <v>1</v>
      </c>
      <c r="H1613" s="33">
        <f>VLOOKUP($F1613,Produk!$B$2:$C$75,2,0)</f>
        <v>21000</v>
      </c>
      <c r="I1613" s="33">
        <f t="shared" si="48"/>
        <v>21000</v>
      </c>
      <c r="J1613" s="30" t="s">
        <v>1272</v>
      </c>
      <c r="K1613" s="5" t="s">
        <v>1278</v>
      </c>
      <c r="L1613" s="21"/>
      <c r="M1613" s="21"/>
      <c r="N1613" s="21"/>
      <c r="O1613" s="21"/>
      <c r="P1613" s="21"/>
      <c r="Q1613" s="21"/>
      <c r="R1613" s="21"/>
      <c r="S1613" s="21"/>
      <c r="T1613" s="21"/>
      <c r="U1613" s="21"/>
      <c r="V1613" s="21"/>
      <c r="W1613" s="21"/>
    </row>
    <row r="1614" spans="1:23" ht="20">
      <c r="A1614" s="5" t="s">
        <v>1275</v>
      </c>
      <c r="B1614" s="31">
        <v>45319</v>
      </c>
      <c r="C1614" s="5" t="s">
        <v>979</v>
      </c>
      <c r="D1614" s="32" t="s">
        <v>980</v>
      </c>
      <c r="E1614" s="37">
        <v>6285258141588</v>
      </c>
      <c r="F1614" s="5" t="s">
        <v>1325</v>
      </c>
      <c r="G1614" s="28">
        <v>1</v>
      </c>
      <c r="H1614" s="33">
        <f>VLOOKUP($F1614,Produk!$B$2:$C$75,2,0)</f>
        <v>22000</v>
      </c>
      <c r="I1614" s="33">
        <f t="shared" si="48"/>
        <v>22000</v>
      </c>
      <c r="J1614" s="30" t="s">
        <v>1276</v>
      </c>
      <c r="K1614" s="5" t="s">
        <v>1278</v>
      </c>
      <c r="L1614" s="21"/>
      <c r="M1614" s="21"/>
      <c r="N1614" s="21"/>
      <c r="O1614" s="21"/>
      <c r="P1614" s="21"/>
      <c r="Q1614" s="21"/>
      <c r="R1614" s="21"/>
      <c r="S1614" s="21"/>
      <c r="T1614" s="21"/>
      <c r="U1614" s="21"/>
      <c r="V1614" s="21"/>
      <c r="W1614" s="21"/>
    </row>
    <row r="1615" spans="1:23" ht="20">
      <c r="A1615" s="5" t="s">
        <v>1275</v>
      </c>
      <c r="B1615" s="31">
        <v>45319</v>
      </c>
      <c r="C1615" s="5" t="s">
        <v>979</v>
      </c>
      <c r="D1615" s="32" t="s">
        <v>980</v>
      </c>
      <c r="E1615" s="37">
        <v>6285258141588</v>
      </c>
      <c r="F1615" s="5" t="s">
        <v>1274</v>
      </c>
      <c r="G1615" s="28">
        <v>1</v>
      </c>
      <c r="H1615" s="33">
        <f>VLOOKUP($F1615,Produk!$B$2:$C$75,2,0)</f>
        <v>22000</v>
      </c>
      <c r="I1615" s="33">
        <f t="shared" si="48"/>
        <v>22000</v>
      </c>
      <c r="J1615" s="30" t="s">
        <v>1276</v>
      </c>
      <c r="K1615" s="5" t="s">
        <v>1278</v>
      </c>
      <c r="L1615" s="21"/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  <c r="W1615" s="21"/>
    </row>
    <row r="1616" spans="1:23" ht="20">
      <c r="A1616" s="5" t="s">
        <v>1275</v>
      </c>
      <c r="B1616" s="31">
        <v>45319</v>
      </c>
      <c r="C1616" s="5" t="s">
        <v>3</v>
      </c>
      <c r="D1616" s="32" t="s">
        <v>4</v>
      </c>
      <c r="E1616" s="37">
        <v>6281231177447</v>
      </c>
      <c r="F1616" s="5" t="s">
        <v>1274</v>
      </c>
      <c r="G1616" s="28">
        <v>1</v>
      </c>
      <c r="H1616" s="33">
        <f>VLOOKUP($F1616,Produk!$B$2:$C$75,2,0)</f>
        <v>22000</v>
      </c>
      <c r="I1616" s="33">
        <f t="shared" si="48"/>
        <v>22000</v>
      </c>
      <c r="J1616" s="30" t="s">
        <v>1272</v>
      </c>
      <c r="K1616" s="5" t="s">
        <v>1278</v>
      </c>
      <c r="L1616" s="21"/>
      <c r="M1616" s="21"/>
      <c r="N1616" s="21"/>
      <c r="O1616" s="21"/>
      <c r="P1616" s="21"/>
      <c r="Q1616" s="21"/>
      <c r="R1616" s="21"/>
      <c r="S1616" s="21"/>
      <c r="T1616" s="21"/>
      <c r="U1616" s="21"/>
      <c r="V1616" s="21"/>
      <c r="W1616" s="21"/>
    </row>
    <row r="1617" spans="1:23" ht="20">
      <c r="A1617" s="5" t="s">
        <v>1281</v>
      </c>
      <c r="B1617" s="31">
        <v>45321</v>
      </c>
      <c r="C1617" s="5" t="s">
        <v>161</v>
      </c>
      <c r="D1617" s="32" t="s">
        <v>162</v>
      </c>
      <c r="E1617" s="37">
        <v>6281235042671</v>
      </c>
      <c r="F1617" s="5" t="s">
        <v>1269</v>
      </c>
      <c r="G1617" s="28">
        <v>1</v>
      </c>
      <c r="H1617" s="33">
        <f>VLOOKUP($F1617,Produk!$B$2:$C$75,2,0)</f>
        <v>28000</v>
      </c>
      <c r="I1617" s="33">
        <f t="shared" si="48"/>
        <v>28000</v>
      </c>
      <c r="J1617" s="30" t="s">
        <v>1272</v>
      </c>
      <c r="K1617" s="5" t="s">
        <v>1267</v>
      </c>
      <c r="L1617" s="21"/>
      <c r="M1617" s="21"/>
      <c r="N1617" s="21"/>
      <c r="O1617" s="21"/>
      <c r="P1617" s="21"/>
      <c r="Q1617" s="21"/>
      <c r="R1617" s="21"/>
      <c r="S1617" s="21"/>
      <c r="T1617" s="21"/>
      <c r="U1617" s="21"/>
      <c r="V1617" s="21"/>
      <c r="W1617" s="21"/>
    </row>
    <row r="1618" spans="1:23" ht="20">
      <c r="A1618" s="5" t="s">
        <v>1281</v>
      </c>
      <c r="B1618" s="31">
        <v>45321</v>
      </c>
      <c r="C1618" s="5" t="s">
        <v>161</v>
      </c>
      <c r="D1618" s="32" t="s">
        <v>162</v>
      </c>
      <c r="E1618" s="37">
        <v>6281235042671</v>
      </c>
      <c r="F1618" s="5" t="s">
        <v>1354</v>
      </c>
      <c r="G1618" s="28">
        <v>1</v>
      </c>
      <c r="H1618" s="33">
        <f>VLOOKUP($F1618,Produk!$B$2:$C$75,2,0)</f>
        <v>15000</v>
      </c>
      <c r="I1618" s="33">
        <f t="shared" si="48"/>
        <v>15000</v>
      </c>
      <c r="J1618" s="30" t="s">
        <v>1272</v>
      </c>
      <c r="K1618" s="5" t="s">
        <v>1267</v>
      </c>
      <c r="L1618" s="21"/>
      <c r="M1618" s="21"/>
      <c r="N1618" s="21"/>
      <c r="O1618" s="21"/>
      <c r="P1618" s="21"/>
      <c r="Q1618" s="21"/>
      <c r="R1618" s="21"/>
      <c r="S1618" s="21"/>
      <c r="T1618" s="21"/>
      <c r="U1618" s="21"/>
      <c r="V1618" s="21"/>
      <c r="W1618" s="21"/>
    </row>
    <row r="1619" spans="1:23" ht="20">
      <c r="A1619" s="5" t="s">
        <v>1292</v>
      </c>
      <c r="B1619" s="31">
        <v>45323</v>
      </c>
      <c r="C1619" s="5" t="s">
        <v>983</v>
      </c>
      <c r="D1619" s="32" t="s">
        <v>984</v>
      </c>
      <c r="E1619" s="37">
        <v>6289682540960</v>
      </c>
      <c r="F1619" s="5" t="s">
        <v>1354</v>
      </c>
      <c r="G1619" s="28">
        <v>1</v>
      </c>
      <c r="H1619" s="33">
        <f>VLOOKUP($F1619,Produk!$B$2:$C$75,2,0)</f>
        <v>15000</v>
      </c>
      <c r="I1619" s="33">
        <f t="shared" si="48"/>
        <v>15000</v>
      </c>
      <c r="J1619" s="30" t="s">
        <v>1266</v>
      </c>
      <c r="K1619" s="5" t="s">
        <v>1278</v>
      </c>
      <c r="L1619" s="21"/>
      <c r="M1619" s="21"/>
      <c r="N1619" s="21"/>
      <c r="O1619" s="21"/>
      <c r="P1619" s="21"/>
      <c r="Q1619" s="21"/>
      <c r="R1619" s="21"/>
      <c r="S1619" s="21"/>
      <c r="T1619" s="21"/>
      <c r="U1619" s="21"/>
      <c r="V1619" s="21"/>
      <c r="W1619" s="21"/>
    </row>
    <row r="1620" spans="1:23" ht="20">
      <c r="A1620" s="5" t="s">
        <v>1292</v>
      </c>
      <c r="B1620" s="31">
        <v>45323</v>
      </c>
      <c r="C1620" s="5" t="s">
        <v>985</v>
      </c>
      <c r="D1620" s="32" t="s">
        <v>986</v>
      </c>
      <c r="E1620" s="37">
        <v>6282199670307</v>
      </c>
      <c r="F1620" s="5" t="s">
        <v>1359</v>
      </c>
      <c r="G1620" s="28">
        <v>1</v>
      </c>
      <c r="H1620" s="33">
        <f>VLOOKUP($F1620,Produk!$B$2:$C$75,2,0)</f>
        <v>15000</v>
      </c>
      <c r="I1620" s="33">
        <f t="shared" si="48"/>
        <v>15000</v>
      </c>
      <c r="J1620" s="30" t="str">
        <f t="shared" ref="J1620:J1621" si="50">J1619</f>
        <v>QRIS</v>
      </c>
      <c r="K1620" s="5" t="s">
        <v>1278</v>
      </c>
      <c r="L1620" s="21"/>
      <c r="M1620" s="21"/>
      <c r="N1620" s="21"/>
      <c r="O1620" s="21"/>
      <c r="P1620" s="21"/>
      <c r="Q1620" s="21"/>
      <c r="R1620" s="21"/>
      <c r="S1620" s="21"/>
      <c r="T1620" s="21"/>
      <c r="U1620" s="21"/>
      <c r="V1620" s="21"/>
      <c r="W1620" s="21"/>
    </row>
    <row r="1621" spans="1:23" ht="20">
      <c r="A1621" s="5" t="s">
        <v>1292</v>
      </c>
      <c r="B1621" s="31">
        <v>45323</v>
      </c>
      <c r="C1621" s="5" t="s">
        <v>985</v>
      </c>
      <c r="D1621" s="32" t="s">
        <v>986</v>
      </c>
      <c r="E1621" s="37">
        <v>6282199670307</v>
      </c>
      <c r="F1621" s="5" t="s">
        <v>1285</v>
      </c>
      <c r="G1621" s="28">
        <v>1</v>
      </c>
      <c r="H1621" s="33">
        <f>VLOOKUP($F1621,Produk!$B$2:$C$75,2,0)</f>
        <v>10000</v>
      </c>
      <c r="I1621" s="33">
        <f t="shared" si="48"/>
        <v>10000</v>
      </c>
      <c r="J1621" s="30" t="str">
        <f t="shared" si="50"/>
        <v>QRIS</v>
      </c>
      <c r="K1621" s="5" t="s">
        <v>1278</v>
      </c>
      <c r="L1621" s="21"/>
      <c r="M1621" s="21"/>
      <c r="N1621" s="21"/>
      <c r="O1621" s="21"/>
      <c r="P1621" s="21"/>
      <c r="Q1621" s="21"/>
      <c r="R1621" s="21"/>
      <c r="S1621" s="21"/>
      <c r="T1621" s="21"/>
      <c r="U1621" s="21"/>
      <c r="V1621" s="21"/>
      <c r="W1621" s="21"/>
    </row>
    <row r="1622" spans="1:23" ht="20">
      <c r="A1622" s="5" t="s">
        <v>1292</v>
      </c>
      <c r="B1622" s="31">
        <v>45323</v>
      </c>
      <c r="C1622" s="5" t="s">
        <v>182</v>
      </c>
      <c r="D1622" s="32" t="s">
        <v>183</v>
      </c>
      <c r="E1622" s="37">
        <v>62818300422</v>
      </c>
      <c r="F1622" s="5" t="s">
        <v>1285</v>
      </c>
      <c r="G1622" s="28">
        <v>2</v>
      </c>
      <c r="H1622" s="33">
        <f>VLOOKUP($F1622,Produk!$B$2:$C$75,2,0)</f>
        <v>10000</v>
      </c>
      <c r="I1622" s="33">
        <f t="shared" si="48"/>
        <v>20000</v>
      </c>
      <c r="J1622" s="30" t="s">
        <v>1276</v>
      </c>
      <c r="K1622" s="5" t="s">
        <v>1278</v>
      </c>
      <c r="L1622" s="21"/>
      <c r="M1622" s="21"/>
      <c r="N1622" s="21"/>
      <c r="O1622" s="21"/>
      <c r="P1622" s="21"/>
      <c r="Q1622" s="21"/>
      <c r="R1622" s="21"/>
      <c r="S1622" s="21"/>
      <c r="T1622" s="21"/>
      <c r="U1622" s="21"/>
      <c r="V1622" s="21"/>
      <c r="W1622" s="21"/>
    </row>
    <row r="1623" spans="1:23" ht="20">
      <c r="A1623" s="5" t="s">
        <v>1292</v>
      </c>
      <c r="B1623" s="31">
        <v>45323</v>
      </c>
      <c r="C1623" s="5" t="s">
        <v>182</v>
      </c>
      <c r="D1623" s="32" t="s">
        <v>183</v>
      </c>
      <c r="E1623" s="37">
        <v>62818300422</v>
      </c>
      <c r="F1623" s="5" t="s">
        <v>1355</v>
      </c>
      <c r="G1623" s="28">
        <v>1</v>
      </c>
      <c r="H1623" s="33">
        <f>VLOOKUP($F1623,Produk!$B$2:$C$75,2,0)</f>
        <v>15000</v>
      </c>
      <c r="I1623" s="33">
        <f t="shared" si="48"/>
        <v>15000</v>
      </c>
      <c r="J1623" s="30" t="s">
        <v>1276</v>
      </c>
      <c r="K1623" s="5" t="s">
        <v>1278</v>
      </c>
      <c r="L1623" s="21"/>
      <c r="M1623" s="21"/>
      <c r="N1623" s="21"/>
      <c r="O1623" s="21"/>
      <c r="P1623" s="21"/>
      <c r="Q1623" s="21"/>
      <c r="R1623" s="21"/>
      <c r="S1623" s="21"/>
      <c r="T1623" s="21"/>
      <c r="U1623" s="21"/>
      <c r="V1623" s="21"/>
      <c r="W1623" s="21"/>
    </row>
    <row r="1624" spans="1:23" ht="20">
      <c r="A1624" s="5" t="s">
        <v>1264</v>
      </c>
      <c r="B1624" s="31">
        <v>45324</v>
      </c>
      <c r="C1624" s="5" t="s">
        <v>3</v>
      </c>
      <c r="D1624" s="32" t="s">
        <v>4</v>
      </c>
      <c r="E1624" s="37">
        <v>6281231177447</v>
      </c>
      <c r="F1624" s="5" t="s">
        <v>1285</v>
      </c>
      <c r="G1624" s="28">
        <v>3</v>
      </c>
      <c r="H1624" s="33">
        <f>VLOOKUP($F1624,Produk!$B$2:$C$75,2,0)</f>
        <v>10000</v>
      </c>
      <c r="I1624" s="33">
        <f t="shared" si="48"/>
        <v>30000</v>
      </c>
      <c r="J1624" s="30" t="s">
        <v>1272</v>
      </c>
      <c r="K1624" s="5" t="s">
        <v>1267</v>
      </c>
      <c r="L1624" s="21"/>
      <c r="M1624" s="21"/>
      <c r="N1624" s="21"/>
      <c r="O1624" s="21"/>
      <c r="P1624" s="21"/>
      <c r="Q1624" s="21"/>
      <c r="R1624" s="21"/>
      <c r="S1624" s="21"/>
      <c r="T1624" s="21"/>
      <c r="U1624" s="21"/>
      <c r="V1624" s="21"/>
      <c r="W1624" s="21"/>
    </row>
    <row r="1625" spans="1:23" ht="20">
      <c r="A1625" s="5" t="s">
        <v>1264</v>
      </c>
      <c r="B1625" s="31">
        <v>45324</v>
      </c>
      <c r="C1625" s="5" t="s">
        <v>3</v>
      </c>
      <c r="D1625" s="32" t="s">
        <v>4</v>
      </c>
      <c r="E1625" s="37">
        <v>6281231177447</v>
      </c>
      <c r="F1625" s="5" t="s">
        <v>1362</v>
      </c>
      <c r="G1625" s="28">
        <v>1</v>
      </c>
      <c r="H1625" s="33">
        <f>VLOOKUP($F1625,Produk!$B$2:$C$75,2,0)</f>
        <v>28000</v>
      </c>
      <c r="I1625" s="33">
        <f t="shared" si="48"/>
        <v>28000</v>
      </c>
      <c r="J1625" s="30" t="s">
        <v>1272</v>
      </c>
      <c r="K1625" s="5" t="s">
        <v>1267</v>
      </c>
      <c r="L1625" s="21"/>
      <c r="M1625" s="21"/>
      <c r="N1625" s="21"/>
      <c r="O1625" s="21"/>
      <c r="P1625" s="21"/>
      <c r="Q1625" s="21"/>
      <c r="R1625" s="21"/>
      <c r="S1625" s="21"/>
      <c r="T1625" s="21"/>
      <c r="U1625" s="21"/>
      <c r="V1625" s="21"/>
      <c r="W1625" s="21"/>
    </row>
    <row r="1626" spans="1:23" ht="20">
      <c r="A1626" s="5" t="s">
        <v>1264</v>
      </c>
      <c r="B1626" s="31">
        <v>45324</v>
      </c>
      <c r="C1626" s="5" t="s">
        <v>3</v>
      </c>
      <c r="D1626" s="32" t="s">
        <v>4</v>
      </c>
      <c r="E1626" s="37">
        <v>6281231177447</v>
      </c>
      <c r="F1626" s="5" t="s">
        <v>1325</v>
      </c>
      <c r="G1626" s="28">
        <v>1</v>
      </c>
      <c r="H1626" s="33">
        <f>VLOOKUP($F1626,Produk!$B$2:$C$75,2,0)</f>
        <v>22000</v>
      </c>
      <c r="I1626" s="33">
        <f t="shared" si="48"/>
        <v>22000</v>
      </c>
      <c r="J1626" s="30" t="s">
        <v>1272</v>
      </c>
      <c r="K1626" s="5" t="s">
        <v>1267</v>
      </c>
      <c r="L1626" s="21"/>
      <c r="M1626" s="21"/>
      <c r="N1626" s="21"/>
      <c r="O1626" s="21"/>
      <c r="P1626" s="21"/>
      <c r="Q1626" s="21"/>
      <c r="R1626" s="21"/>
      <c r="S1626" s="21"/>
      <c r="T1626" s="21"/>
      <c r="U1626" s="21"/>
      <c r="V1626" s="21"/>
      <c r="W1626" s="21"/>
    </row>
    <row r="1627" spans="1:23" ht="20">
      <c r="A1627" s="5" t="s">
        <v>1264</v>
      </c>
      <c r="B1627" s="31">
        <v>45324</v>
      </c>
      <c r="C1627" s="5" t="s">
        <v>3</v>
      </c>
      <c r="D1627" s="32" t="s">
        <v>4</v>
      </c>
      <c r="E1627" s="37">
        <v>6281231177447</v>
      </c>
      <c r="F1627" s="5" t="s">
        <v>1317</v>
      </c>
      <c r="G1627" s="28">
        <v>1</v>
      </c>
      <c r="H1627" s="33">
        <f>VLOOKUP($F1627,Produk!$B$2:$C$75,2,0)</f>
        <v>27000</v>
      </c>
      <c r="I1627" s="33">
        <f t="shared" si="48"/>
        <v>27000</v>
      </c>
      <c r="J1627" s="30" t="s">
        <v>1272</v>
      </c>
      <c r="K1627" s="5" t="s">
        <v>1267</v>
      </c>
      <c r="L1627" s="21"/>
      <c r="M1627" s="21"/>
      <c r="N1627" s="21"/>
      <c r="O1627" s="21"/>
      <c r="P1627" s="21"/>
      <c r="Q1627" s="21"/>
      <c r="R1627" s="21"/>
      <c r="S1627" s="21"/>
      <c r="T1627" s="21"/>
      <c r="U1627" s="21"/>
      <c r="V1627" s="21"/>
      <c r="W1627" s="21"/>
    </row>
    <row r="1628" spans="1:23" ht="20">
      <c r="A1628" s="5" t="s">
        <v>1264</v>
      </c>
      <c r="B1628" s="31">
        <v>45324</v>
      </c>
      <c r="C1628" s="5" t="s">
        <v>294</v>
      </c>
      <c r="D1628" s="32" t="s">
        <v>295</v>
      </c>
      <c r="E1628" s="37">
        <v>6285854577350</v>
      </c>
      <c r="F1628" s="5" t="s">
        <v>1282</v>
      </c>
      <c r="G1628" s="28">
        <v>1</v>
      </c>
      <c r="H1628" s="33">
        <f>VLOOKUP($F1628,Produk!$B$2:$C$75,2,0)</f>
        <v>30000</v>
      </c>
      <c r="I1628" s="33">
        <f t="shared" si="48"/>
        <v>30000</v>
      </c>
      <c r="J1628" s="30" t="s">
        <v>1266</v>
      </c>
      <c r="K1628" s="5" t="s">
        <v>1267</v>
      </c>
      <c r="L1628" s="21"/>
      <c r="M1628" s="21"/>
      <c r="N1628" s="21"/>
      <c r="O1628" s="21"/>
      <c r="P1628" s="21"/>
      <c r="Q1628" s="21"/>
      <c r="R1628" s="21"/>
      <c r="S1628" s="21"/>
      <c r="T1628" s="21"/>
      <c r="U1628" s="21"/>
      <c r="V1628" s="21"/>
      <c r="W1628" s="21"/>
    </row>
    <row r="1629" spans="1:23" ht="20">
      <c r="A1629" s="5" t="s">
        <v>1264</v>
      </c>
      <c r="B1629" s="31">
        <v>45324</v>
      </c>
      <c r="C1629" s="5" t="s">
        <v>294</v>
      </c>
      <c r="D1629" s="32" t="s">
        <v>295</v>
      </c>
      <c r="E1629" s="37">
        <v>6285854577350</v>
      </c>
      <c r="F1629" s="5" t="s">
        <v>1355</v>
      </c>
      <c r="G1629" s="28">
        <v>1</v>
      </c>
      <c r="H1629" s="33">
        <f>VLOOKUP($F1629,Produk!$B$2:$C$75,2,0)</f>
        <v>15000</v>
      </c>
      <c r="I1629" s="33">
        <f t="shared" si="48"/>
        <v>15000</v>
      </c>
      <c r="J1629" s="30" t="s">
        <v>1266</v>
      </c>
      <c r="K1629" s="5" t="s">
        <v>1267</v>
      </c>
      <c r="L1629" s="21"/>
      <c r="M1629" s="21"/>
      <c r="N1629" s="21"/>
      <c r="O1629" s="21"/>
      <c r="P1629" s="21"/>
      <c r="Q1629" s="21"/>
      <c r="R1629" s="21"/>
      <c r="S1629" s="21"/>
      <c r="T1629" s="21"/>
      <c r="U1629" s="21"/>
      <c r="V1629" s="21"/>
      <c r="W1629" s="21"/>
    </row>
    <row r="1630" spans="1:23" ht="20">
      <c r="A1630" s="5" t="s">
        <v>1264</v>
      </c>
      <c r="B1630" s="31">
        <v>45324</v>
      </c>
      <c r="C1630" s="5" t="s">
        <v>294</v>
      </c>
      <c r="D1630" s="32" t="s">
        <v>295</v>
      </c>
      <c r="E1630" s="37">
        <v>6285854577350</v>
      </c>
      <c r="F1630" s="5" t="s">
        <v>1285</v>
      </c>
      <c r="G1630" s="28">
        <v>1</v>
      </c>
      <c r="H1630" s="33">
        <f>VLOOKUP($F1630,Produk!$B$2:$C$75,2,0)</f>
        <v>10000</v>
      </c>
      <c r="I1630" s="33">
        <f t="shared" si="48"/>
        <v>10000</v>
      </c>
      <c r="J1630" s="30" t="s">
        <v>1266</v>
      </c>
      <c r="K1630" s="5" t="s">
        <v>1267</v>
      </c>
      <c r="L1630" s="21"/>
      <c r="M1630" s="21"/>
      <c r="N1630" s="21"/>
      <c r="O1630" s="21"/>
      <c r="P1630" s="21"/>
      <c r="Q1630" s="21"/>
      <c r="R1630" s="21"/>
      <c r="S1630" s="21"/>
      <c r="T1630" s="21"/>
      <c r="U1630" s="21"/>
      <c r="V1630" s="21"/>
      <c r="W1630" s="21"/>
    </row>
    <row r="1631" spans="1:23" ht="20">
      <c r="A1631" s="5" t="s">
        <v>1264</v>
      </c>
      <c r="B1631" s="31">
        <v>45324</v>
      </c>
      <c r="C1631" s="5" t="s">
        <v>47</v>
      </c>
      <c r="D1631" s="32" t="s">
        <v>48</v>
      </c>
      <c r="E1631" s="37">
        <v>6281330970097</v>
      </c>
      <c r="F1631" s="5" t="s">
        <v>1282</v>
      </c>
      <c r="G1631" s="28">
        <v>1</v>
      </c>
      <c r="H1631" s="33">
        <f>VLOOKUP($F1631,Produk!$B$2:$C$75,2,0)</f>
        <v>30000</v>
      </c>
      <c r="I1631" s="33">
        <f t="shared" si="48"/>
        <v>30000</v>
      </c>
      <c r="J1631" s="30" t="s">
        <v>1266</v>
      </c>
      <c r="K1631" s="5" t="s">
        <v>1278</v>
      </c>
      <c r="L1631" s="21"/>
      <c r="M1631" s="21"/>
      <c r="N1631" s="21"/>
      <c r="O1631" s="21"/>
      <c r="P1631" s="21"/>
      <c r="Q1631" s="21"/>
      <c r="R1631" s="21"/>
      <c r="S1631" s="21"/>
      <c r="T1631" s="21"/>
      <c r="U1631" s="21"/>
      <c r="V1631" s="21"/>
      <c r="W1631" s="21"/>
    </row>
    <row r="1632" spans="1:23" ht="20">
      <c r="A1632" s="5" t="s">
        <v>1264</v>
      </c>
      <c r="B1632" s="31">
        <v>45324</v>
      </c>
      <c r="C1632" s="5" t="s">
        <v>47</v>
      </c>
      <c r="D1632" s="32" t="s">
        <v>48</v>
      </c>
      <c r="E1632" s="37">
        <v>6281330970097</v>
      </c>
      <c r="F1632" s="5" t="s">
        <v>1355</v>
      </c>
      <c r="G1632" s="28">
        <v>1</v>
      </c>
      <c r="H1632" s="33">
        <f>VLOOKUP($F1632,Produk!$B$2:$C$75,2,0)</f>
        <v>15000</v>
      </c>
      <c r="I1632" s="33">
        <f t="shared" si="48"/>
        <v>15000</v>
      </c>
      <c r="J1632" s="30" t="s">
        <v>1266</v>
      </c>
      <c r="K1632" s="5" t="s">
        <v>1278</v>
      </c>
      <c r="L1632" s="21"/>
      <c r="M1632" s="21"/>
      <c r="N1632" s="21"/>
      <c r="O1632" s="21"/>
      <c r="P1632" s="21"/>
      <c r="Q1632" s="21"/>
      <c r="R1632" s="21"/>
      <c r="S1632" s="21"/>
      <c r="T1632" s="21"/>
      <c r="U1632" s="21"/>
      <c r="V1632" s="21"/>
      <c r="W1632" s="21"/>
    </row>
    <row r="1633" spans="1:23" ht="20">
      <c r="A1633" s="5" t="s">
        <v>1264</v>
      </c>
      <c r="B1633" s="31">
        <v>45324</v>
      </c>
      <c r="C1633" s="5" t="s">
        <v>47</v>
      </c>
      <c r="D1633" s="32" t="s">
        <v>48</v>
      </c>
      <c r="E1633" s="37">
        <v>6281330970097</v>
      </c>
      <c r="F1633" s="5" t="s">
        <v>1285</v>
      </c>
      <c r="G1633" s="28">
        <v>1</v>
      </c>
      <c r="H1633" s="33">
        <f>VLOOKUP($F1633,Produk!$B$2:$C$75,2,0)</f>
        <v>10000</v>
      </c>
      <c r="I1633" s="33">
        <f t="shared" si="48"/>
        <v>10000</v>
      </c>
      <c r="J1633" s="30" t="s">
        <v>1266</v>
      </c>
      <c r="K1633" s="5" t="s">
        <v>1278</v>
      </c>
      <c r="L1633" s="21"/>
      <c r="M1633" s="21"/>
      <c r="N1633" s="21"/>
      <c r="O1633" s="21"/>
      <c r="P1633" s="21"/>
      <c r="Q1633" s="21"/>
      <c r="R1633" s="21"/>
      <c r="S1633" s="21"/>
      <c r="T1633" s="21"/>
      <c r="U1633" s="21"/>
      <c r="V1633" s="21"/>
      <c r="W1633" s="21"/>
    </row>
    <row r="1634" spans="1:23" ht="20">
      <c r="A1634" s="5" t="s">
        <v>1280</v>
      </c>
      <c r="B1634" s="31">
        <v>45327</v>
      </c>
      <c r="C1634" s="5" t="s">
        <v>951</v>
      </c>
      <c r="D1634" s="32" t="s">
        <v>952</v>
      </c>
      <c r="E1634" s="37">
        <v>6282157105273</v>
      </c>
      <c r="F1634" s="5" t="s">
        <v>1286</v>
      </c>
      <c r="G1634" s="28">
        <v>1</v>
      </c>
      <c r="H1634" s="33">
        <f>VLOOKUP($F1634,Produk!$B$2:$C$75,2,0)</f>
        <v>25000</v>
      </c>
      <c r="I1634" s="33">
        <f t="shared" si="48"/>
        <v>25000</v>
      </c>
      <c r="J1634" s="30" t="s">
        <v>1299</v>
      </c>
      <c r="K1634" s="5" t="s">
        <v>1279</v>
      </c>
      <c r="L1634" s="21"/>
      <c r="M1634" s="21"/>
      <c r="N1634" s="21"/>
      <c r="O1634" s="21"/>
      <c r="P1634" s="21"/>
      <c r="Q1634" s="21"/>
      <c r="R1634" s="21"/>
      <c r="S1634" s="21"/>
      <c r="T1634" s="21"/>
      <c r="U1634" s="21"/>
      <c r="V1634" s="21"/>
      <c r="W1634" s="21"/>
    </row>
    <row r="1635" spans="1:23" ht="20">
      <c r="A1635" s="5" t="s">
        <v>1280</v>
      </c>
      <c r="B1635" s="31">
        <v>45327</v>
      </c>
      <c r="C1635" s="5" t="s">
        <v>951</v>
      </c>
      <c r="D1635" s="32" t="s">
        <v>952</v>
      </c>
      <c r="E1635" s="37">
        <v>6282157105273</v>
      </c>
      <c r="F1635" s="5" t="s">
        <v>1362</v>
      </c>
      <c r="G1635" s="28">
        <v>1</v>
      </c>
      <c r="H1635" s="33">
        <f>VLOOKUP($F1635,Produk!$B$2:$C$75,2,0)</f>
        <v>28000</v>
      </c>
      <c r="I1635" s="33">
        <f t="shared" si="48"/>
        <v>28000</v>
      </c>
      <c r="J1635" s="30" t="s">
        <v>1299</v>
      </c>
      <c r="K1635" s="5" t="s">
        <v>1279</v>
      </c>
      <c r="L1635" s="21"/>
      <c r="M1635" s="21"/>
      <c r="N1635" s="21"/>
      <c r="O1635" s="21"/>
      <c r="P1635" s="21"/>
      <c r="Q1635" s="21"/>
      <c r="R1635" s="21"/>
      <c r="S1635" s="21"/>
      <c r="T1635" s="21"/>
      <c r="U1635" s="21"/>
      <c r="V1635" s="21"/>
      <c r="W1635" s="21"/>
    </row>
    <row r="1636" spans="1:23" ht="20">
      <c r="A1636" s="5" t="s">
        <v>1280</v>
      </c>
      <c r="B1636" s="31">
        <v>45327</v>
      </c>
      <c r="C1636" s="5" t="s">
        <v>3</v>
      </c>
      <c r="D1636" s="32" t="s">
        <v>4</v>
      </c>
      <c r="E1636" s="37">
        <v>6281231177447</v>
      </c>
      <c r="F1636" s="5" t="s">
        <v>1274</v>
      </c>
      <c r="G1636" s="28">
        <v>1</v>
      </c>
      <c r="H1636" s="33">
        <f>VLOOKUP($F1636,Produk!$B$2:$C$75,2,0)</f>
        <v>22000</v>
      </c>
      <c r="I1636" s="33">
        <f t="shared" si="48"/>
        <v>22000</v>
      </c>
      <c r="J1636" s="30" t="s">
        <v>1266</v>
      </c>
      <c r="K1636" s="5" t="s">
        <v>1267</v>
      </c>
      <c r="L1636" s="21"/>
      <c r="M1636" s="21"/>
      <c r="N1636" s="21"/>
      <c r="O1636" s="21"/>
      <c r="P1636" s="21"/>
      <c r="Q1636" s="21"/>
      <c r="R1636" s="21"/>
      <c r="S1636" s="21"/>
      <c r="T1636" s="21"/>
      <c r="U1636" s="21"/>
      <c r="V1636" s="21"/>
      <c r="W1636" s="21"/>
    </row>
    <row r="1637" spans="1:23" ht="20">
      <c r="A1637" s="5" t="s">
        <v>1280</v>
      </c>
      <c r="B1637" s="31">
        <v>45327</v>
      </c>
      <c r="C1637" s="5" t="s">
        <v>3</v>
      </c>
      <c r="D1637" s="32" t="s">
        <v>4</v>
      </c>
      <c r="E1637" s="37">
        <v>6281231177447</v>
      </c>
      <c r="F1637" s="5" t="s">
        <v>1317</v>
      </c>
      <c r="G1637" s="28">
        <v>1</v>
      </c>
      <c r="H1637" s="33">
        <f>VLOOKUP($F1637,Produk!$B$2:$C$75,2,0)</f>
        <v>27000</v>
      </c>
      <c r="I1637" s="33">
        <f t="shared" si="48"/>
        <v>27000</v>
      </c>
      <c r="J1637" s="30" t="s">
        <v>1266</v>
      </c>
      <c r="K1637" s="5" t="s">
        <v>1267</v>
      </c>
      <c r="L1637" s="21"/>
      <c r="M1637" s="21"/>
      <c r="N1637" s="21"/>
      <c r="O1637" s="21"/>
      <c r="P1637" s="21"/>
      <c r="Q1637" s="21"/>
      <c r="R1637" s="21"/>
      <c r="S1637" s="21"/>
      <c r="T1637" s="21"/>
      <c r="U1637" s="21"/>
      <c r="V1637" s="21"/>
      <c r="W1637" s="21"/>
    </row>
    <row r="1638" spans="1:23" ht="20">
      <c r="A1638" s="5" t="s">
        <v>1280</v>
      </c>
      <c r="B1638" s="31">
        <v>45327</v>
      </c>
      <c r="C1638" s="5" t="s">
        <v>3</v>
      </c>
      <c r="D1638" s="32" t="s">
        <v>4</v>
      </c>
      <c r="E1638" s="37">
        <v>6281231177447</v>
      </c>
      <c r="F1638" s="5" t="s">
        <v>1290</v>
      </c>
      <c r="G1638" s="28">
        <v>1</v>
      </c>
      <c r="H1638" s="33">
        <f>VLOOKUP($F1638,Produk!$B$2:$C$75,2,0)</f>
        <v>40000</v>
      </c>
      <c r="I1638" s="33">
        <f t="shared" si="48"/>
        <v>40000</v>
      </c>
      <c r="J1638" s="30" t="s">
        <v>1266</v>
      </c>
      <c r="K1638" s="5" t="s">
        <v>1267</v>
      </c>
      <c r="L1638" s="21"/>
      <c r="M1638" s="21"/>
      <c r="N1638" s="21"/>
      <c r="O1638" s="21"/>
      <c r="P1638" s="21"/>
      <c r="Q1638" s="21"/>
      <c r="R1638" s="21"/>
      <c r="S1638" s="21"/>
      <c r="T1638" s="21"/>
      <c r="U1638" s="21"/>
      <c r="V1638" s="21"/>
      <c r="W1638" s="21"/>
    </row>
    <row r="1639" spans="1:23" ht="20">
      <c r="A1639" s="5" t="s">
        <v>1280</v>
      </c>
      <c r="B1639" s="31">
        <v>45327</v>
      </c>
      <c r="C1639" s="5" t="s">
        <v>3</v>
      </c>
      <c r="D1639" s="32" t="s">
        <v>4</v>
      </c>
      <c r="E1639" s="37">
        <v>6281231177447</v>
      </c>
      <c r="F1639" s="5" t="s">
        <v>1363</v>
      </c>
      <c r="G1639" s="28">
        <v>1</v>
      </c>
      <c r="H1639" s="33">
        <f>VLOOKUP($F1639,Produk!$B$2:$C$75,2,0)</f>
        <v>28000</v>
      </c>
      <c r="I1639" s="33">
        <f t="shared" si="48"/>
        <v>28000</v>
      </c>
      <c r="J1639" s="30" t="s">
        <v>1266</v>
      </c>
      <c r="K1639" s="5" t="s">
        <v>1267</v>
      </c>
      <c r="L1639" s="21"/>
      <c r="M1639" s="21"/>
      <c r="N1639" s="21"/>
      <c r="O1639" s="21"/>
      <c r="P1639" s="21"/>
      <c r="Q1639" s="21"/>
      <c r="R1639" s="21"/>
      <c r="S1639" s="21"/>
      <c r="T1639" s="21"/>
      <c r="U1639" s="21"/>
      <c r="V1639" s="21"/>
      <c r="W1639" s="21"/>
    </row>
    <row r="1640" spans="1:23" ht="20">
      <c r="A1640" s="5" t="s">
        <v>1280</v>
      </c>
      <c r="B1640" s="31">
        <v>45327</v>
      </c>
      <c r="C1640" s="5" t="s">
        <v>19</v>
      </c>
      <c r="D1640" s="32" t="s">
        <v>20</v>
      </c>
      <c r="E1640" s="37">
        <v>628123287383</v>
      </c>
      <c r="F1640" s="5" t="s">
        <v>1269</v>
      </c>
      <c r="G1640" s="28">
        <v>4</v>
      </c>
      <c r="H1640" s="33">
        <f>VLOOKUP($F1640,Produk!$B$2:$C$75,2,0)</f>
        <v>28000</v>
      </c>
      <c r="I1640" s="33">
        <f t="shared" si="48"/>
        <v>112000</v>
      </c>
      <c r="J1640" s="30" t="s">
        <v>1299</v>
      </c>
      <c r="K1640" s="5" t="s">
        <v>1279</v>
      </c>
      <c r="L1640" s="21"/>
      <c r="M1640" s="21"/>
      <c r="N1640" s="21"/>
      <c r="O1640" s="21"/>
      <c r="P1640" s="21"/>
      <c r="Q1640" s="21"/>
      <c r="R1640" s="21"/>
      <c r="S1640" s="21"/>
      <c r="T1640" s="21"/>
      <c r="U1640" s="21"/>
      <c r="V1640" s="21"/>
      <c r="W1640" s="21"/>
    </row>
    <row r="1641" spans="1:23" ht="20">
      <c r="A1641" s="5" t="s">
        <v>1281</v>
      </c>
      <c r="B1641" s="31">
        <v>45328</v>
      </c>
      <c r="C1641" s="5" t="s">
        <v>969</v>
      </c>
      <c r="D1641" s="32" t="s">
        <v>970</v>
      </c>
      <c r="E1641" s="37">
        <v>62811348146</v>
      </c>
      <c r="F1641" s="5" t="s">
        <v>1282</v>
      </c>
      <c r="G1641" s="28">
        <v>5</v>
      </c>
      <c r="H1641" s="33">
        <f>VLOOKUP($F1641,Produk!$B$2:$C$75,2,0)</f>
        <v>30000</v>
      </c>
      <c r="I1641" s="33">
        <f t="shared" si="48"/>
        <v>150000</v>
      </c>
      <c r="J1641" s="30" t="s">
        <v>1299</v>
      </c>
      <c r="K1641" s="5" t="s">
        <v>1279</v>
      </c>
      <c r="L1641" s="21"/>
      <c r="M1641" s="21"/>
      <c r="N1641" s="21"/>
      <c r="O1641" s="21"/>
      <c r="P1641" s="21"/>
      <c r="Q1641" s="21"/>
      <c r="R1641" s="21"/>
      <c r="S1641" s="21"/>
      <c r="T1641" s="21"/>
      <c r="U1641" s="21"/>
      <c r="V1641" s="21"/>
      <c r="W1641" s="21"/>
    </row>
    <row r="1642" spans="1:23" ht="20">
      <c r="A1642" s="5" t="s">
        <v>1281</v>
      </c>
      <c r="B1642" s="31">
        <v>45328</v>
      </c>
      <c r="C1642" s="5" t="s">
        <v>969</v>
      </c>
      <c r="D1642" s="32" t="s">
        <v>970</v>
      </c>
      <c r="E1642" s="37">
        <v>62811348146</v>
      </c>
      <c r="F1642" s="5" t="s">
        <v>1354</v>
      </c>
      <c r="G1642" s="28">
        <v>1</v>
      </c>
      <c r="H1642" s="33">
        <f>VLOOKUP($F1642,Produk!$B$2:$C$75,2,0)</f>
        <v>15000</v>
      </c>
      <c r="I1642" s="33">
        <f t="shared" si="48"/>
        <v>15000</v>
      </c>
      <c r="J1642" s="30" t="s">
        <v>1299</v>
      </c>
      <c r="K1642" s="5" t="s">
        <v>1279</v>
      </c>
      <c r="L1642" s="21"/>
      <c r="M1642" s="21"/>
      <c r="N1642" s="21"/>
      <c r="O1642" s="21"/>
      <c r="P1642" s="21"/>
      <c r="Q1642" s="21"/>
      <c r="R1642" s="21"/>
      <c r="S1642" s="21"/>
      <c r="T1642" s="21"/>
      <c r="U1642" s="21"/>
      <c r="V1642" s="21"/>
      <c r="W1642" s="21"/>
    </row>
    <row r="1643" spans="1:23" ht="20">
      <c r="A1643" s="5" t="s">
        <v>1292</v>
      </c>
      <c r="B1643" s="31">
        <v>45330</v>
      </c>
      <c r="C1643" s="5" t="s">
        <v>997</v>
      </c>
      <c r="D1643" s="32" t="s">
        <v>413</v>
      </c>
      <c r="E1643" s="37">
        <v>6281553006438</v>
      </c>
      <c r="F1643" s="5" t="s">
        <v>1291</v>
      </c>
      <c r="G1643" s="28">
        <v>2</v>
      </c>
      <c r="H1643" s="33">
        <f>VLOOKUP($F1643,Produk!$B$2:$C$75,2,0)</f>
        <v>15000</v>
      </c>
      <c r="I1643" s="33">
        <f t="shared" si="48"/>
        <v>30000</v>
      </c>
      <c r="J1643" s="30" t="s">
        <v>1266</v>
      </c>
      <c r="K1643" s="5" t="s">
        <v>1267</v>
      </c>
      <c r="L1643" s="21"/>
      <c r="M1643" s="21"/>
      <c r="N1643" s="21"/>
      <c r="O1643" s="21"/>
      <c r="P1643" s="21"/>
      <c r="Q1643" s="21"/>
      <c r="R1643" s="21"/>
      <c r="S1643" s="21"/>
      <c r="T1643" s="21"/>
      <c r="U1643" s="21"/>
      <c r="V1643" s="21"/>
      <c r="W1643" s="21"/>
    </row>
    <row r="1644" spans="1:23" ht="20">
      <c r="A1644" s="5" t="s">
        <v>1292</v>
      </c>
      <c r="B1644" s="31">
        <v>45330</v>
      </c>
      <c r="C1644" s="5" t="s">
        <v>1000</v>
      </c>
      <c r="D1644" s="32" t="s">
        <v>1001</v>
      </c>
      <c r="E1644" s="37">
        <v>6285331760130</v>
      </c>
      <c r="F1644" s="5" t="s">
        <v>1317</v>
      </c>
      <c r="G1644" s="28">
        <v>1</v>
      </c>
      <c r="H1644" s="33">
        <f>VLOOKUP($F1644,Produk!$B$2:$C$75,2,0)</f>
        <v>27000</v>
      </c>
      <c r="I1644" s="33">
        <f t="shared" si="48"/>
        <v>27000</v>
      </c>
      <c r="J1644" s="30" t="s">
        <v>1272</v>
      </c>
      <c r="K1644" s="5" t="s">
        <v>1267</v>
      </c>
      <c r="L1644" s="21"/>
      <c r="M1644" s="21"/>
      <c r="N1644" s="21"/>
      <c r="O1644" s="21"/>
      <c r="P1644" s="21"/>
      <c r="Q1644" s="21"/>
      <c r="R1644" s="21"/>
      <c r="S1644" s="21"/>
      <c r="T1644" s="21"/>
      <c r="U1644" s="21"/>
      <c r="V1644" s="21"/>
      <c r="W1644" s="21"/>
    </row>
    <row r="1645" spans="1:23" ht="20">
      <c r="A1645" s="5" t="s">
        <v>1292</v>
      </c>
      <c r="B1645" s="31">
        <v>45330</v>
      </c>
      <c r="C1645" s="5" t="s">
        <v>1000</v>
      </c>
      <c r="D1645" s="32" t="s">
        <v>1001</v>
      </c>
      <c r="E1645" s="37">
        <v>6285331760130</v>
      </c>
      <c r="F1645" s="5" t="s">
        <v>1330</v>
      </c>
      <c r="G1645" s="28">
        <v>1</v>
      </c>
      <c r="H1645" s="33">
        <f>VLOOKUP($F1645,Produk!$B$2:$C$75,2,0)</f>
        <v>21000</v>
      </c>
      <c r="I1645" s="33">
        <f t="shared" si="48"/>
        <v>21000</v>
      </c>
      <c r="J1645" s="30" t="s">
        <v>1272</v>
      </c>
      <c r="K1645" s="5" t="s">
        <v>1267</v>
      </c>
      <c r="L1645" s="21"/>
      <c r="M1645" s="21"/>
      <c r="N1645" s="21"/>
      <c r="O1645" s="21"/>
      <c r="P1645" s="21"/>
      <c r="Q1645" s="21"/>
      <c r="R1645" s="21"/>
      <c r="S1645" s="21"/>
      <c r="T1645" s="21"/>
      <c r="U1645" s="21"/>
      <c r="V1645" s="21"/>
      <c r="W1645" s="21"/>
    </row>
    <row r="1646" spans="1:23" ht="20">
      <c r="A1646" s="5" t="s">
        <v>1292</v>
      </c>
      <c r="B1646" s="31">
        <v>45330</v>
      </c>
      <c r="C1646" s="5" t="s">
        <v>1000</v>
      </c>
      <c r="D1646" s="32" t="s">
        <v>1001</v>
      </c>
      <c r="E1646" s="37">
        <v>6285331760130</v>
      </c>
      <c r="F1646" s="5" t="s">
        <v>1363</v>
      </c>
      <c r="G1646" s="28">
        <v>1</v>
      </c>
      <c r="H1646" s="33">
        <f>VLOOKUP($F1646,Produk!$B$2:$C$75,2,0)</f>
        <v>28000</v>
      </c>
      <c r="I1646" s="33">
        <f t="shared" si="48"/>
        <v>28000</v>
      </c>
      <c r="J1646" s="30" t="s">
        <v>1272</v>
      </c>
      <c r="K1646" s="5" t="s">
        <v>1267</v>
      </c>
      <c r="L1646" s="21"/>
      <c r="M1646" s="21"/>
      <c r="N1646" s="21"/>
      <c r="O1646" s="21"/>
      <c r="P1646" s="21"/>
      <c r="Q1646" s="21"/>
      <c r="R1646" s="21"/>
      <c r="S1646" s="21"/>
      <c r="T1646" s="21"/>
      <c r="U1646" s="21"/>
      <c r="V1646" s="21"/>
      <c r="W1646" s="21"/>
    </row>
    <row r="1647" spans="1:23" ht="20">
      <c r="A1647" s="5" t="s">
        <v>1292</v>
      </c>
      <c r="B1647" s="31">
        <v>45330</v>
      </c>
      <c r="C1647" s="5" t="s">
        <v>1000</v>
      </c>
      <c r="D1647" s="32" t="s">
        <v>1001</v>
      </c>
      <c r="E1647" s="37">
        <v>6285331760130</v>
      </c>
      <c r="F1647" s="5" t="s">
        <v>1362</v>
      </c>
      <c r="G1647" s="28">
        <v>1</v>
      </c>
      <c r="H1647" s="33">
        <f>VLOOKUP($F1647,Produk!$B$2:$C$75,2,0)</f>
        <v>28000</v>
      </c>
      <c r="I1647" s="33">
        <f t="shared" si="48"/>
        <v>28000</v>
      </c>
      <c r="J1647" s="30" t="s">
        <v>1272</v>
      </c>
      <c r="K1647" s="5" t="s">
        <v>1267</v>
      </c>
      <c r="L1647" s="21"/>
      <c r="M1647" s="21"/>
      <c r="N1647" s="21"/>
      <c r="O1647" s="21"/>
      <c r="P1647" s="21"/>
      <c r="Q1647" s="21"/>
      <c r="R1647" s="21"/>
      <c r="S1647" s="21"/>
      <c r="T1647" s="21"/>
      <c r="U1647" s="21"/>
      <c r="V1647" s="21"/>
      <c r="W1647" s="21"/>
    </row>
    <row r="1648" spans="1:23" ht="20">
      <c r="A1648" s="5" t="s">
        <v>1264</v>
      </c>
      <c r="B1648" s="31">
        <v>45331</v>
      </c>
      <c r="C1648" s="5" t="s">
        <v>1004</v>
      </c>
      <c r="D1648" s="32" t="s">
        <v>1005</v>
      </c>
      <c r="E1648" s="37" t="s">
        <v>1364</v>
      </c>
      <c r="F1648" s="5" t="s">
        <v>1363</v>
      </c>
      <c r="G1648" s="28">
        <v>1</v>
      </c>
      <c r="H1648" s="33">
        <f>VLOOKUP($F1648,Produk!$B$2:$C$75,2,0)</f>
        <v>28000</v>
      </c>
      <c r="I1648" s="33">
        <f t="shared" si="48"/>
        <v>28000</v>
      </c>
      <c r="J1648" s="30" t="s">
        <v>1272</v>
      </c>
      <c r="K1648" s="5" t="s">
        <v>1267</v>
      </c>
      <c r="L1648" s="21"/>
      <c r="M1648" s="21"/>
      <c r="N1648" s="21"/>
      <c r="O1648" s="21"/>
      <c r="P1648" s="21"/>
      <c r="Q1648" s="21"/>
      <c r="R1648" s="21"/>
      <c r="S1648" s="21"/>
      <c r="T1648" s="21"/>
      <c r="U1648" s="21"/>
      <c r="V1648" s="21"/>
      <c r="W1648" s="21"/>
    </row>
    <row r="1649" spans="1:23" ht="20">
      <c r="A1649" s="5" t="s">
        <v>1264</v>
      </c>
      <c r="B1649" s="31">
        <v>45331</v>
      </c>
      <c r="C1649" s="5" t="s">
        <v>951</v>
      </c>
      <c r="D1649" s="32" t="s">
        <v>952</v>
      </c>
      <c r="E1649" s="37">
        <v>6282157105273</v>
      </c>
      <c r="F1649" s="5" t="s">
        <v>1355</v>
      </c>
      <c r="G1649" s="28">
        <v>4</v>
      </c>
      <c r="H1649" s="33">
        <f>VLOOKUP($F1649,Produk!$B$2:$C$75,2,0)</f>
        <v>15000</v>
      </c>
      <c r="I1649" s="33">
        <f t="shared" si="48"/>
        <v>60000</v>
      </c>
      <c r="J1649" s="30" t="s">
        <v>1276</v>
      </c>
      <c r="K1649" s="5" t="s">
        <v>1279</v>
      </c>
      <c r="L1649" s="21"/>
      <c r="M1649" s="21"/>
      <c r="N1649" s="21"/>
      <c r="O1649" s="21"/>
      <c r="P1649" s="21"/>
      <c r="Q1649" s="21"/>
      <c r="R1649" s="21"/>
      <c r="S1649" s="21"/>
      <c r="T1649" s="21"/>
      <c r="U1649" s="21"/>
      <c r="V1649" s="21"/>
      <c r="W1649" s="21"/>
    </row>
    <row r="1650" spans="1:23" ht="20">
      <c r="A1650" s="5" t="s">
        <v>1264</v>
      </c>
      <c r="B1650" s="31">
        <v>45331</v>
      </c>
      <c r="C1650" s="5" t="s">
        <v>3</v>
      </c>
      <c r="D1650" s="32" t="s">
        <v>4</v>
      </c>
      <c r="E1650" s="37">
        <v>6281231177447</v>
      </c>
      <c r="F1650" s="5" t="s">
        <v>1274</v>
      </c>
      <c r="G1650" s="28">
        <v>2</v>
      </c>
      <c r="H1650" s="33">
        <f>VLOOKUP($F1650,Produk!$B$2:$C$75,2,0)</f>
        <v>22000</v>
      </c>
      <c r="I1650" s="33">
        <f t="shared" si="48"/>
        <v>44000</v>
      </c>
      <c r="J1650" s="30" t="s">
        <v>1266</v>
      </c>
      <c r="K1650" s="5" t="s">
        <v>1278</v>
      </c>
      <c r="L1650" s="21"/>
      <c r="M1650" s="21"/>
      <c r="N1650" s="21"/>
      <c r="O1650" s="21"/>
      <c r="P1650" s="21"/>
      <c r="Q1650" s="21"/>
      <c r="R1650" s="21"/>
      <c r="S1650" s="21"/>
      <c r="T1650" s="21"/>
      <c r="U1650" s="21"/>
      <c r="V1650" s="21"/>
      <c r="W1650" s="21"/>
    </row>
    <row r="1651" spans="1:23" ht="20">
      <c r="A1651" s="5" t="s">
        <v>1365</v>
      </c>
      <c r="B1651" s="31">
        <v>45332</v>
      </c>
      <c r="C1651" s="5" t="s">
        <v>3</v>
      </c>
      <c r="D1651" s="32" t="s">
        <v>4</v>
      </c>
      <c r="E1651" s="37">
        <v>6281231177447</v>
      </c>
      <c r="F1651" s="5" t="s">
        <v>1286</v>
      </c>
      <c r="G1651" s="28">
        <v>2</v>
      </c>
      <c r="H1651" s="33">
        <f>VLOOKUP($F1651,Produk!$B$2:$C$75,2,0)</f>
        <v>25000</v>
      </c>
      <c r="I1651" s="33">
        <f t="shared" si="48"/>
        <v>50000</v>
      </c>
      <c r="J1651" s="30" t="s">
        <v>1266</v>
      </c>
      <c r="K1651" s="5" t="s">
        <v>1278</v>
      </c>
      <c r="L1651" s="21"/>
      <c r="M1651" s="21"/>
      <c r="N1651" s="21"/>
      <c r="O1651" s="21"/>
      <c r="P1651" s="21"/>
      <c r="Q1651" s="21"/>
      <c r="R1651" s="21"/>
      <c r="S1651" s="21"/>
      <c r="T1651" s="21"/>
      <c r="U1651" s="21"/>
      <c r="V1651" s="21"/>
      <c r="W1651" s="21"/>
    </row>
    <row r="1652" spans="1:23" ht="20">
      <c r="A1652" s="5" t="s">
        <v>1275</v>
      </c>
      <c r="B1652" s="31">
        <v>45333</v>
      </c>
      <c r="C1652" s="38" t="s">
        <v>1022</v>
      </c>
      <c r="D1652" s="32" t="s">
        <v>1023</v>
      </c>
      <c r="E1652" s="37">
        <v>6281286052881</v>
      </c>
      <c r="F1652" s="5" t="s">
        <v>1354</v>
      </c>
      <c r="G1652" s="28">
        <v>1</v>
      </c>
      <c r="H1652" s="33">
        <f>VLOOKUP($F1652,Produk!$B$2:$C$75,2,0)</f>
        <v>15000</v>
      </c>
      <c r="I1652" s="33">
        <f t="shared" si="48"/>
        <v>15000</v>
      </c>
      <c r="J1652" s="30" t="s">
        <v>1272</v>
      </c>
      <c r="K1652" s="5" t="s">
        <v>1267</v>
      </c>
      <c r="L1652" s="21"/>
      <c r="M1652" s="21"/>
      <c r="N1652" s="21"/>
      <c r="O1652" s="21"/>
      <c r="P1652" s="21"/>
      <c r="Q1652" s="21"/>
      <c r="R1652" s="21"/>
      <c r="S1652" s="21"/>
      <c r="T1652" s="21"/>
      <c r="U1652" s="21"/>
      <c r="V1652" s="21"/>
      <c r="W1652" s="21"/>
    </row>
    <row r="1653" spans="1:23" ht="20">
      <c r="A1653" s="5" t="s">
        <v>1275</v>
      </c>
      <c r="B1653" s="31">
        <v>45333</v>
      </c>
      <c r="C1653" s="5" t="s">
        <v>1022</v>
      </c>
      <c r="D1653" s="32" t="s">
        <v>1023</v>
      </c>
      <c r="E1653" s="37">
        <v>6281286052881</v>
      </c>
      <c r="F1653" s="5" t="s">
        <v>1355</v>
      </c>
      <c r="G1653" s="28">
        <v>1</v>
      </c>
      <c r="H1653" s="33">
        <f>VLOOKUP($F1653,Produk!$B$2:$C$75,2,0)</f>
        <v>15000</v>
      </c>
      <c r="I1653" s="33">
        <f t="shared" si="48"/>
        <v>15000</v>
      </c>
      <c r="J1653" s="30" t="s">
        <v>1272</v>
      </c>
      <c r="K1653" s="5" t="s">
        <v>1267</v>
      </c>
      <c r="L1653" s="21"/>
      <c r="M1653" s="21"/>
      <c r="N1653" s="21"/>
      <c r="O1653" s="21"/>
      <c r="P1653" s="21"/>
      <c r="Q1653" s="21"/>
      <c r="R1653" s="21"/>
      <c r="S1653" s="21"/>
      <c r="T1653" s="21"/>
      <c r="U1653" s="21"/>
      <c r="V1653" s="21"/>
      <c r="W1653" s="21"/>
    </row>
    <row r="1654" spans="1:23" ht="20">
      <c r="A1654" s="5" t="s">
        <v>1275</v>
      </c>
      <c r="B1654" s="31">
        <v>45333</v>
      </c>
      <c r="C1654" s="5" t="s">
        <v>1022</v>
      </c>
      <c r="D1654" s="32" t="s">
        <v>1023</v>
      </c>
      <c r="E1654" s="37">
        <v>6281286052881</v>
      </c>
      <c r="F1654" s="5" t="s">
        <v>1291</v>
      </c>
      <c r="G1654" s="28">
        <v>3</v>
      </c>
      <c r="H1654" s="33">
        <f>VLOOKUP($F1654,Produk!$B$2:$C$75,2,0)</f>
        <v>15000</v>
      </c>
      <c r="I1654" s="33">
        <f t="shared" si="48"/>
        <v>45000</v>
      </c>
      <c r="J1654" s="30" t="s">
        <v>1272</v>
      </c>
      <c r="K1654" s="5" t="s">
        <v>1267</v>
      </c>
      <c r="L1654" s="21"/>
      <c r="M1654" s="21"/>
      <c r="N1654" s="21"/>
      <c r="O1654" s="21"/>
      <c r="P1654" s="21"/>
      <c r="Q1654" s="21"/>
      <c r="R1654" s="21"/>
      <c r="S1654" s="21"/>
      <c r="T1654" s="21"/>
      <c r="U1654" s="21"/>
      <c r="V1654" s="21"/>
      <c r="W1654" s="21"/>
    </row>
    <row r="1655" spans="1:23" ht="20">
      <c r="A1655" s="5" t="s">
        <v>1281</v>
      </c>
      <c r="B1655" s="31">
        <v>45335</v>
      </c>
      <c r="C1655" s="5" t="s">
        <v>182</v>
      </c>
      <c r="D1655" s="32" t="s">
        <v>183</v>
      </c>
      <c r="E1655" s="37">
        <v>62818300422</v>
      </c>
      <c r="F1655" s="5" t="s">
        <v>1265</v>
      </c>
      <c r="G1655" s="28">
        <v>1</v>
      </c>
      <c r="H1655" s="33">
        <f>VLOOKUP($F1655,Produk!$B$2:$C$75,2,0)</f>
        <v>35000</v>
      </c>
      <c r="I1655" s="33">
        <f t="shared" si="48"/>
        <v>35000</v>
      </c>
      <c r="J1655" s="30" t="s">
        <v>1299</v>
      </c>
      <c r="K1655" s="5" t="s">
        <v>1279</v>
      </c>
      <c r="L1655" s="21"/>
      <c r="M1655" s="21"/>
      <c r="N1655" s="21"/>
      <c r="O1655" s="21"/>
      <c r="P1655" s="21"/>
      <c r="Q1655" s="21"/>
      <c r="R1655" s="21"/>
      <c r="S1655" s="21"/>
      <c r="T1655" s="21"/>
      <c r="U1655" s="21"/>
      <c r="V1655" s="21"/>
      <c r="W1655" s="21"/>
    </row>
    <row r="1656" spans="1:23" ht="20">
      <c r="A1656" s="5" t="s">
        <v>1281</v>
      </c>
      <c r="B1656" s="31">
        <v>45335</v>
      </c>
      <c r="C1656" s="5" t="s">
        <v>182</v>
      </c>
      <c r="D1656" s="32" t="s">
        <v>183</v>
      </c>
      <c r="E1656" s="37">
        <v>62818300422</v>
      </c>
      <c r="F1656" s="5" t="s">
        <v>1359</v>
      </c>
      <c r="G1656" s="28">
        <v>1</v>
      </c>
      <c r="H1656" s="33">
        <f>VLOOKUP($F1656,Produk!$B$2:$C$75,2,0)</f>
        <v>15000</v>
      </c>
      <c r="I1656" s="33">
        <f t="shared" si="48"/>
        <v>15000</v>
      </c>
      <c r="J1656" s="30" t="s">
        <v>1299</v>
      </c>
      <c r="K1656" s="5" t="s">
        <v>1279</v>
      </c>
      <c r="L1656" s="21"/>
      <c r="M1656" s="21"/>
      <c r="N1656" s="21"/>
      <c r="O1656" s="21"/>
      <c r="P1656" s="21"/>
      <c r="Q1656" s="21"/>
      <c r="R1656" s="21"/>
      <c r="S1656" s="21"/>
      <c r="T1656" s="21"/>
      <c r="U1656" s="21"/>
      <c r="V1656" s="21"/>
      <c r="W1656" s="21"/>
    </row>
    <row r="1657" spans="1:23" ht="20">
      <c r="A1657" s="5" t="s">
        <v>1281</v>
      </c>
      <c r="B1657" s="31">
        <v>45335</v>
      </c>
      <c r="C1657" s="5" t="s">
        <v>1031</v>
      </c>
      <c r="D1657" s="32" t="s">
        <v>1032</v>
      </c>
      <c r="E1657" s="37">
        <v>6285257416850</v>
      </c>
      <c r="F1657" s="5" t="s">
        <v>1354</v>
      </c>
      <c r="G1657" s="28">
        <v>1</v>
      </c>
      <c r="H1657" s="33">
        <f>VLOOKUP($F1657,Produk!$B$2:$C$75,2,0)</f>
        <v>15000</v>
      </c>
      <c r="I1657" s="33">
        <f t="shared" si="48"/>
        <v>15000</v>
      </c>
      <c r="J1657" s="30" t="s">
        <v>1272</v>
      </c>
      <c r="K1657" s="5" t="s">
        <v>1267</v>
      </c>
      <c r="L1657" s="21"/>
      <c r="M1657" s="21"/>
      <c r="N1657" s="21"/>
      <c r="O1657" s="21"/>
      <c r="P1657" s="21"/>
      <c r="Q1657" s="21"/>
      <c r="R1657" s="21"/>
      <c r="S1657" s="21"/>
      <c r="T1657" s="21"/>
      <c r="U1657" s="21"/>
      <c r="V1657" s="21"/>
      <c r="W1657" s="21"/>
    </row>
    <row r="1658" spans="1:23" ht="20">
      <c r="A1658" s="5" t="s">
        <v>1281</v>
      </c>
      <c r="B1658" s="31">
        <v>45335</v>
      </c>
      <c r="C1658" s="5" t="s">
        <v>1031</v>
      </c>
      <c r="D1658" s="32" t="s">
        <v>1032</v>
      </c>
      <c r="E1658" s="37">
        <v>6285257416850</v>
      </c>
      <c r="F1658" s="5" t="s">
        <v>1265</v>
      </c>
      <c r="G1658" s="28">
        <v>1</v>
      </c>
      <c r="H1658" s="33">
        <f>VLOOKUP($F1658,Produk!$B$2:$C$75,2,0)</f>
        <v>35000</v>
      </c>
      <c r="I1658" s="33">
        <f t="shared" si="48"/>
        <v>35000</v>
      </c>
      <c r="J1658" s="30" t="s">
        <v>1266</v>
      </c>
      <c r="K1658" s="5" t="s">
        <v>1267</v>
      </c>
      <c r="L1658" s="21"/>
      <c r="M1658" s="21"/>
      <c r="N1658" s="21"/>
      <c r="O1658" s="21"/>
      <c r="P1658" s="21"/>
      <c r="Q1658" s="21"/>
      <c r="R1658" s="21"/>
      <c r="S1658" s="21"/>
      <c r="T1658" s="21"/>
      <c r="U1658" s="21"/>
      <c r="V1658" s="21"/>
      <c r="W1658" s="21"/>
    </row>
    <row r="1659" spans="1:23" ht="20">
      <c r="A1659" s="5" t="s">
        <v>1281</v>
      </c>
      <c r="B1659" s="31">
        <v>45335</v>
      </c>
      <c r="C1659" s="5" t="s">
        <v>1031</v>
      </c>
      <c r="D1659" s="32" t="s">
        <v>1032</v>
      </c>
      <c r="E1659" s="37">
        <v>6285257416850</v>
      </c>
      <c r="F1659" s="5" t="s">
        <v>1334</v>
      </c>
      <c r="G1659" s="28">
        <v>1</v>
      </c>
      <c r="H1659" s="33">
        <f>VLOOKUP($F1659,Produk!$B$2:$C$75,2,0)</f>
        <v>25000</v>
      </c>
      <c r="I1659" s="33">
        <f t="shared" si="48"/>
        <v>25000</v>
      </c>
      <c r="J1659" s="30" t="s">
        <v>1266</v>
      </c>
      <c r="K1659" s="5" t="s">
        <v>1267</v>
      </c>
      <c r="L1659" s="21"/>
      <c r="M1659" s="21"/>
      <c r="N1659" s="21"/>
      <c r="O1659" s="21"/>
      <c r="P1659" s="21"/>
      <c r="Q1659" s="21"/>
      <c r="R1659" s="21"/>
      <c r="S1659" s="21"/>
      <c r="T1659" s="21"/>
      <c r="U1659" s="21"/>
      <c r="V1659" s="21"/>
      <c r="W1659" s="21"/>
    </row>
    <row r="1660" spans="1:23" ht="20">
      <c r="A1660" s="5" t="s">
        <v>1281</v>
      </c>
      <c r="B1660" s="31">
        <v>45335</v>
      </c>
      <c r="C1660" s="5" t="s">
        <v>1031</v>
      </c>
      <c r="D1660" s="32" t="s">
        <v>1032</v>
      </c>
      <c r="E1660" s="37">
        <v>6285257416850</v>
      </c>
      <c r="F1660" s="5" t="s">
        <v>1273</v>
      </c>
      <c r="G166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   <v>1272</v>
      </c>
      <c r="K1660" s="5" t="s">
        <v>1267</v>
      </c>
      <c r="L1660" s="21"/>
      <c r="M1660" s="21"/>
      <c r="N1660" s="21"/>
      <c r="O1660" s="21"/>
      <c r="P1660" s="21"/>
      <c r="Q1660" s="21"/>
      <c r="R1660" s="21"/>
      <c r="S1660" s="21"/>
      <c r="T1660" s="21"/>
      <c r="U1660" s="21"/>
      <c r="V1660" s="21"/>
      <c r="W1660" s="21"/>
    </row>
    <row r="1661" spans="1:23" ht="20">
      <c r="A1661" s="5" t="s">
        <v>1264</v>
      </c>
      <c r="B1661" s="31">
        <v>45338</v>
      </c>
      <c r="C1661" s="5" t="s">
        <v>1043</v>
      </c>
      <c r="D1661" s="32" t="s">
        <v>1044</v>
      </c>
      <c r="E1661" s="37">
        <v>6285945896944</v>
      </c>
      <c r="F1661" s="5" t="s">
        <v>1291</v>
      </c>
      <c r="G1661" s="28">
        <v>3</v>
      </c>
      <c r="H1661" s="33">
        <f>VLOOKUP($F1661,Produk!$B$2:$C$75,2,0)</f>
        <v>15000</v>
      </c>
      <c r="I1661" s="33">
        <f t="shared" si="48"/>
        <v>45000</v>
      </c>
      <c r="J1661" s="30" t="s">
        <v>1272</v>
      </c>
      <c r="K1661" s="5" t="s">
        <v>1267</v>
      </c>
      <c r="L1661" s="21"/>
      <c r="M1661" s="21"/>
      <c r="N1661" s="21"/>
      <c r="O1661" s="21"/>
      <c r="P1661" s="21"/>
      <c r="Q1661" s="21"/>
      <c r="R1661" s="21"/>
      <c r="S1661" s="21"/>
      <c r="T1661" s="21"/>
      <c r="U1661" s="21"/>
      <c r="V1661" s="21"/>
      <c r="W1661" s="21"/>
    </row>
    <row r="1662" spans="1:23" ht="20">
      <c r="A1662" s="5" t="s">
        <v>1270</v>
      </c>
      <c r="B1662" s="31">
        <v>45339</v>
      </c>
      <c r="C1662" s="5" t="s">
        <v>1047</v>
      </c>
      <c r="D1662" s="32" t="s">
        <v>1048</v>
      </c>
      <c r="E1662" s="37">
        <v>62895610531127</v>
      </c>
      <c r="F1662" s="5" t="s">
        <v>1291</v>
      </c>
      <c r="G1662" s="28">
        <v>1</v>
      </c>
      <c r="H1662" s="33">
        <f>VLOOKUP($F1662,Produk!$B$2:$C$75,2,0)</f>
        <v>15000</v>
      </c>
      <c r="I1662" s="33">
        <f t="shared" si="48"/>
        <v>15000</v>
      </c>
      <c r="J1662" s="30" t="s">
        <v>1266</v>
      </c>
      <c r="K1662" s="5" t="s">
        <v>1267</v>
      </c>
      <c r="L1662" s="21"/>
      <c r="M1662" s="21"/>
      <c r="N1662" s="21"/>
      <c r="O1662" s="21"/>
      <c r="P1662" s="21"/>
      <c r="Q1662" s="21"/>
      <c r="R1662" s="21"/>
      <c r="S1662" s="21"/>
      <c r="T1662" s="21"/>
      <c r="U1662" s="21"/>
      <c r="V1662" s="21"/>
      <c r="W1662" s="21"/>
    </row>
    <row r="1663" spans="1:23" ht="20">
      <c r="A1663" s="5" t="s">
        <v>1275</v>
      </c>
      <c r="B1663" s="31">
        <v>45340</v>
      </c>
      <c r="C1663" s="5" t="s">
        <v>3</v>
      </c>
      <c r="D1663" s="32" t="s">
        <v>4</v>
      </c>
      <c r="E1663" s="37">
        <v>6281231177447</v>
      </c>
      <c r="F1663" s="5" t="s">
        <v>1265</v>
      </c>
      <c r="G1663" s="28">
        <v>1</v>
      </c>
      <c r="H1663" s="33">
        <f>VLOOKUP($F1663,Produk!$B$2:$C$75,2,0)</f>
        <v>35000</v>
      </c>
      <c r="I1663" s="33">
        <f t="shared" si="48"/>
        <v>35000</v>
      </c>
      <c r="J1663" s="30" t="s">
        <v>1266</v>
      </c>
      <c r="K1663" s="5" t="s">
        <v>1267</v>
      </c>
      <c r="L1663" s="21"/>
      <c r="M1663" s="21"/>
      <c r="N1663" s="21"/>
      <c r="O1663" s="21"/>
      <c r="P1663" s="21"/>
      <c r="Q1663" s="21"/>
      <c r="R1663" s="21"/>
      <c r="S1663" s="21"/>
      <c r="T1663" s="21"/>
      <c r="U1663" s="21"/>
      <c r="V1663" s="21"/>
      <c r="W1663" s="21"/>
    </row>
    <row r="1664" spans="1:23" ht="20">
      <c r="A1664" s="5" t="s">
        <v>1275</v>
      </c>
      <c r="B1664" s="31">
        <v>45340</v>
      </c>
      <c r="C1664" s="5" t="s">
        <v>3</v>
      </c>
      <c r="D1664" s="32" t="s">
        <v>4</v>
      </c>
      <c r="E1664" s="37">
        <v>6281231177447</v>
      </c>
      <c r="F1664" s="5" t="s">
        <v>1282</v>
      </c>
      <c r="G1664" s="28">
        <v>1</v>
      </c>
      <c r="H1664" s="33">
        <f>VLOOKUP($F1664,Produk!$B$2:$C$75,2,0)</f>
        <v>30000</v>
      </c>
      <c r="I1664" s="33">
        <f t="shared" si="48"/>
        <v>30000</v>
      </c>
      <c r="J1664" s="30" t="s">
        <v>1266</v>
      </c>
      <c r="K1664" s="5" t="s">
        <v>1267</v>
      </c>
      <c r="L1664" s="21"/>
      <c r="M1664" s="21"/>
      <c r="N1664" s="21"/>
      <c r="O1664" s="21"/>
      <c r="P1664" s="21"/>
      <c r="Q1664" s="21"/>
      <c r="R1664" s="21"/>
      <c r="S1664" s="21"/>
      <c r="T1664" s="21"/>
      <c r="U1664" s="21"/>
      <c r="V1664" s="21"/>
      <c r="W1664" s="21"/>
    </row>
    <row r="1665" spans="1:23" ht="20">
      <c r="A1665" s="5" t="s">
        <v>1275</v>
      </c>
      <c r="B1665" s="31">
        <v>45340</v>
      </c>
      <c r="C1665" s="5" t="s">
        <v>3</v>
      </c>
      <c r="D1665" s="32" t="s">
        <v>4</v>
      </c>
      <c r="E1665" s="37">
        <v>6281231177447</v>
      </c>
      <c r="F1665" s="5" t="s">
        <v>1338</v>
      </c>
      <c r="G1665" s="28">
        <v>1</v>
      </c>
      <c r="H1665" s="33">
        <f>VLOOKUP($F1665,Produk!$B$2:$C$75,2,0)</f>
        <v>25000</v>
      </c>
      <c r="I1665" s="33">
        <f t="shared" si="48"/>
        <v>25000</v>
      </c>
      <c r="J1665" s="30" t="s">
        <v>1266</v>
      </c>
      <c r="K1665" s="5" t="s">
        <v>1267</v>
      </c>
      <c r="L1665" s="21"/>
      <c r="M1665" s="21"/>
      <c r="N1665" s="21"/>
      <c r="O1665" s="21"/>
      <c r="P1665" s="21"/>
      <c r="Q1665" s="21"/>
      <c r="R1665" s="21"/>
      <c r="S1665" s="21"/>
      <c r="T1665" s="21"/>
      <c r="U1665" s="21"/>
      <c r="V1665" s="21"/>
      <c r="W1665" s="21"/>
    </row>
    <row r="1666" spans="1:23" ht="20">
      <c r="A1666" s="5" t="s">
        <v>1275</v>
      </c>
      <c r="B1666" s="31">
        <v>45340</v>
      </c>
      <c r="C1666" s="5" t="s">
        <v>3</v>
      </c>
      <c r="D1666" s="32" t="s">
        <v>4</v>
      </c>
      <c r="E1666" s="37">
        <v>6281231177447</v>
      </c>
      <c r="F1666" s="5" t="s">
        <v>1335</v>
      </c>
      <c r="G1666" s="28">
        <v>1</v>
      </c>
      <c r="H1666" s="33">
        <f>VLOOKUP($F1666,Produk!$B$2:$C$75,2,0)</f>
        <v>25000</v>
      </c>
      <c r="I1666" s="33">
        <f t="shared" si="48"/>
        <v>25000</v>
      </c>
      <c r="J1666" s="30" t="s">
        <v>1266</v>
      </c>
      <c r="K1666" s="5" t="s">
        <v>1267</v>
      </c>
      <c r="L1666" s="21"/>
      <c r="M1666" s="21"/>
      <c r="N1666" s="21"/>
      <c r="O1666" s="21"/>
      <c r="P1666" s="21"/>
      <c r="Q1666" s="21"/>
      <c r="R1666" s="21"/>
      <c r="S1666" s="21"/>
      <c r="T1666" s="21"/>
      <c r="U1666" s="21"/>
      <c r="V1666" s="21"/>
      <c r="W1666" s="21"/>
    </row>
    <row r="1667" spans="1:23" ht="20">
      <c r="A1667" s="5" t="s">
        <v>1275</v>
      </c>
      <c r="B1667" s="31">
        <v>45340</v>
      </c>
      <c r="C1667" s="5" t="s">
        <v>3</v>
      </c>
      <c r="D1667" s="32" t="s">
        <v>4</v>
      </c>
      <c r="E1667" s="37">
        <v>6281231177447</v>
      </c>
      <c r="F1667" s="5" t="s">
        <v>1282</v>
      </c>
      <c r="G1667" s="28">
        <v>1</v>
      </c>
      <c r="H1667" s="33">
        <f>VLOOKUP($F1667,Produk!$B$2:$C$75,2,0)</f>
        <v>30000</v>
      </c>
      <c r="I1667" s="33">
        <f t="shared" si="48"/>
        <v>30000</v>
      </c>
      <c r="J1667" s="30" t="s">
        <v>1266</v>
      </c>
      <c r="K1667" s="5" t="s">
        <v>1267</v>
      </c>
      <c r="L1667" s="21"/>
      <c r="M1667" s="21"/>
      <c r="N1667" s="21"/>
      <c r="O1667" s="21"/>
      <c r="P1667" s="21"/>
      <c r="Q1667" s="21"/>
      <c r="R1667" s="21"/>
      <c r="S1667" s="21"/>
      <c r="T1667" s="21"/>
      <c r="U1667" s="21"/>
      <c r="V1667" s="21"/>
      <c r="W1667" s="21"/>
    </row>
    <row r="1668" spans="1:23" ht="20">
      <c r="A1668" s="5" t="s">
        <v>1275</v>
      </c>
      <c r="B1668" s="31">
        <v>45340</v>
      </c>
      <c r="C1668" s="5" t="s">
        <v>3</v>
      </c>
      <c r="D1668" s="32" t="s">
        <v>4</v>
      </c>
      <c r="E1668" s="37">
        <v>6281231177447</v>
      </c>
      <c r="F1668" s="5" t="s">
        <v>1265</v>
      </c>
      <c r="G1668" s="28">
        <v>1</v>
      </c>
      <c r="H1668" s="33">
        <f>VLOOKUP($F1668,Produk!$B$2:$C$75,2,0)</f>
        <v>35000</v>
      </c>
      <c r="I1668" s="33">
        <f t="shared" si="48"/>
        <v>35000</v>
      </c>
      <c r="J1668" s="30" t="s">
        <v>1266</v>
      </c>
      <c r="K1668" s="5" t="s">
        <v>1267</v>
      </c>
      <c r="L1668" s="21"/>
      <c r="M1668" s="21"/>
      <c r="N1668" s="21"/>
      <c r="O1668" s="21"/>
      <c r="P1668" s="21"/>
      <c r="Q1668" s="21"/>
      <c r="R1668" s="21"/>
      <c r="S1668" s="21"/>
      <c r="T1668" s="21"/>
      <c r="U1668" s="21"/>
      <c r="V1668" s="21"/>
      <c r="W1668" s="21"/>
    </row>
    <row r="1669" spans="1:23" ht="20">
      <c r="A1669" s="5" t="s">
        <v>1275</v>
      </c>
      <c r="B1669" s="31">
        <v>45340</v>
      </c>
      <c r="C1669" s="5" t="s">
        <v>3</v>
      </c>
      <c r="D1669" s="32" t="s">
        <v>4</v>
      </c>
      <c r="E1669" s="37">
        <v>6281231177447</v>
      </c>
      <c r="F1669" s="5" t="s">
        <v>1334</v>
      </c>
      <c r="G1669" s="28">
        <v>1</v>
      </c>
      <c r="H1669" s="33">
        <f>VLOOKUP($F1669,Produk!$B$2:$C$75,2,0)</f>
        <v>25000</v>
      </c>
      <c r="I1669" s="33">
        <f t="shared" si="48"/>
        <v>25000</v>
      </c>
      <c r="J1669" s="30" t="s">
        <v>1266</v>
      </c>
      <c r="K1669" s="5" t="s">
        <v>1267</v>
      </c>
      <c r="L1669" s="21"/>
      <c r="M1669" s="21"/>
      <c r="N1669" s="21"/>
      <c r="O1669" s="21"/>
      <c r="P1669" s="21"/>
      <c r="Q1669" s="21"/>
      <c r="R1669" s="21"/>
      <c r="S1669" s="21"/>
      <c r="T1669" s="21"/>
      <c r="U1669" s="21"/>
      <c r="V1669" s="21"/>
      <c r="W1669" s="21"/>
    </row>
    <row r="1670" spans="1:23" ht="20">
      <c r="A1670" s="5" t="s">
        <v>1275</v>
      </c>
      <c r="B1670" s="31">
        <v>45340</v>
      </c>
      <c r="C1670" s="5" t="s">
        <v>3</v>
      </c>
      <c r="D1670" s="32" t="s">
        <v>4</v>
      </c>
      <c r="E1670" s="37">
        <v>6281231177447</v>
      </c>
      <c r="F1670" s="5" t="s">
        <v>1274</v>
      </c>
      <c r="G1670" s="28">
        <v>1</v>
      </c>
      <c r="H1670" s="33">
        <f>VLOOKUP($F1670,Produk!$B$2:$C$75,2,0)</f>
        <v>22000</v>
      </c>
      <c r="I1670" s="33">
        <f t="shared" si="48"/>
        <v>22000</v>
      </c>
      <c r="J1670" s="30" t="s">
        <v>1266</v>
      </c>
      <c r="K1670" s="5" t="s">
        <v>1267</v>
      </c>
      <c r="L1670" s="21"/>
      <c r="M1670" s="21"/>
      <c r="N1670" s="21"/>
      <c r="O1670" s="21"/>
      <c r="P1670" s="21"/>
      <c r="Q1670" s="21"/>
      <c r="R1670" s="21"/>
      <c r="S1670" s="21"/>
      <c r="T1670" s="21"/>
      <c r="U1670" s="21"/>
      <c r="V1670" s="21"/>
      <c r="W1670" s="21"/>
    </row>
    <row r="1671" spans="1:23" ht="20">
      <c r="A1671" s="5" t="s">
        <v>1275</v>
      </c>
      <c r="B1671" s="31">
        <v>45340</v>
      </c>
      <c r="C1671" s="5" t="s">
        <v>3</v>
      </c>
      <c r="D1671" s="32" t="s">
        <v>4</v>
      </c>
      <c r="E1671" s="37">
        <v>6281231177447</v>
      </c>
      <c r="F1671" s="5" t="s">
        <v>1334</v>
      </c>
      <c r="G1671" s="28">
        <v>1</v>
      </c>
      <c r="H1671" s="33">
        <f>VLOOKUP($F1671,Produk!$B$2:$C$75,2,0)</f>
        <v>25000</v>
      </c>
      <c r="I1671" s="33">
        <f t="shared" si="48"/>
        <v>25000</v>
      </c>
      <c r="J1671" s="30" t="s">
        <v>1266</v>
      </c>
      <c r="K1671" s="5" t="str">
        <f t="shared" ref="K1671:K1672" si="51">K1663</f>
        <v>Dine-in di Teras Rayu</v>
      </c>
      <c r="L1671" s="21"/>
      <c r="M1671" s="21"/>
      <c r="N1671" s="21"/>
      <c r="O1671" s="21"/>
      <c r="P1671" s="21"/>
      <c r="Q1671" s="21"/>
      <c r="R1671" s="21"/>
      <c r="S1671" s="21"/>
      <c r="T1671" s="21"/>
      <c r="U1671" s="21"/>
      <c r="V1671" s="21"/>
      <c r="W1671" s="21"/>
    </row>
    <row r="1672" spans="1:23" ht="20">
      <c r="A1672" s="5" t="s">
        <v>1275</v>
      </c>
      <c r="B1672" s="31">
        <v>45340</v>
      </c>
      <c r="C1672" s="5" t="s">
        <v>3</v>
      </c>
      <c r="D1672" s="32" t="s">
        <v>4</v>
      </c>
      <c r="E1672" s="37">
        <v>6281231177447</v>
      </c>
      <c r="F1672" s="5" t="s">
        <v>1273</v>
      </c>
      <c r="G1672" s="28">
        <v>1</v>
      </c>
      <c r="H1672" s="33">
        <f>VLOOKUP($F1672,Produk!$B$2:$C$75,2,0)</f>
        <v>22000</v>
      </c>
      <c r="I1672" s="33">
        <f t="shared" si="48"/>
        <v>22000</v>
      </c>
      <c r="J1672" s="30" t="s">
        <v>1272</v>
      </c>
      <c r="K1672" s="5" t="str">
        <f t="shared" si="51"/>
        <v>Dine-in di Teras Rayu</v>
      </c>
      <c r="L1672" s="21"/>
      <c r="M1672" s="21"/>
      <c r="N1672" s="21"/>
      <c r="O1672" s="21"/>
      <c r="P1672" s="21"/>
      <c r="Q1672" s="21"/>
      <c r="R1672" s="21"/>
      <c r="S1672" s="21"/>
      <c r="T1672" s="21"/>
      <c r="U1672" s="21"/>
      <c r="V1672" s="21"/>
      <c r="W1672" s="21"/>
    </row>
    <row r="1673" spans="1:23" ht="20">
      <c r="A1673" s="5" t="s">
        <v>1280</v>
      </c>
      <c r="B1673" s="31">
        <v>45341</v>
      </c>
      <c r="C1673" s="5" t="s">
        <v>1045</v>
      </c>
      <c r="D1673" s="32" t="s">
        <v>1046</v>
      </c>
      <c r="E1673" s="37">
        <v>628123024934</v>
      </c>
      <c r="F1673" s="5" t="s">
        <v>1268</v>
      </c>
      <c r="G1673" s="28">
        <v>3</v>
      </c>
      <c r="H1673" s="33">
        <f>VLOOKUP($F1673,Produk!$B$2:$C$75,2,0)</f>
        <v>35000</v>
      </c>
      <c r="I1673" s="33">
        <f t="shared" si="48"/>
        <v>105000</v>
      </c>
      <c r="J1673" s="30" t="s">
        <v>1299</v>
      </c>
      <c r="K1673" s="5" t="s">
        <v>1279</v>
      </c>
      <c r="L1673" s="21"/>
      <c r="M1673" s="21"/>
      <c r="N1673" s="21"/>
      <c r="O1673" s="21"/>
      <c r="P1673" s="21"/>
      <c r="Q1673" s="21"/>
      <c r="R1673" s="21"/>
      <c r="S1673" s="21"/>
      <c r="T1673" s="21"/>
      <c r="U1673" s="21"/>
      <c r="V1673" s="21"/>
      <c r="W1673" s="21"/>
    </row>
    <row r="1674" spans="1:23" ht="20">
      <c r="A1674" s="5" t="s">
        <v>1280</v>
      </c>
      <c r="B1674" s="31">
        <v>45341</v>
      </c>
      <c r="C1674" s="5" t="s">
        <v>1045</v>
      </c>
      <c r="D1674" s="32" t="s">
        <v>1046</v>
      </c>
      <c r="E1674" s="37">
        <v>628123024934</v>
      </c>
      <c r="F1674" s="5" t="s">
        <v>1294</v>
      </c>
      <c r="G1674" s="28">
        <v>2</v>
      </c>
      <c r="H1674" s="33">
        <f>VLOOKUP($F1674,Produk!$B$2:$C$75,2,0)</f>
        <v>28000</v>
      </c>
      <c r="I1674" s="33">
        <f t="shared" si="48"/>
        <v>56000</v>
      </c>
      <c r="J1674" s="30" t="s">
        <v>1299</v>
      </c>
      <c r="K1674" s="5" t="s">
        <v>1279</v>
      </c>
      <c r="L1674" s="21"/>
      <c r="M1674" s="21"/>
      <c r="N1674" s="21"/>
      <c r="O1674" s="21"/>
      <c r="P1674" s="21"/>
      <c r="Q1674" s="21"/>
      <c r="R1674" s="21"/>
      <c r="S1674" s="21"/>
      <c r="T1674" s="21"/>
      <c r="U1674" s="21"/>
      <c r="V1674" s="21"/>
      <c r="W1674" s="21"/>
    </row>
    <row r="1675" spans="1:23" ht="20">
      <c r="A1675" s="5" t="s">
        <v>1280</v>
      </c>
      <c r="B1675" s="31">
        <v>45341</v>
      </c>
      <c r="C1675" s="5" t="s">
        <v>1045</v>
      </c>
      <c r="D1675" s="32" t="s">
        <v>1046</v>
      </c>
      <c r="E1675" s="37">
        <v>628123024934</v>
      </c>
      <c r="F1675" s="5" t="s">
        <v>1289</v>
      </c>
      <c r="G1675" s="28">
        <v>1</v>
      </c>
      <c r="H1675" s="33">
        <f>VLOOKUP($F1675,Produk!$B$2:$C$75,2,0)</f>
        <v>30000</v>
      </c>
      <c r="I1675" s="33">
        <f t="shared" si="48"/>
        <v>30000</v>
      </c>
      <c r="J1675" s="30" t="s">
        <v>1299</v>
      </c>
      <c r="K1675" s="5" t="s">
        <v>1279</v>
      </c>
      <c r="L1675" s="21"/>
      <c r="M1675" s="21"/>
      <c r="N1675" s="21"/>
      <c r="O1675" s="21"/>
      <c r="P1675" s="21"/>
      <c r="Q1675" s="21"/>
      <c r="R1675" s="21"/>
      <c r="S1675" s="21"/>
      <c r="T1675" s="21"/>
      <c r="U1675" s="21"/>
      <c r="V1675" s="21"/>
      <c r="W1675" s="21"/>
    </row>
    <row r="1676" spans="1:23" ht="20">
      <c r="A1676" s="5" t="s">
        <v>1280</v>
      </c>
      <c r="B1676" s="31">
        <v>45341</v>
      </c>
      <c r="C1676" s="5" t="s">
        <v>1045</v>
      </c>
      <c r="D1676" s="32" t="s">
        <v>1046</v>
      </c>
      <c r="E1676" s="37">
        <v>628123024934</v>
      </c>
      <c r="F1676" s="5" t="s">
        <v>1324</v>
      </c>
      <c r="G1676" s="28">
        <v>1</v>
      </c>
      <c r="H1676" s="33">
        <f>VLOOKUP($F1676,Produk!$B$2:$C$75,2,0)</f>
        <v>45000</v>
      </c>
      <c r="I1676" s="33">
        <f t="shared" si="48"/>
        <v>45000</v>
      </c>
      <c r="J1676" s="30" t="s">
        <v>1299</v>
      </c>
      <c r="K1676" s="5" t="s">
        <v>1279</v>
      </c>
      <c r="L1676" s="21"/>
      <c r="M1676" s="21"/>
      <c r="N1676" s="21"/>
      <c r="O1676" s="21"/>
      <c r="P1676" s="21"/>
      <c r="Q1676" s="21"/>
      <c r="R1676" s="21"/>
      <c r="S1676" s="21"/>
      <c r="T1676" s="21"/>
      <c r="U1676" s="21"/>
      <c r="V1676" s="21"/>
      <c r="W1676" s="21"/>
    </row>
    <row r="1677" spans="1:23" ht="20">
      <c r="A1677" s="5" t="s">
        <v>1280</v>
      </c>
      <c r="B1677" s="31">
        <v>45341</v>
      </c>
      <c r="C1677" s="5" t="s">
        <v>1045</v>
      </c>
      <c r="D1677" s="32" t="s">
        <v>1046</v>
      </c>
      <c r="E1677" s="37">
        <v>628123024934</v>
      </c>
      <c r="F1677" s="5" t="s">
        <v>1269</v>
      </c>
      <c r="G1677" s="28">
        <v>1</v>
      </c>
      <c r="H1677" s="33">
        <f>VLOOKUP($F1677,Produk!$B$2:$C$75,2,0)</f>
        <v>28000</v>
      </c>
      <c r="I1677" s="33">
        <f t="shared" si="48"/>
        <v>28000</v>
      </c>
      <c r="J1677" s="30" t="s">
        <v>1299</v>
      </c>
      <c r="K1677" s="5" t="s">
        <v>1279</v>
      </c>
      <c r="L1677" s="21"/>
      <c r="M1677" s="21"/>
      <c r="N1677" s="21"/>
      <c r="O1677" s="21"/>
      <c r="P1677" s="21"/>
      <c r="Q1677" s="21"/>
      <c r="R1677" s="21"/>
      <c r="S1677" s="21"/>
      <c r="T1677" s="21"/>
      <c r="U1677" s="21"/>
      <c r="V1677" s="21"/>
      <c r="W1677" s="21"/>
    </row>
    <row r="1678" spans="1:23" ht="20">
      <c r="A1678" s="5" t="s">
        <v>1280</v>
      </c>
      <c r="B1678" s="31">
        <v>45341</v>
      </c>
      <c r="C1678" s="5" t="s">
        <v>1049</v>
      </c>
      <c r="D1678" s="32" t="s">
        <v>1050</v>
      </c>
      <c r="E1678" s="37">
        <v>62895804112929</v>
      </c>
      <c r="F1678" s="5" t="s">
        <v>1268</v>
      </c>
      <c r="G1678" s="28">
        <v>1</v>
      </c>
      <c r="H1678" s="33">
        <f>VLOOKUP($F1678,Produk!$B$2:$C$75,2,0)</f>
        <v>35000</v>
      </c>
      <c r="I1678" s="33">
        <f t="shared" si="48"/>
        <v>35000</v>
      </c>
      <c r="J1678" s="30" t="s">
        <v>1299</v>
      </c>
      <c r="K1678" s="5" t="s">
        <v>1267</v>
      </c>
      <c r="L1678" s="21"/>
      <c r="M1678" s="21"/>
      <c r="N1678" s="21"/>
      <c r="O1678" s="21"/>
      <c r="P1678" s="21"/>
      <c r="Q1678" s="21"/>
      <c r="R1678" s="21"/>
      <c r="S1678" s="21"/>
      <c r="T1678" s="21"/>
      <c r="U1678" s="21"/>
      <c r="V1678" s="21"/>
      <c r="W1678" s="21"/>
    </row>
    <row r="1679" spans="1:23" ht="20">
      <c r="A1679" s="5" t="s">
        <v>1281</v>
      </c>
      <c r="B1679" s="31">
        <v>45342</v>
      </c>
      <c r="C1679" s="5" t="s">
        <v>687</v>
      </c>
      <c r="D1679" s="32" t="s">
        <v>688</v>
      </c>
      <c r="E1679" s="37">
        <v>6281355668707</v>
      </c>
      <c r="F1679" s="5" t="s">
        <v>1268</v>
      </c>
      <c r="G1679" s="28">
        <v>2</v>
      </c>
      <c r="H1679" s="33">
        <f>VLOOKUP($F1679,Produk!$B$2:$C$75,2,0)</f>
        <v>35000</v>
      </c>
      <c r="I1679" s="33">
        <f t="shared" si="48"/>
        <v>70000</v>
      </c>
      <c r="J1679" s="30" t="s">
        <v>1266</v>
      </c>
      <c r="K1679" s="5" t="s">
        <v>1267</v>
      </c>
      <c r="L1679" s="21"/>
      <c r="M1679" s="21"/>
      <c r="N1679" s="21"/>
      <c r="O1679" s="21"/>
      <c r="P1679" s="21"/>
      <c r="Q1679" s="21"/>
      <c r="R1679" s="21"/>
      <c r="S1679" s="21"/>
      <c r="T1679" s="21"/>
      <c r="U1679" s="21"/>
      <c r="V1679" s="21"/>
      <c r="W1679" s="21"/>
    </row>
    <row r="1680" spans="1:23" ht="20">
      <c r="A1680" s="5" t="s">
        <v>1281</v>
      </c>
      <c r="B1680" s="31">
        <v>45342</v>
      </c>
      <c r="C1680" s="5" t="s">
        <v>687</v>
      </c>
      <c r="D1680" s="32" t="s">
        <v>688</v>
      </c>
      <c r="E1680" s="37">
        <v>6281355668707</v>
      </c>
      <c r="F1680" s="5" t="s">
        <v>1285</v>
      </c>
      <c r="G1680" s="28">
        <v>2</v>
      </c>
      <c r="H1680" s="33">
        <f>VLOOKUP($F1680,Produk!$B$2:$C$75,2,0)</f>
        <v>10000</v>
      </c>
      <c r="I1680" s="33">
        <f t="shared" si="48"/>
        <v>20000</v>
      </c>
      <c r="J1680" s="30" t="s">
        <v>1266</v>
      </c>
      <c r="K1680" s="5" t="s">
        <v>1267</v>
      </c>
      <c r="L1680" s="21"/>
      <c r="M1680" s="21"/>
      <c r="N1680" s="21"/>
      <c r="O1680" s="21"/>
      <c r="P1680" s="21"/>
      <c r="Q1680" s="21"/>
      <c r="R1680" s="21"/>
      <c r="S1680" s="21"/>
      <c r="T1680" s="21"/>
      <c r="U1680" s="21"/>
      <c r="V1680" s="21"/>
      <c r="W1680" s="21"/>
    </row>
    <row r="1681" spans="1:23" ht="20">
      <c r="A1681" s="5" t="s">
        <v>1281</v>
      </c>
      <c r="B1681" s="31">
        <v>45342</v>
      </c>
      <c r="C1681" s="5" t="s">
        <v>687</v>
      </c>
      <c r="D1681" s="32" t="s">
        <v>688</v>
      </c>
      <c r="E1681" s="37">
        <v>6281355668707</v>
      </c>
      <c r="F1681" s="5" t="s">
        <v>1269</v>
      </c>
      <c r="G1681" s="28">
        <v>1</v>
      </c>
      <c r="H1681" s="33">
        <f>VLOOKUP($F1681,Produk!$B$2:$C$75,2,0)</f>
        <v>28000</v>
      </c>
      <c r="I1681" s="33">
        <f t="shared" si="48"/>
        <v>28000</v>
      </c>
      <c r="J1681" s="30" t="s">
        <v>1266</v>
      </c>
      <c r="K1681" s="5" t="s">
        <v>1278</v>
      </c>
      <c r="L1681" s="21"/>
      <c r="M1681" s="21"/>
      <c r="N1681" s="21"/>
      <c r="O1681" s="21"/>
      <c r="P1681" s="21"/>
      <c r="Q1681" s="21"/>
      <c r="R1681" s="21"/>
      <c r="S1681" s="21"/>
      <c r="T1681" s="21"/>
      <c r="U1681" s="21"/>
      <c r="V1681" s="21"/>
      <c r="W1681" s="21"/>
    </row>
    <row r="1682" spans="1:23" ht="20">
      <c r="A1682" s="5" t="s">
        <v>1281</v>
      </c>
      <c r="B1682" s="31">
        <v>45342</v>
      </c>
      <c r="C1682" s="5" t="s">
        <v>1053</v>
      </c>
      <c r="D1682" s="32" t="s">
        <v>1054</v>
      </c>
      <c r="E1682" s="37">
        <v>6282111565153</v>
      </c>
      <c r="F1682" s="5" t="s">
        <v>1268</v>
      </c>
      <c r="G1682" s="28">
        <v>1</v>
      </c>
      <c r="H1682" s="33">
        <f>VLOOKUP($F1682,Produk!$B$2:$C$75,2,0)</f>
        <v>35000</v>
      </c>
      <c r="I1682" s="33">
        <f t="shared" si="48"/>
        <v>35000</v>
      </c>
      <c r="J1682" s="30" t="s">
        <v>1266</v>
      </c>
      <c r="K1682" s="5" t="s">
        <v>1267</v>
      </c>
      <c r="L1682" s="21"/>
      <c r="M1682" s="21"/>
      <c r="N1682" s="21"/>
      <c r="O1682" s="21"/>
      <c r="P1682" s="21"/>
      <c r="Q1682" s="21"/>
      <c r="R1682" s="21"/>
      <c r="S1682" s="21"/>
      <c r="T1682" s="21"/>
      <c r="U1682" s="21"/>
      <c r="V1682" s="21"/>
      <c r="W1682" s="21"/>
    </row>
    <row r="1683" spans="1:23" ht="20">
      <c r="A1683" s="5" t="s">
        <v>1281</v>
      </c>
      <c r="B1683" s="31">
        <v>45342</v>
      </c>
      <c r="C1683" s="5" t="s">
        <v>1053</v>
      </c>
      <c r="D1683" s="32" t="s">
        <v>1054</v>
      </c>
      <c r="E1683" s="37">
        <v>6282111565153</v>
      </c>
      <c r="F1683" s="5" t="s">
        <v>1273</v>
      </c>
      <c r="G1683" s="28">
        <v>1</v>
      </c>
      <c r="H1683" s="33">
        <f>VLOOKUP($F1683,Produk!$B$2:$C$75,2,0)</f>
        <v>22000</v>
      </c>
      <c r="I1683" s="33">
        <f t="shared" si="48"/>
        <v>22000</v>
      </c>
      <c r="J1683" s="30" t="s">
        <v>1266</v>
      </c>
      <c r="K1683" s="5" t="s">
        <v>1267</v>
      </c>
      <c r="L1683" s="21"/>
      <c r="M1683" s="21"/>
      <c r="N1683" s="21"/>
      <c r="O1683" s="21"/>
      <c r="P1683" s="21"/>
      <c r="Q1683" s="21"/>
      <c r="R1683" s="21"/>
      <c r="S1683" s="21"/>
      <c r="T1683" s="21"/>
      <c r="U1683" s="21"/>
      <c r="V1683" s="21"/>
      <c r="W1683" s="21"/>
    </row>
    <row r="1684" spans="1:23" ht="20">
      <c r="A1684" s="5" t="s">
        <v>1284</v>
      </c>
      <c r="B1684" s="31">
        <v>45343</v>
      </c>
      <c r="C1684" s="5" t="s">
        <v>1057</v>
      </c>
      <c r="D1684" s="32" t="s">
        <v>1058</v>
      </c>
      <c r="E1684" s="37">
        <v>6287852624603</v>
      </c>
      <c r="F1684" s="5" t="s">
        <v>1282</v>
      </c>
      <c r="G1684" s="28">
        <v>1</v>
      </c>
      <c r="H1684" s="33">
        <f>VLOOKUP($F1684,Produk!$B$2:$C$75,2,0)</f>
        <v>30000</v>
      </c>
      <c r="I1684" s="33">
        <f t="shared" si="48"/>
        <v>30000</v>
      </c>
      <c r="J1684" s="30" t="s">
        <v>1299</v>
      </c>
      <c r="K1684" s="5" t="s">
        <v>1279</v>
      </c>
      <c r="L1684" s="21"/>
      <c r="M1684" s="21"/>
      <c r="N1684" s="21"/>
      <c r="O1684" s="21"/>
      <c r="P1684" s="21"/>
      <c r="Q1684" s="21"/>
      <c r="R1684" s="21"/>
      <c r="S1684" s="21"/>
      <c r="T1684" s="21"/>
      <c r="U1684" s="21"/>
      <c r="V1684" s="21"/>
      <c r="W1684" s="21"/>
    </row>
    <row r="1685" spans="1:23" ht="20">
      <c r="A1685" s="5" t="s">
        <v>1284</v>
      </c>
      <c r="B1685" s="31">
        <v>45343</v>
      </c>
      <c r="C1685" s="5" t="s">
        <v>1057</v>
      </c>
      <c r="D1685" s="32" t="s">
        <v>1058</v>
      </c>
      <c r="E1685" s="37">
        <v>6287852624603</v>
      </c>
      <c r="F1685" s="5" t="s">
        <v>1359</v>
      </c>
      <c r="G1685" s="28">
        <v>2</v>
      </c>
      <c r="H1685" s="33">
        <f>VLOOKUP($F1685,Produk!$B$2:$C$75,2,0)</f>
        <v>15000</v>
      </c>
      <c r="I1685" s="33">
        <f t="shared" si="48"/>
        <v>30000</v>
      </c>
      <c r="J1685" s="30" t="s">
        <v>1299</v>
      </c>
      <c r="K1685" s="5" t="s">
        <v>1279</v>
      </c>
      <c r="L1685" s="21"/>
      <c r="M1685" s="21"/>
      <c r="N1685" s="21"/>
      <c r="O1685" s="21"/>
      <c r="P1685" s="21"/>
      <c r="Q1685" s="21"/>
      <c r="R1685" s="21"/>
      <c r="S1685" s="21"/>
      <c r="T1685" s="21"/>
      <c r="U1685" s="21"/>
      <c r="V1685" s="21"/>
      <c r="W1685" s="21"/>
    </row>
    <row r="1686" spans="1:23" ht="20">
      <c r="A1686" s="5" t="s">
        <v>1292</v>
      </c>
      <c r="B1686" s="31">
        <v>45344</v>
      </c>
      <c r="C1686" s="5" t="s">
        <v>951</v>
      </c>
      <c r="D1686" s="32" t="s">
        <v>952</v>
      </c>
      <c r="E1686" s="37">
        <v>6282157105273</v>
      </c>
      <c r="F1686" s="5" t="s">
        <v>1268</v>
      </c>
      <c r="G1686" s="28">
        <v>3</v>
      </c>
      <c r="H1686" s="33">
        <f>VLOOKUP($F1686,Produk!$B$2:$C$75,2,0)</f>
        <v>35000</v>
      </c>
      <c r="I1686" s="33">
        <f t="shared" si="48"/>
        <v>105000</v>
      </c>
      <c r="J1686" s="30" t="s">
        <v>1299</v>
      </c>
      <c r="K1686" s="5" t="s">
        <v>1279</v>
      </c>
      <c r="L1686" s="21"/>
      <c r="M1686" s="21"/>
      <c r="N1686" s="21"/>
      <c r="O1686" s="21"/>
      <c r="P1686" s="21"/>
      <c r="Q1686" s="21"/>
      <c r="R1686" s="21"/>
      <c r="S1686" s="21"/>
      <c r="T1686" s="21"/>
      <c r="U1686" s="21"/>
      <c r="V1686" s="21"/>
      <c r="W1686" s="21"/>
    </row>
    <row r="1687" spans="1:23" ht="20">
      <c r="A1687" s="5" t="s">
        <v>1292</v>
      </c>
      <c r="B1687" s="31">
        <v>45344</v>
      </c>
      <c r="C1687" s="5" t="s">
        <v>951</v>
      </c>
      <c r="D1687" s="32" t="s">
        <v>952</v>
      </c>
      <c r="E1687" s="37">
        <v>6282157105273</v>
      </c>
      <c r="F1687" s="5" t="s">
        <v>1269</v>
      </c>
      <c r="G1687" s="28">
        <v>1</v>
      </c>
      <c r="H1687" s="33">
        <f>VLOOKUP($F1687,Produk!$B$2:$C$75,2,0)</f>
        <v>28000</v>
      </c>
      <c r="I1687" s="33">
        <f t="shared" si="48"/>
        <v>28000</v>
      </c>
      <c r="J1687" s="30" t="s">
        <v>1299</v>
      </c>
      <c r="K1687" s="5" t="s">
        <v>1279</v>
      </c>
      <c r="L1687" s="21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  <c r="W1687" s="21"/>
    </row>
    <row r="1688" spans="1:23" ht="20">
      <c r="A1688" s="5" t="s">
        <v>1270</v>
      </c>
      <c r="B1688" s="31">
        <v>45346</v>
      </c>
      <c r="C1688" s="5" t="s">
        <v>1061</v>
      </c>
      <c r="D1688" s="32" t="s">
        <v>1062</v>
      </c>
      <c r="E1688" s="37">
        <v>62895393126823</v>
      </c>
      <c r="F1688" s="5" t="s">
        <v>1268</v>
      </c>
      <c r="G1688" s="28">
        <v>1</v>
      </c>
      <c r="H1688" s="33">
        <f>VLOOKUP($F1688,Produk!$B$2:$C$75,2,0)</f>
        <v>35000</v>
      </c>
      <c r="I1688" s="33">
        <f t="shared" si="48"/>
        <v>35000</v>
      </c>
      <c r="J1688" s="30" t="s">
        <v>1266</v>
      </c>
      <c r="K1688" s="5" t="s">
        <v>1267</v>
      </c>
      <c r="L1688" s="21"/>
      <c r="M1688" s="21"/>
      <c r="N1688" s="21"/>
      <c r="O1688" s="21"/>
      <c r="P1688" s="21"/>
      <c r="Q1688" s="21"/>
      <c r="R1688" s="21"/>
      <c r="S1688" s="21"/>
      <c r="T1688" s="21"/>
      <c r="U1688" s="21"/>
      <c r="V1688" s="21"/>
      <c r="W1688" s="21"/>
    </row>
    <row r="1689" spans="1:23" ht="20">
      <c r="A1689" s="5" t="s">
        <v>1270</v>
      </c>
      <c r="B1689" s="31">
        <v>45346</v>
      </c>
      <c r="C1689" s="5" t="s">
        <v>1061</v>
      </c>
      <c r="D1689" s="32" t="s">
        <v>1062</v>
      </c>
      <c r="E1689" s="37">
        <v>62895393126823</v>
      </c>
      <c r="F1689" s="5" t="s">
        <v>1289</v>
      </c>
      <c r="G1689" s="28">
        <v>1</v>
      </c>
      <c r="H1689" s="33">
        <f>VLOOKUP($F1689,Produk!$B$2:$C$75,2,0)</f>
        <v>30000</v>
      </c>
      <c r="I1689" s="33">
        <f t="shared" si="48"/>
        <v>30000</v>
      </c>
      <c r="J1689" s="30" t="s">
        <v>1266</v>
      </c>
      <c r="K1689" s="5" t="s">
        <v>1267</v>
      </c>
      <c r="L1689" s="21"/>
      <c r="M1689" s="21"/>
      <c r="N1689" s="21"/>
      <c r="O1689" s="21"/>
      <c r="P1689" s="21"/>
      <c r="Q1689" s="21"/>
      <c r="R1689" s="21"/>
      <c r="S1689" s="21"/>
      <c r="T1689" s="21"/>
      <c r="U1689" s="21"/>
      <c r="V1689" s="21"/>
      <c r="W1689" s="21"/>
    </row>
    <row r="1690" spans="1:23" ht="20">
      <c r="A1690" s="5" t="s">
        <v>1270</v>
      </c>
      <c r="B1690" s="31">
        <v>45346</v>
      </c>
      <c r="C1690" s="5" t="s">
        <v>1061</v>
      </c>
      <c r="D1690" s="32" t="s">
        <v>1062</v>
      </c>
      <c r="E1690" s="37">
        <v>62895393126823</v>
      </c>
      <c r="F1690" s="5" t="s">
        <v>1338</v>
      </c>
      <c r="G1690" s="28">
        <v>1</v>
      </c>
      <c r="H1690" s="33">
        <f>VLOOKUP($F1690,Produk!$B$2:$C$75,2,0)</f>
        <v>25000</v>
      </c>
      <c r="I1690" s="33">
        <f t="shared" si="48"/>
        <v>25000</v>
      </c>
      <c r="J1690" s="30" t="s">
        <v>1266</v>
      </c>
      <c r="K1690" s="5" t="s">
        <v>1267</v>
      </c>
      <c r="L1690" s="21"/>
      <c r="M1690" s="21"/>
      <c r="N1690" s="21"/>
      <c r="O1690" s="21"/>
      <c r="P1690" s="21"/>
      <c r="Q1690" s="21"/>
      <c r="R1690" s="21"/>
      <c r="S1690" s="21"/>
      <c r="T1690" s="21"/>
      <c r="U1690" s="21"/>
      <c r="V1690" s="21"/>
      <c r="W1690" s="21"/>
    </row>
    <row r="1691" spans="1:23" ht="20">
      <c r="A1691" s="5" t="s">
        <v>1270</v>
      </c>
      <c r="B1691" s="31">
        <v>45346</v>
      </c>
      <c r="C1691" s="5" t="s">
        <v>1061</v>
      </c>
      <c r="D1691" s="32" t="s">
        <v>1062</v>
      </c>
      <c r="E1691" s="37">
        <v>62895393126823</v>
      </c>
      <c r="F1691" s="5" t="s">
        <v>1346</v>
      </c>
      <c r="G1691" s="28">
        <v>1</v>
      </c>
      <c r="H1691" s="33">
        <f>VLOOKUP($F1691,Produk!$B$2:$C$75,2,0)</f>
        <v>25000</v>
      </c>
      <c r="I1691" s="33">
        <f t="shared" si="48"/>
        <v>25000</v>
      </c>
      <c r="J1691" s="30" t="s">
        <v>1266</v>
      </c>
      <c r="K1691" s="5" t="s">
        <v>1267</v>
      </c>
      <c r="L1691" s="21"/>
      <c r="M1691" s="21"/>
      <c r="N1691" s="21"/>
      <c r="O1691" s="21"/>
      <c r="P1691" s="21"/>
      <c r="Q1691" s="21"/>
      <c r="R1691" s="21"/>
      <c r="S1691" s="21"/>
      <c r="T1691" s="21"/>
      <c r="U1691" s="21"/>
      <c r="V1691" s="21"/>
      <c r="W1691" s="21"/>
    </row>
    <row r="1692" spans="1:23" ht="20">
      <c r="A1692" s="5" t="s">
        <v>1270</v>
      </c>
      <c r="B1692" s="31">
        <v>45346</v>
      </c>
      <c r="C1692" s="5" t="s">
        <v>1063</v>
      </c>
      <c r="D1692" s="32" t="s">
        <v>1064</v>
      </c>
      <c r="E1692" s="37">
        <v>6285156393149</v>
      </c>
      <c r="F1692" s="5" t="s">
        <v>1268</v>
      </c>
      <c r="G1692" s="28">
        <v>1</v>
      </c>
      <c r="H1692" s="33">
        <f>VLOOKUP($F1692,Produk!$B$2:$C$75,2,0)</f>
        <v>35000</v>
      </c>
      <c r="I1692" s="33">
        <f t="shared" si="48"/>
        <v>35000</v>
      </c>
      <c r="J1692" s="30" t="s">
        <v>1266</v>
      </c>
      <c r="K1692" s="5" t="s">
        <v>1267</v>
      </c>
      <c r="L1692" s="21"/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  <c r="W1692" s="21"/>
    </row>
    <row r="1693" spans="1:23" ht="20">
      <c r="A1693" s="5" t="s">
        <v>1270</v>
      </c>
      <c r="B1693" s="31">
        <v>45346</v>
      </c>
      <c r="C1693" s="5" t="s">
        <v>1063</v>
      </c>
      <c r="D1693" s="32" t="s">
        <v>1064</v>
      </c>
      <c r="E1693" s="37">
        <v>6285156393149</v>
      </c>
      <c r="F1693" s="5" t="s">
        <v>1330</v>
      </c>
      <c r="G1693" s="28">
        <v>1</v>
      </c>
      <c r="H1693" s="33">
        <f>VLOOKUP($F1693,Produk!$B$2:$C$75,2,0)</f>
        <v>21000</v>
      </c>
      <c r="I1693" s="33">
        <f t="shared" si="48"/>
        <v>21000</v>
      </c>
      <c r="J1693" s="30" t="s">
        <v>1266</v>
      </c>
      <c r="K1693" s="5" t="s">
        <v>1267</v>
      </c>
      <c r="L1693" s="21"/>
      <c r="M1693" s="21"/>
      <c r="N1693" s="21"/>
      <c r="O1693" s="21"/>
      <c r="P1693" s="21"/>
      <c r="Q1693" s="21"/>
      <c r="R1693" s="21"/>
      <c r="S1693" s="21"/>
      <c r="T1693" s="21"/>
      <c r="U1693" s="21"/>
      <c r="V1693" s="21"/>
      <c r="W1693" s="21"/>
    </row>
    <row r="1694" spans="1:23" ht="20">
      <c r="A1694" s="5" t="s">
        <v>1270</v>
      </c>
      <c r="B1694" s="31">
        <v>45346</v>
      </c>
      <c r="C1694" s="5" t="s">
        <v>1063</v>
      </c>
      <c r="D1694" s="32" t="s">
        <v>1064</v>
      </c>
      <c r="E1694" s="37">
        <v>6285156393149</v>
      </c>
      <c r="F1694" s="5" t="s">
        <v>1273</v>
      </c>
      <c r="G1694" s="28">
        <v>1</v>
      </c>
      <c r="H1694" s="33">
        <f>VLOOKUP($F1694,Produk!$B$2:$C$75,2,0)</f>
        <v>22000</v>
      </c>
      <c r="I1694" s="33">
        <f t="shared" si="48"/>
        <v>22000</v>
      </c>
      <c r="J1694" s="30" t="s">
        <v>1266</v>
      </c>
      <c r="K1694" s="5" t="s">
        <v>1267</v>
      </c>
      <c r="L1694" s="21"/>
      <c r="M1694" s="21"/>
      <c r="N1694" s="21"/>
      <c r="O1694" s="21"/>
      <c r="P1694" s="21"/>
      <c r="Q1694" s="21"/>
      <c r="R1694" s="21"/>
      <c r="S1694" s="21"/>
      <c r="T1694" s="21"/>
      <c r="U1694" s="21"/>
      <c r="V1694" s="21"/>
      <c r="W1694" s="21"/>
    </row>
    <row r="1695" spans="1:23" ht="20">
      <c r="A1695" s="5" t="s">
        <v>1270</v>
      </c>
      <c r="B1695" s="31">
        <v>45346</v>
      </c>
      <c r="C1695" s="5" t="s">
        <v>1065</v>
      </c>
      <c r="D1695" s="32" t="s">
        <v>1066</v>
      </c>
      <c r="E1695" s="37">
        <v>6281373437116</v>
      </c>
      <c r="F1695" s="5" t="s">
        <v>1289</v>
      </c>
      <c r="G1695" s="28">
        <v>1</v>
      </c>
      <c r="H1695" s="33">
        <f>VLOOKUP($F1695,Produk!$B$2:$C$75,2,0)</f>
        <v>30000</v>
      </c>
      <c r="I1695" s="33">
        <f t="shared" si="48"/>
        <v>30000</v>
      </c>
      <c r="J1695" s="30" t="s">
        <v>1299</v>
      </c>
      <c r="K1695" s="5" t="s">
        <v>1267</v>
      </c>
      <c r="L1695" s="21"/>
      <c r="M1695" s="21"/>
      <c r="N1695" s="21"/>
      <c r="O1695" s="21"/>
      <c r="P1695" s="21"/>
      <c r="Q1695" s="21"/>
      <c r="R1695" s="21"/>
      <c r="S1695" s="21"/>
      <c r="T1695" s="21"/>
      <c r="U1695" s="21"/>
      <c r="V1695" s="21"/>
      <c r="W1695" s="21"/>
    </row>
    <row r="1696" spans="1:23" ht="20">
      <c r="A1696" s="5" t="s">
        <v>1270</v>
      </c>
      <c r="B1696" s="31">
        <v>45346</v>
      </c>
      <c r="C1696" s="5" t="s">
        <v>1067</v>
      </c>
      <c r="D1696" s="32" t="s">
        <v>1068</v>
      </c>
      <c r="E1696" s="37">
        <v>6281232771285</v>
      </c>
      <c r="F1696" s="5" t="s">
        <v>1324</v>
      </c>
      <c r="G1696" s="28">
        <v>1</v>
      </c>
      <c r="H1696" s="33">
        <f>VLOOKUP($F1696,Produk!$B$2:$C$75,2,0)</f>
        <v>45000</v>
      </c>
      <c r="I1696" s="33">
        <f t="shared" si="48"/>
        <v>45000</v>
      </c>
      <c r="J1696" s="30" t="s">
        <v>1266</v>
      </c>
      <c r="K1696" s="5" t="s">
        <v>1267</v>
      </c>
      <c r="L1696" s="21"/>
      <c r="M1696" s="21"/>
      <c r="N1696" s="21"/>
      <c r="O1696" s="21"/>
      <c r="P1696" s="21"/>
      <c r="Q1696" s="21"/>
      <c r="R1696" s="21"/>
      <c r="S1696" s="21"/>
      <c r="T1696" s="21"/>
      <c r="U1696" s="21"/>
      <c r="V1696" s="21"/>
      <c r="W1696" s="21"/>
    </row>
    <row r="1697" spans="1:23" ht="20">
      <c r="A1697" s="5" t="s">
        <v>1270</v>
      </c>
      <c r="B1697" s="31">
        <v>45346</v>
      </c>
      <c r="C1697" s="5" t="s">
        <v>1067</v>
      </c>
      <c r="D1697" s="32" t="s">
        <v>1068</v>
      </c>
      <c r="E1697" s="37">
        <v>6281232771285</v>
      </c>
      <c r="F1697" s="5" t="s">
        <v>1289</v>
      </c>
      <c r="G1697" s="28">
        <v>1</v>
      </c>
      <c r="H1697" s="33">
        <f>VLOOKUP($F1697,Produk!$B$2:$C$75,2,0)</f>
        <v>30000</v>
      </c>
      <c r="I1697" s="33">
        <f t="shared" si="48"/>
        <v>30000</v>
      </c>
      <c r="J1697" s="30" t="s">
        <v>1266</v>
      </c>
      <c r="K1697" s="5" t="s">
        <v>1267</v>
      </c>
      <c r="L1697" s="21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</row>
    <row r="1698" spans="1:23" ht="20">
      <c r="A1698" s="5" t="s">
        <v>1270</v>
      </c>
      <c r="B1698" s="31">
        <v>45346</v>
      </c>
      <c r="C1698" s="5" t="s">
        <v>1067</v>
      </c>
      <c r="D1698" s="32" t="s">
        <v>1068</v>
      </c>
      <c r="E1698" s="37">
        <v>6281232771285</v>
      </c>
      <c r="F1698" s="5" t="s">
        <v>1285</v>
      </c>
      <c r="G1698" s="28">
        <v>2</v>
      </c>
      <c r="H1698" s="33">
        <f>VLOOKUP($F1698,Produk!$B$2:$C$75,2,0)</f>
        <v>10000</v>
      </c>
      <c r="I1698" s="33">
        <f t="shared" si="48"/>
        <v>20000</v>
      </c>
      <c r="J1698" s="30" t="s">
        <v>1266</v>
      </c>
      <c r="K1698" s="5" t="s">
        <v>1267</v>
      </c>
      <c r="L1698" s="21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</row>
    <row r="1699" spans="1:23" ht="20">
      <c r="A1699" s="5" t="s">
        <v>1270</v>
      </c>
      <c r="B1699" s="31">
        <v>45346</v>
      </c>
      <c r="C1699" s="5" t="s">
        <v>1067</v>
      </c>
      <c r="D1699" s="32" t="s">
        <v>1068</v>
      </c>
      <c r="E1699" s="37">
        <v>6281232771285</v>
      </c>
      <c r="F1699" s="5" t="s">
        <v>1287</v>
      </c>
      <c r="G1699" s="28">
        <v>1</v>
      </c>
      <c r="H1699" s="33">
        <f>VLOOKUP($F1699,Produk!$B$2:$C$75,2,0)</f>
        <v>27000</v>
      </c>
      <c r="I1699" s="33">
        <f t="shared" si="48"/>
        <v>27000</v>
      </c>
      <c r="J1699" s="30" t="s">
        <v>1266</v>
      </c>
      <c r="K1699" s="5" t="s">
        <v>1267</v>
      </c>
      <c r="L1699" s="21"/>
      <c r="M1699" s="21"/>
      <c r="N1699" s="21"/>
      <c r="O1699" s="21"/>
      <c r="P1699" s="21"/>
      <c r="Q1699" s="21"/>
      <c r="R1699" s="21"/>
      <c r="S1699" s="21"/>
      <c r="T1699" s="21"/>
      <c r="U1699" s="21"/>
      <c r="V1699" s="21"/>
      <c r="W1699" s="21"/>
    </row>
    <row r="1700" spans="1:23" ht="20">
      <c r="A1700" s="5" t="s">
        <v>1270</v>
      </c>
      <c r="B1700" s="31">
        <v>45346</v>
      </c>
      <c r="C1700" s="5" t="s">
        <v>1067</v>
      </c>
      <c r="D1700" s="32" t="s">
        <v>1068</v>
      </c>
      <c r="E1700" s="37">
        <v>6281232771285</v>
      </c>
      <c r="F1700" s="5" t="s">
        <v>1274</v>
      </c>
      <c r="G1700" s="28">
        <v>1</v>
      </c>
      <c r="H1700" s="33">
        <f>VLOOKUP($F1700,Produk!$B$2:$C$75,2,0)</f>
        <v>22000</v>
      </c>
      <c r="I1700" s="33">
        <f t="shared" si="48"/>
        <v>22000</v>
      </c>
      <c r="J1700" s="30" t="s">
        <v>1266</v>
      </c>
      <c r="K1700" s="5" t="s">
        <v>1267</v>
      </c>
      <c r="L1700" s="21"/>
      <c r="M1700" s="21"/>
      <c r="N1700" s="21"/>
      <c r="O1700" s="21"/>
      <c r="P1700" s="21"/>
      <c r="Q1700" s="21"/>
      <c r="R1700" s="21"/>
      <c r="S1700" s="21"/>
      <c r="T1700" s="21"/>
      <c r="U1700" s="21"/>
      <c r="V1700" s="21"/>
      <c r="W1700" s="21"/>
    </row>
    <row r="1701" spans="1:23" ht="20">
      <c r="A1701" s="5" t="s">
        <v>1270</v>
      </c>
      <c r="B1701" s="31">
        <v>45346</v>
      </c>
      <c r="C1701" s="5" t="s">
        <v>1067</v>
      </c>
      <c r="D1701" s="32" t="s">
        <v>1068</v>
      </c>
      <c r="E1701" s="37">
        <v>6281232771285</v>
      </c>
      <c r="F1701" s="5" t="s">
        <v>1330</v>
      </c>
      <c r="G1701" s="28">
        <v>1</v>
      </c>
      <c r="H1701" s="33">
        <f>VLOOKUP($F1701,Produk!$B$2:$C$75,2,0)</f>
        <v>21000</v>
      </c>
      <c r="I1701" s="33">
        <f t="shared" si="48"/>
        <v>21000</v>
      </c>
      <c r="J1701" s="30" t="s">
        <v>1266</v>
      </c>
      <c r="K1701" s="5" t="s">
        <v>1267</v>
      </c>
      <c r="L1701" s="21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</row>
    <row r="1702" spans="1:23" ht="20">
      <c r="A1702" s="5" t="s">
        <v>1275</v>
      </c>
      <c r="B1702" s="31">
        <v>45347</v>
      </c>
      <c r="C1702" s="5" t="s">
        <v>1071</v>
      </c>
      <c r="D1702" s="32" t="s">
        <v>1072</v>
      </c>
      <c r="E1702" s="37">
        <v>6281222689680</v>
      </c>
      <c r="F1702" s="5" t="s">
        <v>1289</v>
      </c>
      <c r="G1702" s="28">
        <v>1</v>
      </c>
      <c r="H1702" s="33">
        <f>VLOOKUP($F1702,Produk!$B$2:$C$75,2,0)</f>
        <v>30000</v>
      </c>
      <c r="I1702" s="33">
        <f t="shared" si="48"/>
        <v>30000</v>
      </c>
      <c r="J1702" s="30" t="s">
        <v>1266</v>
      </c>
      <c r="K1702" s="5" t="s">
        <v>1267</v>
      </c>
      <c r="L1702" s="21"/>
      <c r="M1702" s="21"/>
      <c r="N1702" s="21"/>
      <c r="O1702" s="21"/>
      <c r="P1702" s="21"/>
      <c r="Q1702" s="21"/>
      <c r="R1702" s="21"/>
      <c r="S1702" s="21"/>
      <c r="T1702" s="21"/>
      <c r="U1702" s="21"/>
      <c r="V1702" s="21"/>
      <c r="W1702" s="21"/>
    </row>
    <row r="1703" spans="1:23" ht="20">
      <c r="A1703" s="5" t="s">
        <v>1275</v>
      </c>
      <c r="B1703" s="31">
        <v>45347</v>
      </c>
      <c r="C1703" s="5" t="s">
        <v>1071</v>
      </c>
      <c r="D1703" s="32" t="s">
        <v>1072</v>
      </c>
      <c r="E1703" s="37">
        <v>6281222689680</v>
      </c>
      <c r="F1703" s="5" t="s">
        <v>1324</v>
      </c>
      <c r="G1703" s="28">
        <v>1</v>
      </c>
      <c r="H1703" s="33">
        <f>VLOOKUP($F1703,Produk!$B$2:$C$75,2,0)</f>
        <v>45000</v>
      </c>
      <c r="I1703" s="33">
        <f t="shared" si="48"/>
        <v>45000</v>
      </c>
      <c r="J1703" s="30" t="s">
        <v>1266</v>
      </c>
      <c r="K1703" s="5" t="s">
        <v>1267</v>
      </c>
      <c r="L1703" s="21"/>
      <c r="M1703" s="21"/>
      <c r="N1703" s="21"/>
      <c r="O1703" s="21"/>
      <c r="P1703" s="21"/>
      <c r="Q1703" s="21"/>
      <c r="R1703" s="21"/>
      <c r="S1703" s="21"/>
      <c r="T1703" s="21"/>
      <c r="U1703" s="21"/>
      <c r="V1703" s="21"/>
      <c r="W1703" s="21"/>
    </row>
    <row r="1704" spans="1:23" ht="20">
      <c r="A1704" s="5" t="s">
        <v>1275</v>
      </c>
      <c r="B1704" s="31">
        <v>45347</v>
      </c>
      <c r="C1704" s="5" t="s">
        <v>1071</v>
      </c>
      <c r="D1704" s="32" t="s">
        <v>1072</v>
      </c>
      <c r="E1704" s="37">
        <v>6281222689680</v>
      </c>
      <c r="F1704" s="5" t="s">
        <v>1268</v>
      </c>
      <c r="G1704" s="28">
        <v>1</v>
      </c>
      <c r="H1704" s="33">
        <f>VLOOKUP($F1704,Produk!$B$2:$C$75,2,0)</f>
        <v>35000</v>
      </c>
      <c r="I1704" s="33">
        <f t="shared" si="48"/>
        <v>35000</v>
      </c>
      <c r="J1704" s="30" t="s">
        <v>1266</v>
      </c>
      <c r="K1704" s="5" t="s">
        <v>1267</v>
      </c>
      <c r="L1704" s="21"/>
      <c r="M1704" s="21"/>
      <c r="N1704" s="21"/>
      <c r="O1704" s="21"/>
      <c r="P1704" s="21"/>
      <c r="Q1704" s="21"/>
      <c r="R1704" s="21"/>
      <c r="S1704" s="21"/>
      <c r="T1704" s="21"/>
      <c r="U1704" s="21"/>
      <c r="V1704" s="21"/>
      <c r="W1704" s="21"/>
    </row>
    <row r="1705" spans="1:23" ht="20">
      <c r="A1705" s="5" t="s">
        <v>1275</v>
      </c>
      <c r="B1705" s="31">
        <v>45347</v>
      </c>
      <c r="C1705" s="5" t="s">
        <v>1071</v>
      </c>
      <c r="D1705" s="32" t="s">
        <v>1072</v>
      </c>
      <c r="E1705" s="37">
        <v>6281222689680</v>
      </c>
      <c r="F1705" s="5" t="s">
        <v>1334</v>
      </c>
      <c r="G1705" s="28">
        <v>3</v>
      </c>
      <c r="H1705" s="33">
        <f>VLOOKUP($F1705,Produk!$B$2:$C$75,2,0)</f>
        <v>25000</v>
      </c>
      <c r="I1705" s="33">
        <f t="shared" si="48"/>
        <v>75000</v>
      </c>
      <c r="J1705" s="30" t="s">
        <v>1266</v>
      </c>
      <c r="K1705" s="5" t="s">
        <v>1267</v>
      </c>
      <c r="L1705" s="21"/>
      <c r="M1705" s="21"/>
      <c r="N1705" s="21"/>
      <c r="O1705" s="21"/>
      <c r="P1705" s="21"/>
      <c r="Q1705" s="21"/>
      <c r="R1705" s="21"/>
      <c r="S1705" s="21"/>
      <c r="T1705" s="21"/>
      <c r="U1705" s="21"/>
      <c r="V1705" s="21"/>
      <c r="W1705" s="21"/>
    </row>
    <row r="1706" spans="1:23" ht="20">
      <c r="A1706" s="5" t="s">
        <v>1275</v>
      </c>
      <c r="B1706" s="31">
        <v>45347</v>
      </c>
      <c r="C1706" s="5" t="s">
        <v>1073</v>
      </c>
      <c r="D1706" s="32" t="s">
        <v>1074</v>
      </c>
      <c r="E1706" s="37">
        <v>62817312744</v>
      </c>
      <c r="F1706" s="5" t="s">
        <v>1324</v>
      </c>
      <c r="G1706" s="28">
        <v>1</v>
      </c>
      <c r="H1706" s="33">
        <f>VLOOKUP($F1706,Produk!$B$2:$C$75,2,0)</f>
        <v>45000</v>
      </c>
      <c r="I1706" s="33">
        <f t="shared" si="48"/>
        <v>45000</v>
      </c>
      <c r="J1706" s="30" t="s">
        <v>1266</v>
      </c>
      <c r="K1706" s="5" t="s">
        <v>1267</v>
      </c>
      <c r="L1706" s="21"/>
      <c r="M1706" s="21"/>
      <c r="N1706" s="21"/>
      <c r="O1706" s="21"/>
      <c r="P1706" s="21"/>
      <c r="Q1706" s="21"/>
      <c r="R1706" s="21"/>
      <c r="S1706" s="21"/>
      <c r="T1706" s="21"/>
      <c r="U1706" s="21"/>
      <c r="V1706" s="21"/>
      <c r="W1706" s="21"/>
    </row>
    <row r="1707" spans="1:23" ht="20">
      <c r="A1707" s="5" t="s">
        <v>1275</v>
      </c>
      <c r="B1707" s="31">
        <v>45347</v>
      </c>
      <c r="C1707" s="5" t="s">
        <v>1073</v>
      </c>
      <c r="D1707" s="32" t="s">
        <v>1074</v>
      </c>
      <c r="E1707" s="37">
        <v>62817312744</v>
      </c>
      <c r="F1707" s="5" t="s">
        <v>1268</v>
      </c>
      <c r="G1707" s="28">
        <v>1</v>
      </c>
      <c r="H1707" s="33">
        <f>VLOOKUP($F1707,Produk!$B$2:$C$75,2,0)</f>
        <v>35000</v>
      </c>
      <c r="I1707" s="33">
        <f t="shared" si="48"/>
        <v>35000</v>
      </c>
      <c r="J1707" s="30" t="s">
        <v>1266</v>
      </c>
      <c r="K1707" s="5" t="s">
        <v>1267</v>
      </c>
      <c r="L1707" s="21"/>
      <c r="M1707" s="21"/>
      <c r="N1707" s="21"/>
      <c r="O1707" s="21"/>
      <c r="P1707" s="21"/>
      <c r="Q1707" s="21"/>
      <c r="R1707" s="21"/>
      <c r="S1707" s="21"/>
      <c r="T1707" s="21"/>
      <c r="U1707" s="21"/>
      <c r="V1707" s="21"/>
      <c r="W1707" s="21"/>
    </row>
    <row r="1708" spans="1:23" ht="20">
      <c r="A1708" s="5" t="s">
        <v>1292</v>
      </c>
      <c r="B1708" s="31">
        <v>45351</v>
      </c>
      <c r="C1708" s="5" t="s">
        <v>1075</v>
      </c>
      <c r="D1708" s="32" t="s">
        <v>625</v>
      </c>
      <c r="E1708" s="37">
        <v>6282141322008</v>
      </c>
      <c r="F1708" s="5" t="s">
        <v>1324</v>
      </c>
      <c r="G1708" s="28">
        <v>2</v>
      </c>
      <c r="H1708" s="33">
        <f>VLOOKUP($F1708,Produk!$B$2:$C$75,2,0)</f>
        <v>45000</v>
      </c>
      <c r="I1708" s="33">
        <f t="shared" si="48"/>
        <v>90000</v>
      </c>
      <c r="J1708" s="30" t="s">
        <v>1299</v>
      </c>
      <c r="K1708" s="5" t="s">
        <v>1279</v>
      </c>
      <c r="L1708" s="21"/>
      <c r="M1708" s="21"/>
      <c r="N1708" s="21"/>
      <c r="O1708" s="21"/>
      <c r="P1708" s="21"/>
      <c r="Q1708" s="21"/>
      <c r="R1708" s="21"/>
      <c r="S1708" s="21"/>
      <c r="T1708" s="21"/>
      <c r="U1708" s="21"/>
      <c r="V1708" s="21"/>
      <c r="W1708" s="21"/>
    </row>
    <row r="1709" spans="1:23" ht="20">
      <c r="A1709" s="5" t="s">
        <v>1292</v>
      </c>
      <c r="B1709" s="31">
        <v>45351</v>
      </c>
      <c r="C1709" s="5" t="s">
        <v>1075</v>
      </c>
      <c r="D1709" s="32" t="s">
        <v>625</v>
      </c>
      <c r="E1709" s="37">
        <v>6282141322008</v>
      </c>
      <c r="F1709" s="5" t="s">
        <v>1289</v>
      </c>
      <c r="G1709" s="28">
        <v>2</v>
      </c>
      <c r="H1709" s="33">
        <f>VLOOKUP($F1709,Produk!$B$2:$C$75,2,0)</f>
        <v>30000</v>
      </c>
      <c r="I1709" s="33">
        <f t="shared" si="48"/>
        <v>60000</v>
      </c>
      <c r="J1709" s="30" t="s">
        <v>1299</v>
      </c>
      <c r="K1709" s="5" t="s">
        <v>1279</v>
      </c>
      <c r="L1709" s="21"/>
      <c r="M1709" s="21"/>
      <c r="N1709" s="21"/>
      <c r="O1709" s="21"/>
      <c r="P1709" s="21"/>
      <c r="Q1709" s="21"/>
      <c r="R1709" s="21"/>
      <c r="S1709" s="21"/>
      <c r="T1709" s="21"/>
      <c r="U1709" s="21"/>
      <c r="V1709" s="21"/>
      <c r="W1709" s="21"/>
    </row>
    <row r="1710" spans="1:23" ht="20">
      <c r="A1710" s="5" t="s">
        <v>1270</v>
      </c>
      <c r="B1710" s="31">
        <v>45353</v>
      </c>
      <c r="C1710" s="5" t="s">
        <v>1076</v>
      </c>
      <c r="D1710" s="32" t="s">
        <v>1077</v>
      </c>
      <c r="E1710" s="37">
        <v>628228852299</v>
      </c>
      <c r="F1710" s="5" t="s">
        <v>1268</v>
      </c>
      <c r="G1710" s="28">
        <v>1</v>
      </c>
      <c r="H1710" s="33">
        <f>VLOOKUP($F1710,Produk!$B$2:$C$75,2,0)</f>
        <v>35000</v>
      </c>
      <c r="I1710" s="33">
        <f t="shared" si="48"/>
        <v>35000</v>
      </c>
      <c r="J1710" s="30" t="s">
        <v>1266</v>
      </c>
      <c r="K1710" s="5" t="s">
        <v>1267</v>
      </c>
      <c r="L1710" s="21"/>
      <c r="M1710" s="21"/>
      <c r="N1710" s="21"/>
      <c r="O1710" s="21"/>
      <c r="P1710" s="21"/>
      <c r="Q1710" s="21"/>
      <c r="R1710" s="21"/>
      <c r="S1710" s="21"/>
      <c r="T1710" s="21"/>
      <c r="U1710" s="21"/>
      <c r="V1710" s="21"/>
      <c r="W1710" s="21"/>
    </row>
    <row r="1711" spans="1:23" ht="20">
      <c r="A1711" s="5" t="s">
        <v>1270</v>
      </c>
      <c r="B1711" s="31">
        <v>45353</v>
      </c>
      <c r="C1711" s="5" t="s">
        <v>1076</v>
      </c>
      <c r="D1711" s="32" t="s">
        <v>1077</v>
      </c>
      <c r="E1711" s="37">
        <v>628228852299</v>
      </c>
      <c r="F1711" s="5" t="s">
        <v>1289</v>
      </c>
      <c r="G1711" s="28">
        <v>1</v>
      </c>
      <c r="H1711" s="33">
        <f>VLOOKUP($F1711,Produk!$B$2:$C$75,2,0)</f>
        <v>30000</v>
      </c>
      <c r="I1711" s="33">
        <f t="shared" si="48"/>
        <v>30000</v>
      </c>
      <c r="J1711" s="30" t="s">
        <v>1266</v>
      </c>
      <c r="K1711" s="5" t="s">
        <v>1267</v>
      </c>
      <c r="L1711" s="21"/>
      <c r="M1711" s="21"/>
      <c r="N1711" s="21"/>
      <c r="O1711" s="21"/>
      <c r="P1711" s="21"/>
      <c r="Q1711" s="21"/>
      <c r="R1711" s="21"/>
      <c r="S1711" s="21"/>
      <c r="T1711" s="21"/>
      <c r="U1711" s="21"/>
      <c r="V1711" s="21"/>
      <c r="W1711" s="21"/>
    </row>
    <row r="1712" spans="1:23" ht="20">
      <c r="A1712" s="5" t="s">
        <v>1270</v>
      </c>
      <c r="B1712" s="31">
        <v>45353</v>
      </c>
      <c r="C1712" s="5" t="s">
        <v>1076</v>
      </c>
      <c r="D1712" s="32" t="s">
        <v>1077</v>
      </c>
      <c r="E1712" s="37">
        <v>628228852299</v>
      </c>
      <c r="F1712" s="5" t="s">
        <v>1273</v>
      </c>
      <c r="G1712" s="28">
        <v>1</v>
      </c>
      <c r="H1712" s="33">
        <f>VLOOKUP($F1712,Produk!$B$2:$C$75,2,0)</f>
        <v>22000</v>
      </c>
      <c r="I1712" s="33">
        <f t="shared" si="48"/>
        <v>22000</v>
      </c>
      <c r="J1712" s="30" t="s">
        <v>1266</v>
      </c>
      <c r="K1712" s="5" t="s">
        <v>1267</v>
      </c>
      <c r="L1712" s="21"/>
      <c r="M1712" s="21"/>
      <c r="N1712" s="21"/>
      <c r="O1712" s="21"/>
      <c r="P1712" s="21"/>
      <c r="Q1712" s="21"/>
      <c r="R1712" s="21"/>
      <c r="S1712" s="21"/>
      <c r="T1712" s="21"/>
      <c r="U1712" s="21"/>
      <c r="V1712" s="21"/>
      <c r="W1712" s="21"/>
    </row>
    <row r="1713" spans="1:23" ht="20">
      <c r="A1713" s="5" t="s">
        <v>1270</v>
      </c>
      <c r="B1713" s="31">
        <v>45353</v>
      </c>
      <c r="C1713" s="5" t="s">
        <v>1080</v>
      </c>
      <c r="D1713" s="32" t="s">
        <v>1081</v>
      </c>
      <c r="E1713" s="37">
        <v>62895633053470</v>
      </c>
      <c r="F1713" s="5" t="s">
        <v>1268</v>
      </c>
      <c r="G1713" s="28">
        <v>2</v>
      </c>
      <c r="H1713" s="33">
        <f>VLOOKUP($F1713,Produk!$B$2:$C$75,2,0)</f>
        <v>35000</v>
      </c>
      <c r="I1713" s="33">
        <f t="shared" si="48"/>
        <v>70000</v>
      </c>
      <c r="J1713" s="30" t="s">
        <v>1266</v>
      </c>
      <c r="K1713" s="5" t="s">
        <v>1267</v>
      </c>
      <c r="L1713" s="21"/>
      <c r="M1713" s="21"/>
      <c r="N1713" s="21"/>
      <c r="O1713" s="21"/>
      <c r="P1713" s="21"/>
      <c r="Q1713" s="21"/>
      <c r="R1713" s="21"/>
      <c r="S1713" s="21"/>
      <c r="T1713" s="21"/>
      <c r="U1713" s="21"/>
      <c r="V1713" s="21"/>
      <c r="W1713" s="21"/>
    </row>
    <row r="1714" spans="1:23" ht="20">
      <c r="A1714" s="5" t="s">
        <v>1270</v>
      </c>
      <c r="B1714" s="31">
        <v>45353</v>
      </c>
      <c r="C1714" s="5" t="s">
        <v>1080</v>
      </c>
      <c r="D1714" s="32" t="s">
        <v>1081</v>
      </c>
      <c r="E1714" s="37">
        <v>62895633053470</v>
      </c>
      <c r="F1714" s="5" t="s">
        <v>1287</v>
      </c>
      <c r="G1714" s="28">
        <v>1</v>
      </c>
      <c r="H1714" s="33">
        <f>VLOOKUP($F1714,Produk!$B$2:$C$75,2,0)</f>
        <v>27000</v>
      </c>
      <c r="I1714" s="33">
        <f t="shared" si="48"/>
        <v>27000</v>
      </c>
      <c r="J1714" s="30" t="s">
        <v>1266</v>
      </c>
      <c r="K1714" s="5" t="s">
        <v>1267</v>
      </c>
      <c r="L1714" s="21"/>
      <c r="M1714" s="21"/>
      <c r="N1714" s="21"/>
      <c r="O1714" s="21"/>
      <c r="P1714" s="21"/>
      <c r="Q1714" s="21"/>
      <c r="R1714" s="21"/>
      <c r="S1714" s="21"/>
      <c r="T1714" s="21"/>
      <c r="U1714" s="21"/>
      <c r="V1714" s="21"/>
      <c r="W1714" s="21"/>
    </row>
    <row r="1715" spans="1:23" ht="20">
      <c r="A1715" s="5" t="s">
        <v>1270</v>
      </c>
      <c r="B1715" s="31">
        <v>45353</v>
      </c>
      <c r="C1715" s="5" t="s">
        <v>1080</v>
      </c>
      <c r="D1715" s="32" t="s">
        <v>1081</v>
      </c>
      <c r="E1715" s="37">
        <v>62895633053470</v>
      </c>
      <c r="F1715" s="5" t="s">
        <v>1330</v>
      </c>
      <c r="G1715" s="28">
        <v>1</v>
      </c>
      <c r="H1715" s="33">
        <f>VLOOKUP($F1715,Produk!$B$2:$C$75,2,0)</f>
        <v>21000</v>
      </c>
      <c r="I1715" s="33">
        <f t="shared" si="48"/>
        <v>21000</v>
      </c>
      <c r="J1715" s="30" t="s">
        <v>1266</v>
      </c>
      <c r="K1715" s="5" t="s">
        <v>1267</v>
      </c>
      <c r="L1715" s="21"/>
      <c r="M1715" s="21"/>
      <c r="N1715" s="21"/>
      <c r="O1715" s="21"/>
      <c r="P1715" s="21"/>
      <c r="Q1715" s="21"/>
      <c r="R1715" s="21"/>
      <c r="S1715" s="21"/>
      <c r="T1715" s="21"/>
      <c r="U1715" s="21"/>
      <c r="V1715" s="21"/>
      <c r="W1715" s="21"/>
    </row>
    <row r="1716" spans="1:23" ht="20">
      <c r="A1716" s="5" t="s">
        <v>1270</v>
      </c>
      <c r="B1716" s="31">
        <v>45353</v>
      </c>
      <c r="C1716" s="5" t="s">
        <v>1080</v>
      </c>
      <c r="D1716" s="32" t="s">
        <v>1081</v>
      </c>
      <c r="E1716" s="37">
        <v>62895633053470</v>
      </c>
      <c r="F1716" s="5" t="s">
        <v>1294</v>
      </c>
      <c r="G1716" s="28">
        <v>1</v>
      </c>
      <c r="H1716" s="33">
        <f>VLOOKUP($F1716,Produk!$B$2:$C$75,2,0)</f>
        <v>28000</v>
      </c>
      <c r="I1716" s="33">
        <f t="shared" si="48"/>
        <v>28000</v>
      </c>
      <c r="J1716" s="30" t="s">
        <v>1266</v>
      </c>
      <c r="K1716" s="5" t="s">
        <v>1267</v>
      </c>
      <c r="L1716" s="21"/>
      <c r="M1716" s="21"/>
      <c r="N1716" s="21"/>
      <c r="O1716" s="21"/>
      <c r="P1716" s="21"/>
      <c r="Q1716" s="21"/>
      <c r="R1716" s="21"/>
      <c r="S1716" s="21"/>
      <c r="T1716" s="21"/>
      <c r="U1716" s="21"/>
      <c r="V1716" s="21"/>
      <c r="W1716" s="21"/>
    </row>
    <row r="1717" spans="1:23" ht="20">
      <c r="A1717" s="5" t="s">
        <v>1270</v>
      </c>
      <c r="B1717" s="31">
        <v>45353</v>
      </c>
      <c r="C1717" s="5" t="s">
        <v>892</v>
      </c>
      <c r="D1717" s="32" t="s">
        <v>893</v>
      </c>
      <c r="E1717" s="37">
        <v>6289685683901</v>
      </c>
      <c r="F1717" s="5" t="s">
        <v>1268</v>
      </c>
      <c r="G1717" s="28">
        <v>2</v>
      </c>
      <c r="H1717" s="33">
        <f>VLOOKUP($F1717,Produk!$B$2:$C$75,2,0)</f>
        <v>35000</v>
      </c>
      <c r="I1717" s="33">
        <f t="shared" si="48"/>
        <v>70000</v>
      </c>
      <c r="J1717" s="26" t="s">
        <v>1494</v>
      </c>
      <c r="K1717" s="5" t="s">
        <v>1278</v>
      </c>
      <c r="L1717" s="21"/>
      <c r="M1717" s="21"/>
      <c r="N1717" s="21"/>
      <c r="O1717" s="21"/>
      <c r="P1717" s="21"/>
      <c r="Q1717" s="21"/>
      <c r="R1717" s="21"/>
      <c r="S1717" s="21"/>
      <c r="T1717" s="21"/>
      <c r="U1717" s="21"/>
      <c r="V1717" s="21"/>
      <c r="W1717" s="21"/>
    </row>
    <row r="1718" spans="1:23" ht="20">
      <c r="A1718" s="5" t="s">
        <v>1275</v>
      </c>
      <c r="B1718" s="31">
        <v>45354</v>
      </c>
      <c r="C1718" s="5" t="s">
        <v>1082</v>
      </c>
      <c r="D1718" s="32" t="s">
        <v>189</v>
      </c>
      <c r="E1718" s="37">
        <v>6285730883455</v>
      </c>
      <c r="F1718" s="5" t="s">
        <v>1285</v>
      </c>
      <c r="G1718" s="28">
        <v>2</v>
      </c>
      <c r="H1718" s="33">
        <f>VLOOKUP($F1718,Produk!$B$2:$C$75,2,0)</f>
        <v>10000</v>
      </c>
      <c r="I1718" s="33">
        <f t="shared" si="48"/>
        <v>20000</v>
      </c>
      <c r="J1718" s="26" t="s">
        <v>1494</v>
      </c>
      <c r="K1718" s="5" t="s">
        <v>1267</v>
      </c>
      <c r="L1718" s="21"/>
      <c r="M1718" s="21"/>
      <c r="N1718" s="21"/>
      <c r="O1718" s="21"/>
      <c r="P1718" s="21"/>
      <c r="Q1718" s="21"/>
      <c r="R1718" s="21"/>
      <c r="S1718" s="21"/>
      <c r="T1718" s="21"/>
      <c r="U1718" s="21"/>
      <c r="V1718" s="21"/>
      <c r="W1718" s="21"/>
    </row>
    <row r="1719" spans="1:23" ht="20">
      <c r="A1719" s="5" t="s">
        <v>1275</v>
      </c>
      <c r="B1719" s="31">
        <v>45354</v>
      </c>
      <c r="C1719" s="5" t="s">
        <v>1082</v>
      </c>
      <c r="D1719" s="32" t="s">
        <v>189</v>
      </c>
      <c r="E1719" s="37">
        <v>6285730883455</v>
      </c>
      <c r="F1719" s="5" t="s">
        <v>1294</v>
      </c>
      <c r="G1719" s="28">
        <v>1</v>
      </c>
      <c r="H1719" s="33">
        <f>VLOOKUP($F1719,Produk!$B$2:$C$75,2,0)</f>
        <v>28000</v>
      </c>
      <c r="I1719" s="33">
        <f t="shared" si="48"/>
        <v>28000</v>
      </c>
      <c r="J1719" s="26" t="s">
        <v>1272</v>
      </c>
      <c r="K1719" s="5" t="s">
        <v>1267</v>
      </c>
      <c r="L1719" s="21"/>
      <c r="M1719" s="21"/>
      <c r="N1719" s="21"/>
      <c r="O1719" s="21"/>
      <c r="P1719" s="21"/>
      <c r="Q1719" s="21"/>
      <c r="R1719" s="21"/>
      <c r="S1719" s="21"/>
      <c r="T1719" s="21"/>
      <c r="U1719" s="21"/>
      <c r="V1719" s="21"/>
      <c r="W1719" s="21"/>
    </row>
    <row r="1720" spans="1:23" ht="20">
      <c r="A1720" s="5" t="s">
        <v>1275</v>
      </c>
      <c r="B1720" s="31">
        <v>45354</v>
      </c>
      <c r="C1720" s="5" t="s">
        <v>1082</v>
      </c>
      <c r="D1720" s="32" t="s">
        <v>189</v>
      </c>
      <c r="E1720" s="37">
        <v>6285730883455</v>
      </c>
      <c r="F1720" s="5" t="s">
        <v>1330</v>
      </c>
      <c r="G1720" s="28">
        <v>2</v>
      </c>
      <c r="H1720" s="33">
        <f>VLOOKUP($F1720,Produk!$B$2:$C$75,2,0)</f>
        <v>21000</v>
      </c>
      <c r="I1720" s="33">
        <f t="shared" si="48"/>
        <v>42000</v>
      </c>
      <c r="J1720" s="26" t="s">
        <v>1272</v>
      </c>
      <c r="K1720" s="5" t="s">
        <v>1267</v>
      </c>
      <c r="L1720" s="21"/>
      <c r="M1720" s="21"/>
      <c r="N1720" s="21"/>
      <c r="O1720" s="21"/>
      <c r="P1720" s="21"/>
      <c r="Q1720" s="21"/>
      <c r="R1720" s="21"/>
      <c r="S1720" s="21"/>
      <c r="T1720" s="21"/>
      <c r="U1720" s="21"/>
      <c r="V1720" s="21"/>
      <c r="W1720" s="21"/>
    </row>
    <row r="1721" spans="1:23" ht="20">
      <c r="A1721" s="5" t="s">
        <v>1275</v>
      </c>
      <c r="B1721" s="31">
        <v>45354</v>
      </c>
      <c r="C1721" s="5" t="s">
        <v>1083</v>
      </c>
      <c r="D1721" s="32" t="s">
        <v>1084</v>
      </c>
      <c r="E1721" s="37">
        <v>6283837969420</v>
      </c>
      <c r="F1721" s="5" t="s">
        <v>1285</v>
      </c>
      <c r="G1721" s="28">
        <v>2</v>
      </c>
      <c r="H1721" s="33">
        <f>VLOOKUP($F1721,Produk!$B$2:$C$75,2,0)</f>
        <v>10000</v>
      </c>
      <c r="I1721" s="33">
        <f t="shared" si="48"/>
        <v>20000</v>
      </c>
      <c r="J1721" s="26" t="s">
        <v>1272</v>
      </c>
      <c r="K1721" s="5" t="s">
        <v>1267</v>
      </c>
      <c r="L1721" s="21"/>
      <c r="M1721" s="21"/>
      <c r="N1721" s="21"/>
      <c r="O1721" s="21"/>
      <c r="P1721" s="21"/>
      <c r="Q1721" s="21"/>
      <c r="R1721" s="21"/>
      <c r="S1721" s="21"/>
      <c r="T1721" s="21"/>
      <c r="U1721" s="21"/>
      <c r="V1721" s="21"/>
      <c r="W1721" s="21"/>
    </row>
    <row r="1722" spans="1:23" ht="20">
      <c r="A1722" s="5" t="s">
        <v>1275</v>
      </c>
      <c r="B1722" s="31">
        <v>45354</v>
      </c>
      <c r="C1722" s="5" t="s">
        <v>1083</v>
      </c>
      <c r="D1722" s="32" t="s">
        <v>1084</v>
      </c>
      <c r="E1722" s="37">
        <v>6283837969420</v>
      </c>
      <c r="F1722" s="5" t="s">
        <v>1330</v>
      </c>
      <c r="G1722" s="28">
        <v>1</v>
      </c>
      <c r="H1722" s="33">
        <f>VLOOKUP($F1722,Produk!$B$2:$C$75,2,0)</f>
        <v>21000</v>
      </c>
      <c r="I1722" s="33">
        <f t="shared" si="48"/>
        <v>21000</v>
      </c>
      <c r="J1722" s="26" t="s">
        <v>1272</v>
      </c>
      <c r="K1722" s="5" t="s">
        <v>1267</v>
      </c>
      <c r="L1722" s="21"/>
      <c r="M1722" s="21"/>
      <c r="N1722" s="21"/>
      <c r="O1722" s="21"/>
      <c r="P1722" s="21"/>
      <c r="Q1722" s="21"/>
      <c r="R1722" s="21"/>
      <c r="S1722" s="21"/>
      <c r="T1722" s="21"/>
      <c r="U1722" s="21"/>
      <c r="V1722" s="21"/>
      <c r="W1722" s="21"/>
    </row>
    <row r="1723" spans="1:23" ht="20">
      <c r="A1723" s="5" t="s">
        <v>1275</v>
      </c>
      <c r="B1723" s="31">
        <v>45354</v>
      </c>
      <c r="C1723" s="5" t="s">
        <v>1085</v>
      </c>
      <c r="D1723" s="32" t="s">
        <v>1086</v>
      </c>
      <c r="E1723" s="37">
        <v>6281331622257</v>
      </c>
      <c r="F1723" s="5" t="s">
        <v>1294</v>
      </c>
      <c r="G1723" s="28">
        <v>1</v>
      </c>
      <c r="H1723" s="33">
        <f>VLOOKUP($F1723,Produk!$B$2:$C$75,2,0)</f>
        <v>28000</v>
      </c>
      <c r="I1723" s="33">
        <f t="shared" si="48"/>
        <v>28000</v>
      </c>
      <c r="J1723" s="30" t="s">
        <v>1299</v>
      </c>
      <c r="K1723" s="5" t="s">
        <v>1267</v>
      </c>
      <c r="L1723" s="21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  <c r="W1723" s="21"/>
    </row>
    <row r="1724" spans="1:23" ht="20">
      <c r="A1724" s="5" t="s">
        <v>1275</v>
      </c>
      <c r="B1724" s="31">
        <v>45354</v>
      </c>
      <c r="C1724" s="5" t="s">
        <v>1085</v>
      </c>
      <c r="D1724" s="32" t="s">
        <v>1086</v>
      </c>
      <c r="E1724" s="37">
        <v>6281331622257</v>
      </c>
      <c r="F1724" s="5" t="s">
        <v>1273</v>
      </c>
      <c r="G1724" s="28">
        <v>1</v>
      </c>
      <c r="H1724" s="33">
        <f>VLOOKUP($F1724,Produk!$B$2:$C$75,2,0)</f>
        <v>22000</v>
      </c>
      <c r="I1724" s="33">
        <f t="shared" si="48"/>
        <v>22000</v>
      </c>
      <c r="J1724" s="26" t="s">
        <v>1272</v>
      </c>
      <c r="K1724" s="5" t="s">
        <v>1267</v>
      </c>
      <c r="L1724" s="21"/>
      <c r="M1724" s="21"/>
      <c r="N1724" s="21"/>
      <c r="O1724" s="21"/>
      <c r="P1724" s="21"/>
      <c r="Q1724" s="21"/>
      <c r="R1724" s="21"/>
      <c r="S1724" s="21"/>
      <c r="T1724" s="21"/>
      <c r="U1724" s="21"/>
      <c r="V1724" s="21"/>
      <c r="W1724" s="21"/>
    </row>
    <row r="1725" spans="1:23" ht="20">
      <c r="A1725" s="5" t="s">
        <v>1275</v>
      </c>
      <c r="B1725" s="31">
        <v>45354</v>
      </c>
      <c r="C1725" s="5" t="s">
        <v>1085</v>
      </c>
      <c r="D1725" s="32" t="s">
        <v>1086</v>
      </c>
      <c r="E1725" s="37">
        <v>6281331622257</v>
      </c>
      <c r="F1725" s="5" t="s">
        <v>1274</v>
      </c>
      <c r="G1725" s="28">
        <v>1</v>
      </c>
      <c r="H1725" s="33">
        <f>VLOOKUP($F1725,Produk!$B$2:$C$75,2,0)</f>
        <v>22000</v>
      </c>
      <c r="I1725" s="33">
        <f t="shared" si="48"/>
        <v>22000</v>
      </c>
      <c r="J1725" s="26" t="s">
        <v>1494</v>
      </c>
      <c r="K1725" s="5" t="s">
        <v>1267</v>
      </c>
      <c r="L1725" s="21"/>
      <c r="M1725" s="21"/>
      <c r="N1725" s="21"/>
      <c r="O1725" s="21"/>
      <c r="P1725" s="21"/>
      <c r="Q1725" s="21"/>
      <c r="R1725" s="21"/>
      <c r="S1725" s="21"/>
      <c r="T1725" s="21"/>
      <c r="U1725" s="21"/>
      <c r="V1725" s="21"/>
      <c r="W1725" s="21"/>
    </row>
    <row r="1726" spans="1:23" ht="20">
      <c r="A1726" s="5" t="s">
        <v>1275</v>
      </c>
      <c r="B1726" s="31">
        <v>45354</v>
      </c>
      <c r="C1726" s="5" t="s">
        <v>1085</v>
      </c>
      <c r="D1726" s="32" t="s">
        <v>1086</v>
      </c>
      <c r="E1726" s="37">
        <v>6281331622257</v>
      </c>
      <c r="F1726" s="5" t="s">
        <v>1285</v>
      </c>
      <c r="G1726" s="28">
        <v>1</v>
      </c>
      <c r="H1726" s="33">
        <f>VLOOKUP($F1726,Produk!$B$2:$C$75,2,0)</f>
        <v>10000</v>
      </c>
      <c r="I1726" s="33">
        <f t="shared" si="48"/>
        <v>10000</v>
      </c>
      <c r="J1726" s="26" t="s">
        <v>1494</v>
      </c>
      <c r="K1726" s="5" t="s">
        <v>1267</v>
      </c>
      <c r="L1726" s="21"/>
      <c r="M1726" s="21"/>
      <c r="N1726" s="21"/>
      <c r="O1726" s="21"/>
      <c r="P1726" s="21"/>
      <c r="Q1726" s="21"/>
      <c r="R1726" s="21"/>
      <c r="S1726" s="21"/>
      <c r="T1726" s="21"/>
      <c r="U1726" s="21"/>
      <c r="V1726" s="21"/>
      <c r="W1726" s="21"/>
    </row>
    <row r="1727" spans="1:23" ht="20">
      <c r="A1727" s="5" t="s">
        <v>1275</v>
      </c>
      <c r="B1727" s="31">
        <v>45354</v>
      </c>
      <c r="C1727" s="5" t="s">
        <v>182</v>
      </c>
      <c r="D1727" s="32" t="s">
        <v>183</v>
      </c>
      <c r="E1727" s="37">
        <v>62818300422</v>
      </c>
      <c r="F1727" s="5" t="s">
        <v>1265</v>
      </c>
      <c r="G1727" s="28">
        <v>1</v>
      </c>
      <c r="H1727" s="33">
        <f>VLOOKUP($F1727,Produk!$B$2:$C$75,2,0)</f>
        <v>35000</v>
      </c>
      <c r="I1727" s="33">
        <f t="shared" si="48"/>
        <v>35000</v>
      </c>
      <c r="J1727" s="26" t="s">
        <v>1272</v>
      </c>
      <c r="K1727" s="5" t="s">
        <v>1278</v>
      </c>
      <c r="L1727" s="21"/>
      <c r="M1727" s="21"/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</row>
    <row r="1728" spans="1:23" ht="20">
      <c r="A1728" s="5" t="s">
        <v>1292</v>
      </c>
      <c r="B1728" s="31">
        <v>45358</v>
      </c>
      <c r="C1728" s="5" t="s">
        <v>1095</v>
      </c>
      <c r="D1728" s="32" t="s">
        <v>1096</v>
      </c>
      <c r="E1728" s="37">
        <v>62881026405452</v>
      </c>
      <c r="F1728" s="5" t="s">
        <v>1294</v>
      </c>
      <c r="G1728" s="28">
        <v>1</v>
      </c>
      <c r="H1728" s="33">
        <f>VLOOKUP($F1728,Produk!$B$2:$C$75,2,0)</f>
        <v>28000</v>
      </c>
      <c r="I1728" s="33">
        <f t="shared" ref="I1728:I1968" si="52">H1728*G1728</f>
        <v>28000</v>
      </c>
      <c r="J1728" s="26" t="s">
        <v>1272</v>
      </c>
      <c r="K1728" s="5" t="s">
        <v>1267</v>
      </c>
      <c r="L1728" s="21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</row>
    <row r="1729" spans="1:23" ht="20">
      <c r="A1729" s="5" t="s">
        <v>1292</v>
      </c>
      <c r="B1729" s="31">
        <v>45358</v>
      </c>
      <c r="C1729" s="5" t="s">
        <v>1095</v>
      </c>
      <c r="D1729" s="32" t="s">
        <v>1096</v>
      </c>
      <c r="E1729" s="37">
        <v>62881026405452</v>
      </c>
      <c r="F1729" s="5" t="s">
        <v>1274</v>
      </c>
      <c r="G1729" s="28">
        <v>1</v>
      </c>
      <c r="H1729" s="33">
        <f>VLOOKUP($F1729,Produk!$B$2:$C$75,2,0)</f>
        <v>22000</v>
      </c>
      <c r="I1729" s="33">
        <f t="shared" si="52"/>
        <v>22000</v>
      </c>
      <c r="J1729" s="30" t="s">
        <v>1272</v>
      </c>
      <c r="K1729" s="5" t="s">
        <v>1267</v>
      </c>
      <c r="L1729" s="21"/>
      <c r="M1729" s="21"/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</row>
    <row r="1730" spans="1:23" ht="20">
      <c r="A1730" s="5" t="s">
        <v>1292</v>
      </c>
      <c r="B1730" s="31">
        <v>45358</v>
      </c>
      <c r="C1730" s="5" t="s">
        <v>1097</v>
      </c>
      <c r="D1730" s="32" t="s">
        <v>1098</v>
      </c>
      <c r="E1730" s="37">
        <v>6281234804979</v>
      </c>
      <c r="F1730" s="5" t="s">
        <v>1285</v>
      </c>
      <c r="G1730" s="28">
        <v>2</v>
      </c>
      <c r="H1730" s="33">
        <f>VLOOKUP($F1730,Produk!$B$2:$C$75,2,0)</f>
        <v>10000</v>
      </c>
      <c r="I1730" s="33">
        <f t="shared" si="52"/>
        <v>20000</v>
      </c>
      <c r="J1730" s="30" t="s">
        <v>1299</v>
      </c>
      <c r="K1730" s="5" t="s">
        <v>1278</v>
      </c>
      <c r="L1730" s="21"/>
      <c r="M1730" s="21"/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</row>
    <row r="1731" spans="1:23" ht="20">
      <c r="A1731" s="5" t="s">
        <v>1292</v>
      </c>
      <c r="B1731" s="31">
        <v>45358</v>
      </c>
      <c r="C1731" s="5" t="s">
        <v>1097</v>
      </c>
      <c r="D1731" s="32" t="s">
        <v>1098</v>
      </c>
      <c r="E1731" s="37">
        <v>6281234804979</v>
      </c>
      <c r="F1731" s="5" t="s">
        <v>1294</v>
      </c>
      <c r="G1731" s="28">
        <v>2</v>
      </c>
      <c r="H1731" s="33">
        <f>VLOOKUP($F1731,Produk!$B$2:$C$75,2,0)</f>
        <v>28000</v>
      </c>
      <c r="I1731" s="33">
        <f t="shared" si="52"/>
        <v>56000</v>
      </c>
      <c r="J1731" s="30" t="s">
        <v>1299</v>
      </c>
      <c r="K1731" s="5" t="s">
        <v>1278</v>
      </c>
      <c r="L1731" s="21"/>
      <c r="M1731" s="21"/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</row>
    <row r="1732" spans="1:23" ht="20">
      <c r="A1732" s="5" t="s">
        <v>1292</v>
      </c>
      <c r="B1732" s="31">
        <v>45358</v>
      </c>
      <c r="C1732" s="5" t="s">
        <v>1097</v>
      </c>
      <c r="D1732" s="32" t="s">
        <v>1098</v>
      </c>
      <c r="E1732" s="37">
        <v>6281234804979</v>
      </c>
      <c r="F1732" s="5" t="s">
        <v>1289</v>
      </c>
      <c r="G1732" s="28">
        <v>1</v>
      </c>
      <c r="H1732" s="33">
        <f>VLOOKUP($F1732,Produk!$B$2:$C$75,2,0)</f>
        <v>30000</v>
      </c>
      <c r="I1732" s="33">
        <f t="shared" si="52"/>
        <v>30000</v>
      </c>
      <c r="J1732" s="30" t="s">
        <v>1299</v>
      </c>
      <c r="K1732" s="5" t="s">
        <v>1278</v>
      </c>
      <c r="L1732" s="21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</row>
    <row r="1733" spans="1:23" ht="20">
      <c r="A1733" s="5" t="s">
        <v>1292</v>
      </c>
      <c r="B1733" s="31">
        <v>45358</v>
      </c>
      <c r="C1733" s="5" t="s">
        <v>1097</v>
      </c>
      <c r="D1733" s="32" t="s">
        <v>1098</v>
      </c>
      <c r="E1733" s="37">
        <v>6281234804979</v>
      </c>
      <c r="F1733" s="5" t="s">
        <v>1290</v>
      </c>
      <c r="G1733" s="28">
        <v>2</v>
      </c>
      <c r="H1733" s="33">
        <f>VLOOKUP($F1733,Produk!$B$2:$C$75,2,0)</f>
        <v>40000</v>
      </c>
      <c r="I1733" s="33">
        <f t="shared" si="52"/>
        <v>80000</v>
      </c>
      <c r="J1733" s="30" t="s">
        <v>1299</v>
      </c>
      <c r="K1733" s="5" t="s">
        <v>1278</v>
      </c>
      <c r="L1733" s="21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</row>
    <row r="1734" spans="1:23" ht="20">
      <c r="A1734" s="5" t="s">
        <v>1275</v>
      </c>
      <c r="B1734" s="31">
        <v>45361</v>
      </c>
      <c r="C1734" s="5" t="s">
        <v>1099</v>
      </c>
      <c r="D1734" s="32" t="s">
        <v>1100</v>
      </c>
      <c r="E1734" s="37">
        <v>62895395062343</v>
      </c>
      <c r="F1734" s="5" t="s">
        <v>1330</v>
      </c>
      <c r="G1734" s="28">
        <v>1</v>
      </c>
      <c r="H1734" s="33">
        <f>VLOOKUP($F1734,Produk!$B$2:$C$75,2,0)</f>
        <v>21000</v>
      </c>
      <c r="I1734" s="33">
        <f t="shared" si="52"/>
        <v>21000</v>
      </c>
      <c r="J1734" s="30" t="s">
        <v>1299</v>
      </c>
      <c r="K1734" s="5" t="s">
        <v>1267</v>
      </c>
      <c r="L1734" s="21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</row>
    <row r="1735" spans="1:23" ht="20">
      <c r="A1735" s="5" t="s">
        <v>1275</v>
      </c>
      <c r="B1735" s="31">
        <v>45361</v>
      </c>
      <c r="C1735" s="5" t="s">
        <v>1099</v>
      </c>
      <c r="D1735" s="32" t="s">
        <v>1100</v>
      </c>
      <c r="E1735" s="37">
        <v>62895395062343</v>
      </c>
      <c r="F1735" s="5" t="s">
        <v>1334</v>
      </c>
      <c r="G1735" s="28">
        <v>6</v>
      </c>
      <c r="H1735" s="33">
        <f>VLOOKUP($F1735,Produk!$B$2:$C$75,2,0)</f>
        <v>25000</v>
      </c>
      <c r="I1735" s="33">
        <f t="shared" si="52"/>
        <v>150000</v>
      </c>
      <c r="J1735" s="30" t="s">
        <v>1299</v>
      </c>
      <c r="K1735" s="5" t="s">
        <v>1267</v>
      </c>
      <c r="L1735" s="21"/>
      <c r="M1735" s="21"/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</row>
    <row r="1736" spans="1:23" ht="20">
      <c r="A1736" s="5" t="s">
        <v>1275</v>
      </c>
      <c r="B1736" s="31">
        <v>45361</v>
      </c>
      <c r="C1736" s="5" t="s">
        <v>1105</v>
      </c>
      <c r="D1736" s="32" t="s">
        <v>386</v>
      </c>
      <c r="E1736" s="37">
        <v>6281236657585</v>
      </c>
      <c r="F1736" s="5" t="s">
        <v>1268</v>
      </c>
      <c r="G1736" s="28">
        <v>3</v>
      </c>
      <c r="H1736" s="33">
        <f>VLOOKUP($F1736,Produk!$B$2:$C$75,2,0)</f>
        <v>35000</v>
      </c>
      <c r="I1736" s="33">
        <f t="shared" si="52"/>
        <v>105000</v>
      </c>
      <c r="J1736" s="30" t="s">
        <v>1272</v>
      </c>
      <c r="K1736" s="5" t="s">
        <v>1267</v>
      </c>
      <c r="L1736" s="21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</row>
    <row r="1737" spans="1:23" ht="20">
      <c r="A1737" s="5" t="s">
        <v>1275</v>
      </c>
      <c r="B1737" s="31">
        <v>45361</v>
      </c>
      <c r="C1737" s="5" t="s">
        <v>1105</v>
      </c>
      <c r="D1737" s="32" t="s">
        <v>386</v>
      </c>
      <c r="E1737" s="37">
        <v>6281236657585</v>
      </c>
      <c r="F1737" s="5" t="s">
        <v>1330</v>
      </c>
      <c r="G1737" s="28">
        <v>2</v>
      </c>
      <c r="H1737" s="33">
        <f>VLOOKUP($F1737,Produk!$B$2:$C$75,2,0)</f>
        <v>21000</v>
      </c>
      <c r="I1737" s="33">
        <f t="shared" si="52"/>
        <v>42000</v>
      </c>
      <c r="J1737" s="30" t="s">
        <v>1272</v>
      </c>
      <c r="K1737" s="5" t="s">
        <v>1267</v>
      </c>
      <c r="L1737" s="21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</row>
    <row r="1738" spans="1:23" ht="20">
      <c r="A1738" s="5" t="s">
        <v>1275</v>
      </c>
      <c r="B1738" s="31">
        <v>45361</v>
      </c>
      <c r="C1738" s="5" t="s">
        <v>1105</v>
      </c>
      <c r="D1738" s="32" t="s">
        <v>386</v>
      </c>
      <c r="E1738" s="37">
        <v>6281236657585</v>
      </c>
      <c r="F1738" s="5" t="s">
        <v>1317</v>
      </c>
      <c r="G1738" s="28">
        <v>1</v>
      </c>
      <c r="H1738" s="33">
        <f>VLOOKUP($F1738,Produk!$B$2:$C$75,2,0)</f>
        <v>27000</v>
      </c>
      <c r="I1738" s="33">
        <f t="shared" si="52"/>
        <v>27000</v>
      </c>
      <c r="J1738" s="30" t="s">
        <v>1272</v>
      </c>
      <c r="K1738" s="5" t="s">
        <v>1267</v>
      </c>
      <c r="L1738" s="21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</row>
    <row r="1739" spans="1:23" ht="20">
      <c r="A1739" s="5" t="s">
        <v>1275</v>
      </c>
      <c r="B1739" s="31">
        <v>45361</v>
      </c>
      <c r="C1739" s="5" t="s">
        <v>1105</v>
      </c>
      <c r="D1739" s="32" t="s">
        <v>386</v>
      </c>
      <c r="E1739" s="37">
        <v>6281236657585</v>
      </c>
      <c r="F1739" s="5" t="s">
        <v>1285</v>
      </c>
      <c r="G1739" s="28">
        <v>3</v>
      </c>
      <c r="H1739" s="33">
        <f>VLOOKUP($F1739,Produk!$B$2:$C$75,2,0)</f>
        <v>10000</v>
      </c>
      <c r="I1739" s="33">
        <f t="shared" si="52"/>
        <v>30000</v>
      </c>
      <c r="J1739" s="30" t="s">
        <v>1272</v>
      </c>
      <c r="K1739" s="5" t="s">
        <v>1267</v>
      </c>
      <c r="L1739" s="21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</row>
    <row r="1740" spans="1:23" ht="20">
      <c r="A1740" s="5" t="s">
        <v>1275</v>
      </c>
      <c r="B1740" s="31">
        <v>45361</v>
      </c>
      <c r="C1740" s="5" t="s">
        <v>1106</v>
      </c>
      <c r="D1740" s="32" t="s">
        <v>1107</v>
      </c>
      <c r="E1740" s="37">
        <v>6282132304065</v>
      </c>
      <c r="F1740" s="5" t="s">
        <v>1315</v>
      </c>
      <c r="G1740" s="28">
        <v>2</v>
      </c>
      <c r="H1740" s="33">
        <f>VLOOKUP($F1740,Produk!$B$2:$C$75,2,0)</f>
        <v>8000</v>
      </c>
      <c r="I1740" s="33">
        <f t="shared" si="52"/>
        <v>16000</v>
      </c>
      <c r="J1740" s="30" t="s">
        <v>1272</v>
      </c>
      <c r="K1740" s="5" t="s">
        <v>1267</v>
      </c>
      <c r="L1740" s="21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</row>
    <row r="1741" spans="1:23" ht="20">
      <c r="A1741" s="5" t="s">
        <v>1275</v>
      </c>
      <c r="B1741" s="31">
        <v>45361</v>
      </c>
      <c r="C1741" s="5" t="s">
        <v>1106</v>
      </c>
      <c r="D1741" s="32" t="s">
        <v>1107</v>
      </c>
      <c r="E1741" s="37">
        <v>6282132304065</v>
      </c>
      <c r="F1741" s="5" t="s">
        <v>1317</v>
      </c>
      <c r="G1741" s="28">
        <v>1</v>
      </c>
      <c r="H1741" s="33">
        <f>VLOOKUP($F1741,Produk!$B$2:$C$75,2,0)</f>
        <v>27000</v>
      </c>
      <c r="I1741" s="33">
        <f t="shared" si="52"/>
        <v>27000</v>
      </c>
      <c r="J1741" s="30" t="s">
        <v>1272</v>
      </c>
      <c r="K1741" s="5" t="s">
        <v>1267</v>
      </c>
      <c r="L1741" s="21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</row>
    <row r="1742" spans="1:23" ht="20">
      <c r="A1742" s="5" t="s">
        <v>1275</v>
      </c>
      <c r="B1742" s="31">
        <v>45361</v>
      </c>
      <c r="C1742" s="5" t="s">
        <v>1106</v>
      </c>
      <c r="D1742" s="32" t="s">
        <v>1107</v>
      </c>
      <c r="E1742" s="37">
        <v>6282132304065</v>
      </c>
      <c r="F1742" s="5" t="s">
        <v>1287</v>
      </c>
      <c r="G1742" s="28">
        <v>1</v>
      </c>
      <c r="H1742" s="33">
        <f>VLOOKUP($F1742,Produk!$B$2:$C$75,2,0)</f>
        <v>27000</v>
      </c>
      <c r="I1742" s="33">
        <f t="shared" si="52"/>
        <v>27000</v>
      </c>
      <c r="J1742" s="30" t="s">
        <v>1272</v>
      </c>
      <c r="K1742" s="5" t="s">
        <v>1267</v>
      </c>
      <c r="L1742" s="21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</row>
    <row r="1743" spans="1:23" ht="20">
      <c r="A1743" s="5" t="s">
        <v>1270</v>
      </c>
      <c r="B1743" s="31">
        <v>45367</v>
      </c>
      <c r="C1743" s="5" t="s">
        <v>1108</v>
      </c>
      <c r="D1743" s="32" t="s">
        <v>1109</v>
      </c>
      <c r="E1743" s="37">
        <v>628563411105</v>
      </c>
      <c r="F1743" s="5" t="s">
        <v>1287</v>
      </c>
      <c r="G1743" s="28">
        <v>1</v>
      </c>
      <c r="H1743" s="33">
        <f>VLOOKUP($F1743,Produk!$B$2:$C$75,2,0)</f>
        <v>27000</v>
      </c>
      <c r="I1743" s="33">
        <f t="shared" si="52"/>
        <v>27000</v>
      </c>
      <c r="J1743" s="30" t="str">
        <f t="shared" ref="J1743:K1743" si="53">J1742</f>
        <v>Cash</v>
      </c>
      <c r="K1743" s="5" t="str">
        <f t="shared" si="53"/>
        <v>Dine-in di Teras Rayu</v>
      </c>
      <c r="L1743" s="21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</row>
    <row r="1744" spans="1:23" ht="20">
      <c r="A1744" s="5" t="s">
        <v>1270</v>
      </c>
      <c r="B1744" s="31">
        <v>45367</v>
      </c>
      <c r="C1744" s="5" t="s">
        <v>1108</v>
      </c>
      <c r="D1744" s="32" t="s">
        <v>1109</v>
      </c>
      <c r="E1744" s="37">
        <v>628563411105</v>
      </c>
      <c r="F1744" s="5" t="s">
        <v>1268</v>
      </c>
      <c r="G1744" s="28">
        <v>1</v>
      </c>
      <c r="H1744" s="33">
        <f>VLOOKUP($F1744,Produk!$B$2:$C$75,2,0)</f>
        <v>35000</v>
      </c>
      <c r="I1744" s="33">
        <f t="shared" si="52"/>
        <v>35000</v>
      </c>
      <c r="J1744" s="30" t="str">
        <f t="shared" ref="J1744:J1745" si="54">J1743</f>
        <v>Cash</v>
      </c>
      <c r="K1744" s="5" t="str">
        <f>K1736</f>
        <v>Dine-in di Teras Rayu</v>
      </c>
      <c r="L1744" s="21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</row>
    <row r="1745" spans="1:23" ht="20">
      <c r="A1745" s="5" t="s">
        <v>1270</v>
      </c>
      <c r="B1745" s="31">
        <v>45367</v>
      </c>
      <c r="C1745" s="5" t="s">
        <v>1116</v>
      </c>
      <c r="D1745" s="32" t="s">
        <v>1117</v>
      </c>
      <c r="E1745" s="37">
        <v>6285856444951</v>
      </c>
      <c r="F1745" s="5" t="s">
        <v>1285</v>
      </c>
      <c r="G1745" s="28">
        <v>2</v>
      </c>
      <c r="H1745" s="33">
        <f>VLOOKUP($F1745,Produk!$B$2:$C$75,2,0)</f>
        <v>10000</v>
      </c>
      <c r="I1745" s="33">
        <f t="shared" si="52"/>
        <v>20000</v>
      </c>
      <c r="J1745" s="30" t="str">
        <f t="shared" si="54"/>
        <v>Cash</v>
      </c>
      <c r="K1745" s="5" t="str">
        <f>K1740</f>
        <v>Dine-in di Teras Rayu</v>
      </c>
      <c r="L1745" s="21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</row>
    <row r="1746" spans="1:23" ht="20">
      <c r="A1746" s="5" t="s">
        <v>1264</v>
      </c>
      <c r="B1746" s="31">
        <v>45366</v>
      </c>
      <c r="C1746" s="5" t="s">
        <v>1110</v>
      </c>
      <c r="D1746" s="32" t="s">
        <v>1111</v>
      </c>
      <c r="E1746" s="37">
        <v>6287855470336</v>
      </c>
      <c r="F1746" s="5" t="s">
        <v>1316</v>
      </c>
      <c r="G1746" s="28">
        <v>1</v>
      </c>
      <c r="H1746" s="33">
        <f>VLOOKUP($F1746,Produk!$B$2:$C$75,2,0)</f>
        <v>30000</v>
      </c>
      <c r="I1746" s="33">
        <f t="shared" si="52"/>
        <v>30000</v>
      </c>
      <c r="J1746" s="30" t="s">
        <v>1266</v>
      </c>
      <c r="K1746" s="5" t="s">
        <v>1267</v>
      </c>
      <c r="L1746" s="21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</row>
    <row r="1747" spans="1:23" ht="20">
      <c r="A1747" s="5" t="s">
        <v>1264</v>
      </c>
      <c r="B1747" s="31">
        <v>45366</v>
      </c>
      <c r="C1747" s="5" t="s">
        <v>1110</v>
      </c>
      <c r="D1747" s="32" t="s">
        <v>1111</v>
      </c>
      <c r="E1747" s="37">
        <v>6287855470336</v>
      </c>
      <c r="F1747" s="5" t="s">
        <v>1273</v>
      </c>
      <c r="G1747" s="28">
        <v>1</v>
      </c>
      <c r="H1747" s="33">
        <f>VLOOKUP($F1747,Produk!$B$2:$C$75,2,0)</f>
        <v>22000</v>
      </c>
      <c r="I1747" s="33">
        <f t="shared" si="52"/>
        <v>22000</v>
      </c>
      <c r="J1747" s="30" t="s">
        <v>1266</v>
      </c>
      <c r="K1747" s="5" t="s">
        <v>1267</v>
      </c>
      <c r="L1747" s="21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</row>
    <row r="1748" spans="1:23" ht="20">
      <c r="A1748" s="5" t="s">
        <v>1264</v>
      </c>
      <c r="B1748" s="31">
        <v>45366</v>
      </c>
      <c r="C1748" s="5" t="s">
        <v>1110</v>
      </c>
      <c r="D1748" s="32" t="s">
        <v>1111</v>
      </c>
      <c r="E1748" s="37">
        <v>6287855470336</v>
      </c>
      <c r="F1748" s="5" t="s">
        <v>1326</v>
      </c>
      <c r="G1748" s="28">
        <v>1</v>
      </c>
      <c r="H1748" s="33">
        <f>VLOOKUP($F1748,Produk!$B$2:$C$75,2,0)</f>
        <v>28000</v>
      </c>
      <c r="I1748" s="33">
        <f t="shared" si="52"/>
        <v>28000</v>
      </c>
      <c r="J1748" s="30" t="s">
        <v>1266</v>
      </c>
      <c r="K1748" s="5" t="s">
        <v>1267</v>
      </c>
      <c r="L1748" s="21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</row>
    <row r="1749" spans="1:23" ht="20">
      <c r="A1749" s="5" t="s">
        <v>1270</v>
      </c>
      <c r="B1749" s="31">
        <v>45374</v>
      </c>
      <c r="C1749" s="5" t="s">
        <v>369</v>
      </c>
      <c r="D1749" s="32" t="s">
        <v>370</v>
      </c>
      <c r="E1749" s="37">
        <v>6282131385541</v>
      </c>
      <c r="F1749" s="5" t="s">
        <v>1268</v>
      </c>
      <c r="G1749" s="28">
        <v>2</v>
      </c>
      <c r="H1749" s="33">
        <f>VLOOKUP($F1749,Produk!$B$2:$C$75,2,0)</f>
        <v>35000</v>
      </c>
      <c r="I1749" s="33">
        <f t="shared" si="52"/>
        <v>70000</v>
      </c>
      <c r="J1749" s="30" t="s">
        <v>1272</v>
      </c>
      <c r="K1749" s="5" t="s">
        <v>1278</v>
      </c>
      <c r="L1749" s="21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</row>
    <row r="1750" spans="1:23" ht="20">
      <c r="A1750" s="5" t="s">
        <v>1270</v>
      </c>
      <c r="B1750" s="31">
        <v>45374</v>
      </c>
      <c r="C1750" s="5" t="s">
        <v>369</v>
      </c>
      <c r="D1750" s="32" t="s">
        <v>370</v>
      </c>
      <c r="E1750" s="37">
        <v>6282131385541</v>
      </c>
      <c r="F1750" s="5" t="s">
        <v>1273</v>
      </c>
      <c r="G1750" s="28">
        <v>1</v>
      </c>
      <c r="H1750" s="33">
        <f>VLOOKUP($F1750,Produk!$B$2:$C$75,2,0)</f>
        <v>22000</v>
      </c>
      <c r="I1750" s="33">
        <f t="shared" si="52"/>
        <v>22000</v>
      </c>
      <c r="J1750" s="30" t="s">
        <v>1272</v>
      </c>
      <c r="K1750" s="5" t="s">
        <v>1278</v>
      </c>
      <c r="L1750" s="21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</row>
    <row r="1751" spans="1:23" ht="20">
      <c r="A1751" s="5" t="s">
        <v>1270</v>
      </c>
      <c r="B1751" s="31">
        <v>45374</v>
      </c>
      <c r="C1751" s="5" t="s">
        <v>1120</v>
      </c>
      <c r="D1751" s="32" t="s">
        <v>886</v>
      </c>
      <c r="E1751" s="37">
        <v>6289505976476</v>
      </c>
      <c r="F1751" s="5" t="s">
        <v>1268</v>
      </c>
      <c r="G1751" s="28">
        <v>1</v>
      </c>
      <c r="H1751" s="33">
        <f>VLOOKUP($F1751,Produk!$B$2:$C$75,2,0)</f>
        <v>35000</v>
      </c>
      <c r="I1751" s="33">
        <f t="shared" si="52"/>
        <v>35000</v>
      </c>
      <c r="J1751" s="30" t="s">
        <v>1266</v>
      </c>
      <c r="K1751" s="5" t="s">
        <v>1278</v>
      </c>
      <c r="L1751" s="21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</row>
    <row r="1752" spans="1:23" ht="20">
      <c r="A1752" s="5" t="s">
        <v>1270</v>
      </c>
      <c r="B1752" s="31">
        <v>45374</v>
      </c>
      <c r="C1752" s="5" t="s">
        <v>1120</v>
      </c>
      <c r="D1752" s="32" t="s">
        <v>886</v>
      </c>
      <c r="E1752" s="37">
        <v>6289505976476</v>
      </c>
      <c r="F1752" s="5" t="s">
        <v>1289</v>
      </c>
      <c r="G1752" s="28">
        <v>1</v>
      </c>
      <c r="H1752" s="33">
        <f>VLOOKUP($F1752,Produk!$B$2:$C$75,2,0)</f>
        <v>30000</v>
      </c>
      <c r="I1752" s="33">
        <f t="shared" si="52"/>
        <v>30000</v>
      </c>
      <c r="J1752" s="30" t="s">
        <v>1266</v>
      </c>
      <c r="K1752" s="5" t="s">
        <v>1278</v>
      </c>
      <c r="L1752" s="21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</row>
    <row r="1753" spans="1:23" ht="20">
      <c r="A1753" s="5" t="s">
        <v>1270</v>
      </c>
      <c r="B1753" s="31">
        <v>45374</v>
      </c>
      <c r="C1753" s="5" t="s">
        <v>1120</v>
      </c>
      <c r="D1753" s="32" t="s">
        <v>886</v>
      </c>
      <c r="E1753" s="37">
        <v>6289505976476</v>
      </c>
      <c r="F1753" s="5" t="s">
        <v>1285</v>
      </c>
      <c r="G1753" s="28">
        <v>1</v>
      </c>
      <c r="H1753" s="33">
        <f>VLOOKUP($F1753,Produk!$B$2:$C$75,2,0)</f>
        <v>10000</v>
      </c>
      <c r="I1753" s="33">
        <f t="shared" si="52"/>
        <v>10000</v>
      </c>
      <c r="J1753" s="30" t="s">
        <v>1266</v>
      </c>
      <c r="K1753" s="5" t="s">
        <v>1278</v>
      </c>
      <c r="L1753" s="21"/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</row>
    <row r="1754" spans="1:23" ht="20">
      <c r="A1754" s="5" t="s">
        <v>1275</v>
      </c>
      <c r="B1754" s="31">
        <v>45375</v>
      </c>
      <c r="C1754" s="5" t="s">
        <v>785</v>
      </c>
      <c r="D1754" s="32" t="s">
        <v>786</v>
      </c>
      <c r="E1754" s="37">
        <v>6281233021000</v>
      </c>
      <c r="F1754" s="5" t="s">
        <v>1268</v>
      </c>
      <c r="G1754" s="28">
        <v>4</v>
      </c>
      <c r="H1754" s="33">
        <f>VLOOKUP($F1754,Produk!$B$2:$C$75,2,0)</f>
        <v>35000</v>
      </c>
      <c r="I1754" s="33">
        <f t="shared" si="52"/>
        <v>140000</v>
      </c>
      <c r="J1754" s="30" t="s">
        <v>1299</v>
      </c>
      <c r="K1754" s="5" t="s">
        <v>1279</v>
      </c>
      <c r="L1754" s="21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</row>
    <row r="1755" spans="1:23" ht="20">
      <c r="A1755" s="5" t="s">
        <v>1275</v>
      </c>
      <c r="B1755" s="31">
        <v>45375</v>
      </c>
      <c r="C1755" s="5" t="s">
        <v>785</v>
      </c>
      <c r="D1755" s="32" t="s">
        <v>786</v>
      </c>
      <c r="E1755" s="37">
        <v>6281233021000</v>
      </c>
      <c r="F1755" s="5" t="s">
        <v>1294</v>
      </c>
      <c r="G1755" s="28">
        <v>2</v>
      </c>
      <c r="H1755" s="33">
        <f>VLOOKUP($F1755,Produk!$B$2:$C$75,2,0)</f>
        <v>28000</v>
      </c>
      <c r="I1755" s="33">
        <f t="shared" si="52"/>
        <v>56000</v>
      </c>
      <c r="J1755" s="30" t="s">
        <v>1299</v>
      </c>
      <c r="K1755" s="5" t="s">
        <v>1279</v>
      </c>
      <c r="L1755" s="21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</row>
    <row r="1756" spans="1:23" ht="20">
      <c r="A1756" s="5" t="s">
        <v>1275</v>
      </c>
      <c r="B1756" s="31">
        <v>45375</v>
      </c>
      <c r="C1756" s="5" t="s">
        <v>785</v>
      </c>
      <c r="D1756" s="32" t="s">
        <v>786</v>
      </c>
      <c r="E1756" s="37">
        <v>6281233021000</v>
      </c>
      <c r="F1756" s="5" t="s">
        <v>1285</v>
      </c>
      <c r="G1756" s="28">
        <v>2</v>
      </c>
      <c r="H1756" s="33">
        <f>VLOOKUP($F1756,Produk!$B$2:$C$75,2,0)</f>
        <v>10000</v>
      </c>
      <c r="I1756" s="33">
        <f t="shared" si="52"/>
        <v>20000</v>
      </c>
      <c r="J1756" s="30" t="s">
        <v>1299</v>
      </c>
      <c r="K1756" s="5" t="s">
        <v>1279</v>
      </c>
      <c r="L1756" s="21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</row>
    <row r="1757" spans="1:23" ht="20">
      <c r="A1757" s="5" t="s">
        <v>1281</v>
      </c>
      <c r="B1757" s="31">
        <v>45377</v>
      </c>
      <c r="C1757" s="5" t="s">
        <v>1123</v>
      </c>
      <c r="D1757" s="32" t="s">
        <v>1124</v>
      </c>
      <c r="E1757" s="37">
        <v>6282223331696</v>
      </c>
      <c r="F1757" s="5" t="s">
        <v>1294</v>
      </c>
      <c r="G1757" s="28">
        <v>3</v>
      </c>
      <c r="H1757" s="33">
        <f>VLOOKUP($F1757,Produk!$B$2:$C$75,2,0)</f>
        <v>28000</v>
      </c>
      <c r="I1757" s="33">
        <f t="shared" si="52"/>
        <v>84000</v>
      </c>
      <c r="J1757" s="30" t="s">
        <v>1266</v>
      </c>
      <c r="K1757" s="5" t="s">
        <v>1267</v>
      </c>
      <c r="L1757" s="21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</row>
    <row r="1758" spans="1:23" ht="20">
      <c r="A1758" s="5" t="s">
        <v>1281</v>
      </c>
      <c r="B1758" s="31">
        <v>45377</v>
      </c>
      <c r="C1758" s="5" t="s">
        <v>1123</v>
      </c>
      <c r="D1758" s="32" t="s">
        <v>1124</v>
      </c>
      <c r="E1758" s="37">
        <v>6282223331696</v>
      </c>
      <c r="F1758" s="5" t="s">
        <v>1294</v>
      </c>
      <c r="G1758" s="28">
        <v>1</v>
      </c>
      <c r="H1758" s="33">
        <f>VLOOKUP($F1758,Produk!$B$2:$C$75,2,0)</f>
        <v>28000</v>
      </c>
      <c r="I1758" s="33">
        <f t="shared" si="52"/>
        <v>28000</v>
      </c>
      <c r="J1758" s="30" t="s">
        <v>1272</v>
      </c>
      <c r="K1758" s="5" t="s">
        <v>1267</v>
      </c>
      <c r="L1758" s="21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</row>
    <row r="1759" spans="1:23" ht="20">
      <c r="A1759" s="5" t="s">
        <v>1292</v>
      </c>
      <c r="B1759" s="31">
        <v>45378</v>
      </c>
      <c r="C1759" s="5" t="s">
        <v>1129</v>
      </c>
      <c r="D1759" s="32" t="s">
        <v>1130</v>
      </c>
      <c r="E1759" s="37">
        <v>6281234509310</v>
      </c>
      <c r="F1759" s="5" t="s">
        <v>1285</v>
      </c>
      <c r="G1759" s="28">
        <v>3</v>
      </c>
      <c r="H1759" s="33">
        <f>VLOOKUP($F1759,Produk!$B$2:$C$75,2,0)</f>
        <v>10000</v>
      </c>
      <c r="I1759" s="33">
        <f t="shared" si="52"/>
        <v>30000</v>
      </c>
      <c r="J1759" s="30" t="s">
        <v>1266</v>
      </c>
      <c r="K1759" s="5" t="s">
        <v>1267</v>
      </c>
      <c r="L1759" s="21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</row>
    <row r="1760" spans="1:23" ht="20">
      <c r="A1760" s="5" t="s">
        <v>1292</v>
      </c>
      <c r="B1760" s="31">
        <v>45378</v>
      </c>
      <c r="C1760" s="5" t="s">
        <v>1129</v>
      </c>
      <c r="D1760" s="32" t="s">
        <v>1130</v>
      </c>
      <c r="E1760" s="37">
        <v>6281234509310</v>
      </c>
      <c r="F1760" s="5" t="s">
        <v>1294</v>
      </c>
      <c r="G1760" s="28">
        <v>1</v>
      </c>
      <c r="H1760" s="33">
        <f>VLOOKUP($F1760,Produk!$B$2:$C$75,2,0)</f>
        <v>28000</v>
      </c>
      <c r="I1760" s="33">
        <f t="shared" si="52"/>
        <v>28000</v>
      </c>
      <c r="J1760" s="30" t="s">
        <v>1266</v>
      </c>
      <c r="K1760" s="5" t="s">
        <v>1267</v>
      </c>
      <c r="L1760" s="21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</row>
    <row r="1761" spans="1:23" ht="20">
      <c r="A1761" s="5" t="s">
        <v>1292</v>
      </c>
      <c r="B1761" s="31">
        <v>45378</v>
      </c>
      <c r="C1761" s="5" t="s">
        <v>1129</v>
      </c>
      <c r="D1761" s="32" t="s">
        <v>1130</v>
      </c>
      <c r="E1761" s="37">
        <v>6281234509310</v>
      </c>
      <c r="F1761" s="5" t="s">
        <v>1289</v>
      </c>
      <c r="G1761" s="28">
        <v>1</v>
      </c>
      <c r="H1761" s="33">
        <f>VLOOKUP($F1761,Produk!$B$2:$C$75,2,0)</f>
        <v>30000</v>
      </c>
      <c r="I1761" s="33">
        <f t="shared" si="52"/>
        <v>30000</v>
      </c>
      <c r="J1761" s="30" t="s">
        <v>1266</v>
      </c>
      <c r="K1761" s="5" t="s">
        <v>1267</v>
      </c>
      <c r="L1761" s="21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</row>
    <row r="1762" spans="1:23" ht="20">
      <c r="A1762" s="5" t="s">
        <v>1292</v>
      </c>
      <c r="B1762" s="31">
        <v>45378</v>
      </c>
      <c r="C1762" s="5" t="s">
        <v>1129</v>
      </c>
      <c r="D1762" s="32" t="s">
        <v>1130</v>
      </c>
      <c r="E1762" s="37">
        <v>6281234509310</v>
      </c>
      <c r="F1762" s="5" t="s">
        <v>1287</v>
      </c>
      <c r="G1762" s="28">
        <v>1</v>
      </c>
      <c r="H1762" s="33">
        <f>VLOOKUP($F1762,Produk!$B$2:$C$75,2,0)</f>
        <v>27000</v>
      </c>
      <c r="I1762" s="33">
        <f t="shared" si="52"/>
        <v>27000</v>
      </c>
      <c r="J1762" s="30" t="s">
        <v>1266</v>
      </c>
      <c r="K1762" s="5" t="s">
        <v>1267</v>
      </c>
      <c r="L1762" s="21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</row>
    <row r="1763" spans="1:23" ht="20">
      <c r="A1763" s="5" t="s">
        <v>1275</v>
      </c>
      <c r="B1763" s="31">
        <v>45382</v>
      </c>
      <c r="C1763" s="5" t="s">
        <v>1138</v>
      </c>
      <c r="D1763" s="32" t="s">
        <v>1139</v>
      </c>
      <c r="E1763" s="37">
        <v>6285731334754</v>
      </c>
      <c r="F1763" s="5" t="s">
        <v>1285</v>
      </c>
      <c r="G1763" s="28">
        <v>1</v>
      </c>
      <c r="H1763" s="33">
        <f>VLOOKUP($F1763,Produk!$B$2:$C$75,2,0)</f>
        <v>10000</v>
      </c>
      <c r="I1763" s="33">
        <f t="shared" si="52"/>
        <v>10000</v>
      </c>
      <c r="J1763" s="30" t="s">
        <v>1272</v>
      </c>
      <c r="K1763" s="5" t="s">
        <v>1278</v>
      </c>
      <c r="L1763" s="21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</row>
    <row r="1764" spans="1:23" ht="20">
      <c r="A1764" s="5" t="s">
        <v>1275</v>
      </c>
      <c r="B1764" s="31">
        <v>45403</v>
      </c>
      <c r="C1764" s="5" t="s">
        <v>1146</v>
      </c>
      <c r="D1764" s="32" t="s">
        <v>1147</v>
      </c>
      <c r="E1764" s="37">
        <v>6285745397559</v>
      </c>
      <c r="F1764" s="5" t="s">
        <v>1330</v>
      </c>
      <c r="G1764" s="28">
        <v>4</v>
      </c>
      <c r="H1764" s="33">
        <f>VLOOKUP($F1764,Produk!$B$2:$C$75,2,0)</f>
        <v>21000</v>
      </c>
      <c r="I1764" s="33">
        <f t="shared" si="52"/>
        <v>84000</v>
      </c>
      <c r="J1764" s="30" t="s">
        <v>1299</v>
      </c>
      <c r="K1764" s="5" t="s">
        <v>1267</v>
      </c>
      <c r="L1764" s="21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</row>
    <row r="1765" spans="1:23" ht="20">
      <c r="A1765" s="5" t="s">
        <v>1270</v>
      </c>
      <c r="B1765" s="31">
        <v>45409</v>
      </c>
      <c r="C1765" s="5" t="s">
        <v>1142</v>
      </c>
      <c r="D1765" s="32" t="s">
        <v>1143</v>
      </c>
      <c r="E1765" s="37">
        <v>6282231830133</v>
      </c>
      <c r="F1765" s="5" t="s">
        <v>1269</v>
      </c>
      <c r="G1765" s="28">
        <v>1</v>
      </c>
      <c r="H1765" s="33">
        <f>VLOOKUP($F1765,Produk!$B$2:$C$75,2,0)</f>
        <v>28000</v>
      </c>
      <c r="I1765" s="33">
        <f t="shared" si="52"/>
        <v>28000</v>
      </c>
      <c r="J1765" s="30" t="s">
        <v>1299</v>
      </c>
      <c r="K1765" s="5" t="s">
        <v>1278</v>
      </c>
      <c r="L1765" s="21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</row>
    <row r="1766" spans="1:23" ht="20">
      <c r="A1766" s="5" t="s">
        <v>1270</v>
      </c>
      <c r="B1766" s="31">
        <v>45409</v>
      </c>
      <c r="C1766" s="5" t="s">
        <v>1142</v>
      </c>
      <c r="D1766" s="32" t="s">
        <v>1143</v>
      </c>
      <c r="E1766" s="37">
        <v>6282231830133</v>
      </c>
      <c r="F1766" s="5" t="s">
        <v>1294</v>
      </c>
      <c r="G1766" s="28">
        <v>1</v>
      </c>
      <c r="H1766" s="33">
        <f>VLOOKUP($F1766,Produk!$B$2:$C$75,2,0)</f>
        <v>28000</v>
      </c>
      <c r="I1766" s="33">
        <f t="shared" si="52"/>
        <v>28000</v>
      </c>
      <c r="J1766" s="30" t="s">
        <v>1299</v>
      </c>
      <c r="K1766" s="5" t="s">
        <v>1278</v>
      </c>
      <c r="L1766" s="21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</row>
    <row r="1767" spans="1:23" ht="20">
      <c r="A1767" s="5" t="s">
        <v>1270</v>
      </c>
      <c r="B1767" s="31">
        <v>45409</v>
      </c>
      <c r="C1767" s="5" t="s">
        <v>1142</v>
      </c>
      <c r="D1767" s="32" t="s">
        <v>1143</v>
      </c>
      <c r="E1767" s="37">
        <v>6282231830133</v>
      </c>
      <c r="F1767" s="5" t="s">
        <v>1268</v>
      </c>
      <c r="G1767" s="28">
        <v>2</v>
      </c>
      <c r="H1767" s="33">
        <f>VLOOKUP($F1767,Produk!$B$2:$C$75,2,0)</f>
        <v>35000</v>
      </c>
      <c r="I1767" s="33">
        <f t="shared" si="52"/>
        <v>70000</v>
      </c>
      <c r="J1767" s="30" t="s">
        <v>1299</v>
      </c>
      <c r="K1767" s="5" t="s">
        <v>1278</v>
      </c>
      <c r="L1767" s="21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</row>
    <row r="1768" spans="1:23" ht="20">
      <c r="A1768" s="5" t="s">
        <v>1270</v>
      </c>
      <c r="B1768" s="31">
        <v>45409</v>
      </c>
      <c r="C1768" s="5" t="s">
        <v>1149</v>
      </c>
      <c r="D1768" s="32" t="s">
        <v>1150</v>
      </c>
      <c r="E1768" s="37">
        <v>6281231568657</v>
      </c>
      <c r="F1768" s="5" t="s">
        <v>1287</v>
      </c>
      <c r="G1768" s="28">
        <v>1</v>
      </c>
      <c r="H1768" s="33">
        <f>VLOOKUP($F1768,Produk!$B$2:$C$75,2,0)</f>
        <v>27000</v>
      </c>
      <c r="I1768" s="33">
        <f t="shared" si="52"/>
        <v>27000</v>
      </c>
      <c r="J1768" s="30" t="s">
        <v>1266</v>
      </c>
      <c r="K1768" s="5" t="s">
        <v>1278</v>
      </c>
      <c r="L1768" s="21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</row>
    <row r="1769" spans="1:23" ht="20">
      <c r="A1769" s="5" t="s">
        <v>1270</v>
      </c>
      <c r="B1769" s="31">
        <v>45416</v>
      </c>
      <c r="C1769" s="5" t="s">
        <v>328</v>
      </c>
      <c r="D1769" s="32" t="s">
        <v>209</v>
      </c>
      <c r="E1769" s="37">
        <v>6285755465494</v>
      </c>
      <c r="F1769" s="5" t="s">
        <v>1285</v>
      </c>
      <c r="G1769" s="28">
        <v>2</v>
      </c>
      <c r="H1769" s="33">
        <f>VLOOKUP($F1769,Produk!$B$2:$C$75,2,0)</f>
        <v>10000</v>
      </c>
      <c r="I1769" s="33">
        <f t="shared" si="52"/>
        <v>20000</v>
      </c>
      <c r="J1769" s="30" t="s">
        <v>1299</v>
      </c>
      <c r="K1769" s="5" t="s">
        <v>1279</v>
      </c>
      <c r="L1769" s="21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</row>
    <row r="1770" spans="1:23" ht="20">
      <c r="A1770" s="5" t="s">
        <v>1270</v>
      </c>
      <c r="B1770" s="31">
        <v>45416</v>
      </c>
      <c r="C1770" s="5" t="s">
        <v>328</v>
      </c>
      <c r="D1770" s="32" t="s">
        <v>209</v>
      </c>
      <c r="E1770" s="37">
        <v>6285755465494</v>
      </c>
      <c r="F1770" s="5" t="s">
        <v>1290</v>
      </c>
      <c r="G1770" s="28">
        <v>1</v>
      </c>
      <c r="H1770" s="33">
        <f>VLOOKUP($F1770,Produk!$B$2:$C$75,2,0)</f>
        <v>40000</v>
      </c>
      <c r="I1770" s="33">
        <f t="shared" si="52"/>
        <v>40000</v>
      </c>
      <c r="J1770" s="30" t="s">
        <v>1299</v>
      </c>
      <c r="K1770" s="5" t="s">
        <v>1279</v>
      </c>
      <c r="L1770" s="21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</row>
    <row r="1771" spans="1:23" ht="20">
      <c r="A1771" s="5" t="s">
        <v>1270</v>
      </c>
      <c r="B1771" s="31">
        <v>45416</v>
      </c>
      <c r="C1771" s="5" t="s">
        <v>328</v>
      </c>
      <c r="D1771" s="32" t="s">
        <v>209</v>
      </c>
      <c r="E1771" s="37">
        <v>6285755465494</v>
      </c>
      <c r="F1771" s="5" t="s">
        <v>1268</v>
      </c>
      <c r="G1771" s="28">
        <v>1</v>
      </c>
      <c r="H1771" s="33">
        <f>VLOOKUP($F1771,Produk!$B$2:$C$75,2,0)</f>
        <v>35000</v>
      </c>
      <c r="I1771" s="33">
        <f t="shared" si="52"/>
        <v>35000</v>
      </c>
      <c r="J1771" s="30" t="s">
        <v>1299</v>
      </c>
      <c r="K1771" s="5" t="s">
        <v>1279</v>
      </c>
      <c r="L1771" s="21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</row>
    <row r="1772" spans="1:23" ht="20">
      <c r="A1772" s="5" t="s">
        <v>1270</v>
      </c>
      <c r="B1772" s="31">
        <v>45416</v>
      </c>
      <c r="C1772" s="5" t="s">
        <v>1097</v>
      </c>
      <c r="D1772" s="32" t="s">
        <v>1098</v>
      </c>
      <c r="E1772" s="37">
        <v>6281234804979</v>
      </c>
      <c r="F1772" s="5" t="s">
        <v>1268</v>
      </c>
      <c r="G1772" s="28">
        <v>2</v>
      </c>
      <c r="H1772" s="33">
        <f>VLOOKUP($F1772,Produk!$B$2:$C$75,2,0)</f>
        <v>35000</v>
      </c>
      <c r="I1772" s="33">
        <f t="shared" si="52"/>
        <v>70000</v>
      </c>
      <c r="J1772" s="30" t="s">
        <v>1299</v>
      </c>
      <c r="K1772" s="5" t="s">
        <v>1279</v>
      </c>
      <c r="L1772" s="21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</row>
    <row r="1773" spans="1:23" ht="20">
      <c r="A1773" s="5" t="s">
        <v>1270</v>
      </c>
      <c r="B1773" s="31">
        <v>45416</v>
      </c>
      <c r="C1773" s="5" t="s">
        <v>1097</v>
      </c>
      <c r="D1773" s="32" t="s">
        <v>1098</v>
      </c>
      <c r="E1773" s="37">
        <v>6281234804979</v>
      </c>
      <c r="F1773" s="5" t="s">
        <v>1294</v>
      </c>
      <c r="G1773" s="28">
        <v>2</v>
      </c>
      <c r="H1773" s="33">
        <f>VLOOKUP($F1773,Produk!$B$2:$C$75,2,0)</f>
        <v>28000</v>
      </c>
      <c r="I1773" s="33">
        <f t="shared" si="52"/>
        <v>56000</v>
      </c>
      <c r="J1773" s="30" t="s">
        <v>1299</v>
      </c>
      <c r="K1773" s="5" t="s">
        <v>1279</v>
      </c>
      <c r="L1773" s="21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</row>
    <row r="1774" spans="1:23" ht="20">
      <c r="A1774" s="5" t="s">
        <v>1270</v>
      </c>
      <c r="B1774" s="31">
        <v>45416</v>
      </c>
      <c r="C1774" s="5" t="s">
        <v>1097</v>
      </c>
      <c r="D1774" s="32" t="s">
        <v>1098</v>
      </c>
      <c r="E1774" s="37">
        <v>6281234804979</v>
      </c>
      <c r="F1774" s="5" t="s">
        <v>1269</v>
      </c>
      <c r="G1774" s="28">
        <v>2</v>
      </c>
      <c r="H1774" s="33">
        <f>VLOOKUP($F1774,Produk!$B$2:$C$75,2,0)</f>
        <v>28000</v>
      </c>
      <c r="I1774" s="33">
        <f t="shared" si="52"/>
        <v>56000</v>
      </c>
      <c r="J1774" s="30" t="s">
        <v>1299</v>
      </c>
      <c r="K1774" s="5" t="s">
        <v>1279</v>
      </c>
      <c r="L1774" s="21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</row>
    <row r="1775" spans="1:23" ht="20">
      <c r="A1775" s="5" t="s">
        <v>1270</v>
      </c>
      <c r="B1775" s="31">
        <v>45416</v>
      </c>
      <c r="C1775" s="5" t="s">
        <v>1153</v>
      </c>
      <c r="D1775" s="32" t="s">
        <v>257</v>
      </c>
      <c r="E1775" s="37">
        <v>6281218662043</v>
      </c>
      <c r="F1775" s="5" t="s">
        <v>1268</v>
      </c>
      <c r="G1775" s="28">
        <v>1</v>
      </c>
      <c r="H1775" s="33">
        <f>VLOOKUP($F1775,Produk!$B$2:$C$75,2,0)</f>
        <v>35000</v>
      </c>
      <c r="I1775" s="33">
        <f t="shared" si="52"/>
        <v>35000</v>
      </c>
      <c r="J1775" s="30" t="s">
        <v>1266</v>
      </c>
      <c r="K1775" s="5" t="s">
        <v>1267</v>
      </c>
      <c r="L1775" s="21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</row>
    <row r="1776" spans="1:23" ht="20">
      <c r="A1776" s="5" t="s">
        <v>1270</v>
      </c>
      <c r="B1776" s="31">
        <v>45416</v>
      </c>
      <c r="C1776" s="5" t="s">
        <v>1153</v>
      </c>
      <c r="D1776" s="32" t="s">
        <v>257</v>
      </c>
      <c r="E1776" s="37">
        <v>6281218662043</v>
      </c>
      <c r="F1776" s="5" t="s">
        <v>1294</v>
      </c>
      <c r="G1776" s="28">
        <v>1</v>
      </c>
      <c r="H1776" s="33">
        <f>VLOOKUP($F1776,Produk!$B$2:$C$75,2,0)</f>
        <v>28000</v>
      </c>
      <c r="I1776" s="33">
        <f t="shared" si="52"/>
        <v>28000</v>
      </c>
      <c r="J1776" s="30" t="s">
        <v>1266</v>
      </c>
      <c r="K1776" s="5" t="s">
        <v>1267</v>
      </c>
      <c r="L1776" s="21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</row>
    <row r="1777" spans="1:23" ht="20">
      <c r="A1777" s="5" t="s">
        <v>1270</v>
      </c>
      <c r="B1777" s="31">
        <v>45416</v>
      </c>
      <c r="C1777" s="5" t="s">
        <v>1153</v>
      </c>
      <c r="D1777" s="32" t="s">
        <v>257</v>
      </c>
      <c r="E1777" s="37">
        <v>6281218662043</v>
      </c>
      <c r="F1777" s="5" t="s">
        <v>1287</v>
      </c>
      <c r="G1777" s="28">
        <v>2</v>
      </c>
      <c r="H1777" s="33">
        <f>VLOOKUP($F1777,Produk!$B$2:$C$75,2,0)</f>
        <v>27000</v>
      </c>
      <c r="I1777" s="33">
        <f t="shared" si="52"/>
        <v>54000</v>
      </c>
      <c r="J1777" s="30" t="s">
        <v>1266</v>
      </c>
      <c r="K1777" s="5" t="s">
        <v>1267</v>
      </c>
      <c r="L1777" s="21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</row>
    <row r="1778" spans="1:23" ht="20">
      <c r="A1778" s="5" t="s">
        <v>1270</v>
      </c>
      <c r="B1778" s="31">
        <v>45423</v>
      </c>
      <c r="C1778" s="5" t="s">
        <v>1154</v>
      </c>
      <c r="D1778" s="32" t="s">
        <v>1155</v>
      </c>
      <c r="E1778" s="37">
        <v>6281330900404</v>
      </c>
      <c r="F1778" s="5" t="s">
        <v>1354</v>
      </c>
      <c r="G1778" s="28">
        <v>1</v>
      </c>
      <c r="H1778" s="33">
        <f>VLOOKUP($F1778,Produk!$B$2:$C$75,2,0)</f>
        <v>15000</v>
      </c>
      <c r="I1778" s="33">
        <f t="shared" si="52"/>
        <v>15000</v>
      </c>
      <c r="J1778" s="30" t="s">
        <v>1266</v>
      </c>
      <c r="K1778" s="5" t="s">
        <v>1267</v>
      </c>
      <c r="L1778" s="21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</row>
    <row r="1779" spans="1:23" ht="20">
      <c r="A1779" s="5" t="s">
        <v>1270</v>
      </c>
      <c r="B1779" s="31">
        <v>45423</v>
      </c>
      <c r="C1779" s="5" t="s">
        <v>1154</v>
      </c>
      <c r="D1779" s="32" t="s">
        <v>1155</v>
      </c>
      <c r="E1779" s="37">
        <v>6281330900404</v>
      </c>
      <c r="F1779" s="5" t="s">
        <v>1274</v>
      </c>
      <c r="G1779" s="28">
        <v>1</v>
      </c>
      <c r="H1779" s="33">
        <f>VLOOKUP($F1779,Produk!$B$2:$C$75,2,0)</f>
        <v>22000</v>
      </c>
      <c r="I1779" s="33">
        <f t="shared" si="52"/>
        <v>22000</v>
      </c>
      <c r="J1779" s="30" t="s">
        <v>1266</v>
      </c>
      <c r="K1779" s="5" t="s">
        <v>1267</v>
      </c>
      <c r="L1779" s="21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</row>
    <row r="1780" spans="1:23" ht="20">
      <c r="A1780" s="5" t="s">
        <v>1275</v>
      </c>
      <c r="B1780" s="31">
        <v>45424</v>
      </c>
      <c r="C1780" s="5" t="s">
        <v>198</v>
      </c>
      <c r="D1780" s="32" t="s">
        <v>199</v>
      </c>
      <c r="E1780" s="37">
        <v>6281515273227</v>
      </c>
      <c r="F1780" s="5" t="s">
        <v>1316</v>
      </c>
      <c r="G1780" s="28">
        <v>2</v>
      </c>
      <c r="H1780" s="33">
        <f>VLOOKUP($F1780,Produk!$B$2:$C$75,2,0)</f>
        <v>30000</v>
      </c>
      <c r="I1780" s="33">
        <f t="shared" si="52"/>
        <v>60000</v>
      </c>
      <c r="J1780" s="30" t="str">
        <f>J1779</f>
        <v>QRIS</v>
      </c>
      <c r="K1780" s="5" t="s">
        <v>1267</v>
      </c>
      <c r="L1780" s="21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</row>
    <row r="1781" spans="1:23" ht="20">
      <c r="A1781" s="5" t="s">
        <v>1275</v>
      </c>
      <c r="B1781" s="31">
        <v>45424</v>
      </c>
      <c r="C1781" s="5" t="s">
        <v>21</v>
      </c>
      <c r="D1781" s="32" t="s">
        <v>22</v>
      </c>
      <c r="E1781" s="37">
        <v>6281252391980</v>
      </c>
      <c r="F1781" s="5" t="s">
        <v>1268</v>
      </c>
      <c r="G1781" s="28">
        <v>2</v>
      </c>
      <c r="H1781" s="33">
        <f>VLOOKUP($F1781,Produk!$B$2:$C$75,2,0)</f>
        <v>35000</v>
      </c>
      <c r="I1781" s="33">
        <f t="shared" si="52"/>
        <v>70000</v>
      </c>
      <c r="J1781" s="30" t="s">
        <v>1299</v>
      </c>
      <c r="K1781" s="5" t="s">
        <v>1279</v>
      </c>
      <c r="L1781" s="21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</row>
    <row r="1782" spans="1:23" ht="20">
      <c r="A1782" s="5" t="s">
        <v>1275</v>
      </c>
      <c r="B1782" s="31">
        <v>45424</v>
      </c>
      <c r="C1782" s="5" t="s">
        <v>21</v>
      </c>
      <c r="D1782" s="32" t="s">
        <v>22</v>
      </c>
      <c r="E1782" s="37">
        <v>6281252391980</v>
      </c>
      <c r="F1782" s="5" t="s">
        <v>1290</v>
      </c>
      <c r="G1782" s="28">
        <v>2</v>
      </c>
      <c r="H1782" s="33">
        <f>VLOOKUP($F1782,Produk!$B$2:$C$75,2,0)</f>
        <v>40000</v>
      </c>
      <c r="I1782" s="33">
        <f t="shared" si="52"/>
        <v>80000</v>
      </c>
      <c r="J1782" s="30" t="s">
        <v>1299</v>
      </c>
      <c r="K1782" s="5" t="s">
        <v>1279</v>
      </c>
      <c r="L1782" s="21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</row>
    <row r="1783" spans="1:23" ht="20">
      <c r="A1783" s="5" t="s">
        <v>1275</v>
      </c>
      <c r="B1783" s="31">
        <v>45424</v>
      </c>
      <c r="C1783" s="5" t="s">
        <v>1156</v>
      </c>
      <c r="D1783" s="32" t="s">
        <v>721</v>
      </c>
      <c r="E1783" s="37">
        <v>628990256008</v>
      </c>
      <c r="F1783" s="5" t="s">
        <v>1268</v>
      </c>
      <c r="G1783" s="28">
        <v>1</v>
      </c>
      <c r="H1783" s="33">
        <f>VLOOKUP($F1783,Produk!$B$2:$C$75,2,0)</f>
        <v>35000</v>
      </c>
      <c r="I1783" s="33">
        <f t="shared" si="52"/>
        <v>35000</v>
      </c>
      <c r="J1783" s="30" t="s">
        <v>1272</v>
      </c>
      <c r="K1783" s="5" t="s">
        <v>1267</v>
      </c>
      <c r="L1783" s="21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</row>
    <row r="1784" spans="1:23" ht="20">
      <c r="A1784" s="5" t="s">
        <v>1275</v>
      </c>
      <c r="B1784" s="31">
        <v>45424</v>
      </c>
      <c r="C1784" s="5" t="s">
        <v>1156</v>
      </c>
      <c r="D1784" s="32" t="s">
        <v>721</v>
      </c>
      <c r="E1784" s="37">
        <v>628990256008</v>
      </c>
      <c r="F1784" s="5" t="s">
        <v>1274</v>
      </c>
      <c r="G1784" s="28">
        <v>1</v>
      </c>
      <c r="H1784" s="33">
        <f>VLOOKUP($F1784,Produk!$B$2:$C$75,2,0)</f>
        <v>22000</v>
      </c>
      <c r="I1784" s="33">
        <f t="shared" si="52"/>
        <v>22000</v>
      </c>
      <c r="J1784" s="30" t="s">
        <v>1272</v>
      </c>
      <c r="K1784" s="5" t="s">
        <v>1267</v>
      </c>
      <c r="L1784" s="21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</row>
    <row r="1785" spans="1:23" ht="20">
      <c r="A1785" s="5" t="s">
        <v>1275</v>
      </c>
      <c r="B1785" s="31">
        <v>45424</v>
      </c>
      <c r="C1785" s="5" t="s">
        <v>1157</v>
      </c>
      <c r="D1785" s="32" t="s">
        <v>1158</v>
      </c>
      <c r="E1785" s="37">
        <v>6289622752257</v>
      </c>
      <c r="F1785" s="5" t="s">
        <v>1285</v>
      </c>
      <c r="G1785" s="28">
        <v>2</v>
      </c>
      <c r="H1785" s="33">
        <f>VLOOKUP($F1785,Produk!$B$2:$C$75,2,0)</f>
        <v>10000</v>
      </c>
      <c r="I1785" s="33">
        <f t="shared" si="52"/>
        <v>20000</v>
      </c>
      <c r="J1785" s="30" t="s">
        <v>1272</v>
      </c>
      <c r="K1785" s="5" t="s">
        <v>1278</v>
      </c>
      <c r="L1785" s="21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</row>
    <row r="1786" spans="1:23" ht="20">
      <c r="A1786" s="5" t="s">
        <v>1275</v>
      </c>
      <c r="B1786" s="31">
        <v>45424</v>
      </c>
      <c r="C1786" s="5" t="s">
        <v>1157</v>
      </c>
      <c r="D1786" s="32" t="s">
        <v>1158</v>
      </c>
      <c r="E1786" s="37">
        <v>6289622752257</v>
      </c>
      <c r="F1786" s="5" t="s">
        <v>1268</v>
      </c>
      <c r="G1786" s="28">
        <v>1</v>
      </c>
      <c r="H1786" s="33">
        <f>VLOOKUP($F1786,Produk!$B$2:$C$75,2,0)</f>
        <v>35000</v>
      </c>
      <c r="I1786" s="33">
        <f t="shared" si="52"/>
        <v>35000</v>
      </c>
      <c r="J1786" s="30" t="s">
        <v>1266</v>
      </c>
      <c r="K1786" s="5" t="s">
        <v>1267</v>
      </c>
      <c r="L1786" s="21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</row>
    <row r="1787" spans="1:23" ht="20">
      <c r="A1787" s="5" t="s">
        <v>1275</v>
      </c>
      <c r="B1787" s="31">
        <v>45424</v>
      </c>
      <c r="C1787" s="5" t="s">
        <v>1157</v>
      </c>
      <c r="D1787" s="32" t="s">
        <v>1158</v>
      </c>
      <c r="E1787" s="37">
        <v>6289622752257</v>
      </c>
      <c r="F1787" s="5" t="s">
        <v>1269</v>
      </c>
      <c r="G1787" s="28">
        <v>1</v>
      </c>
      <c r="H1787" s="33">
        <f>VLOOKUP($F1787,Produk!$B$2:$C$75,2,0)</f>
        <v>28000</v>
      </c>
      <c r="I1787" s="33">
        <f t="shared" si="52"/>
        <v>28000</v>
      </c>
      <c r="J1787" s="30" t="s">
        <v>1266</v>
      </c>
      <c r="K1787" s="5" t="s">
        <v>1267</v>
      </c>
      <c r="L1787" s="21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</row>
    <row r="1788" spans="1:23" ht="20">
      <c r="A1788" s="5" t="s">
        <v>1275</v>
      </c>
      <c r="B1788" s="31">
        <v>45424</v>
      </c>
      <c r="C1788" s="5" t="s">
        <v>1157</v>
      </c>
      <c r="D1788" s="32" t="s">
        <v>1158</v>
      </c>
      <c r="E1788" s="37">
        <v>6289622752257</v>
      </c>
      <c r="F1788" s="5" t="s">
        <v>1325</v>
      </c>
      <c r="G1788" s="28">
        <v>1</v>
      </c>
      <c r="H1788" s="33">
        <f>VLOOKUP($F1788,Produk!$B$2:$C$75,2,0)</f>
        <v>22000</v>
      </c>
      <c r="I1788" s="33">
        <f t="shared" si="52"/>
        <v>22000</v>
      </c>
      <c r="J1788" s="30" t="s">
        <v>1266</v>
      </c>
      <c r="K1788" s="5" t="s">
        <v>1267</v>
      </c>
      <c r="L1788" s="21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</row>
    <row r="1789" spans="1:23" ht="20">
      <c r="A1789" s="5" t="s">
        <v>1275</v>
      </c>
      <c r="B1789" s="31">
        <v>45424</v>
      </c>
      <c r="C1789" s="5" t="s">
        <v>1157</v>
      </c>
      <c r="D1789" s="32" t="s">
        <v>1158</v>
      </c>
      <c r="E1789" s="37">
        <v>6289622752257</v>
      </c>
      <c r="F1789" s="5" t="s">
        <v>1287</v>
      </c>
      <c r="G1789" s="28">
        <v>1</v>
      </c>
      <c r="H1789" s="33">
        <f>VLOOKUP($F1789,Produk!$B$2:$C$75,2,0)</f>
        <v>27000</v>
      </c>
      <c r="I1789" s="33">
        <f t="shared" si="52"/>
        <v>27000</v>
      </c>
      <c r="J1789" s="30" t="s">
        <v>1266</v>
      </c>
      <c r="K1789" s="5" t="s">
        <v>1267</v>
      </c>
      <c r="L1789" s="21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</row>
    <row r="1790" spans="1:23" ht="20">
      <c r="A1790" s="5" t="s">
        <v>1264</v>
      </c>
      <c r="B1790" s="31">
        <v>45429</v>
      </c>
      <c r="C1790" s="5" t="s">
        <v>1159</v>
      </c>
      <c r="D1790" s="32" t="s">
        <v>1160</v>
      </c>
      <c r="E1790" s="37">
        <v>6288216081548</v>
      </c>
      <c r="F1790" s="5" t="s">
        <v>1355</v>
      </c>
      <c r="G1790" s="28">
        <v>1</v>
      </c>
      <c r="H1790" s="33">
        <f>VLOOKUP($F1790,Produk!$B$2:$C$75,2,0)</f>
        <v>15000</v>
      </c>
      <c r="I1790" s="33">
        <f t="shared" si="52"/>
        <v>15000</v>
      </c>
      <c r="J1790" s="30" t="s">
        <v>1266</v>
      </c>
      <c r="K1790" s="5" t="s">
        <v>1267</v>
      </c>
      <c r="L1790" s="21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</row>
    <row r="1791" spans="1:23" ht="20">
      <c r="A1791" s="5" t="s">
        <v>1264</v>
      </c>
      <c r="B1791" s="31">
        <v>45429</v>
      </c>
      <c r="C1791" s="5" t="s">
        <v>1161</v>
      </c>
      <c r="D1791" s="32" t="s">
        <v>812</v>
      </c>
      <c r="E1791" s="37">
        <v>62895414103322</v>
      </c>
      <c r="F1791" s="5" t="s">
        <v>1355</v>
      </c>
      <c r="G1791" s="28">
        <v>1</v>
      </c>
      <c r="H1791" s="33">
        <f>VLOOKUP($F1791,Produk!$B$2:$C$75,2,0)</f>
        <v>15000</v>
      </c>
      <c r="I1791" s="33">
        <f t="shared" si="52"/>
        <v>15000</v>
      </c>
      <c r="J1791" s="30" t="s">
        <v>1266</v>
      </c>
      <c r="K1791" s="5" t="s">
        <v>1267</v>
      </c>
      <c r="L1791" s="21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</row>
    <row r="1792" spans="1:23" ht="20">
      <c r="A1792" s="5" t="s">
        <v>1264</v>
      </c>
      <c r="B1792" s="31">
        <v>45429</v>
      </c>
      <c r="C1792" s="5" t="s">
        <v>1161</v>
      </c>
      <c r="D1792" s="32" t="s">
        <v>812</v>
      </c>
      <c r="E1792" s="37">
        <v>62895414103322</v>
      </c>
      <c r="F1792" s="5" t="s">
        <v>1282</v>
      </c>
      <c r="G1792" s="28">
        <v>1</v>
      </c>
      <c r="H1792" s="33">
        <f>VLOOKUP($F1792,Produk!$B$2:$C$75,2,0)</f>
        <v>30000</v>
      </c>
      <c r="I1792" s="33">
        <f t="shared" si="52"/>
        <v>30000</v>
      </c>
      <c r="J1792" s="30" t="s">
        <v>1266</v>
      </c>
      <c r="K1792" s="5" t="s">
        <v>1267</v>
      </c>
      <c r="L1792" s="21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</row>
    <row r="1793" spans="1:23" ht="20">
      <c r="A1793" s="5" t="s">
        <v>1264</v>
      </c>
      <c r="B1793" s="31">
        <v>45429</v>
      </c>
      <c r="C1793" s="5" t="s">
        <v>1149</v>
      </c>
      <c r="D1793" s="32" t="s">
        <v>1150</v>
      </c>
      <c r="E1793" s="37">
        <v>6281231568657</v>
      </c>
      <c r="F1793" s="5" t="s">
        <v>1282</v>
      </c>
      <c r="G1793" s="28">
        <v>1</v>
      </c>
      <c r="H1793" s="33">
        <f>VLOOKUP($F1793,Produk!$B$2:$C$75,2,0)</f>
        <v>30000</v>
      </c>
      <c r="I1793" s="33">
        <f t="shared" si="52"/>
        <v>30000</v>
      </c>
      <c r="J1793" s="30" t="s">
        <v>1299</v>
      </c>
      <c r="K1793" s="5" t="s">
        <v>1278</v>
      </c>
      <c r="L1793" s="21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</row>
    <row r="1794" spans="1:23" ht="20">
      <c r="A1794" s="5" t="s">
        <v>1270</v>
      </c>
      <c r="B1794" s="31">
        <v>45430</v>
      </c>
      <c r="C1794" s="5" t="s">
        <v>1162</v>
      </c>
      <c r="D1794" s="32" t="s">
        <v>1163</v>
      </c>
      <c r="E1794" s="37">
        <v>6285748026459</v>
      </c>
      <c r="F1794" s="5" t="s">
        <v>1355</v>
      </c>
      <c r="G1794" s="28">
        <v>2</v>
      </c>
      <c r="H1794" s="33">
        <f>VLOOKUP($F1794,Produk!$B$2:$C$75,2,0)</f>
        <v>15000</v>
      </c>
      <c r="I1794" s="33">
        <f t="shared" si="52"/>
        <v>30000</v>
      </c>
      <c r="J1794" s="30" t="s">
        <v>1272</v>
      </c>
      <c r="K1794" s="5" t="s">
        <v>1267</v>
      </c>
      <c r="L1794" s="21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</row>
    <row r="1795" spans="1:23" ht="20">
      <c r="A1795" s="5" t="s">
        <v>1270</v>
      </c>
      <c r="B1795" s="31">
        <v>45430</v>
      </c>
      <c r="C1795" s="5" t="s">
        <v>1162</v>
      </c>
      <c r="D1795" s="32" t="s">
        <v>1163</v>
      </c>
      <c r="E1795" s="37">
        <v>6285748026459</v>
      </c>
      <c r="F1795" s="5" t="s">
        <v>1282</v>
      </c>
      <c r="G1795" s="28">
        <v>1</v>
      </c>
      <c r="H1795" s="33">
        <f>VLOOKUP($F1795,Produk!$B$2:$C$75,2,0)</f>
        <v>30000</v>
      </c>
      <c r="I1795" s="33">
        <f t="shared" si="52"/>
        <v>30000</v>
      </c>
      <c r="J1795" s="30" t="s">
        <v>1272</v>
      </c>
      <c r="K1795" s="5" t="s">
        <v>1267</v>
      </c>
      <c r="L1795" s="21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</row>
    <row r="1796" spans="1:23" ht="20">
      <c r="A1796" s="5" t="s">
        <v>1270</v>
      </c>
      <c r="B1796" s="31">
        <v>45430</v>
      </c>
      <c r="C1796" s="5" t="s">
        <v>1162</v>
      </c>
      <c r="D1796" s="32" t="s">
        <v>1163</v>
      </c>
      <c r="E1796" s="37">
        <v>6285748026459</v>
      </c>
      <c r="F1796" s="5" t="s">
        <v>1334</v>
      </c>
      <c r="G1796" s="28">
        <v>1</v>
      </c>
      <c r="H1796" s="33">
        <f>VLOOKUP($F1796,Produk!$B$2:$C$75,2,0)</f>
        <v>25000</v>
      </c>
      <c r="I1796" s="33">
        <f t="shared" si="52"/>
        <v>25000</v>
      </c>
      <c r="J1796" s="30" t="s">
        <v>1272</v>
      </c>
      <c r="K1796" s="5" t="s">
        <v>1267</v>
      </c>
      <c r="L1796" s="21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</row>
    <row r="1797" spans="1:23" ht="20">
      <c r="A1797" s="5" t="s">
        <v>1270</v>
      </c>
      <c r="B1797" s="31">
        <v>45430</v>
      </c>
      <c r="C1797" s="5" t="s">
        <v>1162</v>
      </c>
      <c r="D1797" s="32" t="s">
        <v>1163</v>
      </c>
      <c r="E1797" s="37">
        <v>6285748026459</v>
      </c>
      <c r="F1797" s="5" t="s">
        <v>1287</v>
      </c>
      <c r="G1797" s="28">
        <v>1</v>
      </c>
      <c r="H1797" s="33">
        <f>VLOOKUP($F1797,Produk!$B$2:$C$75,2,0)</f>
        <v>27000</v>
      </c>
      <c r="I1797" s="33">
        <f t="shared" si="52"/>
        <v>27000</v>
      </c>
      <c r="J1797" s="30" t="s">
        <v>1272</v>
      </c>
      <c r="K1797" s="5" t="s">
        <v>1267</v>
      </c>
      <c r="L1797" s="21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</row>
    <row r="1798" spans="1:23" ht="20">
      <c r="A1798" s="5" t="s">
        <v>1264</v>
      </c>
      <c r="B1798" s="31">
        <v>45443</v>
      </c>
      <c r="C1798" s="5" t="s">
        <v>1166</v>
      </c>
      <c r="D1798" s="32" t="s">
        <v>1167</v>
      </c>
      <c r="E1798" s="37">
        <v>6285736341023</v>
      </c>
      <c r="F1798" s="5" t="s">
        <v>1286</v>
      </c>
      <c r="G1798" s="28">
        <v>4</v>
      </c>
      <c r="H1798" s="33">
        <f>VLOOKUP($F1798,Produk!$B$2:$C$75,2,0)</f>
        <v>25000</v>
      </c>
      <c r="I1798" s="33">
        <f t="shared" si="52"/>
        <v>100000</v>
      </c>
      <c r="J1798" s="30" t="s">
        <v>1299</v>
      </c>
      <c r="K1798" s="5" t="s">
        <v>1279</v>
      </c>
      <c r="L1798" s="21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</row>
    <row r="1799" spans="1:23" ht="20">
      <c r="A1799" s="5" t="s">
        <v>1275</v>
      </c>
      <c r="B1799" s="31">
        <v>45445</v>
      </c>
      <c r="C1799" s="5" t="s">
        <v>1168</v>
      </c>
      <c r="D1799" s="32" t="s">
        <v>1169</v>
      </c>
      <c r="E1799" s="37">
        <v>6581128126</v>
      </c>
      <c r="F1799" s="5" t="s">
        <v>1268</v>
      </c>
      <c r="G1799" s="28">
        <v>1</v>
      </c>
      <c r="H1799" s="33">
        <f>VLOOKUP($F1799,Produk!$B$2:$C$75,2,0)</f>
        <v>35000</v>
      </c>
      <c r="I1799" s="33">
        <f t="shared" si="52"/>
        <v>35000</v>
      </c>
      <c r="J1799" s="30" t="s">
        <v>1272</v>
      </c>
      <c r="K1799" s="5" t="s">
        <v>1267</v>
      </c>
      <c r="L1799" s="21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</row>
    <row r="1800" spans="1:23" ht="20">
      <c r="A1800" s="5" t="s">
        <v>1275</v>
      </c>
      <c r="B1800" s="31">
        <v>45445</v>
      </c>
      <c r="C1800" s="5" t="s">
        <v>1168</v>
      </c>
      <c r="D1800" s="32" t="s">
        <v>1169</v>
      </c>
      <c r="E1800" s="37">
        <v>6581128126</v>
      </c>
      <c r="F1800" s="5" t="s">
        <v>1330</v>
      </c>
      <c r="G1800" s="28">
        <v>1</v>
      </c>
      <c r="H1800" s="33">
        <f>VLOOKUP($F1800,Produk!$B$2:$C$75,2,0)</f>
        <v>21000</v>
      </c>
      <c r="I1800" s="33">
        <f t="shared" si="52"/>
        <v>21000</v>
      </c>
      <c r="J1800" s="30" t="s">
        <v>1272</v>
      </c>
      <c r="K1800" s="5" t="s">
        <v>1267</v>
      </c>
      <c r="L1800" s="21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</row>
    <row r="1801" spans="1:23" ht="20">
      <c r="A1801" s="5" t="s">
        <v>1275</v>
      </c>
      <c r="B1801" s="31">
        <v>45445</v>
      </c>
      <c r="C1801" s="5" t="s">
        <v>1170</v>
      </c>
      <c r="D1801" s="32" t="s">
        <v>1171</v>
      </c>
      <c r="E1801" s="37">
        <v>6289617393200</v>
      </c>
      <c r="F1801" s="5" t="s">
        <v>1366</v>
      </c>
      <c r="G1801" s="28">
        <v>2</v>
      </c>
      <c r="H1801" s="33">
        <f>VLOOKUP($F1801,Produk!$B$2:$C$75,2,0)</f>
        <v>15000</v>
      </c>
      <c r="I1801" s="33">
        <f t="shared" si="52"/>
        <v>30000</v>
      </c>
      <c r="J1801" s="30" t="s">
        <v>1266</v>
      </c>
      <c r="K1801" s="5" t="s">
        <v>1267</v>
      </c>
      <c r="L1801" s="21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</row>
    <row r="1802" spans="1:23" ht="20">
      <c r="A1802" s="5" t="s">
        <v>1275</v>
      </c>
      <c r="B1802" s="31">
        <v>45445</v>
      </c>
      <c r="C1802" s="5" t="s">
        <v>1172</v>
      </c>
      <c r="D1802" s="32" t="s">
        <v>1173</v>
      </c>
      <c r="E1802" s="37">
        <v>6282365921834</v>
      </c>
      <c r="F1802" s="5" t="s">
        <v>1268</v>
      </c>
      <c r="G1802" s="28">
        <v>1</v>
      </c>
      <c r="H1802" s="33">
        <f>VLOOKUP($F1802,Produk!$B$2:$C$75,2,0)</f>
        <v>35000</v>
      </c>
      <c r="I1802" s="33">
        <f t="shared" si="52"/>
        <v>35000</v>
      </c>
      <c r="J1802" s="30" t="s">
        <v>1266</v>
      </c>
      <c r="K1802" s="5" t="s">
        <v>1267</v>
      </c>
      <c r="L1802" s="21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</row>
    <row r="1803" spans="1:23" ht="20">
      <c r="A1803" s="5" t="s">
        <v>1264</v>
      </c>
      <c r="B1803" s="31">
        <v>45450</v>
      </c>
      <c r="C1803" s="5" t="s">
        <v>892</v>
      </c>
      <c r="D1803" s="32" t="s">
        <v>893</v>
      </c>
      <c r="E1803" s="37">
        <v>6289685683901</v>
      </c>
      <c r="F1803" s="5" t="s">
        <v>1293</v>
      </c>
      <c r="G1803" s="28">
        <v>1</v>
      </c>
      <c r="H1803" s="33">
        <f>VLOOKUP($F1803,Produk!$B$2:$C$75,2,0)</f>
        <v>25000</v>
      </c>
      <c r="I1803" s="33">
        <f t="shared" si="52"/>
        <v>25000</v>
      </c>
      <c r="J1803" s="30" t="s">
        <v>1272</v>
      </c>
      <c r="K1803" s="5" t="s">
        <v>1267</v>
      </c>
      <c r="L1803" s="21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</row>
    <row r="1804" spans="1:23" ht="20">
      <c r="A1804" s="5" t="s">
        <v>1270</v>
      </c>
      <c r="B1804" s="31">
        <v>45451</v>
      </c>
      <c r="C1804" s="5" t="s">
        <v>3</v>
      </c>
      <c r="D1804" s="32" t="s">
        <v>4</v>
      </c>
      <c r="E1804" s="37">
        <v>6281231177447</v>
      </c>
      <c r="F1804" s="5" t="s">
        <v>1294</v>
      </c>
      <c r="G1804" s="28">
        <v>1</v>
      </c>
      <c r="H1804" s="33">
        <f>VLOOKUP($F1804,Produk!$B$2:$C$75,2,0)</f>
        <v>28000</v>
      </c>
      <c r="I1804" s="33">
        <f t="shared" si="52"/>
        <v>28000</v>
      </c>
      <c r="J1804" s="30" t="s">
        <v>1266</v>
      </c>
      <c r="K1804" s="5" t="s">
        <v>1267</v>
      </c>
      <c r="L1804" s="21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</row>
    <row r="1805" spans="1:23" ht="20">
      <c r="A1805" s="5" t="s">
        <v>1270</v>
      </c>
      <c r="B1805" s="31">
        <v>45451</v>
      </c>
      <c r="C1805" s="5" t="s">
        <v>3</v>
      </c>
      <c r="D1805" s="32" t="s">
        <v>4</v>
      </c>
      <c r="E1805" s="37">
        <v>6281231177447</v>
      </c>
      <c r="F1805" s="5" t="s">
        <v>1293</v>
      </c>
      <c r="G1805" s="28">
        <v>1</v>
      </c>
      <c r="H1805" s="33">
        <f>VLOOKUP($F1805,Produk!$B$2:$C$75,2,0)</f>
        <v>25000</v>
      </c>
      <c r="I1805" s="33">
        <f t="shared" si="52"/>
        <v>25000</v>
      </c>
      <c r="J1805" s="30" t="s">
        <v>1266</v>
      </c>
      <c r="K1805" s="5" t="s">
        <v>1267</v>
      </c>
      <c r="L1805" s="21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</row>
    <row r="1806" spans="1:23" ht="20">
      <c r="A1806" s="5" t="s">
        <v>1270</v>
      </c>
      <c r="B1806" s="31">
        <v>45451</v>
      </c>
      <c r="C1806" s="5" t="s">
        <v>3</v>
      </c>
      <c r="D1806" s="32" t="s">
        <v>4</v>
      </c>
      <c r="E1806" s="37">
        <v>6281231177447</v>
      </c>
      <c r="F1806" s="5" t="s">
        <v>1285</v>
      </c>
      <c r="G1806" s="28">
        <v>1</v>
      </c>
      <c r="H1806" s="33">
        <f>VLOOKUP($F1806,Produk!$B$2:$C$75,2,0)</f>
        <v>10000</v>
      </c>
      <c r="I1806" s="33">
        <f t="shared" si="52"/>
        <v>10000</v>
      </c>
      <c r="J1806" s="30" t="s">
        <v>1266</v>
      </c>
      <c r="K1806" s="5" t="s">
        <v>1267</v>
      </c>
      <c r="L1806" s="21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</row>
    <row r="1807" spans="1:23" ht="20">
      <c r="A1807" s="5" t="s">
        <v>1270</v>
      </c>
      <c r="B1807" s="31">
        <v>45451</v>
      </c>
      <c r="C1807" s="5" t="s">
        <v>3</v>
      </c>
      <c r="D1807" s="32" t="s">
        <v>4</v>
      </c>
      <c r="E1807" s="37">
        <v>6281231177447</v>
      </c>
      <c r="F1807" s="5" t="s">
        <v>1330</v>
      </c>
      <c r="G1807" s="28">
        <v>3</v>
      </c>
      <c r="H1807" s="33">
        <f>VLOOKUP($F1807,Produk!$B$2:$C$75,2,0)</f>
        <v>21000</v>
      </c>
      <c r="I1807" s="33">
        <f t="shared" si="52"/>
        <v>63000</v>
      </c>
      <c r="J1807" s="30" t="s">
        <v>1266</v>
      </c>
      <c r="K1807" s="5" t="s">
        <v>1267</v>
      </c>
      <c r="L1807" s="21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</row>
    <row r="1808" spans="1:23" ht="20">
      <c r="A1808" s="5" t="s">
        <v>1270</v>
      </c>
      <c r="B1808" s="31">
        <v>45451</v>
      </c>
      <c r="C1808" s="5" t="s">
        <v>1174</v>
      </c>
      <c r="D1808" s="32" t="s">
        <v>1175</v>
      </c>
      <c r="E1808" s="37">
        <v>6282141870121</v>
      </c>
      <c r="F1808" s="5" t="s">
        <v>1268</v>
      </c>
      <c r="G1808" s="28">
        <v>1</v>
      </c>
      <c r="H1808" s="33">
        <f>VLOOKUP($F1808,Produk!$B$2:$C$75,2,0)</f>
        <v>35000</v>
      </c>
      <c r="I1808" s="33">
        <f t="shared" si="52"/>
        <v>35000</v>
      </c>
      <c r="J1808" s="30" t="s">
        <v>1266</v>
      </c>
      <c r="K1808" s="5" t="s">
        <v>1267</v>
      </c>
      <c r="L1808" s="21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</row>
    <row r="1809" spans="1:23" ht="20">
      <c r="A1809" s="5" t="s">
        <v>1270</v>
      </c>
      <c r="B1809" s="31">
        <v>45451</v>
      </c>
      <c r="C1809" s="5" t="s">
        <v>1174</v>
      </c>
      <c r="D1809" s="32" t="s">
        <v>1175</v>
      </c>
      <c r="E1809" s="37">
        <v>6282141870121</v>
      </c>
      <c r="F1809" s="5" t="s">
        <v>1294</v>
      </c>
      <c r="G1809" s="28">
        <v>1</v>
      </c>
      <c r="H1809" s="33">
        <f>VLOOKUP($F1809,Produk!$B$2:$C$75,2,0)</f>
        <v>28000</v>
      </c>
      <c r="I1809" s="33">
        <f t="shared" si="52"/>
        <v>28000</v>
      </c>
      <c r="J1809" s="30" t="s">
        <v>1266</v>
      </c>
      <c r="K1809" s="5" t="s">
        <v>1267</v>
      </c>
      <c r="L1809" s="21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</row>
    <row r="1810" spans="1:23" ht="20">
      <c r="A1810" s="5" t="s">
        <v>1270</v>
      </c>
      <c r="B1810" s="31">
        <v>45451</v>
      </c>
      <c r="C1810" s="5" t="s">
        <v>1174</v>
      </c>
      <c r="D1810" s="32" t="s">
        <v>1175</v>
      </c>
      <c r="E1810" s="37">
        <v>6282141870121</v>
      </c>
      <c r="F1810" s="5" t="s">
        <v>1287</v>
      </c>
      <c r="G1810" s="28">
        <v>1</v>
      </c>
      <c r="H1810" s="33">
        <f>VLOOKUP($F1810,Produk!$B$2:$C$75,2,0)</f>
        <v>27000</v>
      </c>
      <c r="I1810" s="33">
        <f t="shared" si="52"/>
        <v>27000</v>
      </c>
      <c r="J1810" s="30" t="s">
        <v>1266</v>
      </c>
      <c r="K1810" s="5" t="s">
        <v>1267</v>
      </c>
      <c r="L1810" s="21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</row>
    <row r="1811" spans="1:23" ht="20">
      <c r="A1811" s="5" t="s">
        <v>1270</v>
      </c>
      <c r="B1811" s="31">
        <v>45451</v>
      </c>
      <c r="C1811" s="5" t="s">
        <v>892</v>
      </c>
      <c r="D1811" s="32" t="s">
        <v>893</v>
      </c>
      <c r="E1811" s="37">
        <v>6289685683901</v>
      </c>
      <c r="F1811" s="5" t="s">
        <v>1271</v>
      </c>
      <c r="G1811" s="28">
        <v>1</v>
      </c>
      <c r="H1811" s="33">
        <f>VLOOKUP($F1811,Produk!$B$2:$C$75,2,0)</f>
        <v>15000</v>
      </c>
      <c r="I1811" s="33">
        <f t="shared" si="52"/>
        <v>15000</v>
      </c>
      <c r="J1811" s="30" t="s">
        <v>1272</v>
      </c>
      <c r="K1811" s="5" t="s">
        <v>1278</v>
      </c>
      <c r="L1811" s="21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</row>
    <row r="1812" spans="1:23" ht="20">
      <c r="A1812" s="5" t="s">
        <v>1270</v>
      </c>
      <c r="B1812" s="31">
        <v>45451</v>
      </c>
      <c r="C1812" s="5" t="s">
        <v>892</v>
      </c>
      <c r="D1812" s="32" t="s">
        <v>893</v>
      </c>
      <c r="E1812" s="37">
        <v>6289685683901</v>
      </c>
      <c r="F1812" s="5" t="s">
        <v>1294</v>
      </c>
      <c r="G1812" s="28">
        <v>1</v>
      </c>
      <c r="H1812" s="33">
        <f>VLOOKUP($F1812,Produk!$B$2:$C$75,2,0)</f>
        <v>28000</v>
      </c>
      <c r="I1812" s="33">
        <f t="shared" si="52"/>
        <v>28000</v>
      </c>
      <c r="J1812" s="30" t="s">
        <v>1272</v>
      </c>
      <c r="K1812" s="5" t="s">
        <v>1278</v>
      </c>
      <c r="L1812" s="21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</row>
    <row r="1813" spans="1:23" ht="20">
      <c r="A1813" s="5" t="s">
        <v>1270</v>
      </c>
      <c r="B1813" s="31">
        <v>45451</v>
      </c>
      <c r="C1813" s="5" t="s">
        <v>779</v>
      </c>
      <c r="D1813" s="32" t="s">
        <v>780</v>
      </c>
      <c r="E1813" s="37">
        <v>6285235317842</v>
      </c>
      <c r="F1813" s="5" t="s">
        <v>1268</v>
      </c>
      <c r="G1813" s="28">
        <v>2</v>
      </c>
      <c r="H1813" s="33">
        <f>VLOOKUP($F1813,Produk!$B$2:$C$75,2,0)</f>
        <v>35000</v>
      </c>
      <c r="I1813" s="33">
        <f t="shared" si="52"/>
        <v>70000</v>
      </c>
      <c r="J1813" s="30" t="s">
        <v>1299</v>
      </c>
      <c r="K1813" s="5" t="s">
        <v>1279</v>
      </c>
      <c r="L1813" s="21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</row>
    <row r="1814" spans="1:23" ht="20">
      <c r="A1814" s="5" t="s">
        <v>1270</v>
      </c>
      <c r="B1814" s="31">
        <v>45451</v>
      </c>
      <c r="C1814" s="5" t="s">
        <v>779</v>
      </c>
      <c r="D1814" s="32" t="s">
        <v>780</v>
      </c>
      <c r="E1814" s="37">
        <v>6285235317842</v>
      </c>
      <c r="F1814" s="5" t="s">
        <v>1294</v>
      </c>
      <c r="G1814" s="28">
        <v>1</v>
      </c>
      <c r="H1814" s="33">
        <f>VLOOKUP($F1814,Produk!$B$2:$C$75,2,0)</f>
        <v>28000</v>
      </c>
      <c r="I1814" s="33">
        <f t="shared" si="52"/>
        <v>28000</v>
      </c>
      <c r="J1814" s="30" t="s">
        <v>1299</v>
      </c>
      <c r="K1814" s="5" t="s">
        <v>1279</v>
      </c>
      <c r="L1814" s="21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</row>
    <row r="1815" spans="1:23" ht="20">
      <c r="A1815" s="5" t="s">
        <v>1270</v>
      </c>
      <c r="B1815" s="31">
        <v>45451</v>
      </c>
      <c r="C1815" s="5" t="s">
        <v>1176</v>
      </c>
      <c r="D1815" s="32" t="s">
        <v>1177</v>
      </c>
      <c r="E1815" s="37">
        <v>6281330145544</v>
      </c>
      <c r="F1815" s="5" t="s">
        <v>1294</v>
      </c>
      <c r="G1815" s="28">
        <v>1</v>
      </c>
      <c r="H1815" s="33">
        <f>VLOOKUP($F1815,Produk!$B$2:$C$75,2,0)</f>
        <v>28000</v>
      </c>
      <c r="I1815" s="33">
        <f t="shared" si="52"/>
        <v>28000</v>
      </c>
      <c r="J1815" s="30" t="s">
        <v>1266</v>
      </c>
      <c r="K1815" s="5" t="s">
        <v>1267</v>
      </c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</row>
    <row r="1816" spans="1:23" ht="20">
      <c r="A1816" s="5" t="s">
        <v>1270</v>
      </c>
      <c r="B1816" s="31">
        <v>45451</v>
      </c>
      <c r="C1816" s="5" t="s">
        <v>1176</v>
      </c>
      <c r="D1816" s="32" t="s">
        <v>1177</v>
      </c>
      <c r="E1816" s="37">
        <v>6281330145544</v>
      </c>
      <c r="F1816" s="5" t="s">
        <v>1268</v>
      </c>
      <c r="G1816" s="28">
        <v>1</v>
      </c>
      <c r="H1816" s="33">
        <f>VLOOKUP($F1816,Produk!$B$2:$C$75,2,0)</f>
        <v>35000</v>
      </c>
      <c r="I1816" s="33">
        <f t="shared" si="52"/>
        <v>35000</v>
      </c>
      <c r="J1816" s="30" t="s">
        <v>1266</v>
      </c>
      <c r="K1816" s="5" t="s">
        <v>1267</v>
      </c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</row>
    <row r="1817" spans="1:23" ht="20">
      <c r="A1817" s="5" t="s">
        <v>1270</v>
      </c>
      <c r="B1817" s="31">
        <v>45451</v>
      </c>
      <c r="C1817" s="5" t="s">
        <v>1176</v>
      </c>
      <c r="D1817" s="32" t="s">
        <v>1177</v>
      </c>
      <c r="E1817" s="37">
        <v>6281330145544</v>
      </c>
      <c r="F1817" s="5" t="s">
        <v>1293</v>
      </c>
      <c r="G1817" s="28">
        <v>1</v>
      </c>
      <c r="H1817" s="33">
        <f>VLOOKUP($F1817,Produk!$B$2:$C$75,2,0)</f>
        <v>25000</v>
      </c>
      <c r="I1817" s="33">
        <f t="shared" si="52"/>
        <v>25000</v>
      </c>
      <c r="J1817" s="30" t="s">
        <v>1266</v>
      </c>
      <c r="K1817" s="5" t="s">
        <v>1267</v>
      </c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</row>
    <row r="1818" spans="1:23" ht="20">
      <c r="A1818" s="5" t="s">
        <v>1270</v>
      </c>
      <c r="B1818" s="31">
        <v>45451</v>
      </c>
      <c r="C1818" s="5" t="s">
        <v>1176</v>
      </c>
      <c r="D1818" s="32" t="s">
        <v>1177</v>
      </c>
      <c r="E1818" s="37">
        <v>6281330145544</v>
      </c>
      <c r="F1818" s="5" t="s">
        <v>1285</v>
      </c>
      <c r="G1818" s="28">
        <v>1</v>
      </c>
      <c r="H1818" s="33">
        <f>VLOOKUP($F1818,Produk!$B$2:$C$75,2,0)</f>
        <v>10000</v>
      </c>
      <c r="I1818" s="33">
        <f t="shared" si="52"/>
        <v>10000</v>
      </c>
      <c r="J1818" s="30" t="s">
        <v>1266</v>
      </c>
      <c r="K1818" s="5" t="s">
        <v>1267</v>
      </c>
      <c r="L1818" s="21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</row>
    <row r="1819" spans="1:23" ht="20">
      <c r="A1819" s="5" t="s">
        <v>1275</v>
      </c>
      <c r="B1819" s="31">
        <v>45452</v>
      </c>
      <c r="C1819" s="5" t="s">
        <v>1184</v>
      </c>
      <c r="D1819" s="32" t="s">
        <v>1185</v>
      </c>
      <c r="E1819" s="37">
        <v>6285330486945</v>
      </c>
      <c r="F1819" s="5" t="s">
        <v>1268</v>
      </c>
      <c r="G1819" s="28">
        <v>1</v>
      </c>
      <c r="H1819" s="33">
        <f>VLOOKUP($F1819,Produk!$B$2:$C$75,2,0)</f>
        <v>35000</v>
      </c>
      <c r="I1819" s="33">
        <f t="shared" si="52"/>
        <v>35000</v>
      </c>
      <c r="J1819" s="30" t="s">
        <v>1272</v>
      </c>
      <c r="K1819" s="5" t="s">
        <v>1267</v>
      </c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</row>
    <row r="1820" spans="1:23" ht="20">
      <c r="A1820" s="5" t="s">
        <v>1275</v>
      </c>
      <c r="B1820" s="31">
        <v>45452</v>
      </c>
      <c r="C1820" s="5" t="s">
        <v>1184</v>
      </c>
      <c r="D1820" s="32" t="s">
        <v>1185</v>
      </c>
      <c r="E1820" s="37">
        <v>6285330486945</v>
      </c>
      <c r="F1820" s="5" t="s">
        <v>1293</v>
      </c>
      <c r="G1820" s="28">
        <v>1</v>
      </c>
      <c r="H1820" s="33">
        <f>VLOOKUP($F1820,Produk!$B$2:$C$75,2,0)</f>
        <v>25000</v>
      </c>
      <c r="I1820" s="33">
        <f t="shared" si="52"/>
        <v>25000</v>
      </c>
      <c r="J1820" s="30" t="s">
        <v>1272</v>
      </c>
      <c r="K1820" s="5" t="s">
        <v>1267</v>
      </c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</row>
    <row r="1821" spans="1:23" ht="20">
      <c r="A1821" s="5" t="s">
        <v>1264</v>
      </c>
      <c r="B1821" s="31">
        <v>45457</v>
      </c>
      <c r="C1821" s="5" t="s">
        <v>892</v>
      </c>
      <c r="D1821" s="32" t="s">
        <v>893</v>
      </c>
      <c r="E1821" s="37">
        <v>6289685683901</v>
      </c>
      <c r="F1821" s="5" t="s">
        <v>1268</v>
      </c>
      <c r="G1821" s="28">
        <v>1</v>
      </c>
      <c r="H1821" s="33">
        <f>VLOOKUP($F1821,Produk!$B$2:$C$75,2,0)</f>
        <v>35000</v>
      </c>
      <c r="I1821" s="33">
        <f t="shared" si="52"/>
        <v>35000</v>
      </c>
      <c r="J1821" s="30" t="s">
        <v>1272</v>
      </c>
      <c r="K1821" s="5" t="s">
        <v>1267</v>
      </c>
    </row>
    <row r="1822" spans="1:23" ht="20">
      <c r="A1822" s="5" t="s">
        <v>1264</v>
      </c>
      <c r="B1822" s="31">
        <v>45464</v>
      </c>
      <c r="C1822" s="5" t="s">
        <v>853</v>
      </c>
      <c r="D1822" s="32" t="s">
        <v>854</v>
      </c>
      <c r="E1822" s="37">
        <v>628123577539</v>
      </c>
      <c r="F1822" s="5" t="s">
        <v>1268</v>
      </c>
      <c r="G1822" s="28">
        <v>1</v>
      </c>
      <c r="H1822" s="33">
        <f>VLOOKUP($F1822,Produk!$B$2:$C$75,2,0)</f>
        <v>35000</v>
      </c>
      <c r="I1822" s="33">
        <f t="shared" si="52"/>
        <v>35000</v>
      </c>
      <c r="J1822" s="30" t="s">
        <v>1299</v>
      </c>
      <c r="K1822" s="5" t="s">
        <v>1279</v>
      </c>
    </row>
    <row r="1823" spans="1:23" ht="20">
      <c r="A1823" s="5" t="s">
        <v>1264</v>
      </c>
      <c r="B1823" s="31">
        <v>45464</v>
      </c>
      <c r="C1823" s="5" t="s">
        <v>853</v>
      </c>
      <c r="D1823" s="32" t="s">
        <v>854</v>
      </c>
      <c r="E1823" s="37">
        <v>628123577539</v>
      </c>
      <c r="F1823" s="5" t="s">
        <v>1271</v>
      </c>
      <c r="G1823" s="28">
        <v>1</v>
      </c>
      <c r="H1823" s="33">
        <f>VLOOKUP($F1823,Produk!$B$2:$C$75,2,0)</f>
        <v>15000</v>
      </c>
      <c r="I1823" s="33">
        <f t="shared" si="52"/>
        <v>15000</v>
      </c>
      <c r="J1823" s="30" t="s">
        <v>1299</v>
      </c>
      <c r="K1823" s="5" t="s">
        <v>1279</v>
      </c>
    </row>
    <row r="1824" spans="1:23" ht="20">
      <c r="A1824" s="5" t="s">
        <v>1264</v>
      </c>
      <c r="B1824" s="31">
        <v>45464</v>
      </c>
      <c r="C1824" s="5" t="s">
        <v>1190</v>
      </c>
      <c r="D1824" s="32" t="s">
        <v>1191</v>
      </c>
      <c r="E1824" s="37">
        <v>6281216172879</v>
      </c>
      <c r="F1824" s="5" t="s">
        <v>1293</v>
      </c>
      <c r="G1824" s="28">
        <v>1</v>
      </c>
      <c r="H1824" s="33">
        <f>VLOOKUP($F1824,Produk!$B$2:$C$75,2,0)</f>
        <v>25000</v>
      </c>
      <c r="I1824" s="33">
        <f t="shared" si="52"/>
        <v>25000</v>
      </c>
      <c r="J1824" s="30" t="s">
        <v>1266</v>
      </c>
      <c r="K1824" s="5" t="s">
        <v>1267</v>
      </c>
    </row>
    <row r="1825" spans="1:11" ht="20">
      <c r="A1825" s="5" t="s">
        <v>1264</v>
      </c>
      <c r="B1825" s="31">
        <v>45464</v>
      </c>
      <c r="C1825" s="5" t="s">
        <v>1190</v>
      </c>
      <c r="D1825" s="32" t="s">
        <v>1191</v>
      </c>
      <c r="E1825" s="37">
        <v>6281216172879</v>
      </c>
      <c r="F1825" s="5" t="s">
        <v>1288</v>
      </c>
      <c r="G1825" s="28">
        <v>1</v>
      </c>
      <c r="H1825" s="33">
        <f>VLOOKUP($F1825,Produk!$B$2:$C$75,2,0)</f>
        <v>35000</v>
      </c>
      <c r="I1825" s="33">
        <f t="shared" si="52"/>
        <v>35000</v>
      </c>
      <c r="J1825" s="30" t="s">
        <v>1266</v>
      </c>
      <c r="K1825" s="5" t="s">
        <v>1267</v>
      </c>
    </row>
    <row r="1826" spans="1:11" ht="20">
      <c r="A1826" s="5" t="s">
        <v>1264</v>
      </c>
      <c r="B1826" s="31">
        <v>45464</v>
      </c>
      <c r="C1826" s="5" t="s">
        <v>1190</v>
      </c>
      <c r="D1826" s="32" t="s">
        <v>1191</v>
      </c>
      <c r="E1826" s="37">
        <v>6281216172879</v>
      </c>
      <c r="F1826" s="5" t="s">
        <v>1269</v>
      </c>
      <c r="G1826" s="28">
        <v>1</v>
      </c>
      <c r="H1826" s="33">
        <f>VLOOKUP($F1826,Produk!$B$2:$C$75,2,0)</f>
        <v>28000</v>
      </c>
      <c r="I1826" s="33">
        <f t="shared" si="52"/>
        <v>28000</v>
      </c>
      <c r="J1826" s="30" t="s">
        <v>1266</v>
      </c>
      <c r="K1826" s="5" t="s">
        <v>1267</v>
      </c>
    </row>
    <row r="1827" spans="1:11" ht="20">
      <c r="A1827" s="5" t="s">
        <v>1264</v>
      </c>
      <c r="B1827" s="31">
        <v>45464</v>
      </c>
      <c r="C1827" s="5" t="s">
        <v>1190</v>
      </c>
      <c r="D1827" s="32" t="s">
        <v>1191</v>
      </c>
      <c r="E1827" s="37">
        <v>6281216172879</v>
      </c>
      <c r="F1827" s="5" t="s">
        <v>1330</v>
      </c>
      <c r="G1827" s="28">
        <v>1</v>
      </c>
      <c r="H1827" s="33">
        <f>VLOOKUP($F1827,Produk!$B$2:$C$75,2,0)</f>
        <v>21000</v>
      </c>
      <c r="I1827" s="33">
        <f t="shared" si="52"/>
        <v>21000</v>
      </c>
      <c r="J1827" s="30" t="s">
        <v>1266</v>
      </c>
      <c r="K1827" s="5" t="s">
        <v>1267</v>
      </c>
    </row>
    <row r="1828" spans="1:11" ht="20">
      <c r="A1828" s="5" t="s">
        <v>1264</v>
      </c>
      <c r="B1828" s="31">
        <v>45464</v>
      </c>
      <c r="C1828" s="5" t="s">
        <v>1190</v>
      </c>
      <c r="D1828" s="32" t="s">
        <v>1191</v>
      </c>
      <c r="E1828" s="37">
        <v>6281216172879</v>
      </c>
      <c r="F1828" s="5" t="s">
        <v>1287</v>
      </c>
      <c r="G1828" s="28">
        <v>1</v>
      </c>
      <c r="H1828" s="33">
        <f>VLOOKUP($F1828,Produk!$B$2:$C$75,2,0)</f>
        <v>27000</v>
      </c>
      <c r="I1828" s="33">
        <f t="shared" si="52"/>
        <v>27000</v>
      </c>
      <c r="J1828" s="30" t="s">
        <v>1266</v>
      </c>
      <c r="K1828" s="5" t="s">
        <v>1267</v>
      </c>
    </row>
    <row r="1829" spans="1:11" ht="20">
      <c r="A1829" s="5" t="s">
        <v>1275</v>
      </c>
      <c r="B1829" s="31">
        <v>45466</v>
      </c>
      <c r="C1829" s="5" t="s">
        <v>693</v>
      </c>
      <c r="D1829" s="32" t="s">
        <v>694</v>
      </c>
      <c r="E1829" s="37">
        <v>6281259502529</v>
      </c>
      <c r="F1829" s="5" t="s">
        <v>1294</v>
      </c>
      <c r="G1829" s="28">
        <v>4</v>
      </c>
      <c r="H1829" s="33">
        <f>VLOOKUP($F1829,Produk!$B$2:$C$75,2,0)</f>
        <v>28000</v>
      </c>
      <c r="I1829" s="33">
        <f t="shared" si="52"/>
        <v>112000</v>
      </c>
      <c r="J1829" s="30" t="s">
        <v>1266</v>
      </c>
      <c r="K1829" s="5" t="s">
        <v>1267</v>
      </c>
    </row>
    <row r="1830" spans="1:11" ht="20">
      <c r="A1830" s="5" t="s">
        <v>1275</v>
      </c>
      <c r="B1830" s="31">
        <v>45466</v>
      </c>
      <c r="C1830" s="5" t="s">
        <v>693</v>
      </c>
      <c r="D1830" s="32" t="s">
        <v>694</v>
      </c>
      <c r="E1830" s="37">
        <v>6281259502529</v>
      </c>
      <c r="F1830" s="5" t="s">
        <v>1293</v>
      </c>
      <c r="G1830" s="28">
        <v>1</v>
      </c>
      <c r="H1830" s="33">
        <f>VLOOKUP($F1830,Produk!$B$2:$C$75,2,0)</f>
        <v>25000</v>
      </c>
      <c r="I1830" s="33">
        <f t="shared" si="52"/>
        <v>25000</v>
      </c>
      <c r="J1830" s="30" t="s">
        <v>1266</v>
      </c>
      <c r="K1830" s="5" t="s">
        <v>1267</v>
      </c>
    </row>
    <row r="1831" spans="1:11" ht="20">
      <c r="A1831" s="5" t="s">
        <v>1275</v>
      </c>
      <c r="B1831" s="31">
        <v>45466</v>
      </c>
      <c r="C1831" s="5" t="s">
        <v>693</v>
      </c>
      <c r="D1831" s="32" t="s">
        <v>694</v>
      </c>
      <c r="E1831" s="37">
        <v>6281259502529</v>
      </c>
      <c r="F1831" s="5" t="s">
        <v>1330</v>
      </c>
      <c r="G1831" s="28">
        <v>8</v>
      </c>
      <c r="H1831" s="33">
        <f>VLOOKUP($F1831,Produk!$B$2:$C$75,2,0)</f>
        <v>21000</v>
      </c>
      <c r="I1831" s="33">
        <f t="shared" si="52"/>
        <v>168000</v>
      </c>
      <c r="J1831" s="30" t="s">
        <v>1266</v>
      </c>
      <c r="K1831" s="5" t="s">
        <v>1267</v>
      </c>
    </row>
    <row r="1832" spans="1:11" ht="20">
      <c r="A1832" s="5" t="s">
        <v>1275</v>
      </c>
      <c r="B1832" s="31">
        <v>45466</v>
      </c>
      <c r="C1832" s="5" t="s">
        <v>693</v>
      </c>
      <c r="D1832" s="32" t="s">
        <v>694</v>
      </c>
      <c r="E1832" s="37">
        <v>6281259502529</v>
      </c>
      <c r="F1832" s="5" t="s">
        <v>1287</v>
      </c>
      <c r="G1832" s="28">
        <v>2</v>
      </c>
      <c r="H1832" s="33">
        <f>VLOOKUP($F1832,Produk!$B$2:$C$75,2,0)</f>
        <v>27000</v>
      </c>
      <c r="I1832" s="33">
        <f t="shared" si="52"/>
        <v>54000</v>
      </c>
      <c r="J1832" s="30" t="s">
        <v>1266</v>
      </c>
      <c r="K1832" s="5" t="s">
        <v>1267</v>
      </c>
    </row>
    <row r="1833" spans="1:11" ht="20">
      <c r="A1833" s="5" t="s">
        <v>1275</v>
      </c>
      <c r="B1833" s="31">
        <v>45466</v>
      </c>
      <c r="C1833" s="5" t="s">
        <v>785</v>
      </c>
      <c r="D1833" s="32" t="s">
        <v>786</v>
      </c>
      <c r="E1833" s="37">
        <v>6281233021000</v>
      </c>
      <c r="F1833" s="5" t="s">
        <v>1268</v>
      </c>
      <c r="G1833" s="28">
        <v>4</v>
      </c>
      <c r="H1833" s="33">
        <f>VLOOKUP($F1833,Produk!$B$2:$C$75,2,0)</f>
        <v>35000</v>
      </c>
      <c r="I1833" s="33">
        <f t="shared" si="52"/>
        <v>140000</v>
      </c>
      <c r="J1833" s="30" t="s">
        <v>1299</v>
      </c>
      <c r="K1833" s="5" t="s">
        <v>1279</v>
      </c>
    </row>
    <row r="1834" spans="1:11" ht="20">
      <c r="A1834" s="5" t="s">
        <v>1280</v>
      </c>
      <c r="B1834" s="31">
        <v>45467</v>
      </c>
      <c r="C1834" s="5" t="s">
        <v>523</v>
      </c>
      <c r="D1834" s="32" t="s">
        <v>524</v>
      </c>
      <c r="E1834" s="37">
        <v>628123252588</v>
      </c>
      <c r="F1834" s="5" t="s">
        <v>1271</v>
      </c>
      <c r="G1834" s="28">
        <v>3</v>
      </c>
      <c r="H1834" s="33">
        <f>VLOOKUP($F1834,Produk!$B$2:$C$75,2,0)</f>
        <v>15000</v>
      </c>
      <c r="I1834" s="33">
        <f t="shared" si="52"/>
        <v>45000</v>
      </c>
      <c r="J1834" s="30" t="s">
        <v>1266</v>
      </c>
      <c r="K1834" s="5" t="s">
        <v>1267</v>
      </c>
    </row>
    <row r="1835" spans="1:11" ht="20">
      <c r="A1835" s="5" t="s">
        <v>1280</v>
      </c>
      <c r="B1835" s="31">
        <v>45467</v>
      </c>
      <c r="C1835" s="5" t="s">
        <v>523</v>
      </c>
      <c r="D1835" s="32" t="s">
        <v>524</v>
      </c>
      <c r="E1835" s="37">
        <v>628123252588</v>
      </c>
      <c r="F1835" s="5" t="s">
        <v>1268</v>
      </c>
      <c r="G1835" s="28">
        <v>1</v>
      </c>
      <c r="H1835" s="33">
        <f>VLOOKUP($F1835,Produk!$B$2:$C$75,2,0)</f>
        <v>35000</v>
      </c>
      <c r="I1835" s="33">
        <f t="shared" si="52"/>
        <v>35000</v>
      </c>
      <c r="J1835" s="30" t="s">
        <v>1266</v>
      </c>
      <c r="K1835" s="5" t="s">
        <v>1267</v>
      </c>
    </row>
    <row r="1836" spans="1:11" ht="20">
      <c r="A1836" s="5" t="s">
        <v>1280</v>
      </c>
      <c r="B1836" s="31">
        <v>45467</v>
      </c>
      <c r="C1836" s="5" t="s">
        <v>523</v>
      </c>
      <c r="D1836" s="32" t="s">
        <v>524</v>
      </c>
      <c r="E1836" s="37">
        <v>628123252588</v>
      </c>
      <c r="F1836" s="5" t="s">
        <v>1294</v>
      </c>
      <c r="G1836" s="28">
        <v>1</v>
      </c>
      <c r="H1836" s="33">
        <f>VLOOKUP($F1836,Produk!$B$2:$C$75,2,0)</f>
        <v>28000</v>
      </c>
      <c r="I1836" s="33">
        <f t="shared" si="52"/>
        <v>28000</v>
      </c>
      <c r="J1836" s="30" t="s">
        <v>1266</v>
      </c>
      <c r="K1836" s="5" t="s">
        <v>1267</v>
      </c>
    </row>
    <row r="1837" spans="1:11" ht="20">
      <c r="A1837" s="5" t="s">
        <v>1270</v>
      </c>
      <c r="B1837" s="31">
        <v>45472</v>
      </c>
      <c r="C1837" s="5" t="s">
        <v>1148</v>
      </c>
      <c r="D1837" s="32" t="s">
        <v>201</v>
      </c>
      <c r="E1837" s="37">
        <v>628977444495</v>
      </c>
      <c r="F1837" s="5" t="s">
        <v>1293</v>
      </c>
      <c r="G1837" s="28">
        <v>1</v>
      </c>
      <c r="H1837" s="33">
        <f>VLOOKUP($F1837,Produk!$B$2:$C$75,2,0)</f>
        <v>25000</v>
      </c>
      <c r="I1837" s="33">
        <f t="shared" si="52"/>
        <v>25000</v>
      </c>
      <c r="J1837" s="30" t="s">
        <v>1276</v>
      </c>
      <c r="K1837" s="5" t="s">
        <v>1279</v>
      </c>
    </row>
    <row r="1838" spans="1:11" ht="20">
      <c r="A1838" s="5" t="s">
        <v>1270</v>
      </c>
      <c r="B1838" s="31">
        <v>45472</v>
      </c>
      <c r="C1838" s="5" t="s">
        <v>1148</v>
      </c>
      <c r="D1838" s="32" t="s">
        <v>201</v>
      </c>
      <c r="E1838" s="37">
        <v>628977444495</v>
      </c>
      <c r="F1838" s="5" t="s">
        <v>1269</v>
      </c>
      <c r="G1838" s="28">
        <v>1</v>
      </c>
      <c r="H1838" s="33">
        <f>VLOOKUP($F1838,Produk!$B$2:$C$75,2,0)</f>
        <v>28000</v>
      </c>
      <c r="I1838" s="33">
        <f t="shared" si="52"/>
        <v>28000</v>
      </c>
      <c r="J1838" s="30" t="s">
        <v>1276</v>
      </c>
      <c r="K1838" s="5" t="s">
        <v>1279</v>
      </c>
    </row>
    <row r="1839" spans="1:11" ht="20">
      <c r="A1839" s="5" t="s">
        <v>1270</v>
      </c>
      <c r="B1839" s="31">
        <v>45472</v>
      </c>
      <c r="C1839" s="5" t="s">
        <v>1148</v>
      </c>
      <c r="D1839" s="32" t="s">
        <v>201</v>
      </c>
      <c r="E1839" s="37">
        <v>628977444495</v>
      </c>
      <c r="F1839" s="5" t="s">
        <v>1366</v>
      </c>
      <c r="G1839" s="28">
        <v>1</v>
      </c>
      <c r="H1839" s="33">
        <f>VLOOKUP($F1839,Produk!$B$2:$C$75,2,0)</f>
        <v>15000</v>
      </c>
      <c r="I1839" s="33">
        <f t="shared" si="52"/>
        <v>15000</v>
      </c>
      <c r="J1839" s="30" t="s">
        <v>1276</v>
      </c>
      <c r="K1839" s="5" t="s">
        <v>1279</v>
      </c>
    </row>
    <row r="1840" spans="1:11" ht="20">
      <c r="A1840" s="5" t="s">
        <v>1270</v>
      </c>
      <c r="B1840" s="31">
        <v>45472</v>
      </c>
      <c r="C1840" s="5" t="s">
        <v>29</v>
      </c>
      <c r="D1840" s="32" t="s">
        <v>30</v>
      </c>
      <c r="E1840" s="37">
        <v>6281330475650</v>
      </c>
      <c r="F1840" s="5" t="s">
        <v>1269</v>
      </c>
      <c r="G1840" s="28">
        <v>2</v>
      </c>
      <c r="H1840" s="33">
        <f>VLOOKUP($F1840,Produk!$B$2:$C$75,2,0)</f>
        <v>28000</v>
      </c>
      <c r="I1840" s="33">
        <f t="shared" si="52"/>
        <v>56000</v>
      </c>
      <c r="J1840" s="30" t="s">
        <v>1299</v>
      </c>
      <c r="K1840" s="5" t="s">
        <v>1279</v>
      </c>
    </row>
    <row r="1841" spans="1:11" ht="20">
      <c r="A1841" s="5" t="s">
        <v>1280</v>
      </c>
      <c r="B1841" s="31">
        <v>45474</v>
      </c>
      <c r="C1841" s="5" t="s">
        <v>1192</v>
      </c>
      <c r="D1841" s="32" t="s">
        <v>1193</v>
      </c>
      <c r="E1841" s="37">
        <v>6285157261109</v>
      </c>
      <c r="F1841" s="5" t="s">
        <v>1330</v>
      </c>
      <c r="G1841" s="28">
        <v>2</v>
      </c>
      <c r="H1841" s="33">
        <f>VLOOKUP($F1841,Produk!$B$2:$C$75,2,0)</f>
        <v>21000</v>
      </c>
      <c r="I1841" s="33">
        <f t="shared" si="52"/>
        <v>42000</v>
      </c>
      <c r="J1841" s="30" t="s">
        <v>1266</v>
      </c>
      <c r="K1841" s="5" t="s">
        <v>1267</v>
      </c>
    </row>
    <row r="1842" spans="1:11" ht="20">
      <c r="A1842" s="5" t="s">
        <v>1280</v>
      </c>
      <c r="B1842" s="31">
        <v>45474</v>
      </c>
      <c r="C1842" s="5" t="s">
        <v>1192</v>
      </c>
      <c r="D1842" s="32" t="s">
        <v>1193</v>
      </c>
      <c r="E1842" s="37">
        <v>6285157261109</v>
      </c>
      <c r="F1842" s="5" t="s">
        <v>1285</v>
      </c>
      <c r="G1842" s="28">
        <v>1</v>
      </c>
      <c r="H1842" s="33">
        <f>VLOOKUP($F1842,Produk!$B$2:$C$75,2,0)</f>
        <v>10000</v>
      </c>
      <c r="I1842" s="33">
        <f t="shared" si="52"/>
        <v>10000</v>
      </c>
      <c r="J1842" s="30" t="s">
        <v>1266</v>
      </c>
      <c r="K1842" s="5" t="s">
        <v>1267</v>
      </c>
    </row>
    <row r="1843" spans="1:11" ht="20">
      <c r="A1843" s="5" t="s">
        <v>1284</v>
      </c>
      <c r="B1843" s="31">
        <v>45483</v>
      </c>
      <c r="C1843" s="5" t="s">
        <v>687</v>
      </c>
      <c r="D1843" s="32" t="s">
        <v>688</v>
      </c>
      <c r="E1843" s="37">
        <v>6281355668707</v>
      </c>
      <c r="F1843" s="5" t="s">
        <v>1271</v>
      </c>
      <c r="G1843" s="28">
        <v>2</v>
      </c>
      <c r="H1843" s="33">
        <f>VLOOKUP($F1843,Produk!$B$2:$C$75,2,0)</f>
        <v>15000</v>
      </c>
      <c r="I1843" s="33">
        <f t="shared" si="52"/>
        <v>30000</v>
      </c>
      <c r="J1843" s="30" t="s">
        <v>1266</v>
      </c>
      <c r="K1843" s="5" t="s">
        <v>1278</v>
      </c>
    </row>
    <row r="1844" spans="1:11" ht="20">
      <c r="A1844" s="5" t="s">
        <v>1284</v>
      </c>
      <c r="B1844" s="31">
        <v>45483</v>
      </c>
      <c r="C1844" s="5" t="s">
        <v>687</v>
      </c>
      <c r="D1844" s="32" t="s">
        <v>688</v>
      </c>
      <c r="E1844" s="37">
        <v>6281355668707</v>
      </c>
      <c r="F1844" s="5" t="s">
        <v>1286</v>
      </c>
      <c r="G1844" s="28">
        <v>2</v>
      </c>
      <c r="H1844" s="33">
        <f>VLOOKUP($F1844,Produk!$B$2:$C$75,2,0)</f>
        <v>25000</v>
      </c>
      <c r="I1844" s="33">
        <f t="shared" si="52"/>
        <v>50000</v>
      </c>
      <c r="J1844" s="30" t="s">
        <v>1266</v>
      </c>
      <c r="K1844" s="5" t="s">
        <v>1278</v>
      </c>
    </row>
    <row r="1845" spans="1:11" ht="20">
      <c r="A1845" s="5" t="s">
        <v>1281</v>
      </c>
      <c r="B1845" s="31">
        <v>45489</v>
      </c>
      <c r="C1845" s="5" t="s">
        <v>1207</v>
      </c>
      <c r="D1845" s="32" t="s">
        <v>1208</v>
      </c>
      <c r="E1845" s="37">
        <v>6282140009585</v>
      </c>
      <c r="F1845" s="5" t="s">
        <v>1368</v>
      </c>
      <c r="G1845" s="28">
        <v>5</v>
      </c>
      <c r="H1845" s="33">
        <f>VLOOKUP($F1845,Produk!$B$2:$C$75,2,0)</f>
        <v>18000</v>
      </c>
      <c r="I1845" s="33">
        <f t="shared" si="52"/>
        <v>90000</v>
      </c>
      <c r="J1845" s="30" t="s">
        <v>1299</v>
      </c>
      <c r="K1845" s="5" t="s">
        <v>1279</v>
      </c>
    </row>
    <row r="1846" spans="1:11" ht="20">
      <c r="A1846" s="5" t="s">
        <v>1292</v>
      </c>
      <c r="B1846" s="31">
        <v>45491</v>
      </c>
      <c r="C1846" s="5" t="s">
        <v>3</v>
      </c>
      <c r="D1846" s="32" t="s">
        <v>4</v>
      </c>
      <c r="E1846" s="37">
        <v>6281231177447</v>
      </c>
      <c r="F1846" s="5" t="s">
        <v>1273</v>
      </c>
      <c r="G1846" s="28">
        <v>1</v>
      </c>
      <c r="H1846" s="33">
        <f>VLOOKUP($F1846,Produk!$B$2:$C$75,2,0)</f>
        <v>22000</v>
      </c>
      <c r="I1846" s="33">
        <f t="shared" si="52"/>
        <v>22000</v>
      </c>
      <c r="J1846" s="30" t="s">
        <v>1266</v>
      </c>
      <c r="K1846" s="5" t="s">
        <v>1267</v>
      </c>
    </row>
    <row r="1847" spans="1:11" ht="20">
      <c r="A1847" s="5" t="s">
        <v>1292</v>
      </c>
      <c r="B1847" s="31">
        <v>45491</v>
      </c>
      <c r="C1847" s="5" t="s">
        <v>3</v>
      </c>
      <c r="D1847" s="32" t="s">
        <v>4</v>
      </c>
      <c r="E1847" s="37">
        <v>6281231177447</v>
      </c>
      <c r="F1847" s="5" t="s">
        <v>1369</v>
      </c>
      <c r="G1847" s="28">
        <v>1</v>
      </c>
      <c r="H1847" s="33">
        <f>VLOOKUP($F1847,Produk!$B$2:$C$75,2,0)</f>
        <v>40000</v>
      </c>
      <c r="I1847" s="33">
        <f t="shared" si="52"/>
        <v>40000</v>
      </c>
      <c r="J1847" s="30" t="s">
        <v>1272</v>
      </c>
      <c r="K1847" s="5" t="s">
        <v>1278</v>
      </c>
    </row>
    <row r="1848" spans="1:11" ht="20">
      <c r="A1848" s="5" t="s">
        <v>1292</v>
      </c>
      <c r="B1848" s="31">
        <v>45491</v>
      </c>
      <c r="C1848" s="5" t="s">
        <v>3</v>
      </c>
      <c r="D1848" s="32" t="s">
        <v>4</v>
      </c>
      <c r="E1848" s="37">
        <v>6281231177447</v>
      </c>
      <c r="F1848" s="5" t="s">
        <v>1268</v>
      </c>
      <c r="G1848" s="28">
        <v>1</v>
      </c>
      <c r="H1848" s="33">
        <f>VLOOKUP($F1848,Produk!$B$2:$C$75,2,0)</f>
        <v>35000</v>
      </c>
      <c r="I1848" s="33">
        <f t="shared" si="52"/>
        <v>35000</v>
      </c>
      <c r="J1848" s="30" t="s">
        <v>1272</v>
      </c>
      <c r="K1848" s="5" t="s">
        <v>1278</v>
      </c>
    </row>
    <row r="1849" spans="1:11" ht="20">
      <c r="A1849" s="5" t="s">
        <v>1264</v>
      </c>
      <c r="B1849" s="31">
        <v>45492</v>
      </c>
      <c r="C1849" s="5" t="s">
        <v>3</v>
      </c>
      <c r="D1849" s="32" t="s">
        <v>4</v>
      </c>
      <c r="E1849" s="37">
        <v>6281231177447</v>
      </c>
      <c r="F1849" s="5" t="s">
        <v>1366</v>
      </c>
      <c r="G1849" s="28">
        <v>4</v>
      </c>
      <c r="H1849" s="33">
        <f>VLOOKUP($F1849,Produk!$B$2:$C$75,2,0)</f>
        <v>15000</v>
      </c>
      <c r="I1849" s="33">
        <f t="shared" si="52"/>
        <v>60000</v>
      </c>
      <c r="J1849" s="30" t="s">
        <v>1266</v>
      </c>
      <c r="K1849" s="5" t="s">
        <v>1278</v>
      </c>
    </row>
    <row r="1850" spans="1:11" ht="20">
      <c r="A1850" s="5" t="s">
        <v>1264</v>
      </c>
      <c r="B1850" s="31">
        <v>45492</v>
      </c>
      <c r="C1850" s="5" t="s">
        <v>3</v>
      </c>
      <c r="D1850" s="32" t="s">
        <v>4</v>
      </c>
      <c r="E1850" s="37">
        <v>6281231177447</v>
      </c>
      <c r="F1850" s="5" t="s">
        <v>1368</v>
      </c>
      <c r="G1850" s="28">
        <v>1</v>
      </c>
      <c r="H1850" s="33">
        <f>VLOOKUP($F1850,Produk!$B$2:$C$75,2,0)</f>
        <v>18000</v>
      </c>
      <c r="I1850" s="33">
        <f t="shared" si="52"/>
        <v>18000</v>
      </c>
      <c r="J1850" s="30" t="s">
        <v>1266</v>
      </c>
      <c r="K1850" s="5" t="s">
        <v>1278</v>
      </c>
    </row>
    <row r="1851" spans="1:11" ht="20">
      <c r="A1851" s="5" t="s">
        <v>1264</v>
      </c>
      <c r="B1851" s="31">
        <v>45492</v>
      </c>
      <c r="C1851" s="5" t="s">
        <v>3</v>
      </c>
      <c r="D1851" s="32" t="s">
        <v>4</v>
      </c>
      <c r="E1851" s="37">
        <v>6281231177447</v>
      </c>
      <c r="F1851" s="5" t="s">
        <v>1271</v>
      </c>
      <c r="G1851" s="28">
        <v>2</v>
      </c>
      <c r="H1851" s="33">
        <f>VLOOKUP($F1851,Produk!$B$2:$C$75,2,0)</f>
        <v>15000</v>
      </c>
      <c r="I1851" s="33">
        <f t="shared" si="52"/>
        <v>30000</v>
      </c>
      <c r="J1851" s="30" t="s">
        <v>1266</v>
      </c>
      <c r="K1851" s="5" t="s">
        <v>1278</v>
      </c>
    </row>
    <row r="1852" spans="1:11" ht="20">
      <c r="A1852" s="5" t="s">
        <v>1270</v>
      </c>
      <c r="B1852" s="31">
        <v>45493</v>
      </c>
      <c r="C1852" s="5" t="s">
        <v>3</v>
      </c>
      <c r="D1852" s="32" t="s">
        <v>4</v>
      </c>
      <c r="E1852" s="37">
        <v>6281231177447</v>
      </c>
      <c r="F1852" s="5" t="s">
        <v>1369</v>
      </c>
      <c r="G1852" s="28">
        <v>1</v>
      </c>
      <c r="H1852" s="33">
        <f>VLOOKUP($F1852,Produk!$B$2:$C$75,2,0)</f>
        <v>40000</v>
      </c>
      <c r="I1852" s="33">
        <f t="shared" si="52"/>
        <v>40000</v>
      </c>
      <c r="J1852" s="30" t="str">
        <f t="shared" ref="J1852:J1860" si="55">J1851</f>
        <v>QRIS</v>
      </c>
      <c r="K1852" s="5" t="s">
        <v>1267</v>
      </c>
    </row>
    <row r="1853" spans="1:11" ht="20">
      <c r="A1853" s="5" t="s">
        <v>1270</v>
      </c>
      <c r="B1853" s="31">
        <v>45493</v>
      </c>
      <c r="C1853" s="5" t="s">
        <v>3</v>
      </c>
      <c r="D1853" s="32" t="s">
        <v>4</v>
      </c>
      <c r="E1853" s="37">
        <v>6281231177447</v>
      </c>
      <c r="F1853" s="5" t="s">
        <v>1366</v>
      </c>
      <c r="G1853" s="28">
        <v>2</v>
      </c>
      <c r="H1853" s="33">
        <f>VLOOKUP($F1853,Produk!$B$2:$C$75,2,0)</f>
        <v>15000</v>
      </c>
      <c r="I1853" s="33">
        <f t="shared" si="52"/>
        <v>30000</v>
      </c>
      <c r="J1853" s="30" t="str">
        <f t="shared" si="55"/>
        <v>QRIS</v>
      </c>
      <c r="K1853" s="5" t="s">
        <v>1267</v>
      </c>
    </row>
    <row r="1854" spans="1:11" ht="20">
      <c r="A1854" s="5" t="s">
        <v>1270</v>
      </c>
      <c r="B1854" s="31">
        <v>45493</v>
      </c>
      <c r="C1854" s="5" t="s">
        <v>3</v>
      </c>
      <c r="D1854" s="32" t="s">
        <v>4</v>
      </c>
      <c r="E1854" s="37">
        <v>6281231177447</v>
      </c>
      <c r="F1854" s="5" t="s">
        <v>1369</v>
      </c>
      <c r="G1854" s="28">
        <v>1</v>
      </c>
      <c r="H1854" s="33">
        <f>VLOOKUP($F1854,Produk!$B$2:$C$75,2,0)</f>
        <v>40000</v>
      </c>
      <c r="I1854" s="33">
        <f t="shared" si="52"/>
        <v>40000</v>
      </c>
      <c r="J1854" s="30" t="str">
        <f t="shared" si="55"/>
        <v>QRIS</v>
      </c>
      <c r="K1854" s="5" t="s">
        <v>1267</v>
      </c>
    </row>
    <row r="1855" spans="1:11" ht="20">
      <c r="A1855" s="5" t="s">
        <v>1270</v>
      </c>
      <c r="B1855" s="31">
        <v>45493</v>
      </c>
      <c r="C1855" s="5" t="s">
        <v>3</v>
      </c>
      <c r="D1855" s="32" t="s">
        <v>4</v>
      </c>
      <c r="E1855" s="37">
        <v>6281231177447</v>
      </c>
      <c r="F1855" s="5" t="s">
        <v>1268</v>
      </c>
      <c r="G1855" s="28">
        <v>1</v>
      </c>
      <c r="H1855" s="33">
        <f>VLOOKUP($F1855,Produk!$B$2:$C$75,2,0)</f>
        <v>35000</v>
      </c>
      <c r="I1855" s="33">
        <f t="shared" si="52"/>
        <v>35000</v>
      </c>
      <c r="J1855" s="30" t="str">
        <f t="shared" si="55"/>
        <v>QRIS</v>
      </c>
      <c r="K1855" s="5" t="s">
        <v>1267</v>
      </c>
    </row>
    <row r="1856" spans="1:11" ht="20">
      <c r="A1856" s="5" t="s">
        <v>1270</v>
      </c>
      <c r="B1856" s="31">
        <v>45493</v>
      </c>
      <c r="C1856" s="5" t="s">
        <v>3</v>
      </c>
      <c r="D1856" s="32" t="s">
        <v>4</v>
      </c>
      <c r="E1856" s="37">
        <v>6281231177447</v>
      </c>
      <c r="F1856" s="5" t="s">
        <v>1325</v>
      </c>
      <c r="G1856" s="28">
        <v>1</v>
      </c>
      <c r="H1856" s="33">
        <f>VLOOKUP($F1856,Produk!$B$2:$C$75,2,0)</f>
        <v>22000</v>
      </c>
      <c r="I1856" s="33">
        <f t="shared" si="52"/>
        <v>22000</v>
      </c>
      <c r="J1856" s="30" t="str">
        <f t="shared" si="55"/>
        <v>QRIS</v>
      </c>
      <c r="K1856" s="5" t="s">
        <v>1267</v>
      </c>
    </row>
    <row r="1857" spans="1:11" ht="20">
      <c r="A1857" s="5" t="s">
        <v>1270</v>
      </c>
      <c r="B1857" s="31">
        <v>45493</v>
      </c>
      <c r="C1857" s="5" t="s">
        <v>3</v>
      </c>
      <c r="D1857" s="32" t="s">
        <v>4</v>
      </c>
      <c r="E1857" s="37">
        <v>6281231177447</v>
      </c>
      <c r="F1857" s="5" t="s">
        <v>1269</v>
      </c>
      <c r="G1857" s="28">
        <v>1</v>
      </c>
      <c r="H1857" s="33">
        <f>VLOOKUP($F1857,Produk!$B$2:$C$75,2,0)</f>
        <v>28000</v>
      </c>
      <c r="I1857" s="33">
        <f t="shared" si="52"/>
        <v>28000</v>
      </c>
      <c r="J1857" s="30" t="str">
        <f t="shared" si="55"/>
        <v>QRIS</v>
      </c>
      <c r="K1857" s="5" t="s">
        <v>1267</v>
      </c>
    </row>
    <row r="1858" spans="1:11" ht="20">
      <c r="A1858" s="5" t="s">
        <v>1270</v>
      </c>
      <c r="B1858" s="31">
        <v>45493</v>
      </c>
      <c r="C1858" s="5" t="s">
        <v>3</v>
      </c>
      <c r="D1858" s="32" t="s">
        <v>4</v>
      </c>
      <c r="E1858" s="37">
        <v>6281231177447</v>
      </c>
      <c r="F1858" s="5" t="s">
        <v>1274</v>
      </c>
      <c r="G1858" s="28">
        <v>1</v>
      </c>
      <c r="H1858" s="33">
        <f>VLOOKUP($F1858,Produk!$B$2:$C$75,2,0)</f>
        <v>22000</v>
      </c>
      <c r="I1858" s="33">
        <f t="shared" si="52"/>
        <v>22000</v>
      </c>
      <c r="J1858" s="30" t="str">
        <f t="shared" si="55"/>
        <v>QRIS</v>
      </c>
      <c r="K1858" s="5" t="s">
        <v>1267</v>
      </c>
    </row>
    <row r="1859" spans="1:11" ht="20">
      <c r="A1859" s="5" t="s">
        <v>1270</v>
      </c>
      <c r="B1859" s="31">
        <v>45493</v>
      </c>
      <c r="C1859" s="5" t="s">
        <v>3</v>
      </c>
      <c r="D1859" s="32" t="s">
        <v>4</v>
      </c>
      <c r="E1859" s="37">
        <v>6281231177447</v>
      </c>
      <c r="F1859" s="5" t="s">
        <v>1268</v>
      </c>
      <c r="G1859" s="28">
        <v>1</v>
      </c>
      <c r="H1859" s="33">
        <f>VLOOKUP($F1859,Produk!$B$2:$C$75,2,0)</f>
        <v>35000</v>
      </c>
      <c r="I1859" s="33">
        <f t="shared" si="52"/>
        <v>35000</v>
      </c>
      <c r="J1859" s="30" t="str">
        <f t="shared" si="55"/>
        <v>QRIS</v>
      </c>
      <c r="K1859" s="5" t="s">
        <v>1267</v>
      </c>
    </row>
    <row r="1860" spans="1:11" ht="20">
      <c r="A1860" s="5" t="s">
        <v>1270</v>
      </c>
      <c r="B1860" s="31">
        <v>45493</v>
      </c>
      <c r="C1860" s="5" t="s">
        <v>3</v>
      </c>
      <c r="D1860" s="32" t="s">
        <v>4</v>
      </c>
      <c r="E1860" s="37">
        <v>6281231177447</v>
      </c>
      <c r="F1860" s="5" t="s">
        <v>1273</v>
      </c>
      <c r="G1860" s="28">
        <v>1</v>
      </c>
      <c r="H1860" s="33">
        <f>VLOOKUP($F1860,Produk!$B$2:$C$75,2,0)</f>
        <v>22000</v>
      </c>
      <c r="I1860" s="33">
        <f t="shared" si="52"/>
        <v>22000</v>
      </c>
      <c r="J1860" s="30" t="str">
        <f t="shared" si="55"/>
        <v>QRIS</v>
      </c>
      <c r="K1860" s="5" t="s">
        <v>1267</v>
      </c>
    </row>
    <row r="1861" spans="1:11" ht="20">
      <c r="A1861" s="5" t="s">
        <v>1270</v>
      </c>
      <c r="B1861" s="31">
        <v>45493</v>
      </c>
      <c r="C1861" s="5" t="s">
        <v>3</v>
      </c>
      <c r="D1861" s="32" t="s">
        <v>4</v>
      </c>
      <c r="E1861" s="37">
        <v>6281231177447</v>
      </c>
      <c r="F1861" s="5" t="s">
        <v>1286</v>
      </c>
      <c r="G1861" s="28">
        <v>1</v>
      </c>
      <c r="H1861" s="33">
        <f>VLOOKUP($F1861,Produk!$B$2:$C$75,2,0)</f>
        <v>25000</v>
      </c>
      <c r="I1861" s="33">
        <f t="shared" si="52"/>
        <v>25000</v>
      </c>
      <c r="J1861" s="30" t="s">
        <v>1299</v>
      </c>
      <c r="K1861" s="5" t="s">
        <v>1279</v>
      </c>
    </row>
    <row r="1862" spans="1:11" ht="20">
      <c r="A1862" s="5" t="s">
        <v>1270</v>
      </c>
      <c r="B1862" s="31">
        <v>45493</v>
      </c>
      <c r="C1862" s="5" t="s">
        <v>3</v>
      </c>
      <c r="D1862" s="32" t="s">
        <v>4</v>
      </c>
      <c r="E1862" s="37">
        <v>6281231177447</v>
      </c>
      <c r="F1862" s="5" t="s">
        <v>1268</v>
      </c>
      <c r="G1862" s="28">
        <v>1</v>
      </c>
      <c r="H1862" s="33">
        <f>VLOOKUP($F1862,Produk!$B$2:$C$75,2,0)</f>
        <v>35000</v>
      </c>
      <c r="I1862" s="33">
        <f t="shared" si="52"/>
        <v>35000</v>
      </c>
      <c r="J1862" s="30" t="s">
        <v>1299</v>
      </c>
      <c r="K1862" s="5" t="s">
        <v>1279</v>
      </c>
    </row>
    <row r="1863" spans="1:11" ht="20">
      <c r="A1863" s="5" t="s">
        <v>1270</v>
      </c>
      <c r="B1863" s="31">
        <v>45493</v>
      </c>
      <c r="C1863" s="5" t="s">
        <v>3</v>
      </c>
      <c r="D1863" s="32" t="s">
        <v>4</v>
      </c>
      <c r="E1863" s="37">
        <v>6281231177447</v>
      </c>
      <c r="F1863" s="5" t="s">
        <v>1369</v>
      </c>
      <c r="G1863" s="28">
        <v>1</v>
      </c>
      <c r="H1863" s="33">
        <f>VLOOKUP($F1863,Produk!$B$2:$C$75,2,0)</f>
        <v>40000</v>
      </c>
      <c r="I1863" s="33">
        <f t="shared" si="52"/>
        <v>40000</v>
      </c>
      <c r="J1863" s="30" t="s">
        <v>1299</v>
      </c>
      <c r="K1863" s="5" t="s">
        <v>1279</v>
      </c>
    </row>
    <row r="1864" spans="1:11" ht="20">
      <c r="A1864" s="5" t="s">
        <v>1360</v>
      </c>
      <c r="B1864" s="31">
        <v>45495</v>
      </c>
      <c r="C1864" s="5" t="s">
        <v>1209</v>
      </c>
      <c r="D1864" s="32" t="s">
        <v>1210</v>
      </c>
      <c r="E1864" s="37">
        <v>6287855520088</v>
      </c>
      <c r="F1864" s="5" t="s">
        <v>1282</v>
      </c>
      <c r="G1864" s="28">
        <v>2</v>
      </c>
      <c r="H1864" s="33">
        <f>VLOOKUP($F1864,Produk!$B$2:$C$75,2,0)</f>
        <v>30000</v>
      </c>
      <c r="I1864" s="33">
        <f t="shared" si="52"/>
        <v>60000</v>
      </c>
      <c r="J1864" s="30" t="s">
        <v>1299</v>
      </c>
      <c r="K1864" s="5" t="s">
        <v>1279</v>
      </c>
    </row>
    <row r="1865" spans="1:11" ht="20">
      <c r="A1865" s="5" t="s">
        <v>1284</v>
      </c>
      <c r="B1865" s="31">
        <v>45497</v>
      </c>
      <c r="C1865" s="5" t="s">
        <v>1211</v>
      </c>
      <c r="D1865" s="32" t="s">
        <v>1212</v>
      </c>
      <c r="E1865" s="37">
        <v>62881082382858</v>
      </c>
      <c r="F1865" s="5" t="s">
        <v>1265</v>
      </c>
      <c r="G1865" s="28">
        <v>1</v>
      </c>
      <c r="H1865" s="33">
        <f>VLOOKUP($F1865,Produk!$B$2:$C$75,2,0)</f>
        <v>35000</v>
      </c>
      <c r="I1865" s="33">
        <f t="shared" si="52"/>
        <v>35000</v>
      </c>
      <c r="J1865" s="30" t="s">
        <v>1299</v>
      </c>
      <c r="K1865" s="5" t="s">
        <v>1279</v>
      </c>
    </row>
    <row r="1866" spans="1:11" ht="20">
      <c r="A1866" s="5" t="s">
        <v>1284</v>
      </c>
      <c r="B1866" s="31">
        <v>45497</v>
      </c>
      <c r="C1866" s="5" t="s">
        <v>1211</v>
      </c>
      <c r="D1866" s="32" t="s">
        <v>1212</v>
      </c>
      <c r="E1866" s="37">
        <v>62881082382858</v>
      </c>
      <c r="F1866" s="5" t="s">
        <v>1271</v>
      </c>
      <c r="G1866" s="28">
        <v>1</v>
      </c>
      <c r="H1866" s="33">
        <f>VLOOKUP($F1866,Produk!$B$2:$C$75,2,0)</f>
        <v>15000</v>
      </c>
      <c r="I1866" s="33">
        <f t="shared" si="52"/>
        <v>15000</v>
      </c>
      <c r="J1866" s="30" t="s">
        <v>1299</v>
      </c>
      <c r="K1866" s="5" t="s">
        <v>1279</v>
      </c>
    </row>
    <row r="1867" spans="1:11" ht="20">
      <c r="A1867" s="5" t="s">
        <v>1284</v>
      </c>
      <c r="B1867" s="31">
        <v>45497</v>
      </c>
      <c r="C1867" s="5" t="s">
        <v>1211</v>
      </c>
      <c r="D1867" s="32" t="s">
        <v>1212</v>
      </c>
      <c r="E1867" s="37">
        <v>62881082382858</v>
      </c>
      <c r="F1867" s="5" t="s">
        <v>1285</v>
      </c>
      <c r="G1867" s="28">
        <v>1</v>
      </c>
      <c r="H1867" s="33">
        <f>VLOOKUP($F1867,Produk!$B$2:$C$75,2,0)</f>
        <v>10000</v>
      </c>
      <c r="I1867" s="33">
        <f t="shared" si="52"/>
        <v>10000</v>
      </c>
      <c r="J1867" s="30" t="s">
        <v>1299</v>
      </c>
      <c r="K1867" s="5" t="s">
        <v>1279</v>
      </c>
    </row>
    <row r="1868" spans="1:11" ht="20">
      <c r="A1868" s="5" t="s">
        <v>1264</v>
      </c>
      <c r="B1868" s="31">
        <v>45499</v>
      </c>
      <c r="C1868" s="5" t="s">
        <v>1213</v>
      </c>
      <c r="D1868" s="32" t="s">
        <v>1214</v>
      </c>
      <c r="E1868" s="37">
        <v>6287800111105</v>
      </c>
      <c r="F1868" s="5" t="s">
        <v>1265</v>
      </c>
      <c r="G1868" s="28">
        <v>1</v>
      </c>
      <c r="H1868" s="33">
        <f>VLOOKUP($F1868,Produk!$B$2:$C$75,2,0)</f>
        <v>35000</v>
      </c>
      <c r="I1868" s="33">
        <f t="shared" si="52"/>
        <v>35000</v>
      </c>
      <c r="J1868" s="30" t="str">
        <f t="shared" ref="J1868:J1870" si="56">J1867</f>
        <v>Transfer</v>
      </c>
      <c r="K1868" s="5" t="s">
        <v>1267</v>
      </c>
    </row>
    <row r="1869" spans="1:11" ht="20">
      <c r="A1869" s="5" t="s">
        <v>1264</v>
      </c>
      <c r="B1869" s="31">
        <v>45499</v>
      </c>
      <c r="C1869" s="5" t="s">
        <v>1213</v>
      </c>
      <c r="D1869" s="32" t="s">
        <v>1214</v>
      </c>
      <c r="E1869" s="37">
        <v>6287800111105</v>
      </c>
      <c r="F1869" s="5" t="s">
        <v>1282</v>
      </c>
      <c r="G1869" s="28">
        <v>1</v>
      </c>
      <c r="H1869" s="33">
        <f>VLOOKUP($F1869,Produk!$B$2:$C$75,2,0)</f>
        <v>30000</v>
      </c>
      <c r="I1869" s="33">
        <f t="shared" si="52"/>
        <v>30000</v>
      </c>
      <c r="J1869" s="30" t="str">
        <f t="shared" si="56"/>
        <v>Transfer</v>
      </c>
      <c r="K1869" s="5" t="s">
        <v>1267</v>
      </c>
    </row>
    <row r="1870" spans="1:11" ht="20">
      <c r="A1870" s="5" t="s">
        <v>1264</v>
      </c>
      <c r="B1870" s="31">
        <v>45499</v>
      </c>
      <c r="C1870" s="5" t="s">
        <v>1213</v>
      </c>
      <c r="D1870" s="32" t="s">
        <v>1214</v>
      </c>
      <c r="E1870" s="37">
        <v>6287800111105</v>
      </c>
      <c r="F1870" s="5" t="s">
        <v>1285</v>
      </c>
      <c r="G1870" s="28">
        <v>1</v>
      </c>
      <c r="H1870" s="33">
        <f>VLOOKUP($F1870,Produk!$B$2:$C$75,2,0)</f>
        <v>10000</v>
      </c>
      <c r="I1870" s="33">
        <f t="shared" si="52"/>
        <v>10000</v>
      </c>
      <c r="J1870" s="30" t="str">
        <f t="shared" si="56"/>
        <v>Transfer</v>
      </c>
      <c r="K1870" s="5" t="s">
        <v>1267</v>
      </c>
    </row>
    <row r="1871" spans="1:11" ht="20">
      <c r="A1871" s="5" t="s">
        <v>1264</v>
      </c>
      <c r="B1871" s="31">
        <v>45499</v>
      </c>
      <c r="C1871" s="5" t="s">
        <v>1215</v>
      </c>
      <c r="D1871" s="32" t="s">
        <v>1216</v>
      </c>
      <c r="E1871" s="37">
        <v>6281220578300</v>
      </c>
      <c r="F1871" s="5" t="s">
        <v>1317</v>
      </c>
      <c r="G1871" s="28">
        <v>2</v>
      </c>
      <c r="H1871" s="33">
        <f>VLOOKUP($F1871,Produk!$B$2:$C$75,2,0)</f>
        <v>27000</v>
      </c>
      <c r="I1871" s="33">
        <f t="shared" si="52"/>
        <v>54000</v>
      </c>
      <c r="J1871" s="30" t="s">
        <v>1276</v>
      </c>
      <c r="K1871" s="5" t="s">
        <v>1267</v>
      </c>
    </row>
    <row r="1872" spans="1:11" ht="20">
      <c r="A1872" s="5" t="s">
        <v>1264</v>
      </c>
      <c r="B1872" s="31">
        <v>45499</v>
      </c>
      <c r="C1872" s="5" t="s">
        <v>1215</v>
      </c>
      <c r="D1872" s="32" t="s">
        <v>1216</v>
      </c>
      <c r="E1872" s="37">
        <v>6281220578300</v>
      </c>
      <c r="F1872" s="5" t="s">
        <v>1273</v>
      </c>
      <c r="G1872" s="28">
        <v>1</v>
      </c>
      <c r="H1872" s="33">
        <f>VLOOKUP($F1872,Produk!$B$2:$C$75,2,0)</f>
        <v>22000</v>
      </c>
      <c r="I1872" s="33">
        <f t="shared" si="52"/>
        <v>22000</v>
      </c>
      <c r="J1872" s="30" t="s">
        <v>1276</v>
      </c>
      <c r="K1872" s="5" t="s">
        <v>1267</v>
      </c>
    </row>
    <row r="1873" spans="1:11" ht="20">
      <c r="A1873" s="5" t="s">
        <v>1264</v>
      </c>
      <c r="B1873" s="31">
        <v>45499</v>
      </c>
      <c r="C1873" s="5" t="s">
        <v>1215</v>
      </c>
      <c r="D1873" s="32" t="s">
        <v>1216</v>
      </c>
      <c r="E1873" s="37">
        <v>6281220578300</v>
      </c>
      <c r="F1873" s="5" t="s">
        <v>1274</v>
      </c>
      <c r="G1873" s="28">
        <v>1</v>
      </c>
      <c r="H1873" s="33">
        <f>VLOOKUP($F1873,Produk!$B$2:$C$75,2,0)</f>
        <v>22000</v>
      </c>
      <c r="I1873" s="33">
        <f t="shared" si="52"/>
        <v>22000</v>
      </c>
      <c r="J1873" s="30" t="s">
        <v>1276</v>
      </c>
      <c r="K1873" s="5" t="s">
        <v>1267</v>
      </c>
    </row>
    <row r="1874" spans="1:11" ht="20">
      <c r="A1874" s="5" t="s">
        <v>1264</v>
      </c>
      <c r="B1874" s="31">
        <v>45499</v>
      </c>
      <c r="C1874" s="5" t="s">
        <v>1215</v>
      </c>
      <c r="D1874" s="32" t="s">
        <v>1216</v>
      </c>
      <c r="E1874" s="37">
        <v>6281220578300</v>
      </c>
      <c r="F1874" s="5" t="s">
        <v>1265</v>
      </c>
      <c r="G1874" s="28">
        <v>1</v>
      </c>
      <c r="H1874" s="33">
        <f>VLOOKUP($F1874,Produk!$B$2:$C$75,2,0)</f>
        <v>35000</v>
      </c>
      <c r="I1874" s="33">
        <f t="shared" si="52"/>
        <v>35000</v>
      </c>
      <c r="J1874" s="30" t="s">
        <v>1276</v>
      </c>
      <c r="K1874" s="5" t="s">
        <v>1267</v>
      </c>
    </row>
    <row r="1875" spans="1:11" ht="20">
      <c r="A1875" s="5" t="s">
        <v>1264</v>
      </c>
      <c r="B1875" s="31">
        <v>45499</v>
      </c>
      <c r="C1875" s="5" t="s">
        <v>1215</v>
      </c>
      <c r="D1875" s="32" t="s">
        <v>1216</v>
      </c>
      <c r="E1875" s="37">
        <v>6281220578300</v>
      </c>
      <c r="F1875" s="5" t="s">
        <v>1282</v>
      </c>
      <c r="G1875" s="28">
        <v>1</v>
      </c>
      <c r="H1875" s="33">
        <f>VLOOKUP($F1875,Produk!$B$2:$C$75,2,0)</f>
        <v>30000</v>
      </c>
      <c r="I1875" s="33">
        <f t="shared" si="52"/>
        <v>30000</v>
      </c>
      <c r="J1875" s="30" t="s">
        <v>1276</v>
      </c>
      <c r="K1875" s="5" t="s">
        <v>1267</v>
      </c>
    </row>
    <row r="1876" spans="1:11" ht="20">
      <c r="A1876" s="5" t="s">
        <v>1264</v>
      </c>
      <c r="B1876" s="31">
        <v>45499</v>
      </c>
      <c r="C1876" s="5" t="s">
        <v>1215</v>
      </c>
      <c r="D1876" s="32" t="s">
        <v>1216</v>
      </c>
      <c r="E1876" s="37">
        <v>6281220578300</v>
      </c>
      <c r="F1876" s="5" t="s">
        <v>1285</v>
      </c>
      <c r="G1876" s="28">
        <v>1</v>
      </c>
      <c r="H1876" s="33">
        <f>VLOOKUP($F1876,Produk!$B$2:$C$75,2,0)</f>
        <v>10000</v>
      </c>
      <c r="I1876" s="33">
        <f t="shared" si="52"/>
        <v>10000</v>
      </c>
      <c r="J1876" s="30" t="s">
        <v>1276</v>
      </c>
      <c r="K1876" s="5" t="s">
        <v>1267</v>
      </c>
    </row>
    <row r="1877" spans="1:11" ht="20">
      <c r="A1877" s="5" t="s">
        <v>1270</v>
      </c>
      <c r="B1877" s="31">
        <v>45500</v>
      </c>
      <c r="C1877" s="5" t="s">
        <v>31</v>
      </c>
      <c r="D1877" s="32" t="s">
        <v>32</v>
      </c>
      <c r="E1877" s="37">
        <v>62817396715</v>
      </c>
      <c r="F1877" s="5" t="s">
        <v>1265</v>
      </c>
      <c r="G1877" s="28">
        <v>2</v>
      </c>
      <c r="H1877" s="33">
        <f>VLOOKUP($F1877,Produk!$B$2:$C$75,2,0)</f>
        <v>35000</v>
      </c>
      <c r="I1877" s="33">
        <f t="shared" si="52"/>
        <v>70000</v>
      </c>
      <c r="J1877" s="30" t="s">
        <v>1299</v>
      </c>
      <c r="K1877" s="5" t="s">
        <v>1267</v>
      </c>
    </row>
    <row r="1878" spans="1:11" ht="20">
      <c r="A1878" s="5" t="s">
        <v>1270</v>
      </c>
      <c r="B1878" s="31">
        <v>45500</v>
      </c>
      <c r="C1878" s="5" t="s">
        <v>31</v>
      </c>
      <c r="D1878" s="32" t="s">
        <v>32</v>
      </c>
      <c r="E1878" s="37">
        <v>62817396715</v>
      </c>
      <c r="F1878" s="5" t="s">
        <v>1282</v>
      </c>
      <c r="G1878" s="28">
        <v>1</v>
      </c>
      <c r="H1878" s="33">
        <f>VLOOKUP($F1878,Produk!$B$2:$C$75,2,0)</f>
        <v>30000</v>
      </c>
      <c r="I1878" s="33">
        <f t="shared" si="52"/>
        <v>30000</v>
      </c>
      <c r="J1878" s="30" t="s">
        <v>1299</v>
      </c>
      <c r="K1878" s="5" t="s">
        <v>1267</v>
      </c>
    </row>
    <row r="1879" spans="1:11" ht="20">
      <c r="A1879" s="5" t="s">
        <v>1270</v>
      </c>
      <c r="B1879" s="31">
        <v>45500</v>
      </c>
      <c r="C1879" s="5" t="s">
        <v>31</v>
      </c>
      <c r="D1879" s="32" t="s">
        <v>32</v>
      </c>
      <c r="E1879" s="37">
        <v>62817396715</v>
      </c>
      <c r="F1879" s="5" t="s">
        <v>1274</v>
      </c>
      <c r="G1879" s="28">
        <v>1</v>
      </c>
      <c r="H1879" s="33">
        <f>VLOOKUP($F1879,Produk!$B$2:$C$75,2,0)</f>
        <v>22000</v>
      </c>
      <c r="I1879" s="33">
        <f t="shared" si="52"/>
        <v>22000</v>
      </c>
      <c r="J1879" s="30" t="s">
        <v>1299</v>
      </c>
      <c r="K1879" s="5" t="s">
        <v>1267</v>
      </c>
    </row>
    <row r="1880" spans="1:11" ht="20">
      <c r="A1880" s="5" t="s">
        <v>1270</v>
      </c>
      <c r="B1880" s="31">
        <v>45500</v>
      </c>
      <c r="C1880" s="5" t="s">
        <v>3</v>
      </c>
      <c r="D1880" s="32" t="s">
        <v>4</v>
      </c>
      <c r="E1880" s="37">
        <v>6281231177447</v>
      </c>
      <c r="F1880" s="5" t="s">
        <v>1285</v>
      </c>
      <c r="G1880" s="28">
        <v>2</v>
      </c>
      <c r="H1880" s="33">
        <f>VLOOKUP($F1880,Produk!$B$2:$C$75,2,0)</f>
        <v>10000</v>
      </c>
      <c r="I1880" s="33">
        <f t="shared" si="52"/>
        <v>20000</v>
      </c>
      <c r="J1880" s="30" t="s">
        <v>1272</v>
      </c>
      <c r="K1880" s="5" t="s">
        <v>1267</v>
      </c>
    </row>
    <row r="1881" spans="1:11" ht="20">
      <c r="A1881" s="5" t="s">
        <v>1270</v>
      </c>
      <c r="B1881" s="31">
        <v>45500</v>
      </c>
      <c r="C1881" s="5" t="s">
        <v>3</v>
      </c>
      <c r="D1881" s="32" t="s">
        <v>4</v>
      </c>
      <c r="E1881" s="37">
        <v>6281231177447</v>
      </c>
      <c r="F1881" s="5" t="s">
        <v>1274</v>
      </c>
      <c r="G1881" s="28">
        <v>1</v>
      </c>
      <c r="H1881" s="33">
        <f>VLOOKUP($F1881,Produk!$B$2:$C$75,2,0)</f>
        <v>22000</v>
      </c>
      <c r="I1881" s="33">
        <f t="shared" si="52"/>
        <v>22000</v>
      </c>
      <c r="J1881" s="30" t="s">
        <v>1272</v>
      </c>
      <c r="K1881" s="5" t="s">
        <v>1267</v>
      </c>
    </row>
    <row r="1882" spans="1:11" ht="20">
      <c r="A1882" s="5" t="s">
        <v>1275</v>
      </c>
      <c r="B1882" s="31">
        <v>45500</v>
      </c>
      <c r="C1882" s="5" t="s">
        <v>3</v>
      </c>
      <c r="D1882" s="32" t="s">
        <v>4</v>
      </c>
      <c r="E1882" s="37">
        <v>6281231177447</v>
      </c>
      <c r="F1882" s="5" t="s">
        <v>1282</v>
      </c>
      <c r="G1882" s="28">
        <v>1</v>
      </c>
      <c r="H1882" s="33">
        <f>VLOOKUP($F1882,Produk!$B$2:$C$75,2,0)</f>
        <v>30000</v>
      </c>
      <c r="I1882" s="33">
        <f t="shared" si="52"/>
        <v>30000</v>
      </c>
      <c r="J1882" s="30" t="s">
        <v>1266</v>
      </c>
      <c r="K1882" s="5" t="s">
        <v>1267</v>
      </c>
    </row>
    <row r="1883" spans="1:11" ht="20">
      <c r="A1883" s="5" t="s">
        <v>1275</v>
      </c>
      <c r="B1883" s="31">
        <v>45500</v>
      </c>
      <c r="C1883" s="5" t="s">
        <v>3</v>
      </c>
      <c r="D1883" s="32" t="s">
        <v>4</v>
      </c>
      <c r="E1883" s="37">
        <v>6281231177447</v>
      </c>
      <c r="F1883" s="5" t="s">
        <v>1265</v>
      </c>
      <c r="G1883" s="28">
        <v>1</v>
      </c>
      <c r="H1883" s="33">
        <f>VLOOKUP($F1883,Produk!$B$2:$C$75,2,0)</f>
        <v>35000</v>
      </c>
      <c r="I1883" s="33">
        <f t="shared" si="52"/>
        <v>35000</v>
      </c>
      <c r="J1883" s="30" t="str">
        <f t="shared" ref="J1883:J1884" si="57">J1882</f>
        <v>QRIS</v>
      </c>
      <c r="K1883" s="5" t="s">
        <v>1267</v>
      </c>
    </row>
    <row r="1884" spans="1:11" ht="20">
      <c r="A1884" s="5" t="s">
        <v>1275</v>
      </c>
      <c r="B1884" s="31">
        <v>45500</v>
      </c>
      <c r="C1884" s="5" t="s">
        <v>3</v>
      </c>
      <c r="D1884" s="32" t="s">
        <v>4</v>
      </c>
      <c r="E1884" s="37">
        <v>6281231177447</v>
      </c>
      <c r="F1884" s="5" t="s">
        <v>1273</v>
      </c>
      <c r="G1884" s="28">
        <v>1</v>
      </c>
      <c r="H1884" s="33">
        <f>VLOOKUP($F1884,Produk!$B$2:$C$75,2,0)</f>
        <v>22000</v>
      </c>
      <c r="I1884" s="33">
        <f t="shared" si="52"/>
        <v>22000</v>
      </c>
      <c r="J1884" s="30" t="str">
        <f t="shared" si="57"/>
        <v>QRIS</v>
      </c>
      <c r="K1884" s="5" t="s">
        <v>1267</v>
      </c>
    </row>
    <row r="1885" spans="1:11" ht="20">
      <c r="A1885" s="5" t="s">
        <v>1292</v>
      </c>
      <c r="B1885" s="31">
        <v>45505</v>
      </c>
      <c r="C1885" s="5" t="s">
        <v>3</v>
      </c>
      <c r="D1885" s="32" t="s">
        <v>4</v>
      </c>
      <c r="E1885" s="37">
        <v>6281231177447</v>
      </c>
      <c r="F1885" s="5" t="s">
        <v>1269</v>
      </c>
      <c r="G1885" s="28">
        <v>2</v>
      </c>
      <c r="H1885" s="33">
        <f>VLOOKUP($F1885,Produk!$B$2:$C$75,2,0)</f>
        <v>28000</v>
      </c>
      <c r="I1885" s="33">
        <f t="shared" si="52"/>
        <v>56000</v>
      </c>
      <c r="J1885" s="30" t="s">
        <v>1266</v>
      </c>
      <c r="K1885" s="5" t="s">
        <v>1267</v>
      </c>
    </row>
    <row r="1886" spans="1:11" ht="20">
      <c r="A1886" s="5" t="s">
        <v>1292</v>
      </c>
      <c r="B1886" s="31">
        <v>45505</v>
      </c>
      <c r="C1886" s="5" t="s">
        <v>1217</v>
      </c>
      <c r="D1886" s="32" t="s">
        <v>1218</v>
      </c>
      <c r="E1886" s="37">
        <v>6285774143273</v>
      </c>
      <c r="F1886" s="5" t="s">
        <v>1269</v>
      </c>
      <c r="G1886" s="28">
        <v>1</v>
      </c>
      <c r="H1886" s="33">
        <f>VLOOKUP($F1886,Produk!$B$2:$C$75,2,0)</f>
        <v>28000</v>
      </c>
      <c r="I1886" s="33">
        <f t="shared" si="52"/>
        <v>28000</v>
      </c>
      <c r="J1886" s="30" t="s">
        <v>1272</v>
      </c>
      <c r="K1886" s="5" t="s">
        <v>1267</v>
      </c>
    </row>
    <row r="1887" spans="1:11" ht="20">
      <c r="A1887" s="5" t="s">
        <v>1292</v>
      </c>
      <c r="B1887" s="31">
        <v>45505</v>
      </c>
      <c r="C1887" s="5" t="s">
        <v>1217</v>
      </c>
      <c r="D1887" s="32" t="s">
        <v>1218</v>
      </c>
      <c r="E1887" s="37">
        <v>6285774143273</v>
      </c>
      <c r="F1887" s="5" t="s">
        <v>1287</v>
      </c>
      <c r="G1887" s="28">
        <v>1</v>
      </c>
      <c r="H1887" s="33">
        <f>VLOOKUP($F1887,Produk!$B$2:$C$75,2,0)</f>
        <v>27000</v>
      </c>
      <c r="I1887" s="33">
        <f t="shared" si="52"/>
        <v>27000</v>
      </c>
      <c r="J1887" s="30" t="s">
        <v>1272</v>
      </c>
      <c r="K1887" s="5" t="s">
        <v>1267</v>
      </c>
    </row>
    <row r="1888" spans="1:11" ht="20">
      <c r="A1888" s="5" t="s">
        <v>1292</v>
      </c>
      <c r="B1888" s="31">
        <v>45505</v>
      </c>
      <c r="C1888" s="5" t="s">
        <v>1217</v>
      </c>
      <c r="D1888" s="32" t="s">
        <v>1218</v>
      </c>
      <c r="E1888" s="37">
        <v>6285774143273</v>
      </c>
      <c r="F1888" s="5" t="s">
        <v>1274</v>
      </c>
      <c r="G1888" s="28">
        <v>1</v>
      </c>
      <c r="H1888" s="33">
        <f>VLOOKUP($F1888,Produk!$B$2:$C$75,2,0)</f>
        <v>22000</v>
      </c>
      <c r="I1888" s="33">
        <f t="shared" si="52"/>
        <v>22000</v>
      </c>
      <c r="J1888" s="30" t="s">
        <v>1272</v>
      </c>
      <c r="K1888" s="5" t="s">
        <v>1267</v>
      </c>
    </row>
    <row r="1889" spans="1:11" ht="20">
      <c r="A1889" s="5" t="s">
        <v>1292</v>
      </c>
      <c r="B1889" s="31">
        <v>45505</v>
      </c>
      <c r="C1889" s="5" t="s">
        <v>182</v>
      </c>
      <c r="D1889" s="32" t="s">
        <v>183</v>
      </c>
      <c r="E1889" s="37">
        <v>62818300422</v>
      </c>
      <c r="F1889" s="5" t="s">
        <v>1265</v>
      </c>
      <c r="G1889" s="28">
        <v>1</v>
      </c>
      <c r="H1889" s="33">
        <f>VLOOKUP($F1889,Produk!$B$2:$C$75,2,0)</f>
        <v>35000</v>
      </c>
      <c r="I1889" s="33">
        <f t="shared" si="52"/>
        <v>35000</v>
      </c>
      <c r="J1889" s="30" t="s">
        <v>1299</v>
      </c>
      <c r="K1889" s="5" t="s">
        <v>1279</v>
      </c>
    </row>
    <row r="1890" spans="1:11" ht="20">
      <c r="A1890" s="5" t="s">
        <v>1270</v>
      </c>
      <c r="B1890" s="31">
        <v>45507</v>
      </c>
      <c r="C1890" s="5" t="s">
        <v>49</v>
      </c>
      <c r="D1890" s="32" t="s">
        <v>50</v>
      </c>
      <c r="E1890" s="37">
        <v>6285203461207</v>
      </c>
      <c r="F1890" s="5" t="s">
        <v>1265</v>
      </c>
      <c r="G1890" s="28">
        <v>3</v>
      </c>
      <c r="H1890" s="33">
        <f>VLOOKUP($F1890,Produk!$B$2:$C$75,2,0)</f>
        <v>35000</v>
      </c>
      <c r="I1890" s="33">
        <f t="shared" si="52"/>
        <v>105000</v>
      </c>
      <c r="J1890" s="30" t="s">
        <v>1299</v>
      </c>
      <c r="K1890" s="5" t="s">
        <v>1279</v>
      </c>
    </row>
    <row r="1891" spans="1:11" ht="20">
      <c r="A1891" s="5" t="s">
        <v>1270</v>
      </c>
      <c r="B1891" s="31">
        <v>45507</v>
      </c>
      <c r="C1891" s="5" t="s">
        <v>3</v>
      </c>
      <c r="D1891" s="32" t="s">
        <v>4</v>
      </c>
      <c r="E1891" s="37">
        <v>6281231177447</v>
      </c>
      <c r="F1891" s="5" t="s">
        <v>1285</v>
      </c>
      <c r="G1891" s="28">
        <v>4</v>
      </c>
      <c r="H1891" s="33">
        <f>VLOOKUP($F1891,Produk!$B$2:$C$75,2,0)</f>
        <v>10000</v>
      </c>
      <c r="I1891" s="33">
        <f t="shared" si="52"/>
        <v>40000</v>
      </c>
      <c r="J1891" s="30" t="s">
        <v>1266</v>
      </c>
      <c r="K1891" s="5" t="s">
        <v>1278</v>
      </c>
    </row>
    <row r="1892" spans="1:11" ht="20">
      <c r="A1892" s="5" t="s">
        <v>1270</v>
      </c>
      <c r="B1892" s="31">
        <v>45507</v>
      </c>
      <c r="C1892" s="5" t="s">
        <v>3</v>
      </c>
      <c r="D1892" s="32" t="s">
        <v>4</v>
      </c>
      <c r="E1892" s="37">
        <v>6281231177447</v>
      </c>
      <c r="F1892" s="5" t="s">
        <v>1290</v>
      </c>
      <c r="G1892" s="28">
        <v>1</v>
      </c>
      <c r="H1892" s="33">
        <f>VLOOKUP($F1892,Produk!$B$2:$C$75,2,0)</f>
        <v>40000</v>
      </c>
      <c r="I1892" s="33">
        <f t="shared" si="52"/>
        <v>40000</v>
      </c>
      <c r="J1892" s="30" t="s">
        <v>1266</v>
      </c>
      <c r="K1892" s="5" t="s">
        <v>1278</v>
      </c>
    </row>
    <row r="1893" spans="1:11" ht="20">
      <c r="A1893" s="5" t="s">
        <v>1270</v>
      </c>
      <c r="B1893" s="31">
        <v>45507</v>
      </c>
      <c r="C1893" s="5" t="s">
        <v>3</v>
      </c>
      <c r="D1893" s="32" t="s">
        <v>4</v>
      </c>
      <c r="E1893" s="37">
        <v>6281231177447</v>
      </c>
      <c r="F1893" s="5" t="s">
        <v>1265</v>
      </c>
      <c r="G1893" s="28">
        <v>1</v>
      </c>
      <c r="H1893" s="33">
        <f>VLOOKUP($F1893,Produk!$B$2:$C$75,2,0)</f>
        <v>35000</v>
      </c>
      <c r="I1893" s="33">
        <f t="shared" si="52"/>
        <v>35000</v>
      </c>
      <c r="J1893" s="30" t="s">
        <v>1266</v>
      </c>
      <c r="K1893" s="5" t="s">
        <v>1278</v>
      </c>
    </row>
    <row r="1894" spans="1:11" ht="20">
      <c r="A1894" s="5" t="s">
        <v>1270</v>
      </c>
      <c r="B1894" s="31">
        <v>45507</v>
      </c>
      <c r="C1894" s="5" t="s">
        <v>3</v>
      </c>
      <c r="D1894" s="32" t="s">
        <v>4</v>
      </c>
      <c r="E1894" s="37">
        <v>6281231177447</v>
      </c>
      <c r="F1894" s="5" t="s">
        <v>1326</v>
      </c>
      <c r="G1894" s="28">
        <v>1</v>
      </c>
      <c r="H1894" s="33">
        <f>VLOOKUP($F1894,Produk!$B$2:$C$75,2,0)</f>
        <v>28000</v>
      </c>
      <c r="I1894" s="33">
        <f t="shared" si="52"/>
        <v>28000</v>
      </c>
      <c r="J1894" s="30" t="s">
        <v>1266</v>
      </c>
      <c r="K1894" s="5" t="s">
        <v>1267</v>
      </c>
    </row>
    <row r="1895" spans="1:11" ht="20">
      <c r="A1895" s="5" t="s">
        <v>1270</v>
      </c>
      <c r="B1895" s="31">
        <v>45507</v>
      </c>
      <c r="C1895" s="5" t="s">
        <v>3</v>
      </c>
      <c r="D1895" s="32" t="s">
        <v>4</v>
      </c>
      <c r="E1895" s="37">
        <v>6281231177447</v>
      </c>
      <c r="F1895" s="5" t="s">
        <v>1274</v>
      </c>
      <c r="G1895" s="28">
        <v>1</v>
      </c>
      <c r="H1895" s="33">
        <f>VLOOKUP($F1895,Produk!$B$2:$C$75,2,0)</f>
        <v>22000</v>
      </c>
      <c r="I1895" s="33">
        <f t="shared" si="52"/>
        <v>22000</v>
      </c>
      <c r="J1895" s="30" t="s">
        <v>1266</v>
      </c>
      <c r="K1895" s="5" t="s">
        <v>1267</v>
      </c>
    </row>
    <row r="1896" spans="1:11" ht="20">
      <c r="A1896" s="5" t="s">
        <v>1270</v>
      </c>
      <c r="B1896" s="31">
        <v>45507</v>
      </c>
      <c r="C1896" s="5" t="s">
        <v>1219</v>
      </c>
      <c r="D1896" s="32" t="s">
        <v>215</v>
      </c>
      <c r="E1896" s="37">
        <v>6285211243425</v>
      </c>
      <c r="F1896" s="5" t="s">
        <v>1265</v>
      </c>
      <c r="G1896" s="28">
        <v>1</v>
      </c>
      <c r="H1896" s="33">
        <f>VLOOKUP($F1896,Produk!$B$2:$C$75,2,0)</f>
        <v>35000</v>
      </c>
      <c r="I1896" s="33">
        <f t="shared" si="52"/>
        <v>35000</v>
      </c>
      <c r="J1896" s="30" t="s">
        <v>1266</v>
      </c>
      <c r="K1896" s="5" t="s">
        <v>1267</v>
      </c>
    </row>
    <row r="1897" spans="1:11" ht="20">
      <c r="A1897" s="5" t="s">
        <v>1270</v>
      </c>
      <c r="B1897" s="31">
        <v>45507</v>
      </c>
      <c r="C1897" s="5" t="s">
        <v>1219</v>
      </c>
      <c r="D1897" s="32" t="s">
        <v>215</v>
      </c>
      <c r="E1897" s="37">
        <v>6285211243425</v>
      </c>
      <c r="F1897" s="5" t="s">
        <v>1290</v>
      </c>
      <c r="G1897" s="28">
        <v>1</v>
      </c>
      <c r="H1897" s="33">
        <f>VLOOKUP($F1897,Produk!$B$2:$C$75,2,0)</f>
        <v>40000</v>
      </c>
      <c r="I1897" s="33">
        <f t="shared" si="52"/>
        <v>40000</v>
      </c>
      <c r="J1897" s="30" t="s">
        <v>1266</v>
      </c>
      <c r="K1897" s="5" t="s">
        <v>1267</v>
      </c>
    </row>
    <row r="1898" spans="1:11" ht="20">
      <c r="A1898" s="5" t="s">
        <v>1270</v>
      </c>
      <c r="B1898" s="31">
        <v>45507</v>
      </c>
      <c r="C1898" s="5" t="s">
        <v>1219</v>
      </c>
      <c r="D1898" s="32" t="s">
        <v>215</v>
      </c>
      <c r="E1898" s="37">
        <v>6285211243425</v>
      </c>
      <c r="F1898" s="5" t="s">
        <v>1268</v>
      </c>
      <c r="G1898" s="28">
        <v>1</v>
      </c>
      <c r="H1898" s="33">
        <f>VLOOKUP($F1898,Produk!$B$2:$C$75,2,0)</f>
        <v>35000</v>
      </c>
      <c r="I1898" s="33">
        <f t="shared" si="52"/>
        <v>35000</v>
      </c>
      <c r="J1898" s="30" t="s">
        <v>1266</v>
      </c>
      <c r="K1898" s="5" t="s">
        <v>1267</v>
      </c>
    </row>
    <row r="1899" spans="1:11" ht="20">
      <c r="A1899" s="5" t="s">
        <v>1270</v>
      </c>
      <c r="B1899" s="31">
        <v>45507</v>
      </c>
      <c r="C1899" s="5" t="s">
        <v>1219</v>
      </c>
      <c r="D1899" s="32" t="s">
        <v>215</v>
      </c>
      <c r="E1899" s="37">
        <v>6285211243425</v>
      </c>
      <c r="F1899" s="5" t="s">
        <v>1285</v>
      </c>
      <c r="G1899" s="28">
        <v>1</v>
      </c>
      <c r="H1899" s="33">
        <f>VLOOKUP($F1899,Produk!$B$2:$C$75,2,0)</f>
        <v>10000</v>
      </c>
      <c r="I1899" s="33">
        <f t="shared" si="52"/>
        <v>10000</v>
      </c>
      <c r="J1899" s="30" t="s">
        <v>1266</v>
      </c>
      <c r="K1899" s="5" t="s">
        <v>1267</v>
      </c>
    </row>
    <row r="1900" spans="1:11" ht="20">
      <c r="A1900" s="5" t="s">
        <v>1270</v>
      </c>
      <c r="B1900" s="31">
        <v>45507</v>
      </c>
      <c r="C1900" s="5" t="s">
        <v>1219</v>
      </c>
      <c r="D1900" s="32" t="s">
        <v>215</v>
      </c>
      <c r="E1900" s="37">
        <v>6285211243425</v>
      </c>
      <c r="F1900" s="5" t="s">
        <v>1330</v>
      </c>
      <c r="G1900" s="28">
        <v>1</v>
      </c>
      <c r="H1900" s="33">
        <f>VLOOKUP($F1900,Produk!$B$2:$C$75,2,0)</f>
        <v>21000</v>
      </c>
      <c r="I1900" s="33">
        <f t="shared" si="52"/>
        <v>21000</v>
      </c>
      <c r="J1900" s="30" t="s">
        <v>1266</v>
      </c>
      <c r="K1900" s="5" t="s">
        <v>1267</v>
      </c>
    </row>
    <row r="1901" spans="1:11" ht="20">
      <c r="A1901" s="5" t="s">
        <v>1270</v>
      </c>
      <c r="B1901" s="31">
        <v>45507</v>
      </c>
      <c r="C1901" s="5" t="s">
        <v>1220</v>
      </c>
      <c r="D1901" s="32" t="s">
        <v>1221</v>
      </c>
      <c r="E1901" s="37">
        <v>6282139855254</v>
      </c>
      <c r="F1901" s="5" t="s">
        <v>1265</v>
      </c>
      <c r="G1901" s="28">
        <v>1</v>
      </c>
      <c r="H1901" s="33">
        <f>VLOOKUP($F1901,Produk!$B$2:$C$75,2,0)</f>
        <v>35000</v>
      </c>
      <c r="I1901" s="33">
        <f t="shared" si="52"/>
        <v>35000</v>
      </c>
      <c r="J1901" s="30" t="s">
        <v>1272</v>
      </c>
      <c r="K1901" s="5" t="s">
        <v>1267</v>
      </c>
    </row>
    <row r="1902" spans="1:11" ht="20">
      <c r="A1902" s="5" t="s">
        <v>1270</v>
      </c>
      <c r="B1902" s="31">
        <v>45507</v>
      </c>
      <c r="C1902" s="5" t="s">
        <v>1220</v>
      </c>
      <c r="D1902" s="32" t="s">
        <v>1221</v>
      </c>
      <c r="E1902" s="37">
        <v>6282139855254</v>
      </c>
      <c r="F1902" s="5" t="s">
        <v>1273</v>
      </c>
      <c r="G1902" s="28">
        <v>1</v>
      </c>
      <c r="H1902" s="33">
        <f>VLOOKUP($F1902,Produk!$B$2:$C$75,2,0)</f>
        <v>22000</v>
      </c>
      <c r="I1902" s="33">
        <f t="shared" si="52"/>
        <v>22000</v>
      </c>
      <c r="J1902" s="30" t="s">
        <v>1272</v>
      </c>
      <c r="K1902" s="5" t="s">
        <v>1267</v>
      </c>
    </row>
    <row r="1903" spans="1:11" ht="20">
      <c r="A1903" s="5" t="s">
        <v>1270</v>
      </c>
      <c r="B1903" s="31">
        <v>45507</v>
      </c>
      <c r="C1903" s="5" t="s">
        <v>853</v>
      </c>
      <c r="D1903" s="32" t="s">
        <v>854</v>
      </c>
      <c r="E1903" s="37">
        <v>628123577539</v>
      </c>
      <c r="F1903" s="5" t="s">
        <v>1289</v>
      </c>
      <c r="G1903" s="28">
        <v>1</v>
      </c>
      <c r="H1903" s="33">
        <f>VLOOKUP($F1903,Produk!$B$2:$C$75,2,0)</f>
        <v>30000</v>
      </c>
      <c r="I1903" s="33">
        <f t="shared" si="52"/>
        <v>30000</v>
      </c>
      <c r="J1903" s="30" t="s">
        <v>1299</v>
      </c>
      <c r="K1903" s="5" t="s">
        <v>1279</v>
      </c>
    </row>
    <row r="1904" spans="1:11" ht="20">
      <c r="A1904" s="5" t="s">
        <v>1270</v>
      </c>
      <c r="B1904" s="31">
        <v>45507</v>
      </c>
      <c r="C1904" s="5" t="s">
        <v>853</v>
      </c>
      <c r="D1904" s="32" t="s">
        <v>854</v>
      </c>
      <c r="E1904" s="37">
        <v>628123577539</v>
      </c>
      <c r="F1904" s="5" t="s">
        <v>1265</v>
      </c>
      <c r="G1904" s="28">
        <v>1</v>
      </c>
      <c r="H1904" s="33">
        <f>VLOOKUP($F1904,Produk!$B$2:$C$75,2,0)</f>
        <v>35000</v>
      </c>
      <c r="I1904" s="33">
        <f t="shared" si="52"/>
        <v>35000</v>
      </c>
      <c r="J1904" s="30" t="s">
        <v>1299</v>
      </c>
      <c r="K1904" s="5" t="s">
        <v>1279</v>
      </c>
    </row>
    <row r="1905" spans="1:11" ht="20">
      <c r="A1905" s="5" t="s">
        <v>1270</v>
      </c>
      <c r="B1905" s="31">
        <v>45507</v>
      </c>
      <c r="C1905" s="5" t="s">
        <v>853</v>
      </c>
      <c r="D1905" s="32" t="s">
        <v>854</v>
      </c>
      <c r="E1905" s="37">
        <v>628123577539</v>
      </c>
      <c r="F1905" s="5" t="s">
        <v>1269</v>
      </c>
      <c r="G1905" s="28">
        <v>1</v>
      </c>
      <c r="H1905" s="33">
        <f>VLOOKUP($F1905,Produk!$B$2:$C$75,2,0)</f>
        <v>28000</v>
      </c>
      <c r="I1905" s="33">
        <f t="shared" si="52"/>
        <v>28000</v>
      </c>
      <c r="J1905" s="30" t="s">
        <v>1299</v>
      </c>
      <c r="K1905" s="5" t="s">
        <v>1279</v>
      </c>
    </row>
    <row r="1906" spans="1:11" ht="20">
      <c r="A1906" s="5" t="s">
        <v>1270</v>
      </c>
      <c r="B1906" s="31">
        <v>45507</v>
      </c>
      <c r="C1906" s="5" t="s">
        <v>853</v>
      </c>
      <c r="D1906" s="32" t="s">
        <v>854</v>
      </c>
      <c r="E1906" s="37">
        <v>628123577539</v>
      </c>
      <c r="F1906" s="5" t="s">
        <v>1268</v>
      </c>
      <c r="G1906" s="28">
        <v>2</v>
      </c>
      <c r="H1906" s="33">
        <f>VLOOKUP($F1906,Produk!$B$2:$C$75,2,0)</f>
        <v>35000</v>
      </c>
      <c r="I1906" s="33">
        <f t="shared" si="52"/>
        <v>70000</v>
      </c>
      <c r="J1906" s="30" t="s">
        <v>1299</v>
      </c>
      <c r="K1906" s="5" t="s">
        <v>1279</v>
      </c>
    </row>
    <row r="1907" spans="1:11" ht="20">
      <c r="A1907" s="5" t="s">
        <v>1270</v>
      </c>
      <c r="B1907" s="31">
        <v>45507</v>
      </c>
      <c r="C1907" s="5" t="s">
        <v>853</v>
      </c>
      <c r="D1907" s="32" t="s">
        <v>854</v>
      </c>
      <c r="E1907" s="37">
        <v>628123577539</v>
      </c>
      <c r="F1907" s="5" t="s">
        <v>1285</v>
      </c>
      <c r="G1907" s="28">
        <v>3</v>
      </c>
      <c r="H1907" s="33">
        <f>VLOOKUP($F1907,Produk!$B$2:$C$75,2,0)</f>
        <v>10000</v>
      </c>
      <c r="I1907" s="33">
        <f t="shared" si="52"/>
        <v>30000</v>
      </c>
      <c r="J1907" s="30" t="s">
        <v>1299</v>
      </c>
      <c r="K1907" s="5" t="s">
        <v>1279</v>
      </c>
    </row>
    <row r="1908" spans="1:11" ht="20">
      <c r="A1908" s="5" t="s">
        <v>1281</v>
      </c>
      <c r="B1908" s="31">
        <v>45510</v>
      </c>
      <c r="C1908" s="5" t="s">
        <v>467</v>
      </c>
      <c r="D1908" s="32" t="s">
        <v>468</v>
      </c>
      <c r="E1908" s="37">
        <v>6281232222388</v>
      </c>
      <c r="F1908" s="5" t="s">
        <v>1315</v>
      </c>
      <c r="G1908" s="28">
        <v>1</v>
      </c>
      <c r="H1908" s="33">
        <f>VLOOKUP($F1908,Produk!$B$2:$C$75,2,0)</f>
        <v>8000</v>
      </c>
      <c r="I1908" s="33">
        <f t="shared" si="52"/>
        <v>8000</v>
      </c>
      <c r="J1908" s="30" t="s">
        <v>1266</v>
      </c>
      <c r="K1908" s="5" t="s">
        <v>1267</v>
      </c>
    </row>
    <row r="1909" spans="1:11" ht="20">
      <c r="A1909" s="5" t="s">
        <v>1280</v>
      </c>
      <c r="B1909" s="31">
        <v>45523</v>
      </c>
      <c r="C1909" s="5" t="s">
        <v>182</v>
      </c>
      <c r="D1909" s="32" t="s">
        <v>183</v>
      </c>
      <c r="E1909" s="37">
        <v>62818300422</v>
      </c>
      <c r="F1909" s="5" t="s">
        <v>1265</v>
      </c>
      <c r="G1909" s="28">
        <v>1</v>
      </c>
      <c r="H1909" s="33">
        <f>VLOOKUP($F1909,Produk!$B$2:$C$75,2,0)</f>
        <v>35000</v>
      </c>
      <c r="I1909" s="33">
        <f t="shared" si="52"/>
        <v>35000</v>
      </c>
      <c r="J1909" s="30" t="s">
        <v>1299</v>
      </c>
      <c r="K1909" s="5" t="s">
        <v>1279</v>
      </c>
    </row>
    <row r="1910" spans="1:11" ht="20">
      <c r="A1910" s="5" t="s">
        <v>1280</v>
      </c>
      <c r="B1910" s="31">
        <v>45523</v>
      </c>
      <c r="C1910" s="5" t="s">
        <v>182</v>
      </c>
      <c r="D1910" s="32" t="s">
        <v>183</v>
      </c>
      <c r="E1910" s="37">
        <v>62818300422</v>
      </c>
      <c r="F1910" s="5" t="s">
        <v>1286</v>
      </c>
      <c r="G1910" s="28">
        <v>1</v>
      </c>
      <c r="H1910" s="33">
        <f>VLOOKUP($F1910,Produk!$B$2:$C$75,2,0)</f>
        <v>25000</v>
      </c>
      <c r="I1910" s="33">
        <f t="shared" si="52"/>
        <v>25000</v>
      </c>
      <c r="J1910" s="30" t="s">
        <v>1299</v>
      </c>
      <c r="K1910" s="5" t="s">
        <v>1279</v>
      </c>
    </row>
    <row r="1911" spans="1:11" ht="20">
      <c r="A1911" s="5" t="s">
        <v>1284</v>
      </c>
      <c r="B1911" s="31">
        <v>45525</v>
      </c>
      <c r="C1911" s="5" t="s">
        <v>66</v>
      </c>
      <c r="D1911" s="32" t="s">
        <v>67</v>
      </c>
      <c r="E1911" s="37">
        <v>6282221159273</v>
      </c>
      <c r="F1911" s="5" t="s">
        <v>1286</v>
      </c>
      <c r="G1911" s="28">
        <v>1</v>
      </c>
      <c r="H1911" s="33">
        <f>VLOOKUP($F1911,Produk!$B$2:$C$75,2,0)</f>
        <v>25000</v>
      </c>
      <c r="I1911" s="33">
        <f t="shared" si="52"/>
        <v>25000</v>
      </c>
      <c r="J1911" s="30" t="s">
        <v>1299</v>
      </c>
      <c r="K1911" s="5" t="s">
        <v>1279</v>
      </c>
    </row>
    <row r="1912" spans="1:11" ht="20">
      <c r="A1912" s="5" t="s">
        <v>1284</v>
      </c>
      <c r="B1912" s="31">
        <v>45525</v>
      </c>
      <c r="C1912" s="5" t="s">
        <v>66</v>
      </c>
      <c r="D1912" s="32" t="s">
        <v>67</v>
      </c>
      <c r="E1912" s="37">
        <v>6282221159273</v>
      </c>
      <c r="F1912" s="5" t="s">
        <v>1268</v>
      </c>
      <c r="G1912" s="28">
        <v>1</v>
      </c>
      <c r="H1912" s="33">
        <f>VLOOKUP($F1912,Produk!$B$2:$C$75,2,0)</f>
        <v>35000</v>
      </c>
      <c r="I1912" s="33">
        <f t="shared" si="52"/>
        <v>35000</v>
      </c>
      <c r="J1912" s="30" t="s">
        <v>1299</v>
      </c>
      <c r="K1912" s="5" t="s">
        <v>1279</v>
      </c>
    </row>
    <row r="1913" spans="1:11" ht="20">
      <c r="A1913" s="5" t="s">
        <v>1284</v>
      </c>
      <c r="B1913" s="31">
        <v>45525</v>
      </c>
      <c r="C1913" s="5" t="s">
        <v>66</v>
      </c>
      <c r="D1913" s="32" t="s">
        <v>67</v>
      </c>
      <c r="E1913" s="37">
        <v>6282221159273</v>
      </c>
      <c r="F1913" s="5" t="s">
        <v>1265</v>
      </c>
      <c r="G1913" s="28">
        <v>1</v>
      </c>
      <c r="H1913" s="33">
        <f>VLOOKUP($F1913,Produk!$B$2:$C$75,2,0)</f>
        <v>35000</v>
      </c>
      <c r="I1913" s="33">
        <f t="shared" si="52"/>
        <v>35000</v>
      </c>
      <c r="J1913" s="30" t="s">
        <v>1299</v>
      </c>
      <c r="K1913" s="5" t="s">
        <v>1279</v>
      </c>
    </row>
    <row r="1914" spans="1:11" ht="20">
      <c r="A1914" s="5" t="s">
        <v>1284</v>
      </c>
      <c r="B1914" s="31">
        <v>45525</v>
      </c>
      <c r="C1914" s="5" t="s">
        <v>3</v>
      </c>
      <c r="D1914" s="32" t="s">
        <v>4</v>
      </c>
      <c r="E1914" s="37">
        <v>6281231177447</v>
      </c>
      <c r="F1914" s="5" t="s">
        <v>1285</v>
      </c>
      <c r="G1914" s="28">
        <v>1</v>
      </c>
      <c r="H1914" s="33">
        <f>VLOOKUP($F1914,Produk!$B$2:$C$75,2,0)</f>
        <v>10000</v>
      </c>
      <c r="I1914" s="33">
        <f t="shared" si="52"/>
        <v>10000</v>
      </c>
      <c r="J1914" s="30" t="s">
        <v>1266</v>
      </c>
      <c r="K1914" s="5" t="s">
        <v>1267</v>
      </c>
    </row>
    <row r="1915" spans="1:11" ht="20">
      <c r="A1915" s="5" t="s">
        <v>1264</v>
      </c>
      <c r="B1915" s="31">
        <v>45527</v>
      </c>
      <c r="C1915" s="5" t="s">
        <v>3</v>
      </c>
      <c r="D1915" s="32" t="s">
        <v>4</v>
      </c>
      <c r="E1915" s="37">
        <v>6281231177447</v>
      </c>
      <c r="F1915" s="5" t="s">
        <v>1265</v>
      </c>
      <c r="G1915" s="28">
        <v>2</v>
      </c>
      <c r="H1915" s="33">
        <f>VLOOKUP($F1915,Produk!$B$2:$C$75,2,0)</f>
        <v>35000</v>
      </c>
      <c r="I1915" s="33">
        <f t="shared" si="52"/>
        <v>70000</v>
      </c>
      <c r="J1915" s="30" t="s">
        <v>1272</v>
      </c>
      <c r="K1915" s="5" t="s">
        <v>1267</v>
      </c>
    </row>
    <row r="1916" spans="1:11" ht="20">
      <c r="A1916" s="5" t="s">
        <v>1264</v>
      </c>
      <c r="B1916" s="31">
        <v>45527</v>
      </c>
      <c r="C1916" s="5" t="s">
        <v>3</v>
      </c>
      <c r="D1916" s="32" t="s">
        <v>4</v>
      </c>
      <c r="E1916" s="37">
        <v>6281231177447</v>
      </c>
      <c r="F1916" s="5" t="s">
        <v>1274</v>
      </c>
      <c r="G1916" s="28">
        <v>1</v>
      </c>
      <c r="H1916" s="33">
        <f>VLOOKUP($F1916,Produk!$B$2:$C$75,2,0)</f>
        <v>22000</v>
      </c>
      <c r="I1916" s="33">
        <f t="shared" si="52"/>
        <v>22000</v>
      </c>
      <c r="J1916" s="30" t="s">
        <v>1272</v>
      </c>
      <c r="K1916" s="5" t="s">
        <v>1267</v>
      </c>
    </row>
    <row r="1917" spans="1:11" ht="20">
      <c r="A1917" s="5" t="s">
        <v>1264</v>
      </c>
      <c r="B1917" s="31">
        <v>45527</v>
      </c>
      <c r="C1917" s="5" t="s">
        <v>1226</v>
      </c>
      <c r="D1917" s="32" t="s">
        <v>1227</v>
      </c>
      <c r="E1917" s="37">
        <v>6282232524401</v>
      </c>
      <c r="F1917" s="5" t="s">
        <v>1285</v>
      </c>
      <c r="G1917" s="28">
        <v>1</v>
      </c>
      <c r="H1917" s="33">
        <f>VLOOKUP($F1917,Produk!$B$2:$C$75,2,0)</f>
        <v>10000</v>
      </c>
      <c r="I1917" s="33">
        <f t="shared" si="52"/>
        <v>10000</v>
      </c>
      <c r="J1917" s="30" t="s">
        <v>1266</v>
      </c>
      <c r="K1917" s="5" t="s">
        <v>1267</v>
      </c>
    </row>
    <row r="1918" spans="1:11" ht="20">
      <c r="A1918" s="5" t="s">
        <v>1264</v>
      </c>
      <c r="B1918" s="31">
        <v>45527</v>
      </c>
      <c r="C1918" s="5" t="s">
        <v>1226</v>
      </c>
      <c r="D1918" s="32" t="s">
        <v>1227</v>
      </c>
      <c r="E1918" s="37">
        <v>6282232524401</v>
      </c>
      <c r="F1918" s="5" t="s">
        <v>1287</v>
      </c>
      <c r="G1918" s="28">
        <v>1</v>
      </c>
      <c r="H1918" s="33">
        <f>VLOOKUP($F1918,Produk!$B$2:$C$75,2,0)</f>
        <v>27000</v>
      </c>
      <c r="I1918" s="33">
        <f t="shared" si="52"/>
        <v>27000</v>
      </c>
      <c r="J1918" s="30" t="s">
        <v>1266</v>
      </c>
      <c r="K1918" s="5" t="s">
        <v>1267</v>
      </c>
    </row>
    <row r="1919" spans="1:11" ht="20">
      <c r="A1919" s="5" t="s">
        <v>1270</v>
      </c>
      <c r="B1919" s="31">
        <v>45528</v>
      </c>
      <c r="C1919" s="5" t="s">
        <v>3</v>
      </c>
      <c r="D1919" s="32" t="s">
        <v>4</v>
      </c>
      <c r="E1919" s="37">
        <v>6281231177447</v>
      </c>
      <c r="F1919" s="5" t="s">
        <v>1268</v>
      </c>
      <c r="G1919" s="28">
        <v>1</v>
      </c>
      <c r="H1919" s="33">
        <f>VLOOKUP($F1919,Produk!$B$2:$C$75,2,0)</f>
        <v>35000</v>
      </c>
      <c r="I1919" s="33">
        <f t="shared" si="52"/>
        <v>35000</v>
      </c>
      <c r="J1919" s="30" t="s">
        <v>1272</v>
      </c>
      <c r="K1919" s="5" t="s">
        <v>1267</v>
      </c>
    </row>
    <row r="1920" spans="1:11" ht="20">
      <c r="A1920" s="5" t="s">
        <v>1270</v>
      </c>
      <c r="B1920" s="31">
        <v>45528</v>
      </c>
      <c r="C1920" s="5" t="s">
        <v>3</v>
      </c>
      <c r="D1920" s="32" t="s">
        <v>4</v>
      </c>
      <c r="E1920" s="37">
        <v>6281231177447</v>
      </c>
      <c r="F1920" s="5" t="s">
        <v>1325</v>
      </c>
      <c r="G1920" s="28">
        <v>1</v>
      </c>
      <c r="H1920" s="33">
        <f>VLOOKUP($F1920,Produk!$B$2:$C$75,2,0)</f>
        <v>22000</v>
      </c>
      <c r="I1920" s="33">
        <f t="shared" si="52"/>
        <v>22000</v>
      </c>
      <c r="J1920" s="30" t="s">
        <v>1272</v>
      </c>
      <c r="K1920" s="5" t="s">
        <v>1267</v>
      </c>
    </row>
    <row r="1921" spans="1:11" ht="20">
      <c r="A1921" s="5" t="s">
        <v>1270</v>
      </c>
      <c r="B1921" s="31">
        <v>45528</v>
      </c>
      <c r="C1921" s="5" t="s">
        <v>3</v>
      </c>
      <c r="D1921" s="32" t="s">
        <v>4</v>
      </c>
      <c r="E1921" s="37">
        <v>6281231177447</v>
      </c>
      <c r="F1921" s="5" t="s">
        <v>1287</v>
      </c>
      <c r="G1921" s="28">
        <v>1</v>
      </c>
      <c r="H1921" s="33">
        <f>VLOOKUP($F1921,Produk!$B$2:$C$75,2,0)</f>
        <v>27000</v>
      </c>
      <c r="I1921" s="33">
        <f t="shared" si="52"/>
        <v>27000</v>
      </c>
      <c r="J1921" s="30" t="s">
        <v>1272</v>
      </c>
      <c r="K1921" s="5" t="s">
        <v>1267</v>
      </c>
    </row>
    <row r="1922" spans="1:11" ht="20">
      <c r="A1922" s="5" t="s">
        <v>1270</v>
      </c>
      <c r="B1922" s="31">
        <v>45528</v>
      </c>
      <c r="C1922" s="5" t="s">
        <v>1230</v>
      </c>
      <c r="D1922" s="32" t="s">
        <v>125</v>
      </c>
      <c r="E1922" s="37">
        <v>6281297906841</v>
      </c>
      <c r="F1922" s="5" t="s">
        <v>1287</v>
      </c>
      <c r="G1922" s="28">
        <v>1</v>
      </c>
      <c r="H1922" s="33">
        <f>VLOOKUP($F1922,Produk!$B$2:$C$75,2,0)</f>
        <v>27000</v>
      </c>
      <c r="I1922" s="33">
        <f t="shared" si="52"/>
        <v>27000</v>
      </c>
      <c r="J1922" s="30" t="s">
        <v>1272</v>
      </c>
      <c r="K1922" s="5" t="s">
        <v>1267</v>
      </c>
    </row>
    <row r="1923" spans="1:11" ht="20">
      <c r="A1923" s="5" t="s">
        <v>1270</v>
      </c>
      <c r="B1923" s="31">
        <v>45528</v>
      </c>
      <c r="C1923" s="5" t="s">
        <v>1230</v>
      </c>
      <c r="D1923" s="32" t="s">
        <v>125</v>
      </c>
      <c r="E1923" s="37">
        <v>6281297906841</v>
      </c>
      <c r="F1923" s="5" t="s">
        <v>1317</v>
      </c>
      <c r="G1923" s="28">
        <v>1</v>
      </c>
      <c r="H1923" s="33">
        <f>VLOOKUP($F1923,Produk!$B$2:$C$75,2,0)</f>
        <v>27000</v>
      </c>
      <c r="I1923" s="33">
        <f t="shared" si="52"/>
        <v>27000</v>
      </c>
      <c r="J1923" s="30" t="s">
        <v>1272</v>
      </c>
      <c r="K1923" s="5" t="s">
        <v>1267</v>
      </c>
    </row>
    <row r="1924" spans="1:11" ht="20">
      <c r="A1924" s="5" t="s">
        <v>1264</v>
      </c>
      <c r="B1924" s="31">
        <v>45534</v>
      </c>
      <c r="C1924" s="5" t="s">
        <v>3</v>
      </c>
      <c r="D1924" s="32" t="s">
        <v>4</v>
      </c>
      <c r="E1924" s="37">
        <v>6281231177447</v>
      </c>
      <c r="F1924" s="5" t="s">
        <v>1293</v>
      </c>
      <c r="G1924" s="28">
        <v>1</v>
      </c>
      <c r="H1924" s="33">
        <f>VLOOKUP($F1924,Produk!$B$2:$C$75,2,0)</f>
        <v>25000</v>
      </c>
      <c r="I1924" s="33">
        <f t="shared" si="52"/>
        <v>25000</v>
      </c>
      <c r="J1924" s="26" t="s">
        <v>1494</v>
      </c>
      <c r="K1924" s="5" t="s">
        <v>1267</v>
      </c>
    </row>
    <row r="1925" spans="1:11" ht="20">
      <c r="A1925" s="5" t="s">
        <v>1264</v>
      </c>
      <c r="B1925" s="31">
        <v>45534</v>
      </c>
      <c r="C1925" s="5" t="s">
        <v>3</v>
      </c>
      <c r="D1925" s="32" t="s">
        <v>4</v>
      </c>
      <c r="E1925" s="37">
        <v>6281231177447</v>
      </c>
      <c r="F1925" s="5" t="s">
        <v>1371</v>
      </c>
      <c r="G1925" s="28">
        <v>1</v>
      </c>
      <c r="H1925" s="33">
        <f>VLOOKUP($F1925,Produk!$B$2:$C$75,2,0)</f>
        <v>25000</v>
      </c>
      <c r="I1925" s="33">
        <f t="shared" si="52"/>
        <v>25000</v>
      </c>
      <c r="J1925" s="26" t="s">
        <v>1494</v>
      </c>
      <c r="K1925" s="5" t="s">
        <v>1267</v>
      </c>
    </row>
    <row r="1926" spans="1:11" ht="20">
      <c r="A1926" s="5" t="s">
        <v>1281</v>
      </c>
      <c r="B1926" s="31">
        <v>45538</v>
      </c>
      <c r="C1926" s="5" t="s">
        <v>3</v>
      </c>
      <c r="D1926" s="32" t="s">
        <v>4</v>
      </c>
      <c r="E1926" s="37">
        <v>6281231177447</v>
      </c>
      <c r="F1926" s="5" t="s">
        <v>1371</v>
      </c>
      <c r="G1926" s="28">
        <v>1</v>
      </c>
      <c r="H1926" s="33">
        <f>VLOOKUP($F1926,Produk!$B$2:$C$75,2,0)</f>
        <v>25000</v>
      </c>
      <c r="I1926" s="33">
        <f t="shared" si="52"/>
        <v>25000</v>
      </c>
      <c r="J1926" s="26" t="s">
        <v>1494</v>
      </c>
      <c r="K1926" s="5" t="s">
        <v>1267</v>
      </c>
    </row>
    <row r="1927" spans="1:11" ht="20">
      <c r="A1927" s="5" t="s">
        <v>1281</v>
      </c>
      <c r="B1927" s="31">
        <v>45538</v>
      </c>
      <c r="C1927" s="5" t="s">
        <v>3</v>
      </c>
      <c r="D1927" s="32" t="s">
        <v>4</v>
      </c>
      <c r="E1927" s="37">
        <v>6281231177447</v>
      </c>
      <c r="F1927" s="5" t="s">
        <v>1330</v>
      </c>
      <c r="G1927" s="28">
        <v>1</v>
      </c>
      <c r="H1927" s="33">
        <f>VLOOKUP($F1927,Produk!$B$2:$C$75,2,0)</f>
        <v>21000</v>
      </c>
      <c r="I1927" s="33">
        <f t="shared" si="52"/>
        <v>21000</v>
      </c>
      <c r="J1927" s="26" t="s">
        <v>1494</v>
      </c>
      <c r="K1927" s="5" t="s">
        <v>1267</v>
      </c>
    </row>
    <row r="1928" spans="1:11" ht="20">
      <c r="A1928" s="5" t="s">
        <v>1281</v>
      </c>
      <c r="B1928" s="31">
        <v>45538</v>
      </c>
      <c r="C1928" s="5" t="s">
        <v>3</v>
      </c>
      <c r="D1928" s="32" t="s">
        <v>4</v>
      </c>
      <c r="E1928" s="37">
        <v>6281231177447</v>
      </c>
      <c r="F1928" s="5" t="s">
        <v>1285</v>
      </c>
      <c r="G1928" s="28">
        <v>2</v>
      </c>
      <c r="H1928" s="33">
        <f>VLOOKUP($F1928,Produk!$B$2:$C$75,2,0)</f>
        <v>10000</v>
      </c>
      <c r="I1928" s="33">
        <f t="shared" si="52"/>
        <v>20000</v>
      </c>
      <c r="J1928" s="26" t="s">
        <v>1272</v>
      </c>
      <c r="K1928" s="5" t="s">
        <v>1267</v>
      </c>
    </row>
    <row r="1929" spans="1:11" ht="20">
      <c r="A1929" s="5" t="s">
        <v>1281</v>
      </c>
      <c r="B1929" s="31">
        <v>45538</v>
      </c>
      <c r="C1929" s="5" t="s">
        <v>3</v>
      </c>
      <c r="D1929" s="32" t="s">
        <v>4</v>
      </c>
      <c r="E1929" s="37">
        <v>6281231177447</v>
      </c>
      <c r="F1929" s="5" t="s">
        <v>1288</v>
      </c>
      <c r="G1929" s="28">
        <v>1</v>
      </c>
      <c r="H1929" s="33">
        <f>VLOOKUP($F1929,Produk!$B$2:$C$75,2,0)</f>
        <v>35000</v>
      </c>
      <c r="I1929" s="33">
        <f t="shared" si="52"/>
        <v>35000</v>
      </c>
      <c r="J1929" s="26" t="s">
        <v>1272</v>
      </c>
      <c r="K1929" s="5" t="s">
        <v>1267</v>
      </c>
    </row>
    <row r="1930" spans="1:11" ht="20">
      <c r="A1930" s="5" t="s">
        <v>1292</v>
      </c>
      <c r="B1930" s="31">
        <v>45540</v>
      </c>
      <c r="C1930" s="5" t="s">
        <v>182</v>
      </c>
      <c r="D1930" s="32" t="s">
        <v>183</v>
      </c>
      <c r="E1930" s="37">
        <v>62818300422</v>
      </c>
      <c r="F1930" s="5" t="s">
        <v>1316</v>
      </c>
      <c r="G1930" s="28">
        <v>2</v>
      </c>
      <c r="H1930" s="33">
        <f>VLOOKUP($F1930,Produk!$B$2:$C$75,2,0)</f>
        <v>30000</v>
      </c>
      <c r="I1930" s="33">
        <f t="shared" si="52"/>
        <v>60000</v>
      </c>
      <c r="J1930" s="26" t="s">
        <v>1272</v>
      </c>
      <c r="K1930" s="5" t="s">
        <v>1278</v>
      </c>
    </row>
    <row r="1931" spans="1:11" ht="20">
      <c r="A1931" s="5" t="s">
        <v>1292</v>
      </c>
      <c r="B1931" s="31">
        <v>45540</v>
      </c>
      <c r="C1931" s="5" t="s">
        <v>182</v>
      </c>
      <c r="D1931" s="32" t="s">
        <v>183</v>
      </c>
      <c r="E1931" s="37">
        <v>62818300422</v>
      </c>
      <c r="F1931" s="5" t="s">
        <v>1370</v>
      </c>
      <c r="G1931" s="28">
        <v>2</v>
      </c>
      <c r="H1931" s="33">
        <f>VLOOKUP($F1931,Produk!$B$2:$C$75,2,0)</f>
        <v>28000</v>
      </c>
      <c r="I1931" s="33">
        <f t="shared" si="52"/>
        <v>56000</v>
      </c>
      <c r="J1931" s="26" t="s">
        <v>1272</v>
      </c>
      <c r="K1931" s="5" t="s">
        <v>1278</v>
      </c>
    </row>
    <row r="1932" spans="1:11" ht="20">
      <c r="A1932" s="5" t="s">
        <v>1292</v>
      </c>
      <c r="B1932" s="31">
        <v>45540</v>
      </c>
      <c r="C1932" s="5" t="s">
        <v>3</v>
      </c>
      <c r="D1932" s="32" t="s">
        <v>4</v>
      </c>
      <c r="E1932" s="37">
        <v>6281231177447</v>
      </c>
      <c r="F1932" s="5" t="s">
        <v>1293</v>
      </c>
      <c r="G1932" s="28">
        <v>1</v>
      </c>
      <c r="H1932" s="33">
        <f>VLOOKUP($F1932,Produk!$B$2:$C$75,2,0)</f>
        <v>25000</v>
      </c>
      <c r="I1932" s="33">
        <f t="shared" si="52"/>
        <v>25000</v>
      </c>
      <c r="J1932" s="30" t="s">
        <v>1266</v>
      </c>
      <c r="K1932" s="5" t="s">
        <v>1267</v>
      </c>
    </row>
    <row r="1933" spans="1:11" ht="20">
      <c r="A1933" s="5" t="s">
        <v>1292</v>
      </c>
      <c r="B1933" s="31">
        <v>45540</v>
      </c>
      <c r="C1933" s="5" t="s">
        <v>3</v>
      </c>
      <c r="D1933" s="32" t="s">
        <v>4</v>
      </c>
      <c r="E1933" s="37">
        <v>6281231177447</v>
      </c>
      <c r="F1933" s="5" t="s">
        <v>1370</v>
      </c>
      <c r="G1933" s="28">
        <v>1</v>
      </c>
      <c r="H1933" s="33">
        <f>VLOOKUP($F1933,Produk!$B$2:$C$75,2,0)</f>
        <v>28000</v>
      </c>
      <c r="I1933" s="33">
        <f t="shared" si="52"/>
        <v>28000</v>
      </c>
      <c r="J1933" s="30" t="s">
        <v>1266</v>
      </c>
      <c r="K1933" s="5" t="s">
        <v>1267</v>
      </c>
    </row>
    <row r="1934" spans="1:11" ht="20">
      <c r="A1934" s="5" t="s">
        <v>1292</v>
      </c>
      <c r="B1934" s="31">
        <v>45540</v>
      </c>
      <c r="C1934" s="5" t="s">
        <v>3</v>
      </c>
      <c r="D1934" s="32" t="s">
        <v>4</v>
      </c>
      <c r="E1934" s="37">
        <v>6281231177447</v>
      </c>
      <c r="F1934" s="5" t="s">
        <v>1285</v>
      </c>
      <c r="G1934" s="28">
        <v>1</v>
      </c>
      <c r="H1934" s="33">
        <f>VLOOKUP($F1934,Produk!$B$2:$C$75,2,0)</f>
        <v>10000</v>
      </c>
      <c r="I1934" s="33">
        <f t="shared" si="52"/>
        <v>10000</v>
      </c>
      <c r="J1934" s="30" t="s">
        <v>1272</v>
      </c>
      <c r="K1934" s="5" t="s">
        <v>1267</v>
      </c>
    </row>
    <row r="1935" spans="1:11" ht="20">
      <c r="A1935" s="5" t="s">
        <v>1292</v>
      </c>
      <c r="B1935" s="31">
        <v>45540</v>
      </c>
      <c r="C1935" s="5" t="s">
        <v>3</v>
      </c>
      <c r="D1935" s="32" t="s">
        <v>4</v>
      </c>
      <c r="E1935" s="37">
        <v>6281231177447</v>
      </c>
      <c r="F1935" s="5" t="s">
        <v>1371</v>
      </c>
      <c r="G1935" s="28">
        <v>1</v>
      </c>
      <c r="H1935" s="33">
        <f>VLOOKUP($F1935,Produk!$B$2:$C$75,2,0)</f>
        <v>25000</v>
      </c>
      <c r="I1935" s="33">
        <f t="shared" si="52"/>
        <v>25000</v>
      </c>
      <c r="J1935" s="30" t="s">
        <v>1266</v>
      </c>
      <c r="K1935" s="5" t="s">
        <v>1267</v>
      </c>
    </row>
    <row r="1936" spans="1:11" ht="20">
      <c r="A1936" s="5" t="s">
        <v>1264</v>
      </c>
      <c r="B1936" s="31">
        <v>45541</v>
      </c>
      <c r="C1936" s="5" t="s">
        <v>3</v>
      </c>
      <c r="D1936" s="32" t="s">
        <v>4</v>
      </c>
      <c r="E1936" s="37">
        <v>6281231177447</v>
      </c>
      <c r="F1936" s="5" t="s">
        <v>1293</v>
      </c>
      <c r="G1936" s="28">
        <v>1</v>
      </c>
      <c r="H1936" s="33">
        <f>VLOOKUP($F1936,Produk!$B$2:$C$75,2,0)</f>
        <v>25000</v>
      </c>
      <c r="I1936" s="33">
        <f t="shared" si="52"/>
        <v>25000</v>
      </c>
      <c r="J1936" s="30" t="s">
        <v>1272</v>
      </c>
      <c r="K1936" s="5" t="s">
        <v>1267</v>
      </c>
    </row>
    <row r="1937" spans="1:11" ht="20">
      <c r="A1937" s="5" t="s">
        <v>1264</v>
      </c>
      <c r="B1937" s="31">
        <v>45541</v>
      </c>
      <c r="C1937" s="5" t="s">
        <v>3</v>
      </c>
      <c r="D1937" s="32" t="s">
        <v>4</v>
      </c>
      <c r="E1937" s="37">
        <v>6281231177447</v>
      </c>
      <c r="F1937" s="5" t="s">
        <v>1287</v>
      </c>
      <c r="G1937" s="28">
        <v>1</v>
      </c>
      <c r="H1937" s="33">
        <f>VLOOKUP($F1937,Produk!$B$2:$C$75,2,0)</f>
        <v>27000</v>
      </c>
      <c r="I1937" s="33">
        <f t="shared" si="52"/>
        <v>27000</v>
      </c>
      <c r="J1937" s="30" t="s">
        <v>1272</v>
      </c>
      <c r="K1937" s="5" t="s">
        <v>1267</v>
      </c>
    </row>
    <row r="1938" spans="1:11" ht="20">
      <c r="A1938" s="5" t="s">
        <v>1270</v>
      </c>
      <c r="B1938" s="31">
        <v>45542</v>
      </c>
      <c r="C1938" s="5" t="s">
        <v>1233</v>
      </c>
      <c r="D1938" s="32" t="s">
        <v>1234</v>
      </c>
      <c r="E1938" s="37">
        <v>6282144978880</v>
      </c>
      <c r="F1938" s="5" t="s">
        <v>1288</v>
      </c>
      <c r="G1938" s="28">
        <v>1</v>
      </c>
      <c r="H1938" s="33">
        <f>VLOOKUP($F1938,Produk!$B$2:$C$75,2,0)</f>
        <v>35000</v>
      </c>
      <c r="I1938" s="33">
        <f t="shared" si="52"/>
        <v>35000</v>
      </c>
      <c r="J1938" s="30" t="s">
        <v>1272</v>
      </c>
      <c r="K1938" s="5" t="s">
        <v>1267</v>
      </c>
    </row>
    <row r="1939" spans="1:11" ht="20">
      <c r="A1939" s="5" t="s">
        <v>1270</v>
      </c>
      <c r="B1939" s="31">
        <v>45542</v>
      </c>
      <c r="C1939" s="5" t="s">
        <v>1233</v>
      </c>
      <c r="D1939" s="32" t="s">
        <v>1234</v>
      </c>
      <c r="E1939" s="37">
        <v>6282144978880</v>
      </c>
      <c r="F1939" s="5" t="s">
        <v>1293</v>
      </c>
      <c r="G1939" s="28">
        <v>1</v>
      </c>
      <c r="H1939" s="33">
        <f>VLOOKUP($F1939,Produk!$B$2:$C$75,2,0)</f>
        <v>25000</v>
      </c>
      <c r="I1939" s="33">
        <f t="shared" si="52"/>
        <v>25000</v>
      </c>
      <c r="J1939" s="30" t="s">
        <v>1272</v>
      </c>
      <c r="K1939" s="5" t="s">
        <v>1267</v>
      </c>
    </row>
    <row r="1940" spans="1:11" ht="20">
      <c r="A1940" s="5" t="s">
        <v>1270</v>
      </c>
      <c r="B1940" s="31">
        <v>45542</v>
      </c>
      <c r="C1940" s="5" t="s">
        <v>1233</v>
      </c>
      <c r="D1940" s="32" t="s">
        <v>1234</v>
      </c>
      <c r="E1940" s="37">
        <v>6282144978880</v>
      </c>
      <c r="F1940" s="5" t="s">
        <v>1285</v>
      </c>
      <c r="G1940" s="28">
        <v>1</v>
      </c>
      <c r="H1940" s="33">
        <f>VLOOKUP($F1940,Produk!$B$2:$C$75,2,0)</f>
        <v>10000</v>
      </c>
      <c r="I1940" s="33">
        <f t="shared" si="52"/>
        <v>10000</v>
      </c>
      <c r="J1940" s="30" t="s">
        <v>1272</v>
      </c>
      <c r="K1940" s="5" t="s">
        <v>1267</v>
      </c>
    </row>
    <row r="1941" spans="1:11" ht="20">
      <c r="A1941" s="5" t="s">
        <v>1270</v>
      </c>
      <c r="B1941" s="31">
        <v>45542</v>
      </c>
      <c r="C1941" s="5" t="s">
        <v>1233</v>
      </c>
      <c r="D1941" s="32" t="s">
        <v>1234</v>
      </c>
      <c r="E1941" s="37">
        <v>6282144978880</v>
      </c>
      <c r="F1941" s="5" t="s">
        <v>1317</v>
      </c>
      <c r="G1941" s="28">
        <v>1</v>
      </c>
      <c r="H1941" s="33">
        <f>VLOOKUP($F1941,Produk!$B$2:$C$75,2,0)</f>
        <v>27000</v>
      </c>
      <c r="I1941" s="33">
        <f t="shared" si="52"/>
        <v>27000</v>
      </c>
      <c r="J1941" s="30" t="s">
        <v>1272</v>
      </c>
      <c r="K1941" s="5" t="s">
        <v>1267</v>
      </c>
    </row>
    <row r="1942" spans="1:11" ht="20">
      <c r="A1942" s="5" t="s">
        <v>1270</v>
      </c>
      <c r="B1942" s="31">
        <v>45542</v>
      </c>
      <c r="C1942" s="5" t="s">
        <v>1235</v>
      </c>
      <c r="D1942" s="32" t="s">
        <v>1236</v>
      </c>
      <c r="E1942" s="37">
        <v>6289605965800</v>
      </c>
      <c r="F1942" s="5" t="s">
        <v>1285</v>
      </c>
      <c r="G1942" s="28">
        <v>1</v>
      </c>
      <c r="H1942" s="33">
        <f>VLOOKUP($F1942,Produk!$B$2:$C$75,2,0)</f>
        <v>10000</v>
      </c>
      <c r="I1942" s="33">
        <f t="shared" si="52"/>
        <v>10000</v>
      </c>
      <c r="J1942" s="30" t="s">
        <v>1276</v>
      </c>
      <c r="K1942" s="5" t="s">
        <v>1267</v>
      </c>
    </row>
    <row r="1943" spans="1:11" ht="20">
      <c r="A1943" s="5" t="s">
        <v>1270</v>
      </c>
      <c r="B1943" s="31">
        <v>45542</v>
      </c>
      <c r="C1943" s="5" t="s">
        <v>1235</v>
      </c>
      <c r="D1943" s="32" t="s">
        <v>1236</v>
      </c>
      <c r="E1943" s="37">
        <v>6289605965800</v>
      </c>
      <c r="F1943" s="5" t="s">
        <v>1317</v>
      </c>
      <c r="G1943" s="28">
        <v>2</v>
      </c>
      <c r="H1943" s="33">
        <f>VLOOKUP($F1943,Produk!$B$2:$C$75,2,0)</f>
        <v>27000</v>
      </c>
      <c r="I1943" s="33">
        <f t="shared" si="52"/>
        <v>54000</v>
      </c>
      <c r="J1943" s="30" t="s">
        <v>1276</v>
      </c>
      <c r="K1943" s="5" t="s">
        <v>1267</v>
      </c>
    </row>
    <row r="1944" spans="1:11" ht="20">
      <c r="A1944" s="5" t="s">
        <v>1270</v>
      </c>
      <c r="B1944" s="31">
        <v>45542</v>
      </c>
      <c r="C1944" s="5" t="s">
        <v>1235</v>
      </c>
      <c r="D1944" s="32" t="s">
        <v>1236</v>
      </c>
      <c r="E1944" s="37">
        <v>6289605965800</v>
      </c>
      <c r="F1944" s="5" t="s">
        <v>1288</v>
      </c>
      <c r="G1944" s="28">
        <v>1</v>
      </c>
      <c r="H1944" s="33">
        <f>VLOOKUP($F1944,Produk!$B$2:$C$75,2,0)</f>
        <v>35000</v>
      </c>
      <c r="I1944" s="33">
        <f t="shared" si="52"/>
        <v>35000</v>
      </c>
      <c r="J1944" s="30" t="s">
        <v>1276</v>
      </c>
      <c r="K1944" s="5" t="s">
        <v>1267</v>
      </c>
    </row>
    <row r="1945" spans="1:11" ht="20">
      <c r="A1945" s="5" t="s">
        <v>1270</v>
      </c>
      <c r="B1945" s="31">
        <v>45542</v>
      </c>
      <c r="C1945" s="5" t="s">
        <v>1235</v>
      </c>
      <c r="D1945" s="32" t="s">
        <v>1236</v>
      </c>
      <c r="E1945" s="37">
        <v>6289605965800</v>
      </c>
      <c r="F1945" s="5" t="s">
        <v>1370</v>
      </c>
      <c r="G1945" s="28">
        <v>1</v>
      </c>
      <c r="H1945" s="33">
        <f>VLOOKUP($F1945,Produk!$B$2:$C$75,2,0)</f>
        <v>28000</v>
      </c>
      <c r="I1945" s="33">
        <f t="shared" si="52"/>
        <v>28000</v>
      </c>
      <c r="J1945" s="30" t="s">
        <v>1276</v>
      </c>
      <c r="K1945" s="5" t="s">
        <v>1267</v>
      </c>
    </row>
    <row r="1946" spans="1:11" ht="20">
      <c r="A1946" s="5" t="s">
        <v>1270</v>
      </c>
      <c r="B1946" s="31">
        <v>45542</v>
      </c>
      <c r="C1946" s="5" t="s">
        <v>1235</v>
      </c>
      <c r="D1946" s="32" t="s">
        <v>1236</v>
      </c>
      <c r="E1946" s="37">
        <v>6289605965800</v>
      </c>
      <c r="F1946" s="5" t="s">
        <v>1287</v>
      </c>
      <c r="G1946" s="28">
        <v>1</v>
      </c>
      <c r="H1946" s="33">
        <f>VLOOKUP($F1946,Produk!$B$2:$C$75,2,0)</f>
        <v>27000</v>
      </c>
      <c r="I1946" s="33">
        <f t="shared" si="52"/>
        <v>27000</v>
      </c>
      <c r="J1946" s="30" t="s">
        <v>1276</v>
      </c>
      <c r="K1946" s="5" t="s">
        <v>1267</v>
      </c>
    </row>
    <row r="1947" spans="1:11" ht="20">
      <c r="A1947" s="5" t="s">
        <v>1270</v>
      </c>
      <c r="B1947" s="31">
        <v>45542</v>
      </c>
      <c r="C1947" s="5" t="s">
        <v>1235</v>
      </c>
      <c r="D1947" s="32" t="s">
        <v>1236</v>
      </c>
      <c r="E1947" s="37">
        <v>6289605965800</v>
      </c>
      <c r="F1947" s="5" t="s">
        <v>1371</v>
      </c>
      <c r="G1947" s="28">
        <v>1</v>
      </c>
      <c r="H1947" s="33">
        <f>VLOOKUP($F1947,Produk!$B$2:$C$75,2,0)</f>
        <v>25000</v>
      </c>
      <c r="I1947" s="33">
        <f t="shared" si="52"/>
        <v>25000</v>
      </c>
      <c r="J1947" s="30" t="s">
        <v>1276</v>
      </c>
      <c r="K1947" s="5" t="s">
        <v>1267</v>
      </c>
    </row>
    <row r="1948" spans="1:11" ht="20">
      <c r="A1948" s="5" t="s">
        <v>1270</v>
      </c>
      <c r="B1948" s="31">
        <v>45542</v>
      </c>
      <c r="C1948" s="5" t="s">
        <v>3</v>
      </c>
      <c r="D1948" s="32" t="s">
        <v>4</v>
      </c>
      <c r="E1948" s="37">
        <v>6281231177447</v>
      </c>
      <c r="F1948" s="5" t="s">
        <v>1288</v>
      </c>
      <c r="G1948" s="28">
        <v>1</v>
      </c>
      <c r="H1948" s="33">
        <f>VLOOKUP($F1948,Produk!$B$2:$C$75,2,0)</f>
        <v>35000</v>
      </c>
      <c r="I1948" s="33">
        <f t="shared" si="52"/>
        <v>35000</v>
      </c>
      <c r="J1948" s="30" t="s">
        <v>1266</v>
      </c>
      <c r="K1948" s="5" t="s">
        <v>1267</v>
      </c>
    </row>
    <row r="1949" spans="1:11" ht="20">
      <c r="A1949" s="5" t="s">
        <v>1270</v>
      </c>
      <c r="B1949" s="31">
        <v>45542</v>
      </c>
      <c r="C1949" s="5" t="s">
        <v>3</v>
      </c>
      <c r="D1949" s="32" t="s">
        <v>4</v>
      </c>
      <c r="E1949" s="37">
        <v>6281231177447</v>
      </c>
      <c r="F1949" s="5" t="s">
        <v>1268</v>
      </c>
      <c r="G1949" s="28">
        <v>1</v>
      </c>
      <c r="H1949" s="33">
        <f>VLOOKUP($F1949,Produk!$B$2:$C$75,2,0)</f>
        <v>35000</v>
      </c>
      <c r="I1949" s="33">
        <f t="shared" si="52"/>
        <v>35000</v>
      </c>
      <c r="J1949" s="30" t="s">
        <v>1266</v>
      </c>
      <c r="K1949" s="5" t="s">
        <v>1267</v>
      </c>
    </row>
    <row r="1950" spans="1:11" ht="20">
      <c r="A1950" s="5" t="s">
        <v>1270</v>
      </c>
      <c r="B1950" s="31">
        <v>45542</v>
      </c>
      <c r="C1950" s="5" t="s">
        <v>3</v>
      </c>
      <c r="D1950" s="32" t="s">
        <v>4</v>
      </c>
      <c r="E1950" s="37">
        <v>6281231177447</v>
      </c>
      <c r="F1950" s="5" t="s">
        <v>1371</v>
      </c>
      <c r="G1950" s="28">
        <v>1</v>
      </c>
      <c r="H1950" s="33">
        <f>VLOOKUP($F1950,Produk!$B$2:$C$75,2,0)</f>
        <v>25000</v>
      </c>
      <c r="I1950" s="33">
        <f t="shared" si="52"/>
        <v>25000</v>
      </c>
      <c r="J1950" s="30" t="s">
        <v>1266</v>
      </c>
      <c r="K1950" s="5" t="s">
        <v>1267</v>
      </c>
    </row>
    <row r="1951" spans="1:11" ht="20">
      <c r="A1951" s="5" t="s">
        <v>1281</v>
      </c>
      <c r="B1951" s="31">
        <v>45545</v>
      </c>
      <c r="C1951" s="5" t="s">
        <v>1154</v>
      </c>
      <c r="D1951" s="32" t="s">
        <v>1155</v>
      </c>
      <c r="E1951" s="37">
        <v>6281330900404</v>
      </c>
      <c r="F1951" s="5" t="s">
        <v>1282</v>
      </c>
      <c r="G1951" s="28">
        <v>1</v>
      </c>
      <c r="H1951" s="33">
        <f>VLOOKUP($F1951,Produk!$B$2:$C$75,2,0)</f>
        <v>30000</v>
      </c>
      <c r="I1951" s="33">
        <f t="shared" si="52"/>
        <v>30000</v>
      </c>
      <c r="J1951" s="30" t="s">
        <v>1266</v>
      </c>
      <c r="K1951" s="5" t="s">
        <v>1267</v>
      </c>
    </row>
    <row r="1952" spans="1:11" ht="20">
      <c r="A1952" s="5" t="s">
        <v>1281</v>
      </c>
      <c r="B1952" s="31">
        <v>45545</v>
      </c>
      <c r="C1952" s="5" t="s">
        <v>1154</v>
      </c>
      <c r="D1952" s="32" t="s">
        <v>1155</v>
      </c>
      <c r="E1952" s="37">
        <v>6281330900404</v>
      </c>
      <c r="F1952" s="5" t="s">
        <v>1286</v>
      </c>
      <c r="G1952" s="28">
        <v>6</v>
      </c>
      <c r="H1952" s="33">
        <f>VLOOKUP($F1952,Produk!$B$2:$C$75,2,0)</f>
        <v>25000</v>
      </c>
      <c r="I1952" s="33">
        <f t="shared" si="52"/>
        <v>150000</v>
      </c>
      <c r="J1952" s="30" t="s">
        <v>1266</v>
      </c>
      <c r="K1952" s="5" t="s">
        <v>1267</v>
      </c>
    </row>
    <row r="1953" spans="1:11" ht="20">
      <c r="A1953" s="5" t="s">
        <v>1281</v>
      </c>
      <c r="B1953" s="31">
        <v>45545</v>
      </c>
      <c r="C1953" s="5" t="s">
        <v>1154</v>
      </c>
      <c r="D1953" s="32" t="s">
        <v>1155</v>
      </c>
      <c r="E1953" s="37">
        <v>6281330900404</v>
      </c>
      <c r="F1953" s="5" t="s">
        <v>1325</v>
      </c>
      <c r="G1953" s="28">
        <v>1</v>
      </c>
      <c r="H1953" s="33">
        <f>VLOOKUP($F1953,Produk!$B$2:$C$75,2,0)</f>
        <v>22000</v>
      </c>
      <c r="I1953" s="33">
        <f t="shared" si="52"/>
        <v>22000</v>
      </c>
      <c r="J1953" s="30" t="s">
        <v>1266</v>
      </c>
      <c r="K1953" s="5" t="s">
        <v>1278</v>
      </c>
    </row>
    <row r="1954" spans="1:11" ht="20">
      <c r="A1954" s="5" t="s">
        <v>1281</v>
      </c>
      <c r="B1954" s="31">
        <v>45545</v>
      </c>
      <c r="C1954" s="5" t="s">
        <v>1154</v>
      </c>
      <c r="D1954" s="32" t="s">
        <v>1155</v>
      </c>
      <c r="E1954" s="37">
        <v>6281330900404</v>
      </c>
      <c r="F1954" s="5" t="s">
        <v>1273</v>
      </c>
      <c r="G1954" s="28">
        <v>2</v>
      </c>
      <c r="H1954" s="33">
        <f>VLOOKUP($F1954,Produk!$B$2:$C$75,2,0)</f>
        <v>22000</v>
      </c>
      <c r="I1954" s="33">
        <f t="shared" si="52"/>
        <v>44000</v>
      </c>
      <c r="J1954" s="30" t="s">
        <v>1266</v>
      </c>
      <c r="K1954" s="5" t="s">
        <v>1267</v>
      </c>
    </row>
    <row r="1955" spans="1:11" ht="20">
      <c r="A1955" s="5" t="s">
        <v>1281</v>
      </c>
      <c r="B1955" s="31">
        <v>45545</v>
      </c>
      <c r="C1955" s="5" t="s">
        <v>1154</v>
      </c>
      <c r="D1955" s="32" t="s">
        <v>1155</v>
      </c>
      <c r="E1955" s="37">
        <v>6281330900404</v>
      </c>
      <c r="F1955" s="5" t="s">
        <v>1268</v>
      </c>
      <c r="G1955" s="28">
        <v>2</v>
      </c>
      <c r="H1955" s="33">
        <f>VLOOKUP($F1955,Produk!$B$2:$C$75,2,0)</f>
        <v>35000</v>
      </c>
      <c r="I1955" s="33">
        <f t="shared" si="52"/>
        <v>70000</v>
      </c>
      <c r="J1955" s="30" t="s">
        <v>1266</v>
      </c>
      <c r="K1955" s="5" t="s">
        <v>1278</v>
      </c>
    </row>
    <row r="1956" spans="1:11" ht="20">
      <c r="A1956" s="5" t="s">
        <v>1281</v>
      </c>
      <c r="B1956" s="31">
        <v>45545</v>
      </c>
      <c r="C1956" s="5" t="s">
        <v>1154</v>
      </c>
      <c r="D1956" s="32" t="s">
        <v>1155</v>
      </c>
      <c r="E1956" s="37">
        <v>6281330900404</v>
      </c>
      <c r="F1956" s="5" t="s">
        <v>1268</v>
      </c>
      <c r="G1956" s="28">
        <v>2</v>
      </c>
      <c r="H1956" s="33">
        <f>VLOOKUP($F1956,Produk!$B$2:$C$75,2,0)</f>
        <v>35000</v>
      </c>
      <c r="I1956" s="33">
        <f t="shared" si="52"/>
        <v>70000</v>
      </c>
      <c r="J1956" s="30" t="s">
        <v>1266</v>
      </c>
      <c r="K1956" s="5" t="s">
        <v>1267</v>
      </c>
    </row>
    <row r="1957" spans="1:11" ht="20">
      <c r="A1957" s="5" t="s">
        <v>1281</v>
      </c>
      <c r="B1957" s="31">
        <v>45545</v>
      </c>
      <c r="C1957" s="5" t="s">
        <v>1154</v>
      </c>
      <c r="D1957" s="32" t="s">
        <v>1155</v>
      </c>
      <c r="E1957" s="37">
        <v>6281330900404</v>
      </c>
      <c r="F1957" s="5" t="s">
        <v>1273</v>
      </c>
      <c r="G1957" s="28">
        <v>1</v>
      </c>
      <c r="H1957" s="33">
        <f>VLOOKUP($F1957,Produk!$B$2:$C$75,2,0)</f>
        <v>22000</v>
      </c>
      <c r="I1957" s="33">
        <f t="shared" si="52"/>
        <v>22000</v>
      </c>
      <c r="J1957" s="30" t="s">
        <v>1266</v>
      </c>
      <c r="K1957" s="5" t="s">
        <v>1267</v>
      </c>
    </row>
    <row r="1958" spans="1:11" ht="20">
      <c r="A1958" s="5" t="s">
        <v>1281</v>
      </c>
      <c r="B1958" s="31">
        <v>45545</v>
      </c>
      <c r="C1958" s="5" t="s">
        <v>1154</v>
      </c>
      <c r="D1958" s="32" t="s">
        <v>1155</v>
      </c>
      <c r="E1958" s="37">
        <v>6281330900404</v>
      </c>
      <c r="F1958" s="5" t="s">
        <v>1286</v>
      </c>
      <c r="G1958" s="28">
        <v>2</v>
      </c>
      <c r="H1958" s="33">
        <f>VLOOKUP($F1958,Produk!$B$2:$C$75,2,0)</f>
        <v>25000</v>
      </c>
      <c r="I1958" s="33">
        <f t="shared" si="52"/>
        <v>50000</v>
      </c>
      <c r="J1958" s="30" t="s">
        <v>1272</v>
      </c>
      <c r="K1958" s="5" t="s">
        <v>1278</v>
      </c>
    </row>
    <row r="1959" spans="1:11" ht="20">
      <c r="A1959" s="5" t="s">
        <v>1281</v>
      </c>
      <c r="B1959" s="31">
        <v>45545</v>
      </c>
      <c r="C1959" s="5" t="s">
        <v>1154</v>
      </c>
      <c r="D1959" s="32" t="s">
        <v>1155</v>
      </c>
      <c r="E1959" s="37">
        <v>6281330900404</v>
      </c>
      <c r="F1959" s="5" t="s">
        <v>1285</v>
      </c>
      <c r="G1959" s="28">
        <v>1</v>
      </c>
      <c r="H1959" s="33">
        <f>VLOOKUP($F1959,Produk!$B$2:$C$75,2,0)</f>
        <v>10000</v>
      </c>
      <c r="I1959" s="33">
        <f t="shared" si="52"/>
        <v>10000</v>
      </c>
      <c r="J1959" s="30" t="s">
        <v>1272</v>
      </c>
      <c r="K1959" s="5" t="s">
        <v>1278</v>
      </c>
    </row>
    <row r="1960" spans="1:11" ht="20">
      <c r="A1960" s="5" t="s">
        <v>1281</v>
      </c>
      <c r="B1960" s="31">
        <v>45545</v>
      </c>
      <c r="C1960" s="5" t="s">
        <v>1154</v>
      </c>
      <c r="D1960" s="32" t="s">
        <v>1155</v>
      </c>
      <c r="E1960" s="37">
        <v>6281330900404</v>
      </c>
      <c r="F1960" s="5" t="s">
        <v>1325</v>
      </c>
      <c r="G1960" s="28">
        <v>1</v>
      </c>
      <c r="H1960" s="33">
        <f>VLOOKUP($F1960,Produk!$B$2:$C$75,2,0)</f>
        <v>22000</v>
      </c>
      <c r="I1960" s="33">
        <f t="shared" si="52"/>
        <v>22000</v>
      </c>
      <c r="J1960" s="30" t="s">
        <v>1272</v>
      </c>
      <c r="K1960" s="5" t="s">
        <v>1267</v>
      </c>
    </row>
    <row r="1961" spans="1:11" ht="20">
      <c r="A1961" s="5" t="s">
        <v>1281</v>
      </c>
      <c r="B1961" s="31">
        <v>45545</v>
      </c>
      <c r="C1961" s="5" t="s">
        <v>182</v>
      </c>
      <c r="D1961" s="32" t="s">
        <v>183</v>
      </c>
      <c r="E1961" s="37">
        <v>62818300422</v>
      </c>
      <c r="F1961" s="5" t="s">
        <v>1370</v>
      </c>
      <c r="G1961" s="28">
        <v>2</v>
      </c>
      <c r="H1961" s="33">
        <f>VLOOKUP($F1961,Produk!$B$2:$C$75,2,0)</f>
        <v>28000</v>
      </c>
      <c r="I1961" s="33">
        <f t="shared" si="52"/>
        <v>56000</v>
      </c>
      <c r="J1961" s="30" t="s">
        <v>1299</v>
      </c>
      <c r="K1961" s="5" t="s">
        <v>1278</v>
      </c>
    </row>
    <row r="1962" spans="1:11" ht="20">
      <c r="A1962" s="5" t="s">
        <v>1281</v>
      </c>
      <c r="B1962" s="31">
        <v>45545</v>
      </c>
      <c r="C1962" s="5" t="s">
        <v>182</v>
      </c>
      <c r="D1962" s="32" t="s">
        <v>183</v>
      </c>
      <c r="E1962" s="37">
        <v>62818300422</v>
      </c>
      <c r="F1962" s="5" t="s">
        <v>1316</v>
      </c>
      <c r="G1962" s="28">
        <v>2</v>
      </c>
      <c r="H1962" s="33">
        <f>VLOOKUP($F1962,Produk!$B$2:$C$75,2,0)</f>
        <v>30000</v>
      </c>
      <c r="I1962" s="33">
        <f t="shared" si="52"/>
        <v>60000</v>
      </c>
      <c r="J1962" s="30" t="s">
        <v>1299</v>
      </c>
      <c r="K1962" s="5" t="s">
        <v>1278</v>
      </c>
    </row>
    <row r="1963" spans="1:11" ht="20">
      <c r="A1963" s="5" t="s">
        <v>1264</v>
      </c>
      <c r="B1963" s="31">
        <v>45548</v>
      </c>
      <c r="C1963" s="5" t="s">
        <v>66</v>
      </c>
      <c r="D1963" s="32" t="s">
        <v>67</v>
      </c>
      <c r="E1963" s="37">
        <v>6282221159273</v>
      </c>
      <c r="F1963" s="5" t="s">
        <v>1316</v>
      </c>
      <c r="G1963" s="28">
        <v>1</v>
      </c>
      <c r="H1963" s="33">
        <f>VLOOKUP($F1963,Produk!$B$2:$C$75,2,0)</f>
        <v>30000</v>
      </c>
      <c r="I1963" s="33">
        <f t="shared" si="52"/>
        <v>30000</v>
      </c>
      <c r="J1963" s="30" t="s">
        <v>1299</v>
      </c>
      <c r="K1963" s="5" t="s">
        <v>1279</v>
      </c>
    </row>
    <row r="1964" spans="1:11" ht="20">
      <c r="A1964" s="5" t="s">
        <v>1264</v>
      </c>
      <c r="B1964" s="31">
        <v>45548</v>
      </c>
      <c r="C1964" s="5" t="s">
        <v>66</v>
      </c>
      <c r="D1964" s="32" t="s">
        <v>67</v>
      </c>
      <c r="E1964" s="37">
        <v>6282221159273</v>
      </c>
      <c r="F1964" s="5" t="s">
        <v>1268</v>
      </c>
      <c r="G1964" s="28">
        <v>1</v>
      </c>
      <c r="H1964" s="33">
        <f>VLOOKUP($F1964,Produk!$B$2:$C$75,2,0)</f>
        <v>35000</v>
      </c>
      <c r="I1964" s="33">
        <f t="shared" si="52"/>
        <v>35000</v>
      </c>
      <c r="J1964" s="30" t="s">
        <v>1299</v>
      </c>
      <c r="K1964" s="5" t="s">
        <v>1279</v>
      </c>
    </row>
    <row r="1965" spans="1:11" ht="20">
      <c r="A1965" s="5" t="s">
        <v>1264</v>
      </c>
      <c r="B1965" s="31">
        <v>45548</v>
      </c>
      <c r="C1965" s="5" t="s">
        <v>3</v>
      </c>
      <c r="D1965" s="32" t="s">
        <v>4</v>
      </c>
      <c r="E1965" s="37">
        <v>6281231177447</v>
      </c>
      <c r="F1965" s="5" t="s">
        <v>1287</v>
      </c>
      <c r="G1965" s="28">
        <v>1</v>
      </c>
      <c r="H1965" s="33">
        <f>VLOOKUP($F1965,Produk!$B$2:$C$75,2,0)</f>
        <v>27000</v>
      </c>
      <c r="I1965" s="33">
        <f t="shared" si="52"/>
        <v>27000</v>
      </c>
      <c r="J1965" s="30" t="s">
        <v>1266</v>
      </c>
      <c r="K1965" s="5" t="s">
        <v>1267</v>
      </c>
    </row>
    <row r="1966" spans="1:11" ht="20">
      <c r="A1966" s="5" t="s">
        <v>1264</v>
      </c>
      <c r="B1966" s="31">
        <v>45548</v>
      </c>
      <c r="C1966" s="5" t="s">
        <v>3</v>
      </c>
      <c r="D1966" s="32" t="s">
        <v>4</v>
      </c>
      <c r="E1966" s="37">
        <v>6281231177447</v>
      </c>
      <c r="F1966" s="5" t="s">
        <v>1268</v>
      </c>
      <c r="G1966" s="28">
        <v>1</v>
      </c>
      <c r="H1966" s="33">
        <f>VLOOKUP($F1966,Produk!$B$2:$C$75,2,0)</f>
        <v>35000</v>
      </c>
      <c r="I1966" s="33">
        <f t="shared" si="52"/>
        <v>35000</v>
      </c>
      <c r="J1966" s="30" t="s">
        <v>1266</v>
      </c>
      <c r="K1966" s="5" t="s">
        <v>1267</v>
      </c>
    </row>
    <row r="1967" spans="1:11" ht="20">
      <c r="A1967" s="5" t="s">
        <v>1264</v>
      </c>
      <c r="B1967" s="31">
        <v>45548</v>
      </c>
      <c r="C1967" s="5" t="s">
        <v>3</v>
      </c>
      <c r="D1967" s="32" t="s">
        <v>4</v>
      </c>
      <c r="E1967" s="37">
        <v>6281231177447</v>
      </c>
      <c r="F1967" s="5" t="s">
        <v>1370</v>
      </c>
      <c r="G1967" s="28">
        <v>2</v>
      </c>
      <c r="H1967" s="33">
        <f>VLOOKUP($F1967,Produk!$B$2:$C$75,2,0)</f>
        <v>28000</v>
      </c>
      <c r="I1967" s="33">
        <f t="shared" si="52"/>
        <v>56000</v>
      </c>
      <c r="J1967" s="30" t="s">
        <v>1266</v>
      </c>
      <c r="K1967" s="5" t="s">
        <v>1267</v>
      </c>
    </row>
    <row r="1968" spans="1:11" ht="20">
      <c r="A1968" s="5" t="s">
        <v>1264</v>
      </c>
      <c r="B1968" s="31">
        <v>45548</v>
      </c>
      <c r="C1968" s="5" t="s">
        <v>3</v>
      </c>
      <c r="D1968" s="32" t="s">
        <v>4</v>
      </c>
      <c r="E1968" s="37">
        <v>6281231177447</v>
      </c>
      <c r="F1968" s="5" t="s">
        <v>1271</v>
      </c>
      <c r="G1968" s="28">
        <v>2</v>
      </c>
      <c r="H1968" s="33">
        <f>VLOOKUP($F1968,Produk!$B$2:$C$75,2,0)</f>
        <v>15000</v>
      </c>
      <c r="I1968" s="33">
        <f t="shared" si="52"/>
        <v>30000</v>
      </c>
      <c r="J1968" s="30" t="s">
        <v>1266</v>
      </c>
      <c r="K1968" s="5" t="s">
        <v>1267</v>
      </c>
    </row>
    <row r="1969" spans="1:11" ht="20">
      <c r="A1969" s="5" t="s">
        <v>1264</v>
      </c>
      <c r="B1969" s="31">
        <v>45548</v>
      </c>
      <c r="C1969" s="5" t="s">
        <v>3</v>
      </c>
      <c r="D1969" s="32" t="s">
        <v>4</v>
      </c>
      <c r="E1969" s="37">
        <v>6281231177447</v>
      </c>
      <c r="F1969" s="5" t="s">
        <v>1326</v>
      </c>
      <c r="G1969" s="28">
        <v>1</v>
      </c>
      <c r="H1969" s="33">
        <f>VLOOKUP($F1969,Produk!$B$2:$C$75,2,0)</f>
        <v>28000</v>
      </c>
      <c r="I1969" s="33">
        <f t="shared" ref="I1969:I2011" si="58">H1969*G1969</f>
        <v>28000</v>
      </c>
      <c r="J1969" s="30" t="s">
        <v>1266</v>
      </c>
      <c r="K1969" s="5" t="s">
        <v>1267</v>
      </c>
    </row>
    <row r="1970" spans="1:11" ht="20">
      <c r="A1970" s="5" t="s">
        <v>1264</v>
      </c>
      <c r="B1970" s="31">
        <v>45548</v>
      </c>
      <c r="C1970" s="5" t="s">
        <v>3</v>
      </c>
      <c r="D1970" s="32" t="s">
        <v>4</v>
      </c>
      <c r="E1970" s="37">
        <v>6281231177447</v>
      </c>
      <c r="F1970" s="5" t="s">
        <v>1282</v>
      </c>
      <c r="G1970" s="28">
        <v>1</v>
      </c>
      <c r="H1970" s="33">
        <f>VLOOKUP($F1970,Produk!$B$2:$C$75,2,0)</f>
        <v>30000</v>
      </c>
      <c r="I1970" s="33">
        <f t="shared" si="58"/>
        <v>30000</v>
      </c>
      <c r="J1970" s="30" t="s">
        <v>1266</v>
      </c>
      <c r="K1970" s="5" t="s">
        <v>1278</v>
      </c>
    </row>
    <row r="1971" spans="1:11" ht="20">
      <c r="A1971" s="5" t="s">
        <v>1264</v>
      </c>
      <c r="B1971" s="31">
        <v>45548</v>
      </c>
      <c r="C1971" s="5" t="s">
        <v>3</v>
      </c>
      <c r="D1971" s="32" t="s">
        <v>4</v>
      </c>
      <c r="E1971" s="37">
        <v>6281231177447</v>
      </c>
      <c r="F1971" s="5" t="s">
        <v>1285</v>
      </c>
      <c r="G1971" s="28">
        <v>1</v>
      </c>
      <c r="H1971" s="33">
        <f>VLOOKUP($F1971,Produk!$B$2:$C$75,2,0)</f>
        <v>10000</v>
      </c>
      <c r="I1971" s="33">
        <f t="shared" si="58"/>
        <v>10000</v>
      </c>
      <c r="J1971" s="30" t="s">
        <v>1266</v>
      </c>
      <c r="K1971" s="5" t="s">
        <v>1278</v>
      </c>
    </row>
    <row r="1972" spans="1:11" ht="20">
      <c r="A1972" s="5" t="s">
        <v>1264</v>
      </c>
      <c r="B1972" s="31">
        <v>45548</v>
      </c>
      <c r="C1972" s="5" t="s">
        <v>3</v>
      </c>
      <c r="D1972" s="32" t="s">
        <v>4</v>
      </c>
      <c r="E1972" s="37">
        <v>6281231177447</v>
      </c>
      <c r="F1972" s="5" t="s">
        <v>1271</v>
      </c>
      <c r="G1972" s="28">
        <v>1</v>
      </c>
      <c r="H1972" s="33">
        <f>VLOOKUP($F1972,Produk!$B$2:$C$75,2,0)</f>
        <v>15000</v>
      </c>
      <c r="I1972" s="33">
        <f t="shared" si="58"/>
        <v>15000</v>
      </c>
      <c r="J1972" s="30" t="s">
        <v>1266</v>
      </c>
      <c r="K1972" s="5" t="s">
        <v>1278</v>
      </c>
    </row>
    <row r="1973" spans="1:11" ht="20">
      <c r="A1973" s="5" t="s">
        <v>1264</v>
      </c>
      <c r="B1973" s="31">
        <v>45548</v>
      </c>
      <c r="C1973" s="5" t="s">
        <v>3</v>
      </c>
      <c r="D1973" s="32" t="s">
        <v>4</v>
      </c>
      <c r="E1973" s="37">
        <v>6281231177447</v>
      </c>
      <c r="F1973" s="5" t="s">
        <v>1316</v>
      </c>
      <c r="G1973" s="28">
        <v>1</v>
      </c>
      <c r="H1973" s="33">
        <f>VLOOKUP($F1973,Produk!$B$2:$C$75,2,0)</f>
        <v>30000</v>
      </c>
      <c r="I1973" s="33">
        <f t="shared" si="58"/>
        <v>30000</v>
      </c>
      <c r="J1973" s="30" t="s">
        <v>1266</v>
      </c>
      <c r="K1973" s="5" t="s">
        <v>1278</v>
      </c>
    </row>
    <row r="1974" spans="1:11" ht="20">
      <c r="A1974" s="5" t="s">
        <v>1264</v>
      </c>
      <c r="B1974" s="31">
        <v>45548</v>
      </c>
      <c r="C1974" s="5" t="s">
        <v>3</v>
      </c>
      <c r="D1974" s="32" t="s">
        <v>4</v>
      </c>
      <c r="E1974" s="37">
        <v>6281231177447</v>
      </c>
      <c r="F1974" s="5" t="s">
        <v>1325</v>
      </c>
      <c r="G1974" s="28">
        <v>1</v>
      </c>
      <c r="H1974" s="33">
        <f>VLOOKUP($F1974,Produk!$B$2:$C$75,2,0)</f>
        <v>22000</v>
      </c>
      <c r="I1974" s="33">
        <f t="shared" si="58"/>
        <v>22000</v>
      </c>
      <c r="J1974" s="30" t="s">
        <v>1266</v>
      </c>
      <c r="K1974" s="5" t="s">
        <v>1278</v>
      </c>
    </row>
    <row r="1975" spans="1:11" ht="20">
      <c r="A1975" s="5" t="s">
        <v>1264</v>
      </c>
      <c r="B1975" s="31">
        <v>45548</v>
      </c>
      <c r="C1975" s="5" t="s">
        <v>3</v>
      </c>
      <c r="D1975" s="32" t="s">
        <v>4</v>
      </c>
      <c r="E1975" s="37">
        <v>6281231177447</v>
      </c>
      <c r="F1975" s="5" t="s">
        <v>1271</v>
      </c>
      <c r="G1975" s="28">
        <v>1</v>
      </c>
      <c r="H1975" s="33">
        <f>VLOOKUP($F1975,Produk!$B$2:$C$75,2,0)</f>
        <v>15000</v>
      </c>
      <c r="I1975" s="33">
        <f t="shared" si="58"/>
        <v>15000</v>
      </c>
      <c r="J1975" s="30" t="s">
        <v>1272</v>
      </c>
      <c r="K1975" s="5" t="s">
        <v>1267</v>
      </c>
    </row>
    <row r="1976" spans="1:11" ht="20">
      <c r="A1976" s="5" t="s">
        <v>1264</v>
      </c>
      <c r="B1976" s="31">
        <v>45548</v>
      </c>
      <c r="C1976" s="5" t="s">
        <v>3</v>
      </c>
      <c r="D1976" s="32" t="s">
        <v>4</v>
      </c>
      <c r="E1976" s="37">
        <v>6281231177447</v>
      </c>
      <c r="F1976" s="5" t="s">
        <v>1287</v>
      </c>
      <c r="G1976" s="28">
        <v>1</v>
      </c>
      <c r="H1976" s="33">
        <f>VLOOKUP($F1976,Produk!$B$2:$C$75,2,0)</f>
        <v>27000</v>
      </c>
      <c r="I1976" s="33">
        <f t="shared" si="58"/>
        <v>27000</v>
      </c>
      <c r="J1976" s="30" t="s">
        <v>1272</v>
      </c>
      <c r="K1976" s="5" t="s">
        <v>1267</v>
      </c>
    </row>
    <row r="1977" spans="1:11" ht="20">
      <c r="A1977" s="5" t="s">
        <v>1270</v>
      </c>
      <c r="B1977" s="31">
        <v>45549</v>
      </c>
      <c r="C1977" s="5" t="s">
        <v>182</v>
      </c>
      <c r="D1977" s="32" t="s">
        <v>183</v>
      </c>
      <c r="E1977" s="37">
        <v>62818300422</v>
      </c>
      <c r="F1977" s="5" t="s">
        <v>1316</v>
      </c>
      <c r="G1977" s="28">
        <v>2</v>
      </c>
      <c r="H1977" s="33">
        <f>VLOOKUP($F1977,Produk!$B$2:$C$75,2,0)</f>
        <v>30000</v>
      </c>
      <c r="I1977" s="33">
        <f t="shared" si="58"/>
        <v>60000</v>
      </c>
      <c r="J1977" s="30" t="s">
        <v>1299</v>
      </c>
      <c r="K1977" s="5" t="s">
        <v>1278</v>
      </c>
    </row>
    <row r="1978" spans="1:11" ht="20">
      <c r="A1978" s="5" t="s">
        <v>1270</v>
      </c>
      <c r="B1978" s="31">
        <v>45549</v>
      </c>
      <c r="C1978" s="5" t="s">
        <v>182</v>
      </c>
      <c r="D1978" s="32" t="s">
        <v>183</v>
      </c>
      <c r="E1978" s="37">
        <v>62818300422</v>
      </c>
      <c r="F1978" s="5" t="s">
        <v>1268</v>
      </c>
      <c r="G1978" s="28">
        <v>1</v>
      </c>
      <c r="H1978" s="33">
        <f>VLOOKUP($F1978,Produk!$B$2:$C$75,2,0)</f>
        <v>35000</v>
      </c>
      <c r="I1978" s="33">
        <f t="shared" si="58"/>
        <v>35000</v>
      </c>
      <c r="J1978" s="30" t="s">
        <v>1299</v>
      </c>
      <c r="K1978" s="5" t="s">
        <v>1278</v>
      </c>
    </row>
    <row r="1979" spans="1:11" ht="20">
      <c r="A1979" s="5" t="s">
        <v>1270</v>
      </c>
      <c r="B1979" s="31">
        <v>45549</v>
      </c>
      <c r="C1979" s="5" t="s">
        <v>182</v>
      </c>
      <c r="D1979" s="32" t="s">
        <v>183</v>
      </c>
      <c r="E1979" s="37">
        <v>62818300422</v>
      </c>
      <c r="F1979" s="5" t="s">
        <v>1370</v>
      </c>
      <c r="G1979" s="28">
        <v>1</v>
      </c>
      <c r="H1979" s="33">
        <f>VLOOKUP($F1979,Produk!$B$2:$C$75,2,0)</f>
        <v>28000</v>
      </c>
      <c r="I1979" s="33">
        <f t="shared" si="58"/>
        <v>28000</v>
      </c>
      <c r="J1979" s="30" t="s">
        <v>1299</v>
      </c>
      <c r="K1979" s="5" t="s">
        <v>1278</v>
      </c>
    </row>
    <row r="1980" spans="1:11" ht="20">
      <c r="A1980" s="5" t="s">
        <v>1270</v>
      </c>
      <c r="B1980" s="31">
        <v>45549</v>
      </c>
      <c r="C1980" s="5" t="s">
        <v>3</v>
      </c>
      <c r="D1980" s="32" t="s">
        <v>4</v>
      </c>
      <c r="E1980" s="37">
        <v>6281231177447</v>
      </c>
      <c r="F1980" s="5" t="s">
        <v>1285</v>
      </c>
      <c r="G1980" s="28">
        <v>1</v>
      </c>
      <c r="H1980" s="33">
        <f>VLOOKUP($F1980,Produk!$B$2:$C$75,2,0)</f>
        <v>10000</v>
      </c>
      <c r="I1980" s="33">
        <f t="shared" si="58"/>
        <v>10000</v>
      </c>
      <c r="J1980" s="30" t="s">
        <v>1266</v>
      </c>
      <c r="K1980" s="5" t="s">
        <v>1267</v>
      </c>
    </row>
    <row r="1981" spans="1:11" ht="20">
      <c r="A1981" s="5" t="s">
        <v>1270</v>
      </c>
      <c r="B1981" s="31">
        <v>45549</v>
      </c>
      <c r="C1981" s="5" t="s">
        <v>3</v>
      </c>
      <c r="D1981" s="32" t="s">
        <v>4</v>
      </c>
      <c r="E1981" s="37">
        <v>6281231177447</v>
      </c>
      <c r="F1981" s="5" t="s">
        <v>1273</v>
      </c>
      <c r="G1981" s="28">
        <v>1</v>
      </c>
      <c r="H1981" s="33">
        <f>VLOOKUP($F1981,Produk!$B$2:$C$75,2,0)</f>
        <v>22000</v>
      </c>
      <c r="I1981" s="33">
        <f t="shared" si="58"/>
        <v>22000</v>
      </c>
      <c r="J1981" s="30" t="s">
        <v>1266</v>
      </c>
      <c r="K1981" s="5" t="s">
        <v>1267</v>
      </c>
    </row>
    <row r="1982" spans="1:11" ht="20">
      <c r="A1982" s="5" t="s">
        <v>1270</v>
      </c>
      <c r="B1982" s="31">
        <v>45549</v>
      </c>
      <c r="C1982" s="5" t="s">
        <v>3</v>
      </c>
      <c r="D1982" s="32" t="s">
        <v>4</v>
      </c>
      <c r="E1982" s="37">
        <v>6281231177447</v>
      </c>
      <c r="F1982" s="5" t="s">
        <v>1286</v>
      </c>
      <c r="G1982" s="28">
        <v>1</v>
      </c>
      <c r="H1982" s="33">
        <f>VLOOKUP($F1982,Produk!$B$2:$C$75,2,0)</f>
        <v>25000</v>
      </c>
      <c r="I1982" s="33">
        <f t="shared" si="58"/>
        <v>25000</v>
      </c>
      <c r="J1982" s="30" t="s">
        <v>1266</v>
      </c>
      <c r="K1982" s="5" t="s">
        <v>1267</v>
      </c>
    </row>
    <row r="1983" spans="1:11" ht="20">
      <c r="A1983" s="5" t="s">
        <v>1372</v>
      </c>
      <c r="B1983" s="31">
        <v>45550</v>
      </c>
      <c r="C1983" s="5" t="s">
        <v>1243</v>
      </c>
      <c r="D1983" s="32" t="s">
        <v>343</v>
      </c>
      <c r="E1983" s="37">
        <v>6283848738234</v>
      </c>
      <c r="F1983" s="5" t="s">
        <v>1282</v>
      </c>
      <c r="G1983" s="28">
        <v>1</v>
      </c>
      <c r="H1983" s="33">
        <f>VLOOKUP($F1983,Produk!$B$2:$C$75,2,0)</f>
        <v>30000</v>
      </c>
      <c r="I1983" s="33">
        <f t="shared" si="58"/>
        <v>30000</v>
      </c>
      <c r="J1983" s="30" t="s">
        <v>1266</v>
      </c>
      <c r="K1983" s="5" t="s">
        <v>1267</v>
      </c>
    </row>
    <row r="1984" spans="1:11" ht="20">
      <c r="A1984" s="5" t="s">
        <v>1372</v>
      </c>
      <c r="B1984" s="31">
        <v>45550</v>
      </c>
      <c r="C1984" s="5" t="s">
        <v>1243</v>
      </c>
      <c r="D1984" s="32" t="s">
        <v>343</v>
      </c>
      <c r="E1984" s="37">
        <v>6283848738234</v>
      </c>
      <c r="F1984" s="5" t="s">
        <v>1268</v>
      </c>
      <c r="G1984" s="28">
        <v>1</v>
      </c>
      <c r="H1984" s="33">
        <f>VLOOKUP($F1984,Produk!$B$2:$C$75,2,0)</f>
        <v>35000</v>
      </c>
      <c r="I1984" s="33">
        <f t="shared" si="58"/>
        <v>35000</v>
      </c>
      <c r="J1984" s="30" t="s">
        <v>1266</v>
      </c>
      <c r="K1984" s="5" t="s">
        <v>1267</v>
      </c>
    </row>
    <row r="1985" spans="1:11" ht="20">
      <c r="A1985" s="5" t="s">
        <v>1372</v>
      </c>
      <c r="B1985" s="31">
        <v>45550</v>
      </c>
      <c r="C1985" s="5" t="s">
        <v>1243</v>
      </c>
      <c r="D1985" s="32" t="s">
        <v>343</v>
      </c>
      <c r="E1985" s="37">
        <v>6283848738234</v>
      </c>
      <c r="F1985" s="5" t="s">
        <v>1274</v>
      </c>
      <c r="G1985" s="28">
        <v>1</v>
      </c>
      <c r="H1985" s="33">
        <f>VLOOKUP($F1985,Produk!$B$2:$C$75,2,0)</f>
        <v>22000</v>
      </c>
      <c r="I1985" s="33">
        <f t="shared" si="58"/>
        <v>22000</v>
      </c>
      <c r="J1985" s="30" t="s">
        <v>1266</v>
      </c>
      <c r="K1985" s="5" t="s">
        <v>1267</v>
      </c>
    </row>
    <row r="1986" spans="1:11" ht="20">
      <c r="A1986" s="5" t="s">
        <v>1372</v>
      </c>
      <c r="B1986" s="31">
        <v>45550</v>
      </c>
      <c r="C1986" s="5" t="s">
        <v>1243</v>
      </c>
      <c r="D1986" s="32" t="s">
        <v>343</v>
      </c>
      <c r="E1986" s="37">
        <v>6283848738234</v>
      </c>
      <c r="F1986" s="5" t="s">
        <v>1273</v>
      </c>
      <c r="G1986" s="28">
        <v>1</v>
      </c>
      <c r="H1986" s="33">
        <f>VLOOKUP($F1986,Produk!$B$2:$C$75,2,0)</f>
        <v>22000</v>
      </c>
      <c r="I1986" s="33">
        <f t="shared" si="58"/>
        <v>22000</v>
      </c>
      <c r="J1986" s="30" t="s">
        <v>1266</v>
      </c>
      <c r="K1986" s="5" t="s">
        <v>1267</v>
      </c>
    </row>
    <row r="1987" spans="1:11" ht="20">
      <c r="A1987" s="5" t="s">
        <v>1372</v>
      </c>
      <c r="B1987" s="31">
        <v>45550</v>
      </c>
      <c r="C1987" s="5" t="s">
        <v>1243</v>
      </c>
      <c r="D1987" s="32" t="s">
        <v>343</v>
      </c>
      <c r="E1987" s="37">
        <v>6283848738234</v>
      </c>
      <c r="F1987" s="5" t="s">
        <v>1291</v>
      </c>
      <c r="G1987" s="28">
        <v>2</v>
      </c>
      <c r="H1987" s="33">
        <f>VLOOKUP($F1987,Produk!$B$2:$C$75,2,0)</f>
        <v>15000</v>
      </c>
      <c r="I1987" s="33">
        <f t="shared" si="58"/>
        <v>30000</v>
      </c>
      <c r="J1987" s="30" t="s">
        <v>1266</v>
      </c>
      <c r="K1987" s="5" t="s">
        <v>1267</v>
      </c>
    </row>
    <row r="1988" spans="1:11" ht="20">
      <c r="A1988" s="5" t="s">
        <v>1284</v>
      </c>
      <c r="B1988" s="31">
        <v>45553</v>
      </c>
      <c r="C1988" s="5" t="s">
        <v>182</v>
      </c>
      <c r="D1988" s="32" t="s">
        <v>183</v>
      </c>
      <c r="E1988" s="37">
        <v>62818300422</v>
      </c>
      <c r="F1988" s="5" t="s">
        <v>1316</v>
      </c>
      <c r="G1988" s="28">
        <v>2</v>
      </c>
      <c r="H1988" s="33">
        <f>VLOOKUP($F1988,Produk!$B$2:$C$75,2,0)</f>
        <v>30000</v>
      </c>
      <c r="I1988" s="33">
        <f t="shared" si="58"/>
        <v>60000</v>
      </c>
      <c r="J1988" s="30" t="s">
        <v>1299</v>
      </c>
      <c r="K1988" s="5" t="s">
        <v>1278</v>
      </c>
    </row>
    <row r="1989" spans="1:11" ht="20">
      <c r="A1989" s="5" t="s">
        <v>1284</v>
      </c>
      <c r="B1989" s="31">
        <v>45553</v>
      </c>
      <c r="C1989" s="5" t="s">
        <v>182</v>
      </c>
      <c r="D1989" s="32" t="s">
        <v>183</v>
      </c>
      <c r="E1989" s="37">
        <v>62818300422</v>
      </c>
      <c r="F1989" s="5" t="s">
        <v>1269</v>
      </c>
      <c r="G1989" s="28">
        <v>2</v>
      </c>
      <c r="H1989" s="33">
        <f>VLOOKUP($F1989,Produk!$B$2:$C$75,2,0)</f>
        <v>28000</v>
      </c>
      <c r="I1989" s="33">
        <f t="shared" si="58"/>
        <v>56000</v>
      </c>
      <c r="J1989" s="30" t="s">
        <v>1299</v>
      </c>
      <c r="K1989" s="5" t="s">
        <v>1278</v>
      </c>
    </row>
    <row r="1990" spans="1:11" ht="20">
      <c r="A1990" s="5" t="s">
        <v>1284</v>
      </c>
      <c r="B1990" s="31">
        <v>45553</v>
      </c>
      <c r="C1990" s="5" t="s">
        <v>1244</v>
      </c>
      <c r="D1990" s="32" t="s">
        <v>1245</v>
      </c>
      <c r="E1990" s="37">
        <v>6287759584511</v>
      </c>
      <c r="F1990" s="5" t="s">
        <v>1271</v>
      </c>
      <c r="G1990" s="28">
        <v>1</v>
      </c>
      <c r="H1990" s="33">
        <f>VLOOKUP($F1990,Produk!$B$2:$C$75,2,0)</f>
        <v>15000</v>
      </c>
      <c r="I1990" s="33">
        <f t="shared" si="58"/>
        <v>15000</v>
      </c>
      <c r="J1990" s="30" t="s">
        <v>1266</v>
      </c>
      <c r="K1990" s="5" t="s">
        <v>1267</v>
      </c>
    </row>
    <row r="1991" spans="1:11" ht="20">
      <c r="A1991" s="5" t="s">
        <v>1284</v>
      </c>
      <c r="B1991" s="31">
        <v>45553</v>
      </c>
      <c r="C1991" s="5" t="s">
        <v>1244</v>
      </c>
      <c r="D1991" s="32" t="s">
        <v>1245</v>
      </c>
      <c r="E1991" s="37">
        <v>6287759584511</v>
      </c>
      <c r="F1991" s="5" t="s">
        <v>1268</v>
      </c>
      <c r="G1991" s="28">
        <v>1</v>
      </c>
      <c r="H1991" s="33">
        <f>VLOOKUP($F1991,Produk!$B$2:$C$75,2,0)</f>
        <v>35000</v>
      </c>
      <c r="I1991" s="33">
        <f t="shared" si="58"/>
        <v>35000</v>
      </c>
      <c r="J1991" s="30" t="s">
        <v>1266</v>
      </c>
      <c r="K1991" s="5" t="s">
        <v>1278</v>
      </c>
    </row>
    <row r="1992" spans="1:11" ht="20">
      <c r="A1992" s="5" t="s">
        <v>1284</v>
      </c>
      <c r="B1992" s="31">
        <v>45553</v>
      </c>
      <c r="C1992" s="5" t="s">
        <v>1244</v>
      </c>
      <c r="D1992" s="32" t="s">
        <v>1245</v>
      </c>
      <c r="E1992" s="37">
        <v>6287759584511</v>
      </c>
      <c r="F1992" s="5" t="s">
        <v>1373</v>
      </c>
      <c r="G1992" s="28">
        <v>1</v>
      </c>
      <c r="H1992" s="33">
        <f>VLOOKUP($F1992,Produk!$B$2:$C$75,2,0)</f>
        <v>37000</v>
      </c>
      <c r="I1992" s="33">
        <f t="shared" si="58"/>
        <v>37000</v>
      </c>
      <c r="J1992" s="30" t="s">
        <v>1266</v>
      </c>
      <c r="K1992" s="5" t="s">
        <v>1278</v>
      </c>
    </row>
    <row r="1993" spans="1:11" ht="20">
      <c r="A1993" s="5" t="s">
        <v>1284</v>
      </c>
      <c r="B1993" s="31">
        <v>45553</v>
      </c>
      <c r="C1993" s="5" t="s">
        <v>1246</v>
      </c>
      <c r="D1993" s="32" t="s">
        <v>1247</v>
      </c>
      <c r="E1993" s="37">
        <v>628176771726</v>
      </c>
      <c r="F1993" s="5" t="s">
        <v>1273</v>
      </c>
      <c r="G1993" s="28">
        <v>1</v>
      </c>
      <c r="H1993" s="33">
        <f>VLOOKUP($F1993,Produk!$B$2:$C$75,2,0)</f>
        <v>22000</v>
      </c>
      <c r="I1993" s="33">
        <f t="shared" si="58"/>
        <v>22000</v>
      </c>
      <c r="J1993" s="30" t="s">
        <v>1266</v>
      </c>
      <c r="K1993" s="5" t="s">
        <v>1267</v>
      </c>
    </row>
    <row r="1994" spans="1:11" ht="20">
      <c r="A1994" s="5" t="s">
        <v>1284</v>
      </c>
      <c r="B1994" s="31">
        <v>45553</v>
      </c>
      <c r="C1994" s="5" t="s">
        <v>1246</v>
      </c>
      <c r="D1994" s="32" t="s">
        <v>1247</v>
      </c>
      <c r="E1994" s="37">
        <v>628176771726</v>
      </c>
      <c r="F1994" s="5" t="s">
        <v>1268</v>
      </c>
      <c r="G1994" s="28">
        <v>1</v>
      </c>
      <c r="H1994" s="33">
        <f>VLOOKUP($F1994,Produk!$B$2:$C$75,2,0)</f>
        <v>35000</v>
      </c>
      <c r="I1994" s="33">
        <f t="shared" si="58"/>
        <v>35000</v>
      </c>
      <c r="J1994" s="30" t="s">
        <v>1266</v>
      </c>
      <c r="K1994" s="5" t="s">
        <v>1267</v>
      </c>
    </row>
    <row r="1995" spans="1:11" ht="20">
      <c r="A1995" s="5" t="s">
        <v>1292</v>
      </c>
      <c r="B1995" s="31">
        <v>45554</v>
      </c>
      <c r="C1995" s="40" t="s">
        <v>1374</v>
      </c>
      <c r="D1995" s="32" t="s">
        <v>183</v>
      </c>
      <c r="E1995" s="37">
        <v>62818300422</v>
      </c>
      <c r="F1995" s="5" t="s">
        <v>1373</v>
      </c>
      <c r="G1995" s="28">
        <v>1</v>
      </c>
      <c r="H1995" s="33">
        <f>VLOOKUP($F1995,Produk!$B$2:$C$75,2,0)</f>
        <v>37000</v>
      </c>
      <c r="I1995" s="33">
        <f t="shared" si="58"/>
        <v>37000</v>
      </c>
      <c r="J1995" s="30" t="s">
        <v>1299</v>
      </c>
      <c r="K1995" s="5" t="s">
        <v>1278</v>
      </c>
    </row>
    <row r="1996" spans="1:11" ht="20">
      <c r="A1996" s="5" t="s">
        <v>1292</v>
      </c>
      <c r="B1996" s="31">
        <v>45554</v>
      </c>
      <c r="C1996" s="5" t="s">
        <v>161</v>
      </c>
      <c r="D1996" s="32" t="s">
        <v>162</v>
      </c>
      <c r="E1996" s="37">
        <v>6281235042671</v>
      </c>
      <c r="F1996" s="5" t="s">
        <v>1285</v>
      </c>
      <c r="G1996" s="28">
        <v>5</v>
      </c>
      <c r="H1996" s="33">
        <f>VLOOKUP($F1996,Produk!$B$2:$C$75,2,0)</f>
        <v>10000</v>
      </c>
      <c r="I1996" s="33">
        <f t="shared" si="58"/>
        <v>50000</v>
      </c>
      <c r="J1996" s="30" t="str">
        <f>J1995</f>
        <v>Transfer</v>
      </c>
      <c r="K1996" s="5" t="s">
        <v>1278</v>
      </c>
    </row>
    <row r="1997" spans="1:11" ht="20">
      <c r="A1997" s="5" t="s">
        <v>1284</v>
      </c>
      <c r="B1997" s="31">
        <v>45553</v>
      </c>
      <c r="C1997" s="5" t="s">
        <v>3</v>
      </c>
      <c r="D1997" s="32" t="s">
        <v>4</v>
      </c>
      <c r="E1997" s="37">
        <v>6281231177447</v>
      </c>
      <c r="F1997" s="5" t="s">
        <v>1326</v>
      </c>
      <c r="G1997" s="28">
        <v>1</v>
      </c>
      <c r="H1997" s="33">
        <f>VLOOKUP($F1997,Produk!$B$2:$C$75,2,0)</f>
        <v>28000</v>
      </c>
      <c r="I1997" s="33">
        <f t="shared" si="58"/>
        <v>28000</v>
      </c>
      <c r="J1997" s="30" t="s">
        <v>1266</v>
      </c>
      <c r="K1997" s="5" t="s">
        <v>1267</v>
      </c>
    </row>
    <row r="1998" spans="1:11" ht="20">
      <c r="A1998" s="5" t="s">
        <v>1264</v>
      </c>
      <c r="B1998" s="31">
        <v>45555</v>
      </c>
      <c r="C1998" s="5" t="s">
        <v>853</v>
      </c>
      <c r="D1998" s="32" t="s">
        <v>854</v>
      </c>
      <c r="E1998" s="10" t="s">
        <v>1375</v>
      </c>
      <c r="F1998" s="5" t="s">
        <v>1373</v>
      </c>
      <c r="G1998" s="28">
        <v>3</v>
      </c>
      <c r="H1998" s="33">
        <f>VLOOKUP($F1998,Produk!$B$2:$C$75,2,0)</f>
        <v>37000</v>
      </c>
      <c r="I1998" s="33">
        <f t="shared" si="58"/>
        <v>111000</v>
      </c>
      <c r="J1998" s="30" t="s">
        <v>1299</v>
      </c>
      <c r="K1998" s="5" t="s">
        <v>1279</v>
      </c>
    </row>
    <row r="1999" spans="1:11" ht="20">
      <c r="A1999" s="5" t="s">
        <v>1264</v>
      </c>
      <c r="B1999" s="31">
        <v>45555</v>
      </c>
      <c r="C1999" s="5" t="s">
        <v>853</v>
      </c>
      <c r="D1999" s="32" t="s">
        <v>854</v>
      </c>
      <c r="E1999" s="10" t="s">
        <v>1375</v>
      </c>
      <c r="F1999" s="5" t="s">
        <v>1268</v>
      </c>
      <c r="G1999" s="28">
        <v>2</v>
      </c>
      <c r="H1999" s="33">
        <f>VLOOKUP($F1999,Produk!$B$2:$C$75,2,0)</f>
        <v>35000</v>
      </c>
      <c r="I1999" s="33">
        <f t="shared" si="58"/>
        <v>70000</v>
      </c>
      <c r="J1999" s="30" t="s">
        <v>1299</v>
      </c>
      <c r="K1999" s="5" t="s">
        <v>1279</v>
      </c>
    </row>
    <row r="2000" spans="1:11" ht="20">
      <c r="A2000" s="5" t="s">
        <v>1270</v>
      </c>
      <c r="B2000" s="31">
        <v>45556</v>
      </c>
      <c r="C2000" s="5" t="s">
        <v>19</v>
      </c>
      <c r="D2000" s="32" t="s">
        <v>20</v>
      </c>
      <c r="E2000" s="37">
        <v>628123287383</v>
      </c>
      <c r="F2000" s="5" t="s">
        <v>1269</v>
      </c>
      <c r="G2000" s="28">
        <v>6</v>
      </c>
      <c r="H2000" s="33">
        <f>VLOOKUP($F2000,Produk!$B$2:$C$75,2,0)</f>
        <v>28000</v>
      </c>
      <c r="I2000" s="33">
        <f t="shared" si="58"/>
        <v>168000</v>
      </c>
      <c r="J2000" s="30" t="s">
        <v>1299</v>
      </c>
      <c r="K2000" s="5" t="s">
        <v>1278</v>
      </c>
    </row>
    <row r="2001" spans="1:11" ht="20">
      <c r="A2001" s="5" t="s">
        <v>1270</v>
      </c>
      <c r="B2001" s="31">
        <v>45556</v>
      </c>
      <c r="C2001" s="5" t="s">
        <v>19</v>
      </c>
      <c r="D2001" s="32" t="s">
        <v>20</v>
      </c>
      <c r="E2001" s="37">
        <v>628123287383</v>
      </c>
      <c r="F2001" s="5" t="s">
        <v>1285</v>
      </c>
      <c r="G2001" s="28">
        <v>6</v>
      </c>
      <c r="H2001" s="33">
        <f>VLOOKUP($F2001,Produk!$B$2:$C$75,2,0)</f>
        <v>10000</v>
      </c>
      <c r="I2001" s="33">
        <f t="shared" si="58"/>
        <v>60000</v>
      </c>
      <c r="J2001" s="30" t="s">
        <v>1299</v>
      </c>
      <c r="K2001" s="5" t="s">
        <v>1278</v>
      </c>
    </row>
    <row r="2002" spans="1:11" ht="20">
      <c r="A2002" s="5" t="s">
        <v>1372</v>
      </c>
      <c r="B2002" s="31">
        <v>45557</v>
      </c>
      <c r="C2002" s="5" t="s">
        <v>3</v>
      </c>
      <c r="D2002" s="32" t="s">
        <v>4</v>
      </c>
      <c r="E2002" s="37">
        <v>6281231177447</v>
      </c>
      <c r="F2002" s="5" t="s">
        <v>1268</v>
      </c>
      <c r="G2002" s="28">
        <v>1</v>
      </c>
      <c r="H2002" s="33">
        <f>VLOOKUP($F2002,Produk!$B$2:$C$75,2,0)</f>
        <v>35000</v>
      </c>
      <c r="I2002" s="33">
        <f t="shared" si="58"/>
        <v>35000</v>
      </c>
      <c r="J2002" s="30" t="s">
        <v>1266</v>
      </c>
      <c r="K2002" s="5" t="s">
        <v>1267</v>
      </c>
    </row>
    <row r="2003" spans="1:11" ht="20">
      <c r="A2003" s="5" t="s">
        <v>1372</v>
      </c>
      <c r="B2003" s="31">
        <v>45557</v>
      </c>
      <c r="C2003" s="5" t="s">
        <v>3</v>
      </c>
      <c r="D2003" s="32" t="s">
        <v>4</v>
      </c>
      <c r="E2003" s="37">
        <v>6281231177447</v>
      </c>
      <c r="F2003" s="5" t="s">
        <v>1269</v>
      </c>
      <c r="G2003" s="28">
        <v>1</v>
      </c>
      <c r="H2003" s="33">
        <f>VLOOKUP($F2003,Produk!$B$2:$C$75,2,0)</f>
        <v>28000</v>
      </c>
      <c r="I2003" s="33">
        <f t="shared" si="58"/>
        <v>28000</v>
      </c>
      <c r="J2003" s="30" t="s">
        <v>1266</v>
      </c>
      <c r="K2003" s="5" t="s">
        <v>1267</v>
      </c>
    </row>
    <row r="2004" spans="1:11" ht="20">
      <c r="A2004" s="5" t="s">
        <v>1372</v>
      </c>
      <c r="B2004" s="31">
        <v>45557</v>
      </c>
      <c r="C2004" s="5" t="s">
        <v>3</v>
      </c>
      <c r="D2004" s="32" t="s">
        <v>4</v>
      </c>
      <c r="E2004" s="37">
        <v>6281231177447</v>
      </c>
      <c r="F2004" s="5" t="s">
        <v>1273</v>
      </c>
      <c r="G2004" s="28">
        <v>1</v>
      </c>
      <c r="H2004" s="33">
        <f>VLOOKUP($F2004,Produk!$B$2:$C$75,2,0)</f>
        <v>22000</v>
      </c>
      <c r="I2004" s="33">
        <f t="shared" si="58"/>
        <v>22000</v>
      </c>
      <c r="J2004" s="30" t="s">
        <v>1266</v>
      </c>
      <c r="K2004" s="5" t="s">
        <v>1267</v>
      </c>
    </row>
    <row r="2005" spans="1:11" ht="20">
      <c r="A2005" s="5" t="s">
        <v>1372</v>
      </c>
      <c r="B2005" s="31">
        <v>45557</v>
      </c>
      <c r="C2005" s="5" t="s">
        <v>3</v>
      </c>
      <c r="D2005" s="32" t="s">
        <v>4</v>
      </c>
      <c r="E2005" s="37">
        <v>6281231177447</v>
      </c>
      <c r="F2005" s="5" t="s">
        <v>1268</v>
      </c>
      <c r="G2005" s="28">
        <v>1</v>
      </c>
      <c r="H2005" s="33">
        <f>VLOOKUP($F2005,Produk!$B$2:$C$75,2,0)</f>
        <v>35000</v>
      </c>
      <c r="I2005" s="33">
        <f t="shared" si="58"/>
        <v>35000</v>
      </c>
      <c r="J2005" s="30" t="s">
        <v>1266</v>
      </c>
      <c r="K2005" s="5" t="s">
        <v>1267</v>
      </c>
    </row>
    <row r="2006" spans="1:11" ht="20">
      <c r="A2006" s="5" t="s">
        <v>1372</v>
      </c>
      <c r="B2006" s="31">
        <v>45557</v>
      </c>
      <c r="C2006" s="5" t="s">
        <v>3</v>
      </c>
      <c r="D2006" s="32" t="s">
        <v>4</v>
      </c>
      <c r="E2006" s="37">
        <v>6281231177447</v>
      </c>
      <c r="F2006" s="5" t="s">
        <v>1373</v>
      </c>
      <c r="G2006" s="28">
        <v>1</v>
      </c>
      <c r="H2006" s="33">
        <f>VLOOKUP($F2006,Produk!$B$2:$C$75,2,0)</f>
        <v>37000</v>
      </c>
      <c r="I2006" s="33">
        <f t="shared" si="58"/>
        <v>37000</v>
      </c>
      <c r="J2006" s="30" t="s">
        <v>1266</v>
      </c>
      <c r="K2006" s="5" t="s">
        <v>1267</v>
      </c>
    </row>
    <row r="2007" spans="1:11" ht="20">
      <c r="A2007" s="5" t="s">
        <v>1280</v>
      </c>
      <c r="B2007" s="31">
        <v>45558</v>
      </c>
      <c r="C2007" s="5" t="s">
        <v>1248</v>
      </c>
      <c r="D2007" s="32" t="s">
        <v>1249</v>
      </c>
      <c r="E2007" s="37">
        <v>6281330302892</v>
      </c>
      <c r="F2007" s="5" t="s">
        <v>1269</v>
      </c>
      <c r="G2007" s="28">
        <v>2</v>
      </c>
      <c r="H2007" s="33">
        <f>VLOOKUP($F2007,Produk!$B$2:$C$75,2,0)</f>
        <v>28000</v>
      </c>
      <c r="I2007" s="33">
        <f t="shared" si="58"/>
        <v>56000</v>
      </c>
      <c r="J2007" s="30" t="s">
        <v>1299</v>
      </c>
      <c r="K2007" s="5" t="s">
        <v>1279</v>
      </c>
    </row>
    <row r="2008" spans="1:11" ht="20">
      <c r="A2008" s="5" t="s">
        <v>1284</v>
      </c>
      <c r="B2008" s="31">
        <v>45560</v>
      </c>
      <c r="C2008" s="40" t="s">
        <v>1376</v>
      </c>
      <c r="D2008" s="32" t="s">
        <v>183</v>
      </c>
      <c r="E2008" s="37">
        <v>62818300422</v>
      </c>
      <c r="F2008" s="5" t="s">
        <v>1286</v>
      </c>
      <c r="G2008" s="28">
        <v>2</v>
      </c>
      <c r="H2008" s="33">
        <f>VLOOKUP($F2008,Produk!$B$2:$C$75,2,0)</f>
        <v>25000</v>
      </c>
      <c r="I2008" s="33">
        <f t="shared" si="58"/>
        <v>50000</v>
      </c>
      <c r="J2008" s="30" t="s">
        <v>1299</v>
      </c>
      <c r="K2008" s="5" t="s">
        <v>1278</v>
      </c>
    </row>
    <row r="2009" spans="1:11" ht="20">
      <c r="A2009" s="5" t="s">
        <v>1264</v>
      </c>
      <c r="B2009" s="31">
        <v>45562</v>
      </c>
      <c r="C2009" s="5" t="s">
        <v>3</v>
      </c>
      <c r="D2009" s="32" t="s">
        <v>4</v>
      </c>
      <c r="E2009" s="37">
        <v>6281231177447</v>
      </c>
      <c r="F2009" s="5" t="s">
        <v>1271</v>
      </c>
      <c r="G2009" s="28">
        <v>1</v>
      </c>
      <c r="H2009" s="33">
        <f>VLOOKUP($F2009,Produk!$B$2:$C$75,2,0)</f>
        <v>15000</v>
      </c>
      <c r="I2009" s="33">
        <f t="shared" si="58"/>
        <v>15000</v>
      </c>
      <c r="J2009" s="30" t="s">
        <v>1272</v>
      </c>
      <c r="K2009" s="5" t="s">
        <v>1278</v>
      </c>
    </row>
    <row r="2010" spans="1:11" ht="20">
      <c r="A2010" s="5" t="s">
        <v>1372</v>
      </c>
      <c r="B2010" s="31">
        <v>45564</v>
      </c>
      <c r="C2010" s="5" t="s">
        <v>3</v>
      </c>
      <c r="D2010" s="32" t="s">
        <v>4</v>
      </c>
      <c r="E2010" s="37">
        <v>6281231177447</v>
      </c>
      <c r="F2010" s="5" t="s">
        <v>1265</v>
      </c>
      <c r="G2010" s="28">
        <v>2</v>
      </c>
      <c r="H2010" s="33">
        <f>VLOOKUP($F2010,Produk!$B$2:$C$75,2,0)</f>
        <v>35000</v>
      </c>
      <c r="I2010" s="33">
        <f t="shared" si="58"/>
        <v>70000</v>
      </c>
      <c r="J2010" s="30" t="s">
        <v>1266</v>
      </c>
      <c r="K2010" s="5" t="s">
        <v>1278</v>
      </c>
    </row>
    <row r="2011" spans="1:11" ht="20">
      <c r="A2011" s="5" t="s">
        <v>1372</v>
      </c>
      <c r="B2011" s="31">
        <v>45564</v>
      </c>
      <c r="C2011" s="5" t="s">
        <v>3</v>
      </c>
      <c r="D2011" s="32" t="s">
        <v>4</v>
      </c>
      <c r="E2011" s="37">
        <v>6281231177447</v>
      </c>
      <c r="F2011" s="5" t="s">
        <v>1269</v>
      </c>
      <c r="G2011" s="28">
        <v>1</v>
      </c>
      <c r="H2011" s="33">
        <f>VLOOKUP($F2011,Produk!$B$2:$C$75,2,0)</f>
        <v>28000</v>
      </c>
      <c r="I2011" s="33">
        <f t="shared" si="58"/>
        <v>28000</v>
      </c>
      <c r="J2011" s="30" t="s">
        <v>1266</v>
      </c>
      <c r="K2011" s="5" t="s">
        <v>1278</v>
      </c>
    </row>
  </sheetData>
  <autoFilter ref="A1:Y2011" xr:uid="{00000000-0009-0000-0000-000001000000}"/>
  <dataValidations count="3">
    <dataValidation type="list" allowBlank="1" showErrorMessage="1" sqref="K1744:K1820 K1501:K1742 K2:K1242" xr:uid="{00000000-0002-0000-0100-000000000000}">
      <formula1>"Dine-in di Teras Rayu,Takeaway di Teras Rayu,Gosend"</formula1>
    </dataValidation>
    <dataValidation type="list" allowBlank="1" sqref="J1418:J1422 J1295 J1501:J1523 J1525:J1722 J1724:J1820 J1924:J1931 J2:J1242" xr:uid="{00000000-0002-0000-0100-000003000000}">
      <formula1>"BCA,Mandiri,QRIS (bank jatim),QRIS (EDC),Paper Id,Cash,Debit,QRIS (BCA)"</formula1>
    </dataValidation>
    <dataValidation type="list" allowBlank="1" showErrorMessage="1" sqref="F2:F1242" xr:uid="{00000000-0002-0000-0100-000002000000}">
      <formula1>$B$2:$B$55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Produk!$B$2:$B$63</xm:f>
          </x14:formula1>
          <xm:sqref>F1501:F1820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30"/>
  <sheetViews>
    <sheetView workbookViewId="0">
      <pane ySplit="1" topLeftCell="A270" activePane="bottomLeft" state="frozen"/>
      <selection pane="bottomLeft" activeCell="E272" sqref="E272"/>
    </sheetView>
  </sheetViews>
  <sheetFormatPr defaultColWidth="12.6328125" defaultRowHeight="12.5"/>
  <cols>
    <col min="1" max="1" width="12.453125" customWidth="1"/>
    <col min="2" max="2" width="20.453125" style="101" customWidth="1"/>
    <col min="3" max="26" width="12.453125" customWidth="1"/>
  </cols>
  <sheetData>
    <row r="1" spans="1:18" ht="20">
      <c r="A1" s="14" t="s">
        <v>1254</v>
      </c>
      <c r="B1" s="102" t="s">
        <v>1255</v>
      </c>
      <c r="C1" s="19" t="s">
        <v>1377</v>
      </c>
      <c r="D1" s="19" t="s">
        <v>1378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27.5">
      <c r="A2" s="139" t="s">
        <v>1379</v>
      </c>
      <c r="B2" s="140"/>
      <c r="C2" s="1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20">
      <c r="A3" s="35" t="s">
        <v>1264</v>
      </c>
      <c r="B3" s="41">
        <v>44960</v>
      </c>
      <c r="C3" s="25">
        <f>SUMIF(Order!$B$2:$B$724,$B3,Order!$I$2:$I$724)</f>
        <v>98000</v>
      </c>
      <c r="D3" s="137">
        <f>SUM(C3:C5)</f>
        <v>604000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ht="20">
      <c r="A4" s="42" t="s">
        <v>1270</v>
      </c>
      <c r="B4" s="43">
        <v>44961</v>
      </c>
      <c r="C4" s="44">
        <f>SUMIF(Order!$B$2:$B$724,$B4,Order!$I$2:$I$724)</f>
        <v>109000</v>
      </c>
      <c r="D4" s="14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20">
      <c r="A5" s="45" t="s">
        <v>1275</v>
      </c>
      <c r="B5" s="46">
        <v>44962</v>
      </c>
      <c r="C5" s="47">
        <f>SUMIF(Order!$B$2:$B$724,$B5,Order!$I$2:$I$724)</f>
        <v>397000</v>
      </c>
      <c r="D5" s="13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ht="20">
      <c r="A6" s="35" t="s">
        <v>1280</v>
      </c>
      <c r="B6" s="41">
        <v>44963</v>
      </c>
      <c r="C6" s="25">
        <f>SUMIF(Order!$B$2:$B$724,$B6,Order!$I$2:$I$724)</f>
        <v>162000</v>
      </c>
      <c r="D6" s="137">
        <f>SUM(C6:C11)</f>
        <v>1102000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ht="20">
      <c r="A7" s="35" t="s">
        <v>1281</v>
      </c>
      <c r="B7" s="41">
        <v>44964</v>
      </c>
      <c r="C7" s="25">
        <f>SUMIF(Order!$B$2:$B$724,$B7,Order!$I$2:$I$724)</f>
        <v>195000</v>
      </c>
      <c r="D7" s="14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20">
      <c r="A8" s="35" t="s">
        <v>1284</v>
      </c>
      <c r="B8" s="41">
        <v>44965</v>
      </c>
      <c r="C8" s="25">
        <f>SUMIF(Order!$B$2:$B$724,$B8,Order!$I$2:$I$724)</f>
        <v>73000</v>
      </c>
      <c r="D8" s="14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ht="20">
      <c r="A9" s="35" t="s">
        <v>1264</v>
      </c>
      <c r="B9" s="41">
        <v>44967</v>
      </c>
      <c r="C9" s="25">
        <f>SUMIF(Order!$B$2:$B$724,$B9,Order!$I$2:$I$724)</f>
        <v>52000</v>
      </c>
      <c r="D9" s="14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ht="20">
      <c r="A10" s="42" t="s">
        <v>1270</v>
      </c>
      <c r="B10" s="43">
        <v>44968</v>
      </c>
      <c r="C10" s="44">
        <f>SUMIF(Order!$B$2:$B$724,$B10,Order!$I$2:$I$724)</f>
        <v>455000</v>
      </c>
      <c r="D10" s="142"/>
      <c r="E10" s="21"/>
      <c r="F10" s="21" t="s">
        <v>1380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ht="20">
      <c r="A11" s="45" t="s">
        <v>1275</v>
      </c>
      <c r="B11" s="46">
        <v>44969</v>
      </c>
      <c r="C11" s="47">
        <f>SUMIF(Order!$B$2:$B$724,$B11,Order!$I$2:$I$724)</f>
        <v>165000</v>
      </c>
      <c r="D11" s="138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ht="20">
      <c r="A12" s="35" t="s">
        <v>1281</v>
      </c>
      <c r="B12" s="41">
        <v>44971</v>
      </c>
      <c r="C12" s="25">
        <f>SUMIF(Order!$B$2:$B$724,$B12,Order!$I$2:$I$724)</f>
        <v>260000</v>
      </c>
      <c r="D12" s="137">
        <f>SUM(C12:C16)</f>
        <v>1882000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ht="20">
      <c r="A13" s="35" t="s">
        <v>1284</v>
      </c>
      <c r="B13" s="41">
        <v>44972</v>
      </c>
      <c r="C13" s="25">
        <f>SUMIF(Order!$B$2:$B$724,$B13,Order!$I$2:$I$724)</f>
        <v>393000</v>
      </c>
      <c r="D13" s="14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ht="20">
      <c r="A14" s="35" t="s">
        <v>1264</v>
      </c>
      <c r="B14" s="41">
        <v>44974</v>
      </c>
      <c r="C14" s="25">
        <f>SUMIF(Order!$B$2:$B$724,$B14,Order!$I$2:$I$724)</f>
        <v>448000</v>
      </c>
      <c r="D14" s="14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 ht="20">
      <c r="A15" s="42" t="s">
        <v>1270</v>
      </c>
      <c r="B15" s="43">
        <v>44975</v>
      </c>
      <c r="C15" s="44">
        <f>SUMIF(Order!$B$2:$B$724,$B15,Order!$I$2:$I$724)</f>
        <v>470000</v>
      </c>
      <c r="D15" s="142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ht="20">
      <c r="A16" s="45" t="s">
        <v>1275</v>
      </c>
      <c r="B16" s="46">
        <v>44976</v>
      </c>
      <c r="C16" s="47">
        <f>SUMIF(Order!$B$2:$B$724,$B16,Order!$I$2:$I$724)</f>
        <v>311000</v>
      </c>
      <c r="D16" s="138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ht="20">
      <c r="A17" s="35" t="s">
        <v>1281</v>
      </c>
      <c r="B17" s="41">
        <v>44978</v>
      </c>
      <c r="C17" s="48">
        <f>SUMIF(Order!$B$2:$B$724,$B17,Order!$I$2:$I$724)</f>
        <v>211000</v>
      </c>
      <c r="D17" s="137">
        <f>SUM(C17:C22)</f>
        <v>3950000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ht="20">
      <c r="A18" s="35" t="s">
        <v>1284</v>
      </c>
      <c r="B18" s="41">
        <v>44979</v>
      </c>
      <c r="C18" s="48">
        <f>SUMIF(Order!$B$2:$B$724,$B18,Order!$I$2:$I$724)</f>
        <v>0</v>
      </c>
      <c r="D18" s="14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ht="20">
      <c r="A19" s="35" t="s">
        <v>1264</v>
      </c>
      <c r="B19" s="41">
        <v>44981</v>
      </c>
      <c r="C19" s="48">
        <f>SUMIF(Order!$B$2:$B$724,$B19,Order!$I$2:$I$724)</f>
        <v>346000</v>
      </c>
      <c r="D19" s="142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 ht="20">
      <c r="A20" s="42" t="s">
        <v>1270</v>
      </c>
      <c r="B20" s="43">
        <v>44982</v>
      </c>
      <c r="C20" s="49">
        <f>SUMIF(Order!$B$2:$B$724,$B20,Order!$I$2:$I$724)</f>
        <v>1691000</v>
      </c>
      <c r="D20" s="142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ht="20">
      <c r="A21" s="45" t="s">
        <v>1275</v>
      </c>
      <c r="B21" s="46">
        <v>44983</v>
      </c>
      <c r="C21" s="50">
        <f>SUMIF(Order!$B$2:$B$724,$B21,Order!$I$2:$I$724)</f>
        <v>1395000</v>
      </c>
      <c r="D21" s="142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20">
      <c r="A22" s="35" t="s">
        <v>1281</v>
      </c>
      <c r="B22" s="41">
        <v>44985</v>
      </c>
      <c r="C22" s="48">
        <f>SUMIF(Order!$B$2:$B$724,$B22,Order!$I$2:$I$724)</f>
        <v>307000</v>
      </c>
      <c r="D22" s="13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20">
      <c r="A23" s="51"/>
      <c r="B23" s="103" t="s">
        <v>1381</v>
      </c>
      <c r="C23" s="52">
        <f>SUM(C3:C22)</f>
        <v>7538000</v>
      </c>
      <c r="D23" s="53">
        <f>SUM(C23)</f>
        <v>7538000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ht="20">
      <c r="A24" s="3"/>
      <c r="B24" s="104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27.5">
      <c r="A25" s="143"/>
      <c r="B25" s="144"/>
      <c r="C25" s="144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 ht="27.5">
      <c r="A26" s="139" t="s">
        <v>1382</v>
      </c>
      <c r="B26" s="140"/>
      <c r="C26" s="140"/>
      <c r="D26" s="14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 ht="20">
      <c r="A27" s="35" t="s">
        <v>1284</v>
      </c>
      <c r="B27" s="41">
        <v>44986</v>
      </c>
      <c r="C27" s="25">
        <f>SUMIF(Order!$B$2:$B$724,$B27,Order!$I$2:$I$724)</f>
        <v>139000</v>
      </c>
      <c r="D27" s="137">
        <f>SUM(C27:C30)</f>
        <v>1847000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 ht="20">
      <c r="A28" s="35" t="s">
        <v>1264</v>
      </c>
      <c r="B28" s="41">
        <v>44988</v>
      </c>
      <c r="C28" s="25">
        <f>SUMIF(Order!$B$2:$B$724,$B28,Order!$I$2:$I$724)</f>
        <v>172000</v>
      </c>
      <c r="D28" s="14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ht="20">
      <c r="A29" s="42" t="s">
        <v>1270</v>
      </c>
      <c r="B29" s="43">
        <v>44989</v>
      </c>
      <c r="C29" s="44">
        <f>SUMIF(Order!$B$2:$B$724,$B29,Order!$I$2:$I$724)</f>
        <v>634000</v>
      </c>
      <c r="D29" s="142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 ht="20">
      <c r="A30" s="45" t="s">
        <v>1275</v>
      </c>
      <c r="B30" s="46">
        <v>44990</v>
      </c>
      <c r="C30" s="47">
        <f>SUMIF(Order!$B$2:$B$724,$B30,Order!$I$2:$I$724)</f>
        <v>902000</v>
      </c>
      <c r="D30" s="138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 ht="20">
      <c r="A31" s="35" t="s">
        <v>1281</v>
      </c>
      <c r="B31" s="41">
        <v>44992</v>
      </c>
      <c r="C31" s="25">
        <f>SUMIF(Order!$B$2:$B$724,$B31,Order!$I$2:$I$724)</f>
        <v>739000</v>
      </c>
      <c r="D31" s="137">
        <f>SUM(C31:C35)</f>
        <v>2300000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ht="20">
      <c r="A32" s="35" t="s">
        <v>1284</v>
      </c>
      <c r="B32" s="41">
        <v>44993</v>
      </c>
      <c r="C32" s="25">
        <f>SUMIF(Order!$B$2:$B$724,$B32,Order!$I$2:$I$724)</f>
        <v>278000</v>
      </c>
      <c r="D32" s="142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 ht="20">
      <c r="A33" s="35" t="s">
        <v>1264</v>
      </c>
      <c r="B33" s="41">
        <v>44995</v>
      </c>
      <c r="C33" s="25">
        <f>SUMIF(Order!$B$2:$B$724,$B33,Order!$I$2:$I$724)</f>
        <v>640000</v>
      </c>
      <c r="D33" s="14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ht="20">
      <c r="A34" s="42" t="s">
        <v>1270</v>
      </c>
      <c r="B34" s="43">
        <v>44996</v>
      </c>
      <c r="C34" s="44">
        <f>SUMIF(Order!$B$2:$B$724,$B34,Order!$I$2:$I$724)</f>
        <v>281000</v>
      </c>
      <c r="D34" s="142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ht="20">
      <c r="A35" s="45" t="s">
        <v>1275</v>
      </c>
      <c r="B35" s="46">
        <v>44997</v>
      </c>
      <c r="C35" s="47">
        <f>SUMIF(Order!$B$2:$B$724,$B35,Order!$I$2:$I$724)</f>
        <v>362000</v>
      </c>
      <c r="D35" s="138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 ht="20">
      <c r="A36" s="35" t="s">
        <v>1281</v>
      </c>
      <c r="B36" s="41">
        <v>44999</v>
      </c>
      <c r="C36" s="25">
        <f>SUMIF(Order!$B$2:$B$724,$B36,Order!$I$2:$I$724)</f>
        <v>369000</v>
      </c>
      <c r="D36" s="137">
        <f>SUM(C36:C40)</f>
        <v>2218000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1:18" ht="20">
      <c r="A37" s="35" t="s">
        <v>1284</v>
      </c>
      <c r="B37" s="41">
        <v>45000</v>
      </c>
      <c r="C37" s="25">
        <f>SUMIF(Order!$B$2:$B$724,$B37,Order!$I$2:$I$724)</f>
        <v>459000</v>
      </c>
      <c r="D37" s="14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pans="1:18" ht="20">
      <c r="A38" s="35" t="s">
        <v>1264</v>
      </c>
      <c r="B38" s="41">
        <v>45002</v>
      </c>
      <c r="C38" s="25">
        <f>SUMIF(Order!$B$2:$B$724,$B38,Order!$I$2:$I$724)</f>
        <v>294000</v>
      </c>
      <c r="D38" s="142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1:18" ht="20">
      <c r="A39" s="42" t="s">
        <v>1270</v>
      </c>
      <c r="B39" s="43">
        <v>45003</v>
      </c>
      <c r="C39" s="44">
        <f>SUMIF(Order!$B$2:$B$724,$B39,Order!$I$2:$I$724)</f>
        <v>663000</v>
      </c>
      <c r="D39" s="142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18" ht="20">
      <c r="A40" s="45" t="s">
        <v>1275</v>
      </c>
      <c r="B40" s="46">
        <v>45004</v>
      </c>
      <c r="C40" s="47">
        <f>SUMIF(Order!$B$2:$B$724,$B40,Order!$I$2:$I$724)</f>
        <v>433000</v>
      </c>
      <c r="D40" s="13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ht="20">
      <c r="A41" s="35" t="s">
        <v>1281</v>
      </c>
      <c r="B41" s="41">
        <v>45006</v>
      </c>
      <c r="C41" s="25">
        <f>SUMIF(Order!$B$2:$B$724,$B41,Order!$I$2:$I$724)</f>
        <v>0</v>
      </c>
      <c r="D41" s="137">
        <f>SUM(C41:C45)</f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pans="1:18" ht="20">
      <c r="A42" s="35" t="s">
        <v>1284</v>
      </c>
      <c r="B42" s="41">
        <v>45007</v>
      </c>
      <c r="C42" s="25">
        <f>SUMIF(Order!$B$2:$B$724,$B42,Order!$I$2:$I$724)</f>
        <v>0</v>
      </c>
      <c r="D42" s="14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18" ht="20">
      <c r="A43" s="35" t="s">
        <v>1264</v>
      </c>
      <c r="B43" s="41">
        <v>45009</v>
      </c>
      <c r="C43" s="25">
        <f>SUMIF(Order!$B$2:$B$724,$B43,Order!$I$2:$I$724)</f>
        <v>0</v>
      </c>
      <c r="D43" s="14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 ht="20">
      <c r="A44" s="42" t="s">
        <v>1270</v>
      </c>
      <c r="B44" s="43">
        <v>45010</v>
      </c>
      <c r="C44" s="44">
        <f>SUMIF(Order!$B$2:$B$724,$B44,Order!$I$2:$I$724)</f>
        <v>0</v>
      </c>
      <c r="D44" s="14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ht="20">
      <c r="A45" s="45" t="s">
        <v>1275</v>
      </c>
      <c r="B45" s="46">
        <v>45011</v>
      </c>
      <c r="C45" s="47">
        <f>SUMIF(Order!$B$2:$B$724,$B45,Order!$I$2:$I$724)</f>
        <v>0</v>
      </c>
      <c r="D45" s="13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18" ht="20">
      <c r="A46" s="35" t="s">
        <v>1281</v>
      </c>
      <c r="B46" s="41">
        <v>45013</v>
      </c>
      <c r="C46" s="25">
        <f>SUMIF(Order!$B$2:$B$724,$B46,Order!$I$2:$I$724)</f>
        <v>114000</v>
      </c>
      <c r="D46" s="137">
        <f>SUM(C46:C48)</f>
        <v>336000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ht="20">
      <c r="A47" s="35" t="s">
        <v>1284</v>
      </c>
      <c r="B47" s="41">
        <v>45014</v>
      </c>
      <c r="C47" s="25">
        <f>SUMIF(Order!$B$2:$B$724,$B47,Order!$I$2:$I$724)</f>
        <v>120000</v>
      </c>
      <c r="D47" s="14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 ht="20">
      <c r="A48" s="35" t="s">
        <v>1264</v>
      </c>
      <c r="B48" s="41">
        <v>45016</v>
      </c>
      <c r="C48" s="25">
        <f>SUMIF(Order!$B$2:$B$724,$B48,Order!$I$2:$I$724)</f>
        <v>102000</v>
      </c>
      <c r="D48" s="138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ht="20">
      <c r="A49" s="54"/>
      <c r="B49" s="105" t="s">
        <v>1381</v>
      </c>
      <c r="C49" s="55">
        <f>SUM(C27:C48)</f>
        <v>6701000</v>
      </c>
      <c r="D49" s="53">
        <f>C49</f>
        <v>6701000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ht="20">
      <c r="A50" s="3"/>
      <c r="B50" s="56"/>
      <c r="C50" s="2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ht="20">
      <c r="A51" s="3"/>
      <c r="B51" s="56"/>
      <c r="C51" s="2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ht="27.5">
      <c r="A52" s="139" t="s">
        <v>1383</v>
      </c>
      <c r="B52" s="140"/>
      <c r="C52" s="140"/>
      <c r="D52" s="14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pans="1:18" ht="20">
      <c r="A53" s="42" t="s">
        <v>1270</v>
      </c>
      <c r="B53" s="43">
        <v>45017</v>
      </c>
      <c r="C53" s="44">
        <f>SUMIF(Order!$B$2:$B$724,$B53,Order!$I$2:$I$724)</f>
        <v>0</v>
      </c>
      <c r="D53" s="137">
        <f>SUM(C53:C54)</f>
        <v>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 spans="1:18" ht="20">
      <c r="A54" s="45" t="s">
        <v>1275</v>
      </c>
      <c r="B54" s="46">
        <v>45018</v>
      </c>
      <c r="C54" s="47">
        <f>SUMIF(Order!$B$2:$B$724,$B54,Order!$I$2:$I$724)</f>
        <v>0</v>
      </c>
      <c r="D54" s="138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ht="20">
      <c r="A55" s="35" t="s">
        <v>1281</v>
      </c>
      <c r="B55" s="41">
        <v>45020</v>
      </c>
      <c r="C55" s="25">
        <f>SUMIF(Order!$B$2:$B$724,$B55,Order!$I$2:$I$724)</f>
        <v>0</v>
      </c>
      <c r="D55" s="137">
        <f>SUM(C55:C59)</f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 ht="20">
      <c r="A56" s="35" t="s">
        <v>1284</v>
      </c>
      <c r="B56" s="41">
        <v>45021</v>
      </c>
      <c r="C56" s="25"/>
      <c r="D56" s="14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spans="1:18" ht="20">
      <c r="A57" s="35" t="s">
        <v>1264</v>
      </c>
      <c r="B57" s="41">
        <v>45023</v>
      </c>
      <c r="C57" s="25"/>
      <c r="D57" s="14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 spans="1:18" ht="20">
      <c r="A58" s="42" t="s">
        <v>1270</v>
      </c>
      <c r="B58" s="43">
        <v>45024</v>
      </c>
      <c r="C58" s="44"/>
      <c r="D58" s="14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8" ht="20">
      <c r="A59" s="45" t="s">
        <v>1275</v>
      </c>
      <c r="B59" s="46">
        <v>45025</v>
      </c>
      <c r="C59" s="47"/>
      <c r="D59" s="138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8" ht="20">
      <c r="A60" s="35" t="s">
        <v>1281</v>
      </c>
      <c r="B60" s="41">
        <v>45027</v>
      </c>
      <c r="C60" s="25">
        <f>SUMIF(Order!$B$2:$B$724,$B60,Order!$I$2:$I$724)</f>
        <v>0</v>
      </c>
      <c r="D60" s="137">
        <f>SUM(C60:C64)</f>
        <v>165000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8" ht="20">
      <c r="A61" s="35" t="s">
        <v>1284</v>
      </c>
      <c r="B61" s="41">
        <v>45028</v>
      </c>
      <c r="C61" s="25">
        <f>SUMIF(Order!$B$2:$B$724,$B61,Order!$I$2:$I$724)</f>
        <v>0</v>
      </c>
      <c r="D61" s="14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8" ht="20">
      <c r="A62" s="35" t="s">
        <v>1264</v>
      </c>
      <c r="B62" s="41">
        <v>45030</v>
      </c>
      <c r="C62" s="25">
        <f>SUMIF(Order!$B$2:$B$724,$B62,Order!$I$2:$I$724)</f>
        <v>55000</v>
      </c>
      <c r="D62" s="14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 spans="1:18" ht="20">
      <c r="A63" s="42" t="s">
        <v>1270</v>
      </c>
      <c r="B63" s="43">
        <v>45031</v>
      </c>
      <c r="C63" s="44">
        <f>SUMIF(Order!$B$2:$B$724,$B63,Order!$I$2:$I$724)</f>
        <v>110000</v>
      </c>
      <c r="D63" s="14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ht="20">
      <c r="A64" s="45" t="s">
        <v>1275</v>
      </c>
      <c r="B64" s="46">
        <v>45032</v>
      </c>
      <c r="C64" s="47">
        <f>SUMIF(Order!$B$2:$B$724,$B64,Order!$I$2:$I$724)</f>
        <v>0</v>
      </c>
      <c r="D64" s="138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 spans="1:18" ht="20">
      <c r="A65" s="35" t="s">
        <v>1281</v>
      </c>
      <c r="B65" s="41">
        <v>45034</v>
      </c>
      <c r="C65" s="25">
        <f>SUMIF(Order!$B$2:$B$724,$B65,Order!$I$2:$I$724)</f>
        <v>0</v>
      </c>
      <c r="D65" s="137">
        <f>SUM(C65:C69)</f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1:18" ht="20">
      <c r="A66" s="35" t="s">
        <v>1284</v>
      </c>
      <c r="B66" s="41">
        <v>45035</v>
      </c>
      <c r="C66" s="25">
        <f>SUMIF(Order!$B$2:$B$724,$B66,Order!$I$2:$I$724)</f>
        <v>0</v>
      </c>
      <c r="D66" s="14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ht="20">
      <c r="A67" s="35" t="s">
        <v>1264</v>
      </c>
      <c r="B67" s="41">
        <v>45037</v>
      </c>
      <c r="C67" s="25">
        <f>SUMIF(Order!$B$2:$B$724,$B67,Order!$I$2:$I$724)</f>
        <v>0</v>
      </c>
      <c r="D67" s="14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18" ht="20">
      <c r="A68" s="42" t="s">
        <v>1270</v>
      </c>
      <c r="B68" s="43">
        <v>45038</v>
      </c>
      <c r="C68" s="44">
        <f>SUMIF(Order!$B$2:$B$724,$B68,Order!$I$2:$I$724)</f>
        <v>0</v>
      </c>
      <c r="D68" s="14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1:18" ht="20">
      <c r="A69" s="45" t="s">
        <v>1275</v>
      </c>
      <c r="B69" s="46">
        <v>45039</v>
      </c>
      <c r="C69" s="47">
        <f>SUMIF(Order!$B$2:$B$724,$B69,Order!$I$2:$I$724)</f>
        <v>0</v>
      </c>
      <c r="D69" s="138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1:18" ht="20">
      <c r="A70" s="35" t="s">
        <v>1281</v>
      </c>
      <c r="B70" s="41">
        <v>45041</v>
      </c>
      <c r="C70" s="25">
        <f>SUMIF(Order!$B$2:$B$724,$B70,Order!$I$2:$I$724)</f>
        <v>0</v>
      </c>
      <c r="D70" s="137">
        <f>SUM(C70:C72)</f>
        <v>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ht="20">
      <c r="A71" s="35" t="s">
        <v>1284</v>
      </c>
      <c r="B71" s="41">
        <v>45042</v>
      </c>
      <c r="C71" s="25">
        <f>SUMIF(Order!$B$2:$B$724,$B71,Order!$I$2:$I$724)</f>
        <v>0</v>
      </c>
      <c r="D71" s="142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ht="20">
      <c r="A72" s="35" t="s">
        <v>1264</v>
      </c>
      <c r="B72" s="41">
        <v>45044</v>
      </c>
      <c r="C72" s="25">
        <f>SUMIF(Order!$B$2:$B$724,$B72,Order!$I$2:$I$724)</f>
        <v>0</v>
      </c>
      <c r="D72" s="138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1:18" ht="20">
      <c r="A73" s="42" t="s">
        <v>1270</v>
      </c>
      <c r="B73" s="43">
        <v>45045</v>
      </c>
      <c r="C73" s="44">
        <f>SUMIF(Order!$B$2:$B$724,$B73,Order!$I$2:$I$724)</f>
        <v>0</v>
      </c>
      <c r="D73" s="137">
        <f>SUM(C73:C74)</f>
        <v>170000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1:18" ht="20">
      <c r="A74" s="45" t="s">
        <v>1275</v>
      </c>
      <c r="B74" s="46">
        <v>45046</v>
      </c>
      <c r="C74" s="47">
        <f>SUMIF(Order!$B$2:$B$724,$B74,Order!$I$2:$I$724)</f>
        <v>170000</v>
      </c>
      <c r="D74" s="138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 spans="1:18" ht="20">
      <c r="A75" s="54"/>
      <c r="B75" s="105" t="s">
        <v>1381</v>
      </c>
      <c r="C75" s="55">
        <f>SUM(C53:C74)</f>
        <v>335000</v>
      </c>
      <c r="D75" s="53">
        <f>C75</f>
        <v>335000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ht="20">
      <c r="A76" s="3"/>
      <c r="B76" s="10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 spans="1:18" ht="20">
      <c r="A77" s="3"/>
      <c r="B77" s="104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 ht="27.5">
      <c r="A78" s="139" t="s">
        <v>1384</v>
      </c>
      <c r="B78" s="140"/>
      <c r="C78" s="140"/>
      <c r="D78" s="14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 ht="20">
      <c r="A79" s="35" t="s">
        <v>1281</v>
      </c>
      <c r="B79" s="41">
        <v>45048</v>
      </c>
      <c r="C79" s="25">
        <f>SUMIF(Order!$B$2:$B$724,$B79,Order!$I$2:$I$724)</f>
        <v>126000</v>
      </c>
      <c r="D79" s="137">
        <f>SUM(C79:C83)</f>
        <v>734000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 ht="20">
      <c r="A80" s="35" t="s">
        <v>1284</v>
      </c>
      <c r="B80" s="41">
        <v>45049</v>
      </c>
      <c r="C80" s="25">
        <f>SUMIF(Order!$B$2:$B$724,$B80,Order!$I$2:$I$724)</f>
        <v>0</v>
      </c>
      <c r="D80" s="142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spans="1:18" ht="20">
      <c r="A81" s="35" t="s">
        <v>1264</v>
      </c>
      <c r="B81" s="41">
        <v>45051</v>
      </c>
      <c r="C81" s="25">
        <f>SUMIF(Order!$B$2:$B$724,$B81,Order!$I$2:$I$724)</f>
        <v>144000</v>
      </c>
      <c r="D81" s="142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 spans="1:18" ht="20">
      <c r="A82" s="42" t="s">
        <v>1270</v>
      </c>
      <c r="B82" s="43">
        <v>45052</v>
      </c>
      <c r="C82" s="44">
        <f>SUMIF(Order!$B$2:$B$724,$B82,Order!$I$2:$I$724)</f>
        <v>248000</v>
      </c>
      <c r="D82" s="142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spans="1:18" ht="20">
      <c r="A83" s="45" t="s">
        <v>1275</v>
      </c>
      <c r="B83" s="46">
        <v>45053</v>
      </c>
      <c r="C83" s="47">
        <f>SUMIF(Order!$B$2:$B$724,$B83,Order!$I$2:$I$724)</f>
        <v>216000</v>
      </c>
      <c r="D83" s="138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 ht="20">
      <c r="A84" s="35" t="s">
        <v>1281</v>
      </c>
      <c r="B84" s="41">
        <v>45055</v>
      </c>
      <c r="C84" s="25">
        <f>SUMIF(Order!$B$2:$B$724,$B84,Order!$I$2:$I$724)</f>
        <v>65000</v>
      </c>
      <c r="D84" s="137">
        <f>SUM(C84:C88)</f>
        <v>874000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ht="20">
      <c r="A85" s="35" t="s">
        <v>1284</v>
      </c>
      <c r="B85" s="41">
        <v>45056</v>
      </c>
      <c r="C85" s="25">
        <f>SUMIF(Order!$B$2:$B$724,$B85,Order!$I$2:$I$724)</f>
        <v>393000</v>
      </c>
      <c r="D85" s="142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20">
      <c r="A86" s="35" t="s">
        <v>1264</v>
      </c>
      <c r="B86" s="41">
        <v>45058</v>
      </c>
      <c r="C86" s="25">
        <f>SUMIF(Order!$B$2:$B$724,$B86,Order!$I$2:$I$724)</f>
        <v>179000</v>
      </c>
      <c r="D86" s="142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spans="1:18" ht="20">
      <c r="A87" s="42" t="s">
        <v>1270</v>
      </c>
      <c r="B87" s="43">
        <v>45059</v>
      </c>
      <c r="C87" s="44">
        <f>SUMIF(Order!$B$2:$B$724,$B87,Order!$I$2:$I$724)</f>
        <v>237000</v>
      </c>
      <c r="D87" s="142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ht="20">
      <c r="A88" s="45" t="s">
        <v>1275</v>
      </c>
      <c r="B88" s="46">
        <v>45060</v>
      </c>
      <c r="C88" s="47">
        <f>SUMIF(Order!$B$2:$B$724,$B88,Order!$I$2:$I$724)</f>
        <v>0</v>
      </c>
      <c r="D88" s="138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 spans="1:18" ht="20">
      <c r="A89" s="35" t="s">
        <v>1281</v>
      </c>
      <c r="B89" s="41">
        <v>45062</v>
      </c>
      <c r="C89" s="25">
        <f>SUMIF(Order!$B$2:$B$724,$B89,Order!$I$2:$I$724)</f>
        <v>254000</v>
      </c>
      <c r="D89" s="137">
        <f>SUM(C89:C93)</f>
        <v>1793000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ht="20">
      <c r="A90" s="35" t="s">
        <v>1284</v>
      </c>
      <c r="B90" s="41">
        <v>45063</v>
      </c>
      <c r="C90" s="25">
        <f>SUMIF(Order!$B$2:$B$724,$B90,Order!$I$2:$I$724)</f>
        <v>293000</v>
      </c>
      <c r="D90" s="142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ht="20">
      <c r="A91" s="35" t="s">
        <v>1264</v>
      </c>
      <c r="B91" s="41">
        <v>45065</v>
      </c>
      <c r="C91" s="25">
        <f>SUMIF(Order!$B$2:$B$724,$B91,Order!$I$2:$I$724)</f>
        <v>265000</v>
      </c>
      <c r="D91" s="142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 ht="20">
      <c r="A92" s="42" t="s">
        <v>1270</v>
      </c>
      <c r="B92" s="43">
        <v>45066</v>
      </c>
      <c r="C92" s="44">
        <f>SUMIF(Order!$B$2:$B$724,$B92,Order!$I$2:$I$724)</f>
        <v>552000</v>
      </c>
      <c r="D92" s="14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 spans="1:18" ht="20">
      <c r="A93" s="45" t="s">
        <v>1275</v>
      </c>
      <c r="B93" s="46">
        <v>45067</v>
      </c>
      <c r="C93" s="47">
        <f>SUMIF(Order!$B$2:$B$724,$B93,Order!$I$2:$I$724)</f>
        <v>429000</v>
      </c>
      <c r="D93" s="138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 spans="1:18" ht="20">
      <c r="A94" s="35" t="s">
        <v>1281</v>
      </c>
      <c r="B94" s="41">
        <v>45069</v>
      </c>
      <c r="C94" s="25">
        <f>SUMIF(Order!$B$2:$B$724,$B94,Order!$I$2:$I$724)</f>
        <v>285000</v>
      </c>
      <c r="D94" s="137">
        <f>SUM(C94:C98)</f>
        <v>2406000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1:18" ht="20">
      <c r="A95" s="35" t="s">
        <v>1284</v>
      </c>
      <c r="B95" s="41">
        <v>45070</v>
      </c>
      <c r="C95" s="25">
        <f>SUMIF(Order!$B$2:$B$724,$B95,Order!$I$2:$I$724)</f>
        <v>308000</v>
      </c>
      <c r="D95" s="142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1:18" ht="20">
      <c r="A96" s="35" t="s">
        <v>1264</v>
      </c>
      <c r="B96" s="41">
        <v>45072</v>
      </c>
      <c r="C96" s="25">
        <f>SUMIF(Order!$B$2:$B$724,$B96,Order!$I$2:$I$724)</f>
        <v>332000</v>
      </c>
      <c r="D96" s="142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spans="1:18" ht="20">
      <c r="A97" s="42" t="s">
        <v>1270</v>
      </c>
      <c r="B97" s="43">
        <v>45073</v>
      </c>
      <c r="C97" s="44">
        <f>SUMIF(Order!$B$2:$B$724,$B97,Order!$I$2:$I$724)</f>
        <v>767000</v>
      </c>
      <c r="D97" s="142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spans="1:18" ht="20">
      <c r="A98" s="45" t="s">
        <v>1275</v>
      </c>
      <c r="B98" s="46">
        <v>45074</v>
      </c>
      <c r="C98" s="47">
        <f>SUMIF(Order!$B$2:$B$724,$B98,Order!$I$2:$I$724)</f>
        <v>714000</v>
      </c>
      <c r="D98" s="138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spans="1:18" ht="20">
      <c r="A99" s="35" t="s">
        <v>1281</v>
      </c>
      <c r="B99" s="41">
        <v>45076</v>
      </c>
      <c r="C99" s="25">
        <f>SUMIF(Order!$B$2:$B$724,$B99,Order!$I$2:$I$724)</f>
        <v>640000</v>
      </c>
      <c r="D99" s="137">
        <f>SUM(C99:C100)</f>
        <v>1187000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spans="1:18" ht="20">
      <c r="A100" s="35" t="s">
        <v>1284</v>
      </c>
      <c r="B100" s="41">
        <v>45077</v>
      </c>
      <c r="C100" s="25">
        <f>SUMIF(Order!$B$2:$B$724,$B100,Order!$I$2:$I$724)</f>
        <v>547000</v>
      </c>
      <c r="D100" s="138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spans="1:18" ht="20">
      <c r="A101" s="54"/>
      <c r="B101" s="105" t="s">
        <v>1381</v>
      </c>
      <c r="C101" s="55">
        <f>SUM(C79:C100)</f>
        <v>6994000</v>
      </c>
      <c r="D101" s="53">
        <f>C101</f>
        <v>6994000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ht="20">
      <c r="A102" s="3"/>
      <c r="B102" s="104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1:18" ht="27.5">
      <c r="A103" s="139" t="s">
        <v>1385</v>
      </c>
      <c r="B103" s="140"/>
      <c r="C103" s="140"/>
      <c r="D103" s="14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spans="1:18" ht="20">
      <c r="A104" s="35" t="s">
        <v>1264</v>
      </c>
      <c r="B104" s="41">
        <v>45079</v>
      </c>
      <c r="C104" s="25">
        <f>SUMIF(Order!$B$2:$B$724,$B104,Order!$I$2:$I$724)</f>
        <v>705000</v>
      </c>
      <c r="D104" s="137">
        <f>SUM(C104:C106)</f>
        <v>1679000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spans="1:18" ht="20">
      <c r="A105" s="42" t="s">
        <v>1270</v>
      </c>
      <c r="B105" s="43">
        <v>45080</v>
      </c>
      <c r="C105" s="44">
        <f>SUMIF(Order!$B$2:$B$724,$B105,Order!$I$2:$I$724)</f>
        <v>400000</v>
      </c>
      <c r="D105" s="14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 spans="1:18" ht="20">
      <c r="A106" s="45" t="s">
        <v>1275</v>
      </c>
      <c r="B106" s="46">
        <v>45081</v>
      </c>
      <c r="C106" s="47">
        <f>SUMIF(Order!$B$2:$B$853,$B106,Order!$I$2:$I$853)</f>
        <v>574000</v>
      </c>
      <c r="D106" s="138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 spans="1:18" ht="20">
      <c r="A107" s="35" t="s">
        <v>1281</v>
      </c>
      <c r="B107" s="41">
        <v>45083</v>
      </c>
      <c r="C107" s="25">
        <f>SUMIF(Order!$B$2:$B$853,$B107,Order!$I$2:$I$853)</f>
        <v>0</v>
      </c>
      <c r="D107" s="137">
        <f>SUM(C107:C111)</f>
        <v>774000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 spans="1:18" ht="20">
      <c r="A108" s="35" t="s">
        <v>1284</v>
      </c>
      <c r="B108" s="41">
        <v>45084</v>
      </c>
      <c r="C108" s="25">
        <f>SUMIF(Order!$B$2:$B$853,$B108,Order!$I$2:$I$853)</f>
        <v>0</v>
      </c>
      <c r="D108" s="14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 spans="1:18" ht="20">
      <c r="A109" s="35" t="s">
        <v>1264</v>
      </c>
      <c r="B109" s="41">
        <v>45086</v>
      </c>
      <c r="C109" s="25">
        <f>SUMIF(Order!$B$2:$B$853,$B109,Order!$I$2:$I$853)</f>
        <v>0</v>
      </c>
      <c r="D109" s="14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 spans="1:18" ht="20">
      <c r="A110" s="42" t="s">
        <v>1270</v>
      </c>
      <c r="B110" s="43">
        <v>45087</v>
      </c>
      <c r="C110" s="44">
        <f>SUMIF(Order!$B$2:$B$853,$B110,Order!$I$2:$I$853)</f>
        <v>354000</v>
      </c>
      <c r="D110" s="14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1:18" ht="20">
      <c r="A111" s="45" t="s">
        <v>1275</v>
      </c>
      <c r="B111" s="46">
        <v>45088</v>
      </c>
      <c r="C111" s="47">
        <f>SUMIF(Order!$B$2:$B$853,$B111,Order!$I$2:$I$853)</f>
        <v>420000</v>
      </c>
      <c r="D111" s="138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 spans="1:18" ht="20">
      <c r="A112" s="35" t="s">
        <v>1281</v>
      </c>
      <c r="B112" s="41">
        <v>45090</v>
      </c>
      <c r="C112" s="25">
        <f>SUMIF(Order!$B$2:$B$853,$B112,Order!$I$2:$I$853)</f>
        <v>453000</v>
      </c>
      <c r="D112" s="137">
        <f>SUM(C112:C116)</f>
        <v>2192000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 spans="1:18" ht="20">
      <c r="A113" s="35" t="s">
        <v>1284</v>
      </c>
      <c r="B113" s="41">
        <v>45091</v>
      </c>
      <c r="C113" s="25">
        <f>SUMIF(Order!$B$2:$B$853,$B113,Order!$I$2:$I$853)</f>
        <v>878000</v>
      </c>
      <c r="D113" s="14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 spans="1:18" ht="20">
      <c r="A114" s="35" t="s">
        <v>1264</v>
      </c>
      <c r="B114" s="41">
        <v>45093</v>
      </c>
      <c r="C114" s="25">
        <f>SUMIF(Order!$B$2:$B$853,$B114,Order!$I$2:$I$853)</f>
        <v>225000</v>
      </c>
      <c r="D114" s="14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 spans="1:18" ht="20">
      <c r="A115" s="42" t="s">
        <v>1270</v>
      </c>
      <c r="B115" s="43">
        <v>45094</v>
      </c>
      <c r="C115" s="44">
        <f>SUMIF(Order!$B$2:$B$853,$B115,Order!$I$2:$I$853)</f>
        <v>352000</v>
      </c>
      <c r="D115" s="14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 spans="1:18" ht="20">
      <c r="A116" s="45" t="s">
        <v>1275</v>
      </c>
      <c r="B116" s="46">
        <v>45095</v>
      </c>
      <c r="C116" s="47">
        <f>SUMIF(Order!$B$2:$B$853,$B116,Order!$I$2:$I$853)</f>
        <v>284000</v>
      </c>
      <c r="D116" s="138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 spans="1:18" ht="20">
      <c r="A117" s="35" t="s">
        <v>1281</v>
      </c>
      <c r="B117" s="41">
        <v>45097</v>
      </c>
      <c r="C117" s="25">
        <f>SUMIF(Order!$B$2:$B$1797,$B117,Order!$I$2:$I$1797)</f>
        <v>496000</v>
      </c>
      <c r="D117" s="137">
        <f ca="1">SUM(C117:C121)</f>
        <v>1894000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 spans="1:18" ht="20">
      <c r="A118" s="35" t="s">
        <v>1284</v>
      </c>
      <c r="B118" s="41">
        <v>45098</v>
      </c>
      <c r="C118" s="25">
        <f>SUMIF(Order!$B$2:$B$1797,$B118,Order!$I$2:$I$1797)</f>
        <v>605000</v>
      </c>
      <c r="D118" s="14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1:18" ht="20">
      <c r="A119" s="35" t="s">
        <v>1264</v>
      </c>
      <c r="B119" s="41">
        <v>45100</v>
      </c>
      <c r="C119" s="25">
        <f>SUMIF(Order!$B$2:$B$1796,$B119,Order!$I$2:$I$1796)</f>
        <v>0</v>
      </c>
      <c r="D119" s="14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 spans="1:18" ht="20">
      <c r="A120" s="42" t="s">
        <v>1270</v>
      </c>
      <c r="B120" s="43">
        <v>45101</v>
      </c>
      <c r="C120" s="44">
        <f ca="1">SUMIF(Order!$B$2:$B$1796,$B120,Order!$I$2:$I$853)</f>
        <v>483000</v>
      </c>
      <c r="D120" s="14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spans="1:18" ht="20">
      <c r="A121" s="45" t="s">
        <v>1275</v>
      </c>
      <c r="B121" s="46">
        <v>45102</v>
      </c>
      <c r="C121" s="47">
        <f>SUMIF(Order!$B$2:$B$1796,$B121,Order!$I$2:$I$1796)</f>
        <v>310000</v>
      </c>
      <c r="D121" s="138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18" ht="20">
      <c r="A122" s="35" t="s">
        <v>1281</v>
      </c>
      <c r="B122" s="41">
        <v>45104</v>
      </c>
      <c r="C122" s="25">
        <f>SUMIF(Order!$B$2:$B$853,$B122,Order!$I$2:$I$1796)</f>
        <v>0</v>
      </c>
      <c r="D122" s="137">
        <f>SUM(C122:C124)</f>
        <v>0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1:18" ht="20">
      <c r="A123" s="35" t="s">
        <v>1284</v>
      </c>
      <c r="B123" s="41">
        <v>45105</v>
      </c>
      <c r="C123" s="25">
        <f>SUMIF(Order!$B$2:$B$853,$B123,Order!$I$2:$I$1796)</f>
        <v>0</v>
      </c>
      <c r="D123" s="14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18" ht="20">
      <c r="A124" s="35" t="s">
        <v>1264</v>
      </c>
      <c r="B124" s="41">
        <v>45107</v>
      </c>
      <c r="C124" s="25">
        <f>SUMIF(Order!$B$2:$B$853,$B124,Order!$I$2:$I$1796)</f>
        <v>0</v>
      </c>
      <c r="D124" s="138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spans="1:18" ht="20">
      <c r="A125" s="54"/>
      <c r="B125" s="105" t="s">
        <v>1381</v>
      </c>
      <c r="C125" s="55">
        <f ca="1">SUM(C104:C123)</f>
        <v>6539000</v>
      </c>
      <c r="D125" s="53">
        <f ca="1">C125</f>
        <v>6539000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spans="1:18" ht="20">
      <c r="A126" s="3"/>
      <c r="B126" s="104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1:18" ht="27.5">
      <c r="A127" s="139" t="s">
        <v>1386</v>
      </c>
      <c r="B127" s="140"/>
      <c r="C127" s="140"/>
      <c r="D127" s="14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 spans="1:18" ht="20">
      <c r="A128" s="42" t="s">
        <v>1270</v>
      </c>
      <c r="B128" s="43">
        <v>45108</v>
      </c>
      <c r="C128" s="44">
        <f>SUMIF(Order!$B$2:$B$1797,$B128,Order!$I$2:$I$1797)</f>
        <v>57000</v>
      </c>
      <c r="D128" s="137">
        <f>SUM(C128:C129)</f>
        <v>586000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 spans="1:18" ht="20">
      <c r="A129" s="45" t="s">
        <v>1275</v>
      </c>
      <c r="B129" s="46">
        <v>45109</v>
      </c>
      <c r="C129" s="47">
        <f>SUMIF(Order!$B$2:$B$1797,$B129,Order!$I$2:$I$1797)</f>
        <v>529000</v>
      </c>
      <c r="D129" s="138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pans="1:18" ht="20">
      <c r="A130" s="35" t="s">
        <v>1281</v>
      </c>
      <c r="B130" s="41">
        <v>45111</v>
      </c>
      <c r="C130" s="25">
        <f>SUMIF(Order!$B$2:$B$1797,$B130,Order!$I$2:$I$1797)</f>
        <v>79000</v>
      </c>
      <c r="D130" s="137">
        <f>SUM(C130:C134)</f>
        <v>1203000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 spans="1:18" ht="20">
      <c r="A131" s="35" t="s">
        <v>1284</v>
      </c>
      <c r="B131" s="41">
        <v>45112</v>
      </c>
      <c r="C131" s="25">
        <f>SUMIF(Order!$B$2:$B$1797,$B131,Order!$I$2:$I$1797)</f>
        <v>251000</v>
      </c>
      <c r="D131" s="14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 spans="1:18" ht="20">
      <c r="A132" s="35" t="s">
        <v>1264</v>
      </c>
      <c r="B132" s="41">
        <v>45114</v>
      </c>
      <c r="C132" s="25">
        <f>SUMIF(Order!$B$2:$B$1797,$B132,Order!$I$2:$I$1797)</f>
        <v>104000</v>
      </c>
      <c r="D132" s="14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 spans="1:18" ht="20">
      <c r="A133" s="42" t="s">
        <v>1270</v>
      </c>
      <c r="B133" s="43">
        <v>45115</v>
      </c>
      <c r="C133" s="44">
        <f>SUMIF(Order!$B$2:$B$1797,$B133,Order!$I$2:$I$1797)</f>
        <v>168000</v>
      </c>
      <c r="D133" s="14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 spans="1:18" ht="20">
      <c r="A134" s="45" t="s">
        <v>1275</v>
      </c>
      <c r="B134" s="46">
        <v>45116</v>
      </c>
      <c r="C134" s="47">
        <f>SUMIF(Order!$B$2:$B$1797,$B134,Order!$I$2:$I$1797)</f>
        <v>601000</v>
      </c>
      <c r="D134" s="138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1:18" ht="20">
      <c r="A135" s="35" t="s">
        <v>1281</v>
      </c>
      <c r="B135" s="41">
        <v>45118</v>
      </c>
      <c r="C135" s="25">
        <f>SUMIF(Order!$B$2:$B$1797,$B135,Order!$I$2:$I$1797)</f>
        <v>85000</v>
      </c>
      <c r="D135" s="137">
        <f>SUM(C135:C139)</f>
        <v>1383000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spans="1:18" ht="20">
      <c r="A136" s="35" t="s">
        <v>1284</v>
      </c>
      <c r="B136" s="41">
        <v>45119</v>
      </c>
      <c r="C136" s="25">
        <f>SUMIF(Order!$B$2:$B$1797,$B136,Order!$I$2:$I$1797)</f>
        <v>184000</v>
      </c>
      <c r="D136" s="14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 spans="1:18" ht="20">
      <c r="A137" s="35" t="s">
        <v>1264</v>
      </c>
      <c r="B137" s="41">
        <v>45121</v>
      </c>
      <c r="C137" s="25">
        <f>SUMIF(Order!$B$2:$B$1797,$B137,Order!$I$2:$I$1797)</f>
        <v>282000</v>
      </c>
      <c r="D137" s="14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 spans="1:18" ht="20">
      <c r="A138" s="42" t="s">
        <v>1270</v>
      </c>
      <c r="B138" s="43">
        <v>45122</v>
      </c>
      <c r="C138" s="44">
        <f>SUMIF(Order!$B$2:$B$1797,$B138,Order!$I$2:$I$1797)</f>
        <v>295000</v>
      </c>
      <c r="D138" s="14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pans="1:18" ht="20">
      <c r="A139" s="45" t="s">
        <v>1275</v>
      </c>
      <c r="B139" s="46">
        <v>45123</v>
      </c>
      <c r="C139" s="47">
        <f>SUMIF(Order!$B$2:$B$1797,$B139,Order!$I$2:$I$1797)</f>
        <v>537000</v>
      </c>
      <c r="D139" s="138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 spans="1:18" ht="20">
      <c r="A140" s="35" t="s">
        <v>1281</v>
      </c>
      <c r="B140" s="41">
        <v>45125</v>
      </c>
      <c r="C140" s="25">
        <f>SUMIF(Order!$B$2:$B$1797,$B140,Order!$I$2:$I$1797)</f>
        <v>0</v>
      </c>
      <c r="D140" s="137">
        <f>SUM(C140:C144)</f>
        <v>449000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 spans="1:18" ht="20">
      <c r="A141" s="35" t="s">
        <v>1284</v>
      </c>
      <c r="B141" s="41">
        <v>45126</v>
      </c>
      <c r="C141" s="25">
        <f>SUMIF(Order!$B$2:$B$1797,$B141,Order!$I$2:$I$1797)</f>
        <v>0</v>
      </c>
      <c r="D141" s="14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 spans="1:18" ht="20">
      <c r="A142" s="35" t="s">
        <v>1264</v>
      </c>
      <c r="B142" s="41">
        <v>45128</v>
      </c>
      <c r="C142" s="25">
        <f>SUMIF(Order!$B$2:$B$1797,$B142,Order!$I$2:$I$1797)</f>
        <v>30000</v>
      </c>
      <c r="D142" s="14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spans="1:18" ht="20">
      <c r="A143" s="42" t="s">
        <v>1270</v>
      </c>
      <c r="B143" s="43">
        <v>45129</v>
      </c>
      <c r="C143" s="44">
        <f>SUMIF(Order!$B$2:$B$1797,$B143,Order!$I$2:$I$1797)</f>
        <v>250000</v>
      </c>
      <c r="D143" s="14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 spans="1:18" ht="20">
      <c r="A144" s="45" t="s">
        <v>1275</v>
      </c>
      <c r="B144" s="46">
        <v>45130</v>
      </c>
      <c r="C144" s="47">
        <f>SUMIF(Order!$B$2:$B$1797,$B144,Order!$I$2:$I$1797)</f>
        <v>169000</v>
      </c>
      <c r="D144" s="138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 spans="1:18" ht="20">
      <c r="A145" s="35" t="s">
        <v>1281</v>
      </c>
      <c r="B145" s="41">
        <v>45132</v>
      </c>
      <c r="C145" s="25">
        <f>SUMIF(Order!$B$2:$B$1797,$B145,Order!$I$2:$I$1797)</f>
        <v>0</v>
      </c>
      <c r="D145" s="137">
        <f>SUM(C145:C149)</f>
        <v>556000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 spans="1:18" ht="20">
      <c r="A146" s="35" t="s">
        <v>1284</v>
      </c>
      <c r="B146" s="41">
        <v>45133</v>
      </c>
      <c r="C146" s="25">
        <f>SUMIF(Order!$B$2:$B$1797,$B146,Order!$I$2:$I$1797)</f>
        <v>0</v>
      </c>
      <c r="D146" s="14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 spans="1:18" ht="20">
      <c r="A147" s="35" t="s">
        <v>1264</v>
      </c>
      <c r="B147" s="41">
        <v>45135</v>
      </c>
      <c r="C147" s="25">
        <f>SUMIF(Order!$B$2:$B$1797,$B147,Order!$I$2:$I$1797)</f>
        <v>112000</v>
      </c>
      <c r="D147" s="14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spans="1:18" ht="20">
      <c r="A148" s="42" t="s">
        <v>1270</v>
      </c>
      <c r="B148" s="43">
        <v>45136</v>
      </c>
      <c r="C148" s="44">
        <f>SUMIF(Order!$B$2:$B$1797,$B148,Order!$I$2:$I$1797)</f>
        <v>162000</v>
      </c>
      <c r="D148" s="14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 spans="1:18" ht="20">
      <c r="A149" s="45" t="s">
        <v>1275</v>
      </c>
      <c r="B149" s="46">
        <v>45137</v>
      </c>
      <c r="C149" s="47">
        <f>SUMIF(Order!$B$2:$B$1797,$B149,Order!$I$2:$I$1797)</f>
        <v>282000</v>
      </c>
      <c r="D149" s="138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 spans="1:18" ht="20">
      <c r="A150" s="54"/>
      <c r="B150" s="105" t="s">
        <v>1381</v>
      </c>
      <c r="C150" s="55">
        <f t="shared" ref="C150:D150" si="0">SUM(C128:C149)</f>
        <v>4177000</v>
      </c>
      <c r="D150" s="53">
        <f t="shared" si="0"/>
        <v>4177000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 spans="1:18" ht="20">
      <c r="A151" s="3"/>
      <c r="B151" s="104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 spans="1:18" ht="27.5">
      <c r="A152" s="139" t="s">
        <v>1387</v>
      </c>
      <c r="B152" s="140"/>
      <c r="C152" s="140"/>
      <c r="D152" s="14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 spans="1:18" ht="20">
      <c r="A153" s="35" t="s">
        <v>1281</v>
      </c>
      <c r="B153" s="41">
        <v>45139</v>
      </c>
      <c r="C153" s="25">
        <f>SUMIF(Order!$B$2:$B$1797,$B153,Order!$I$2:$I$1797)</f>
        <v>0</v>
      </c>
      <c r="D153" s="137">
        <f>SUM(C153:C155)</f>
        <v>414000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 spans="1:18" ht="20">
      <c r="A154" s="35" t="s">
        <v>1284</v>
      </c>
      <c r="B154" s="41">
        <v>45140</v>
      </c>
      <c r="C154" s="25">
        <f>SUMIF(Order!$B$2:$B$1797,$B154,Order!$I$2:$I$1797)</f>
        <v>146000</v>
      </c>
      <c r="D154" s="14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 spans="1:18" ht="20">
      <c r="A155" s="35" t="s">
        <v>1264</v>
      </c>
      <c r="B155" s="41">
        <v>45142</v>
      </c>
      <c r="C155" s="25">
        <f>SUMIF(Order!$B$2:$B$1797,$B155,Order!$I$2:$I$1797)</f>
        <v>268000</v>
      </c>
      <c r="D155" s="142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 spans="1:18" ht="20">
      <c r="A156" s="42" t="s">
        <v>1270</v>
      </c>
      <c r="B156" s="43">
        <v>45143</v>
      </c>
      <c r="C156" s="44">
        <f>SUMIF(Order!$B$2:$B$1797,$B156,Order!$I$2:$I$1797)</f>
        <v>116000</v>
      </c>
      <c r="D156" s="142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 spans="1:18" ht="20">
      <c r="A157" s="45" t="s">
        <v>1275</v>
      </c>
      <c r="B157" s="46">
        <v>45144</v>
      </c>
      <c r="C157" s="47">
        <f>SUMIF(Order!$B$2:$B$1797,$B157,Order!$I$2:$I$1797)</f>
        <v>0</v>
      </c>
      <c r="D157" s="138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spans="1:18" ht="20">
      <c r="A158" s="35" t="s">
        <v>1281</v>
      </c>
      <c r="B158" s="41">
        <v>45146</v>
      </c>
      <c r="C158" s="25">
        <f>SUMIF(Order!$B$2:$B$1797,$B158,Order!$I$2:$I$1797)</f>
        <v>137000</v>
      </c>
      <c r="D158" s="137">
        <f>SUM(C158:C160)</f>
        <v>907000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spans="1:18" ht="20">
      <c r="A159" s="35" t="s">
        <v>1284</v>
      </c>
      <c r="B159" s="41">
        <v>45147</v>
      </c>
      <c r="C159" s="25">
        <f>SUMIF(Order!$B$2:$B$1797,$B159,Order!$I$2:$I$1797)</f>
        <v>355000</v>
      </c>
      <c r="D159" s="142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1:18" ht="20">
      <c r="A160" s="35" t="s">
        <v>1264</v>
      </c>
      <c r="B160" s="41">
        <v>45149</v>
      </c>
      <c r="C160" s="25">
        <f>SUMIF(Order!$B$2:$B$1797,$B160,Order!$I$2:$I$1797)</f>
        <v>415000</v>
      </c>
      <c r="D160" s="142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1:18" ht="20">
      <c r="A161" s="42" t="s">
        <v>1270</v>
      </c>
      <c r="B161" s="43">
        <v>45150</v>
      </c>
      <c r="C161" s="44">
        <f>SUMIF(Order!$B$2:$B$1797,$B161,Order!$I$2:$I$1797)</f>
        <v>228000</v>
      </c>
      <c r="D161" s="142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1:18" ht="20">
      <c r="A162" s="45" t="s">
        <v>1275</v>
      </c>
      <c r="B162" s="46">
        <v>45151</v>
      </c>
      <c r="C162" s="47">
        <f>SUMIF(Order!$B$2:$B$1797,$B162,Order!$I$2:$I$1797)</f>
        <v>292000</v>
      </c>
      <c r="D162" s="138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1:18" ht="20">
      <c r="A163" s="35" t="s">
        <v>1281</v>
      </c>
      <c r="B163" s="41">
        <v>45153</v>
      </c>
      <c r="C163" s="25">
        <f>SUMIF(Order!$B$2:$B$1797,$B163,Order!$I$2:$I$1797)</f>
        <v>120000</v>
      </c>
      <c r="D163" s="137">
        <f>SUM(C163:C167)</f>
        <v>676000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1:18" ht="20">
      <c r="A164" s="35" t="s">
        <v>1284</v>
      </c>
      <c r="B164" s="41">
        <v>45154</v>
      </c>
      <c r="C164" s="25">
        <f>SUMIF(Order!$B$2:$B$1797,$B164,Order!$I$2:$I$1797)</f>
        <v>120000</v>
      </c>
      <c r="D164" s="142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1:18" ht="20">
      <c r="A165" s="35" t="s">
        <v>1264</v>
      </c>
      <c r="B165" s="41">
        <v>45156</v>
      </c>
      <c r="C165" s="25">
        <f>SUMIF(Order!$B$2:$B$1797,$B165,Order!$I$2:$I$1797)</f>
        <v>0</v>
      </c>
      <c r="D165" s="142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1:18" ht="20">
      <c r="A166" s="42" t="s">
        <v>1270</v>
      </c>
      <c r="B166" s="43">
        <v>45157</v>
      </c>
      <c r="C166" s="44">
        <f>SUMIF(Order!$B$2:$B$1797,$B166,Order!$I$2:$I$1797)</f>
        <v>362000</v>
      </c>
      <c r="D166" s="142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1:18" ht="20">
      <c r="A167" s="45" t="s">
        <v>1275</v>
      </c>
      <c r="B167" s="46">
        <v>45158</v>
      </c>
      <c r="C167" s="47">
        <f>SUMIF(Order!$B$2:$B$1797,$B167,Order!$I$2:$I$1797)</f>
        <v>74000</v>
      </c>
      <c r="D167" s="138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1:18" ht="20">
      <c r="A168" s="35" t="s">
        <v>1281</v>
      </c>
      <c r="B168" s="41">
        <v>45160</v>
      </c>
      <c r="C168" s="25">
        <f>SUMIF(Order!$B$2:$B$1797,$B168,Order!$I$2:$I$1797)</f>
        <v>144000</v>
      </c>
      <c r="D168" s="137">
        <f>SUM(C168:C172)</f>
        <v>144000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1:18" ht="20">
      <c r="A169" s="35" t="s">
        <v>1284</v>
      </c>
      <c r="B169" s="41">
        <v>45161</v>
      </c>
      <c r="C169" s="25">
        <f>SUMIF(Order!$B$2:$B$1797,$B169,Order!$I$2:$I$1797)</f>
        <v>0</v>
      </c>
      <c r="D169" s="142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1:18" ht="20">
      <c r="A170" s="35" t="s">
        <v>1264</v>
      </c>
      <c r="B170" s="41">
        <v>45163</v>
      </c>
      <c r="C170" s="25">
        <f>SUMIF(Order!$B$2:$B$1797,$B170,Order!$I$2:$I$1797)</f>
        <v>0</v>
      </c>
      <c r="D170" s="142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1:18" ht="20">
      <c r="A171" s="42" t="s">
        <v>1270</v>
      </c>
      <c r="B171" s="43">
        <v>45164</v>
      </c>
      <c r="C171" s="44">
        <f>SUMIF(Order!$B$2:$B$1797,$B171,Order!$I$2:$I$1797)</f>
        <v>0</v>
      </c>
      <c r="D171" s="142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1:18" ht="20">
      <c r="A172" s="45" t="s">
        <v>1275</v>
      </c>
      <c r="B172" s="46">
        <v>45165</v>
      </c>
      <c r="C172" s="47">
        <f>SUMIF(Order!$B$2:$B$1797,$B172,Order!$I$2:$I$1797)</f>
        <v>0</v>
      </c>
      <c r="D172" s="138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 spans="1:18" ht="20">
      <c r="A173" s="35" t="s">
        <v>1281</v>
      </c>
      <c r="B173" s="41">
        <v>45167</v>
      </c>
      <c r="C173" s="25">
        <f>SUMIF(Order!$B$2:$B$1797,$B173,Order!$I$2:$I$1797)</f>
        <v>55000</v>
      </c>
      <c r="D173" s="137">
        <f>SUM(C173:C174)</f>
        <v>144000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 spans="1:18" ht="20">
      <c r="A174" s="35" t="s">
        <v>1284</v>
      </c>
      <c r="B174" s="41">
        <v>45168</v>
      </c>
      <c r="C174" s="25">
        <f>SUMIF(Order!$B$2:$B$1797,$B174,Order!$I$2:$I$1797)</f>
        <v>89000</v>
      </c>
      <c r="D174" s="138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 spans="1:18" ht="20">
      <c r="A175" s="54"/>
      <c r="B175" s="105" t="s">
        <v>1381</v>
      </c>
      <c r="C175" s="55">
        <f>SUM(C153:C174)</f>
        <v>2921000</v>
      </c>
      <c r="D175" s="53" t="e">
        <f>SUM(D153:D174)+'Rayu Manis'!#REF!</f>
        <v>#REF!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 spans="1:18" ht="20">
      <c r="A176" s="3"/>
      <c r="B176" s="104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 spans="1:18" ht="27.5">
      <c r="A177" s="139" t="s">
        <v>1388</v>
      </c>
      <c r="B177" s="140"/>
      <c r="C177" s="140"/>
      <c r="D177" s="14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 spans="1:18" ht="20">
      <c r="A178" s="35" t="s">
        <v>1264</v>
      </c>
      <c r="B178" s="41">
        <v>45170</v>
      </c>
      <c r="C178" s="25">
        <f>SUMIF(Order!$B$2:$B$1797,$B178,Order!$I$2:$I$1797)</f>
        <v>35000</v>
      </c>
      <c r="D178" s="137">
        <f>SUM(C178:C180)</f>
        <v>114000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 spans="1:18" ht="20">
      <c r="A179" s="42" t="s">
        <v>1270</v>
      </c>
      <c r="B179" s="43">
        <v>45171</v>
      </c>
      <c r="C179" s="44">
        <f>SUMIF(Order!$B$2:$B$1797,$B179,Order!$I$2:$I$1797)</f>
        <v>79000</v>
      </c>
      <c r="D179" s="142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 spans="1:18" ht="20">
      <c r="A180" s="45" t="s">
        <v>1275</v>
      </c>
      <c r="B180" s="46">
        <v>45172</v>
      </c>
      <c r="C180" s="47">
        <f>SUMIF(Order!$B$2:$B$1797,$B180,Order!$I$2:$I$1797)</f>
        <v>0</v>
      </c>
      <c r="D180" s="138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 spans="1:18" ht="20">
      <c r="A181" s="35" t="s">
        <v>1280</v>
      </c>
      <c r="B181" s="41">
        <v>45173</v>
      </c>
      <c r="C181" s="25">
        <f>SUMIF(Order!$B$2:$B$1797,$B181,Order!$I$2:$I$1797)</f>
        <v>0</v>
      </c>
      <c r="D181" s="137">
        <f>SUM(C181:C183)</f>
        <v>228000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 spans="1:18" ht="20">
      <c r="A182" s="35" t="s">
        <v>1281</v>
      </c>
      <c r="B182" s="41">
        <v>45174</v>
      </c>
      <c r="C182" s="25">
        <f>SUMIF(Order!$B$2:$B$1797,$B182,Order!$I$2:$I$1797)</f>
        <v>228000</v>
      </c>
      <c r="D182" s="142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 spans="1:18" ht="20">
      <c r="A183" s="35" t="s">
        <v>1292</v>
      </c>
      <c r="B183" s="41">
        <v>45176</v>
      </c>
      <c r="C183" s="25">
        <f>SUMIF(Order!$B$2:$B$1797,$B183,Order!$I$2:$I$1797)</f>
        <v>0</v>
      </c>
      <c r="D183" s="142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 spans="1:18" ht="20">
      <c r="A184" s="35" t="s">
        <v>1264</v>
      </c>
      <c r="B184" s="41">
        <v>45177</v>
      </c>
      <c r="C184" s="25">
        <f>SUMIF(Order!$B$2:$B$1797,$B184,Order!$I$2:$I$1797)</f>
        <v>126000</v>
      </c>
      <c r="D184" s="142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 spans="1:18" ht="20">
      <c r="A185" s="42" t="s">
        <v>1270</v>
      </c>
      <c r="B185" s="43">
        <v>45178</v>
      </c>
      <c r="C185" s="44">
        <f>SUMIF(Order!$B$2:$B$1797,$B185,Order!$I$2:$I$1797)</f>
        <v>132000</v>
      </c>
      <c r="D185" s="142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 spans="1:18" ht="20">
      <c r="A186" s="45" t="s">
        <v>1275</v>
      </c>
      <c r="B186" s="46">
        <v>45179</v>
      </c>
      <c r="C186" s="47">
        <f>SUMIF(Order!$B$2:$B$1797,$B186,Order!$I$2:$I$1797)</f>
        <v>0</v>
      </c>
      <c r="D186" s="138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 spans="1:18" ht="20">
      <c r="A187" s="35" t="s">
        <v>1280</v>
      </c>
      <c r="B187" s="41">
        <v>45180</v>
      </c>
      <c r="C187" s="25">
        <f>SUMIF(Order!$B$2:$B$1797,$B187,Order!$I$2:$I$1797)</f>
        <v>257000</v>
      </c>
      <c r="D187" s="137">
        <f>SUM(C187:C192)</f>
        <v>951000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 spans="1:18" ht="20">
      <c r="A188" s="35" t="s">
        <v>1281</v>
      </c>
      <c r="B188" s="41">
        <v>45181</v>
      </c>
      <c r="C188" s="25">
        <f>SUMIF(Order!$B$2:$B$1797,$B188,Order!$I$2:$I$1797)</f>
        <v>218000</v>
      </c>
      <c r="D188" s="142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 spans="1:18" ht="20">
      <c r="A189" s="35" t="s">
        <v>1292</v>
      </c>
      <c r="B189" s="41">
        <v>45183</v>
      </c>
      <c r="C189" s="25">
        <f>SUMIF(Order!$B$2:$B$1797,$B189,Order!$I$2:$I$1797)</f>
        <v>203000</v>
      </c>
      <c r="D189" s="142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 spans="1:18" ht="20">
      <c r="A190" s="35" t="s">
        <v>1264</v>
      </c>
      <c r="B190" s="41">
        <v>45184</v>
      </c>
      <c r="C190" s="25">
        <f>SUMIF(Order!$B$2:$B$1797,$B190,Order!$I$2:$I$1797)</f>
        <v>138000</v>
      </c>
      <c r="D190" s="142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spans="1:18" ht="20">
      <c r="A191" s="42" t="s">
        <v>1270</v>
      </c>
      <c r="B191" s="43">
        <v>45185</v>
      </c>
      <c r="C191" s="44">
        <f>SUMIF(Order!$B$2:$B$1797,$B191,Order!$I$2:$I$1797)</f>
        <v>115000</v>
      </c>
      <c r="D191" s="142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spans="1:18" ht="20">
      <c r="A192" s="45" t="s">
        <v>1275</v>
      </c>
      <c r="B192" s="46">
        <v>45186</v>
      </c>
      <c r="C192" s="47">
        <f>SUMIF(Order!$B$2:$B$1797,$B192,Order!$I$2:$I$1797)</f>
        <v>20000</v>
      </c>
      <c r="D192" s="138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spans="1:18" ht="20">
      <c r="A193" s="35" t="s">
        <v>1280</v>
      </c>
      <c r="B193" s="41">
        <v>45187</v>
      </c>
      <c r="C193" s="25">
        <f>SUMIF(Order!$B$2:$B$1797,$B193,Order!$I$2:$I$1797)</f>
        <v>293000</v>
      </c>
      <c r="D193" s="137">
        <f>SUM(C193:C198)</f>
        <v>720000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 spans="1:18" ht="20">
      <c r="A194" s="35" t="s">
        <v>1281</v>
      </c>
      <c r="B194" s="41">
        <v>45188</v>
      </c>
      <c r="C194" s="25">
        <f>SUMIF(Order!$B$2:$B$1797,$B194,Order!$I$2:$I$1797)</f>
        <v>70000</v>
      </c>
      <c r="D194" s="142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spans="1:18" ht="20">
      <c r="A195" s="35" t="s">
        <v>1292</v>
      </c>
      <c r="B195" s="41">
        <v>45190</v>
      </c>
      <c r="C195" s="25">
        <f>SUMIF(Order!$B$2:$B$1797,$B195,Order!$I$2:$I$1797)</f>
        <v>60000</v>
      </c>
      <c r="D195" s="142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spans="1:18" ht="20">
      <c r="A196" s="35" t="s">
        <v>1264</v>
      </c>
      <c r="B196" s="41">
        <v>45191</v>
      </c>
      <c r="C196" s="25">
        <f>SUMIF(Order!$B$2:$B$1797,$B196,Order!$I$2:$I$1797)</f>
        <v>0</v>
      </c>
      <c r="D196" s="142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 spans="1:18" ht="20">
      <c r="A197" s="42" t="s">
        <v>1270</v>
      </c>
      <c r="B197" s="43">
        <v>45192</v>
      </c>
      <c r="C197" s="44">
        <f>SUMIF(Order!$B$2:$B$1797,$B197,Order!$I$2:$I$1797)</f>
        <v>297000</v>
      </c>
      <c r="D197" s="142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ht="20">
      <c r="A198" s="45" t="s">
        <v>1275</v>
      </c>
      <c r="B198" s="46">
        <v>45193</v>
      </c>
      <c r="C198" s="47">
        <f>SUMIF(Order!$B$2:$B$1797,$B198,Order!$I$2:$I$1797)</f>
        <v>0</v>
      </c>
      <c r="D198" s="138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 spans="1:18" ht="20">
      <c r="A199" s="35" t="s">
        <v>1280</v>
      </c>
      <c r="B199" s="41">
        <v>45194</v>
      </c>
      <c r="C199" s="25">
        <f>SUMIF(Order!$B$2:$B$1797,$B199,Order!$I$2:$I$1797)</f>
        <v>75000</v>
      </c>
      <c r="D199" s="137">
        <f>SUM(C199:C203)</f>
        <v>538000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 spans="1:18" ht="20">
      <c r="A200" s="35" t="s">
        <v>1281</v>
      </c>
      <c r="B200" s="41">
        <v>45195</v>
      </c>
      <c r="C200" s="25">
        <f>SUMIF(Order!$B$2:$B$1797,$B200,Order!$I$2:$I$1797)</f>
        <v>0</v>
      </c>
      <c r="D200" s="142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ht="20">
      <c r="A201" s="35" t="s">
        <v>1292</v>
      </c>
      <c r="B201" s="41">
        <v>45197</v>
      </c>
      <c r="C201" s="25">
        <f>SUMIF(Order!$B$2:$B$1797,$B201,Order!$I$2:$I$1797)</f>
        <v>0</v>
      </c>
      <c r="D201" s="142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 spans="1:18" ht="20">
      <c r="A202" s="35" t="s">
        <v>1264</v>
      </c>
      <c r="B202" s="41">
        <v>45198</v>
      </c>
      <c r="C202" s="25">
        <f>SUMIF(Order!$B$2:$B$1797,$B202,Order!$I$2:$I$1797)</f>
        <v>305000</v>
      </c>
      <c r="D202" s="142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 spans="1:18" ht="20">
      <c r="A203" s="42" t="s">
        <v>1270</v>
      </c>
      <c r="B203" s="43">
        <v>45199</v>
      </c>
      <c r="C203" s="44">
        <f>SUMIF(Order!$B$2:$B$1797,$B203,Order!$I$2:$I$1797)</f>
        <v>158000</v>
      </c>
      <c r="D203" s="138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 spans="1:18" ht="20">
      <c r="A204" s="54"/>
      <c r="B204" s="105" t="s">
        <v>1381</v>
      </c>
      <c r="C204" s="55">
        <f>SUM(C178:C203)</f>
        <v>2809000</v>
      </c>
      <c r="D204" s="53" t="e">
        <f>SUM(D178:D203)+'Rayu Manis'!#REF!</f>
        <v>#REF!</v>
      </c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 spans="1:18" ht="20">
      <c r="A205" s="3"/>
      <c r="B205" s="104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 spans="1:18" ht="27.5">
      <c r="A206" s="139" t="s">
        <v>1389</v>
      </c>
      <c r="B206" s="140"/>
      <c r="C206" s="140"/>
      <c r="D206" s="14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 spans="1:18" ht="20">
      <c r="A207" s="45" t="s">
        <v>1275</v>
      </c>
      <c r="B207" s="46">
        <v>45200</v>
      </c>
      <c r="C207" s="47">
        <f>SUMIF(Order!$B$2:$B$2937,$B207,Order!$I$2:$I$2937)</f>
        <v>368000</v>
      </c>
      <c r="D207" s="137">
        <f>SUM(C207:C209)</f>
        <v>1123000</v>
      </c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8" ht="20">
      <c r="A208" s="35" t="s">
        <v>1280</v>
      </c>
      <c r="B208" s="41">
        <v>45201</v>
      </c>
      <c r="C208" s="25">
        <f>SUMIF(Order!$B$2:$B$2937,$B208,Order!$I$2:$I$2937)</f>
        <v>291000</v>
      </c>
      <c r="D208" s="142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ht="20">
      <c r="A209" s="35" t="s">
        <v>1281</v>
      </c>
      <c r="B209" s="41">
        <v>45202</v>
      </c>
      <c r="C209" s="25">
        <f>SUMIF(Order!$B$2:$B$2937,$B209,Order!$I$2:$I$2937)</f>
        <v>464000</v>
      </c>
      <c r="D209" s="138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ht="20">
      <c r="A210" s="35" t="s">
        <v>1292</v>
      </c>
      <c r="B210" s="41">
        <v>45204</v>
      </c>
      <c r="C210" s="25">
        <f>SUMIF(Order!$B$2:$B$2937,$B210,Order!$I$2:$I$2937)</f>
        <v>206000</v>
      </c>
      <c r="D210" s="137">
        <f>SUM(C210:C215)</f>
        <v>801000</v>
      </c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ht="20">
      <c r="A211" s="35" t="s">
        <v>1264</v>
      </c>
      <c r="B211" s="41">
        <v>45205</v>
      </c>
      <c r="C211" s="25">
        <f>SUMIF(Order!$B$2:$B$2937,$B211,Order!$I$2:$I$2937)</f>
        <v>148000</v>
      </c>
      <c r="D211" s="142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ht="20">
      <c r="A212" s="42" t="s">
        <v>1270</v>
      </c>
      <c r="B212" s="43">
        <v>45206</v>
      </c>
      <c r="C212" s="44">
        <f>SUMIF(Order!$B$2:$B$2937,$B212,Order!$I$2:$I$2937)</f>
        <v>305000</v>
      </c>
      <c r="D212" s="142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ht="20">
      <c r="A213" s="45" t="s">
        <v>1275</v>
      </c>
      <c r="B213" s="46">
        <v>45207</v>
      </c>
      <c r="C213" s="47">
        <f>SUMIF(Order!$B$2:$B$2937,$B213,Order!$I$2:$I$2937)</f>
        <v>0</v>
      </c>
      <c r="D213" s="142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ht="20">
      <c r="A214" s="35" t="s">
        <v>1280</v>
      </c>
      <c r="B214" s="41">
        <v>45208</v>
      </c>
      <c r="C214" s="25">
        <f>SUMIF(Order!$B$2:$B$2937,$B214,Order!$I$2:$I$2937)</f>
        <v>72000</v>
      </c>
      <c r="D214" s="142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ht="20">
      <c r="A215" s="35" t="s">
        <v>1281</v>
      </c>
      <c r="B215" s="41">
        <v>45209</v>
      </c>
      <c r="C215" s="25">
        <f>SUMIF(Order!$B$2:$B$2937,$B215,Order!$I$2:$I$2937)</f>
        <v>70000</v>
      </c>
      <c r="D215" s="138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ht="20">
      <c r="A216" s="35" t="s">
        <v>1292</v>
      </c>
      <c r="B216" s="41">
        <v>45211</v>
      </c>
      <c r="C216" s="25">
        <f>SUMIF(Order!$B$2:$B$2937,$B216,Order!$I$2:$I$2937)</f>
        <v>80000</v>
      </c>
      <c r="D216" s="137">
        <f>SUM(C216:C221)</f>
        <v>1134000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ht="20">
      <c r="A217" s="35" t="s">
        <v>1264</v>
      </c>
      <c r="B217" s="41">
        <v>45212</v>
      </c>
      <c r="C217" s="25">
        <f>SUMIF(Order!$B$2:$B$2937,$B217,Order!$I$2:$I$2937)</f>
        <v>142000</v>
      </c>
      <c r="D217" s="142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ht="20">
      <c r="A218" s="42" t="s">
        <v>1270</v>
      </c>
      <c r="B218" s="43">
        <v>45213</v>
      </c>
      <c r="C218" s="44">
        <f>SUMIF(Order!$B$2:$B$2937,$B218,Order!$I$2:$I$2937)</f>
        <v>147000</v>
      </c>
      <c r="D218" s="142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ht="20">
      <c r="A219" s="45" t="s">
        <v>1275</v>
      </c>
      <c r="B219" s="46">
        <v>45214</v>
      </c>
      <c r="C219" s="47">
        <f>SUMIF(Order!$B$2:$B$2937,$B219,Order!$I$2:$I$2937)</f>
        <v>475000</v>
      </c>
      <c r="D219" s="142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ht="20">
      <c r="A220" s="35" t="s">
        <v>1280</v>
      </c>
      <c r="B220" s="41">
        <v>45215</v>
      </c>
      <c r="C220" s="25">
        <f>SUMIF(Order!$B$2:$B$2937,$B220,Order!$I$2:$I$2937)</f>
        <v>280000</v>
      </c>
      <c r="D220" s="142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ht="20">
      <c r="A221" s="35" t="s">
        <v>1281</v>
      </c>
      <c r="B221" s="41">
        <v>45216</v>
      </c>
      <c r="C221" s="25">
        <f>SUMIF(Order!$B$2:$B$2937,$B221,Order!$I$2:$I$2937)</f>
        <v>10000</v>
      </c>
      <c r="D221" s="138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ht="20">
      <c r="A222" s="35" t="s">
        <v>1292</v>
      </c>
      <c r="B222" s="41">
        <v>45218</v>
      </c>
      <c r="C222" s="25">
        <f>SUMIF(Order!$B$2:$B$2937,$B222,Order!$I$2:$I$2937)</f>
        <v>157000</v>
      </c>
      <c r="D222" s="137">
        <f>SUM(C222:C227)</f>
        <v>775000</v>
      </c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ht="20">
      <c r="A223" s="35" t="s">
        <v>1264</v>
      </c>
      <c r="B223" s="41">
        <v>45219</v>
      </c>
      <c r="C223" s="25">
        <f>SUMIF(Order!$B$2:$B$2937,$B223,Order!$I$2:$I$2937)</f>
        <v>63000</v>
      </c>
      <c r="D223" s="142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ht="20">
      <c r="A224" s="42" t="s">
        <v>1270</v>
      </c>
      <c r="B224" s="43">
        <v>45220</v>
      </c>
      <c r="C224" s="44">
        <f>SUMIF(Order!$B$2:$B$2937,$B224,Order!$I$2:$I$2937)</f>
        <v>97000</v>
      </c>
      <c r="D224" s="142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8" ht="20">
      <c r="A225" s="45" t="s">
        <v>1275</v>
      </c>
      <c r="B225" s="46">
        <v>45221</v>
      </c>
      <c r="C225" s="47">
        <f>SUMIF(Order!$B$2:$B$2937,$B225,Order!$I$2:$I$2937)</f>
        <v>352000</v>
      </c>
      <c r="D225" s="142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8" ht="20">
      <c r="A226" s="35" t="s">
        <v>1280</v>
      </c>
      <c r="B226" s="41">
        <v>45222</v>
      </c>
      <c r="C226" s="25">
        <f>SUMIF(Order!$B$2:$B$2937,$B226,Order!$I$2:$I$2937)</f>
        <v>0</v>
      </c>
      <c r="D226" s="142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8" ht="20">
      <c r="A227" s="35" t="s">
        <v>1281</v>
      </c>
      <c r="B227" s="41">
        <v>45223</v>
      </c>
      <c r="C227" s="25">
        <f>SUMIF(Order!$B$2:$B$2937,$B227,Order!$I$2:$I$2937)</f>
        <v>106000</v>
      </c>
      <c r="D227" s="138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8" ht="20">
      <c r="A228" s="35" t="s">
        <v>1292</v>
      </c>
      <c r="B228" s="41">
        <v>45225</v>
      </c>
      <c r="C228" s="25">
        <f>SUMIF(Order!$B$2:$B$2937,$B228,Order!$I$2:$I$2937)</f>
        <v>305000</v>
      </c>
      <c r="D228" s="137">
        <f>SUM(C228:C232)</f>
        <v>380000</v>
      </c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8" ht="20">
      <c r="A229" s="35" t="s">
        <v>1264</v>
      </c>
      <c r="B229" s="41">
        <v>45226</v>
      </c>
      <c r="C229" s="25">
        <f>SUMIF(Order!$B$2:$B$2937,$B229,Order!$I$2:$I$2937)</f>
        <v>75000</v>
      </c>
      <c r="D229" s="142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8" ht="20">
      <c r="A230" s="42" t="s">
        <v>1270</v>
      </c>
      <c r="B230" s="43">
        <v>45227</v>
      </c>
      <c r="C230" s="44">
        <f>SUMIF(Order!$B$2:$B$2937,$B230,Order!$I$2:$I$2937)</f>
        <v>0</v>
      </c>
      <c r="D230" s="142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8" ht="20">
      <c r="A231" s="45" t="s">
        <v>1275</v>
      </c>
      <c r="B231" s="46">
        <v>45228</v>
      </c>
      <c r="C231" s="47">
        <f>SUMIF(Order!$B$2:$B$2937,$B231,Order!$I$2:$I$2937)</f>
        <v>0</v>
      </c>
      <c r="D231" s="142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8" ht="20">
      <c r="A232" s="35" t="s">
        <v>1280</v>
      </c>
      <c r="B232" s="41">
        <v>45229</v>
      </c>
      <c r="C232" s="25">
        <f>SUMIF(Order!$B$2:$B$2937,$B232,Order!$I$2:$I$2937)</f>
        <v>0</v>
      </c>
      <c r="D232" s="138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8" ht="20">
      <c r="A233" s="35" t="s">
        <v>1281</v>
      </c>
      <c r="B233" s="41">
        <v>45230</v>
      </c>
      <c r="C233" s="25">
        <f>SUMIF(Order!$B$2:$B$2937,$B233,Order!$I$2:$I$2937)</f>
        <v>118000</v>
      </c>
      <c r="D233" s="57">
        <f>SUM(C233)</f>
        <v>118000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8" ht="20">
      <c r="A234" s="54"/>
      <c r="B234" s="105" t="s">
        <v>1381</v>
      </c>
      <c r="C234" s="55">
        <f>SUM(C207:C233)</f>
        <v>4331000</v>
      </c>
      <c r="D234" s="53" t="e">
        <f>SUM(D207:D232)+'Rayu Manis'!#REF!</f>
        <v>#REF!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8" ht="20">
      <c r="A235" s="3"/>
      <c r="B235" s="104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 spans="1:18" ht="27.5">
      <c r="A236" s="139" t="s">
        <v>1390</v>
      </c>
      <c r="B236" s="140"/>
      <c r="C236" s="140"/>
      <c r="D236" s="14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 spans="1:18" ht="20">
      <c r="A237" s="35" t="s">
        <v>1292</v>
      </c>
      <c r="B237" s="41">
        <v>45232</v>
      </c>
      <c r="C237" s="25">
        <f>SUMIF(Order!$B$2:$B$2937,$B237,Order!$I$2:$I$2937)</f>
        <v>70000</v>
      </c>
      <c r="D237" s="137">
        <f>SUM(C237:C239)</f>
        <v>70000</v>
      </c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 spans="1:18" ht="20">
      <c r="A238" s="35" t="s">
        <v>1264</v>
      </c>
      <c r="B238" s="41">
        <v>45233</v>
      </c>
      <c r="C238" s="25">
        <f>SUMIF(Order!$B$2:$B$2937,$B238,Order!$I$2:$I$2937)</f>
        <v>0</v>
      </c>
      <c r="D238" s="142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 spans="1:18" ht="20">
      <c r="A239" s="42" t="s">
        <v>1270</v>
      </c>
      <c r="B239" s="43">
        <v>45234</v>
      </c>
      <c r="C239" s="44">
        <f>SUMIF(Order!$B$2:$B$2937,$B239,Order!$I$2:$I$2937)</f>
        <v>0</v>
      </c>
      <c r="D239" s="138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 spans="1:18" ht="20">
      <c r="A240" s="45" t="s">
        <v>1372</v>
      </c>
      <c r="B240" s="46">
        <v>45235</v>
      </c>
      <c r="C240" s="47">
        <f>SUMIF(Order!$B$2:$B$2937,$B240,Order!$I$2:$I$2937)</f>
        <v>0</v>
      </c>
      <c r="D240" s="137">
        <f>SUM(C240:C245)</f>
        <v>239000</v>
      </c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 spans="1:18" ht="20">
      <c r="A241" s="35" t="s">
        <v>1280</v>
      </c>
      <c r="B241" s="41">
        <v>45236</v>
      </c>
      <c r="C241" s="25">
        <f>SUMIF(Order!$B$2:$B$2937,$B241,Order!$I$2:$I$2937)</f>
        <v>0</v>
      </c>
      <c r="D241" s="142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 spans="1:18" ht="20">
      <c r="A242" s="35" t="s">
        <v>1281</v>
      </c>
      <c r="B242" s="41">
        <v>45237</v>
      </c>
      <c r="C242" s="25">
        <f>SUMIF(Order!$B$2:$B$2937,$B242,Order!$I$2:$I$2937)</f>
        <v>0</v>
      </c>
      <c r="D242" s="142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 spans="1:18" ht="20">
      <c r="A243" s="35" t="s">
        <v>1391</v>
      </c>
      <c r="B243" s="41">
        <v>45239</v>
      </c>
      <c r="C243" s="25">
        <f>SUMIF(Order!$B$2:$B$2937,$B243,Order!$I$2:$I$2937)</f>
        <v>239000</v>
      </c>
      <c r="D243" s="142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 spans="1:18" ht="20">
      <c r="A244" s="35" t="s">
        <v>1264</v>
      </c>
      <c r="B244" s="41">
        <v>45240</v>
      </c>
      <c r="C244" s="25">
        <f>SUMIF(Order!$B$2:$B$2937,$B244,Order!$I$2:$I$2937)</f>
        <v>0</v>
      </c>
      <c r="D244" s="142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 spans="1:18" ht="20">
      <c r="A245" s="42" t="s">
        <v>1270</v>
      </c>
      <c r="B245" s="43">
        <v>45241</v>
      </c>
      <c r="C245" s="44">
        <f>SUMIF(Order!$B$2:$B$2937,$B245,Order!$I$2:$I$2937)</f>
        <v>0</v>
      </c>
      <c r="D245" s="138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 spans="1:18" ht="20">
      <c r="A246" s="45" t="s">
        <v>1275</v>
      </c>
      <c r="B246" s="46">
        <v>45242</v>
      </c>
      <c r="C246" s="47">
        <f>SUMIF(Order!$B$2:$B$2937,$B246,Order!$I$2:$I$2937)</f>
        <v>655000</v>
      </c>
      <c r="D246" s="137">
        <f>SUM(C246:C251)</f>
        <v>937000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 spans="1:18" ht="20">
      <c r="A247" s="35" t="s">
        <v>1280</v>
      </c>
      <c r="B247" s="41">
        <v>45243</v>
      </c>
      <c r="C247" s="25">
        <f>SUMIF(Order!$B$2:$B$2937,$B247,Order!$I$2:$I$2937)</f>
        <v>0</v>
      </c>
      <c r="D247" s="142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 spans="1:18" ht="20">
      <c r="A248" s="35" t="s">
        <v>1281</v>
      </c>
      <c r="B248" s="41">
        <v>45244</v>
      </c>
      <c r="C248" s="25">
        <f>SUMIF(Order!$B$2:$B$2937,$B248,Order!$I$2:$I$2937)</f>
        <v>0</v>
      </c>
      <c r="D248" s="142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 spans="1:18" ht="20">
      <c r="A249" s="35" t="s">
        <v>1292</v>
      </c>
      <c r="B249" s="41">
        <v>45246</v>
      </c>
      <c r="C249" s="25">
        <f>SUMIF(Order!$B$2:$B$2937,$B249,Order!$I$2:$I$2937)</f>
        <v>0</v>
      </c>
      <c r="D249" s="142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 spans="1:18" ht="20">
      <c r="A250" s="35" t="s">
        <v>1264</v>
      </c>
      <c r="B250" s="41">
        <v>45247</v>
      </c>
      <c r="C250" s="25">
        <f>SUMIF(Order!$B$2:$B$2937,$B250,Order!$I$2:$I$2937)</f>
        <v>282000</v>
      </c>
      <c r="D250" s="142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 spans="1:18" ht="20">
      <c r="A251" s="42" t="s">
        <v>1365</v>
      </c>
      <c r="B251" s="43">
        <v>45248</v>
      </c>
      <c r="C251" s="44">
        <f>SUMIF(Order!$B$2:$B$2937,$B251,Order!$I$2:$I$2937)</f>
        <v>0</v>
      </c>
      <c r="D251" s="138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 spans="1:18" ht="20">
      <c r="A252" s="45" t="s">
        <v>1275</v>
      </c>
      <c r="B252" s="46">
        <v>45249</v>
      </c>
      <c r="C252" s="47">
        <f>SUMIF(Order!$B$2:$B$2937,$B252,Order!$I$2:$I$2937)</f>
        <v>478000</v>
      </c>
      <c r="D252" s="137">
        <f>SUM(C252:C257)</f>
        <v>812000</v>
      </c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 spans="1:18" ht="20">
      <c r="A253" s="35" t="s">
        <v>1280</v>
      </c>
      <c r="B253" s="41">
        <v>45250</v>
      </c>
      <c r="C253" s="25">
        <f>SUMIF(Order!$B$2:$B$2937,$B253,Order!$I$2:$I$2937)</f>
        <v>0</v>
      </c>
      <c r="D253" s="142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 spans="1:18" ht="20">
      <c r="A254" s="35" t="s">
        <v>1281</v>
      </c>
      <c r="B254" s="41">
        <v>45251</v>
      </c>
      <c r="C254" s="25">
        <f>SUMIF(Order!$B$2:$B$2937,$B254,Order!$I$2:$I$2937)</f>
        <v>0</v>
      </c>
      <c r="D254" s="142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 spans="1:18" ht="20">
      <c r="A255" s="35" t="s">
        <v>1292</v>
      </c>
      <c r="B255" s="41">
        <v>45253</v>
      </c>
      <c r="C255" s="25">
        <f>SUMIF(Order!$B$2:$B$2937,$B255,Order!$I$2:$I$2937)</f>
        <v>0</v>
      </c>
      <c r="D255" s="142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 spans="1:18" ht="20">
      <c r="A256" s="35" t="s">
        <v>1264</v>
      </c>
      <c r="B256" s="41">
        <v>45254</v>
      </c>
      <c r="C256" s="25">
        <f>SUMIF(Order!$B$2:$B$2937,$B256,Order!$I$2:$I$2937)</f>
        <v>190000</v>
      </c>
      <c r="D256" s="142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 spans="1:18" ht="20">
      <c r="A257" s="42" t="s">
        <v>1270</v>
      </c>
      <c r="B257" s="43">
        <v>45255</v>
      </c>
      <c r="C257" s="44">
        <f>SUMIF(Order!$B$2:$B$2937,$B257,Order!$I$2:$I$2937)</f>
        <v>144000</v>
      </c>
      <c r="D257" s="138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 spans="1:18" ht="20">
      <c r="A258" s="45" t="s">
        <v>1275</v>
      </c>
      <c r="B258" s="46">
        <v>45256</v>
      </c>
      <c r="C258" s="47">
        <f>SUMIF(Order!$B$2:$B$2937,$B258,Order!$I$2:$I$2937)</f>
        <v>0</v>
      </c>
      <c r="D258" s="137">
        <f>SUM(C258:C261)</f>
        <v>35000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 spans="1:18" ht="20">
      <c r="A259" s="35" t="s">
        <v>1360</v>
      </c>
      <c r="B259" s="41">
        <v>45257</v>
      </c>
      <c r="C259" s="25">
        <f>SUMIF(Order!$B$2:$B$2937,$B259,Order!$I$2:$I$2937)</f>
        <v>0</v>
      </c>
      <c r="D259" s="142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 spans="1:18" ht="20">
      <c r="A260" s="35" t="s">
        <v>1281</v>
      </c>
      <c r="B260" s="41">
        <v>45258</v>
      </c>
      <c r="C260" s="25">
        <f>SUMIF(Order!$B$2:$B$2937,$B260,Order!$I$2:$I$2937)</f>
        <v>0</v>
      </c>
      <c r="D260" s="142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 spans="1:18" ht="20">
      <c r="A261" s="35" t="s">
        <v>1292</v>
      </c>
      <c r="B261" s="41">
        <v>45260</v>
      </c>
      <c r="C261" s="25">
        <f>SUMIF(Order!$B$2:$B$2937,$B261,Order!$I$2:$I$2937)</f>
        <v>35000</v>
      </c>
      <c r="D261" s="138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 spans="1:18" ht="20">
      <c r="A262" s="42" t="s">
        <v>1270</v>
      </c>
      <c r="B262" s="43">
        <v>45257</v>
      </c>
      <c r="C262" s="44">
        <f>SUMIF(Order!$B$2:$B$2937,$B262,Order!$I$2:$I$2937)</f>
        <v>0</v>
      </c>
      <c r="D262" s="1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 spans="1:18" ht="20">
      <c r="A263" s="54"/>
      <c r="B263" s="105" t="s">
        <v>1381</v>
      </c>
      <c r="C263" s="55">
        <f>SUM(C237:C262)</f>
        <v>2093000</v>
      </c>
      <c r="D263" s="53" t="e">
        <f>SUM(D237:D262)+'Rayu Manis'!#REF!</f>
        <v>#REF!</v>
      </c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 spans="1:18" ht="20">
      <c r="A264" s="3"/>
      <c r="B264" s="104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 spans="1:18" ht="27.5">
      <c r="A265" s="139" t="s">
        <v>1392</v>
      </c>
      <c r="B265" s="140"/>
      <c r="C265" s="140"/>
      <c r="D265" s="14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 spans="1:18" ht="20">
      <c r="A266" s="35" t="s">
        <v>1264</v>
      </c>
      <c r="B266" s="41">
        <v>45261</v>
      </c>
      <c r="C266" s="25">
        <f>SUMIF(Order!$B$2:$B$2937,$B266,Order!$I$2:$I$2937)</f>
        <v>261000</v>
      </c>
      <c r="D266" s="137">
        <f>SUM(C266:C268)</f>
        <v>444000</v>
      </c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 spans="1:18" ht="20">
      <c r="A267" s="42" t="s">
        <v>1270</v>
      </c>
      <c r="B267" s="43">
        <v>45262</v>
      </c>
      <c r="C267" s="44">
        <f>SUMIF(Order!$B$2:$B$2937,$B267,Order!$I$2:$I$2937)</f>
        <v>0</v>
      </c>
      <c r="D267" s="142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 spans="1:18" ht="20">
      <c r="A268" s="45" t="s">
        <v>1275</v>
      </c>
      <c r="B268" s="46">
        <v>45263</v>
      </c>
      <c r="C268" s="47">
        <f>SUMIF(Order!$B$2:$B$2937,$B268,Order!$I$2:$I$2937)</f>
        <v>183000</v>
      </c>
      <c r="D268" s="138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 spans="1:18" ht="20">
      <c r="A269" s="35" t="s">
        <v>1280</v>
      </c>
      <c r="B269" s="41">
        <v>45264</v>
      </c>
      <c r="C269" s="25">
        <f>SUMIF(Order!$B$2:$B$2937,$B269,Order!$I$2:$I$2937)</f>
        <v>125000</v>
      </c>
      <c r="D269" s="137">
        <f>SUM(C269:C274)</f>
        <v>577000</v>
      </c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 spans="1:18" ht="20">
      <c r="A270" s="35" t="s">
        <v>1281</v>
      </c>
      <c r="B270" s="41">
        <v>45265</v>
      </c>
      <c r="C270" s="25">
        <f>SUMIF(Order!$B$2:$B$2937,$B270,Order!$I$2:$I$2937)</f>
        <v>0</v>
      </c>
      <c r="D270" s="142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 spans="1:18" ht="20">
      <c r="A271" s="35" t="s">
        <v>1292</v>
      </c>
      <c r="B271" s="41">
        <v>45267</v>
      </c>
      <c r="C271" s="25">
        <f>SUMIF(Order!$B$2:$B$2937,$B271,Order!$I$2:$I$2937)</f>
        <v>0</v>
      </c>
      <c r="D271" s="142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 spans="1:18" ht="20">
      <c r="A272" s="35" t="s">
        <v>1264</v>
      </c>
      <c r="B272" s="41">
        <v>45268</v>
      </c>
      <c r="C272" s="25">
        <f>SUMIF(Order!$B$2:$B$2937,$B272,Order!$I$2:$I$2937)</f>
        <v>0</v>
      </c>
      <c r="D272" s="142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 spans="1:18" ht="20">
      <c r="A273" s="42" t="s">
        <v>1270</v>
      </c>
      <c r="B273" s="43">
        <v>45269</v>
      </c>
      <c r="C273" s="44">
        <f>SUMIF(Order!$B$2:$B$2937,$B273,Order!$I$2:$I$2937)</f>
        <v>123000</v>
      </c>
      <c r="D273" s="142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 spans="1:18" ht="20">
      <c r="A274" s="45" t="s">
        <v>1275</v>
      </c>
      <c r="B274" s="46">
        <v>45270</v>
      </c>
      <c r="C274" s="47">
        <f>SUMIF(Order!$B$2:$B$2937,$B274,Order!$I$2:$I$2937)</f>
        <v>329000</v>
      </c>
      <c r="D274" s="138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 spans="1:18" ht="20">
      <c r="A275" s="35" t="s">
        <v>1280</v>
      </c>
      <c r="B275" s="41">
        <v>45271</v>
      </c>
      <c r="C275" s="25">
        <f>SUMIF(Order!$B$2:$B$2937,$B275,Order!$I$2:$I$2937)</f>
        <v>28000</v>
      </c>
      <c r="D275" s="137">
        <f>SUM(C275:C280)</f>
        <v>395000</v>
      </c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 spans="1:18" ht="20">
      <c r="A276" s="35" t="s">
        <v>1281</v>
      </c>
      <c r="B276" s="41">
        <v>45272</v>
      </c>
      <c r="C276" s="25">
        <f>SUMIF(Order!$B$2:$B$2937,$B276,Order!$I$2:$I$2937)</f>
        <v>0</v>
      </c>
      <c r="D276" s="142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 spans="1:18" ht="20">
      <c r="A277" s="35" t="s">
        <v>1292</v>
      </c>
      <c r="B277" s="41">
        <v>45274</v>
      </c>
      <c r="C277" s="25">
        <f>SUMIF(Order!$B$2:$B$2937,$B277,Order!$I$2:$I$2937)</f>
        <v>91000</v>
      </c>
      <c r="D277" s="142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 spans="1:18" ht="20">
      <c r="A278" s="35" t="s">
        <v>1264</v>
      </c>
      <c r="B278" s="41">
        <v>45275</v>
      </c>
      <c r="C278" s="25">
        <f>SUMIF(Order!$B$2:$B$2937,$B278,Order!$I$2:$I$2937)</f>
        <v>0</v>
      </c>
      <c r="D278" s="142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 spans="1:18" ht="20">
      <c r="A279" s="42" t="s">
        <v>1270</v>
      </c>
      <c r="B279" s="43">
        <v>45276</v>
      </c>
      <c r="C279" s="44">
        <f>SUMIF(Order!$B$2:$B$2937,$B279,Order!$I$2:$I$2937)</f>
        <v>0</v>
      </c>
      <c r="D279" s="142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 spans="1:18" ht="20">
      <c r="A280" s="45" t="s">
        <v>1275</v>
      </c>
      <c r="B280" s="46">
        <v>45277</v>
      </c>
      <c r="C280" s="47">
        <f>SUMIF(Order!$B$2:$B$2937,$B280,Order!$I$2:$I$2937)</f>
        <v>276000</v>
      </c>
      <c r="D280" s="138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 spans="1:18" ht="20">
      <c r="A281" s="35" t="s">
        <v>1280</v>
      </c>
      <c r="B281" s="41">
        <v>45278</v>
      </c>
      <c r="C281" s="25">
        <f>SUMIF(Order!$B$2:$B$2937,$B281,Order!$I$2:$I$2937)</f>
        <v>30000</v>
      </c>
      <c r="D281" s="137">
        <f>SUM(C281:C286)</f>
        <v>399000</v>
      </c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 spans="1:18" ht="20">
      <c r="A282" s="35" t="s">
        <v>1281</v>
      </c>
      <c r="B282" s="41">
        <v>45279</v>
      </c>
      <c r="C282" s="25">
        <f>SUMIF(Order!$B$2:$B$2937,$B282,Order!$I$2:$I$2937)</f>
        <v>0</v>
      </c>
      <c r="D282" s="142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 spans="1:18" ht="20">
      <c r="A283" s="35" t="s">
        <v>1292</v>
      </c>
      <c r="B283" s="41">
        <v>45281</v>
      </c>
      <c r="C283" s="25">
        <f>SUMIF(Order!$B$2:$B$2937,$B283,Order!$I$2:$I$2937)</f>
        <v>60000</v>
      </c>
      <c r="D283" s="142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 spans="1:18" ht="20">
      <c r="A284" s="35" t="s">
        <v>1264</v>
      </c>
      <c r="B284" s="41">
        <v>45282</v>
      </c>
      <c r="C284" s="25">
        <f>SUMIF(Order!$B$2:$B$2937,$B284,Order!$I$2:$I$2937)</f>
        <v>229000</v>
      </c>
      <c r="D284" s="142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 spans="1:18" ht="20">
      <c r="A285" s="42" t="s">
        <v>1270</v>
      </c>
      <c r="B285" s="43">
        <v>45283</v>
      </c>
      <c r="C285" s="44">
        <f>SUMIF(Order!$B$2:$B$2937,$B285,Order!$I$2:$I$2937)</f>
        <v>0</v>
      </c>
      <c r="D285" s="142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 spans="1:18" ht="20">
      <c r="A286" s="45" t="s">
        <v>1275</v>
      </c>
      <c r="B286" s="46">
        <v>45284</v>
      </c>
      <c r="C286" s="47">
        <f>SUMIF(Order!$B$2:$B$2937,$B286,Order!$I$2:$I$2937)</f>
        <v>80000</v>
      </c>
      <c r="D286" s="138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 spans="1:18" ht="20">
      <c r="A287" s="35" t="s">
        <v>1280</v>
      </c>
      <c r="B287" s="41">
        <v>45285</v>
      </c>
      <c r="C287" s="25">
        <f>SUMIF(Order!$B$2:$B$2937,$B287,Order!$I$2:$I$2937)</f>
        <v>70000</v>
      </c>
      <c r="D287" s="137">
        <f>SUM(C287:C290)</f>
        <v>696000</v>
      </c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</row>
    <row r="288" spans="1:18" ht="20">
      <c r="A288" s="35" t="s">
        <v>1281</v>
      </c>
      <c r="B288" s="41">
        <v>45286</v>
      </c>
      <c r="C288" s="25">
        <f>SUMIF(Order!$B$2:$B$2937,$B288,Order!$I$2:$I$2937)</f>
        <v>322000</v>
      </c>
      <c r="D288" s="142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 spans="1:18" ht="20">
      <c r="A289" s="35" t="s">
        <v>1292</v>
      </c>
      <c r="B289" s="41">
        <v>45288</v>
      </c>
      <c r="C289" s="25">
        <f>SUMIF(Order!$B$2:$B$2937,$B289,Order!$I$2:$I$2937)</f>
        <v>279000</v>
      </c>
      <c r="D289" s="142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 spans="1:18" ht="20">
      <c r="A290" s="35" t="s">
        <v>1264</v>
      </c>
      <c r="B290" s="41">
        <v>45289</v>
      </c>
      <c r="C290" s="25">
        <f>SUMIF(Order!$B$2:$B$2937,$B290,Order!$I$2:$I$2937)</f>
        <v>25000</v>
      </c>
      <c r="D290" s="138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 spans="1:18" ht="20">
      <c r="A291" s="42" t="s">
        <v>1270</v>
      </c>
      <c r="B291" s="43">
        <v>45290</v>
      </c>
      <c r="C291" s="44">
        <f>SUMIF(Order!$B$2:$B$2937,$B291,Order!$I$2:$I$2937)</f>
        <v>292000</v>
      </c>
      <c r="D291" s="137">
        <f>SUM(C291:C292)</f>
        <v>572000</v>
      </c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 spans="1:18" ht="20">
      <c r="A292" s="45" t="s">
        <v>1275</v>
      </c>
      <c r="B292" s="46">
        <v>45291</v>
      </c>
      <c r="C292" s="47">
        <f>SUMIF(Order!$B$2:$B$2937,$B292,Order!$I$2:$I$2937)</f>
        <v>280000</v>
      </c>
      <c r="D292" s="138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 spans="1:18" ht="20">
      <c r="A293" s="54"/>
      <c r="B293" s="105" t="s">
        <v>1381</v>
      </c>
      <c r="C293" s="55">
        <f>SUM(C266:C292)</f>
        <v>3083000</v>
      </c>
      <c r="D293" s="53" t="e">
        <f>SUM(D266:D292)+'Rayu Manis'!#REF!</f>
        <v>#REF!</v>
      </c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 spans="1:18" ht="20">
      <c r="A294" s="3"/>
      <c r="B294" s="104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 spans="1:18" ht="27.5">
      <c r="A295" s="139" t="s">
        <v>1393</v>
      </c>
      <c r="B295" s="140"/>
      <c r="C295" s="140"/>
      <c r="D295" s="14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 spans="1:18" ht="20">
      <c r="A296" s="35" t="s">
        <v>1280</v>
      </c>
      <c r="B296" s="41">
        <v>45292</v>
      </c>
      <c r="C296" s="25">
        <f>SUMIF(Order!$B$2:$B$2937,$B296,Order!$I$2:$I$2937)</f>
        <v>0</v>
      </c>
      <c r="D296" s="137">
        <f>SUM(C296:C301)</f>
        <v>568000</v>
      </c>
      <c r="E296" s="21"/>
      <c r="F296" s="58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 spans="1:18" ht="20">
      <c r="A297" s="35" t="s">
        <v>1281</v>
      </c>
      <c r="B297" s="41">
        <v>45293</v>
      </c>
      <c r="C297" s="25">
        <f>SUMIF(Order!$B$2:$B$2937,$B297,Order!$I$2:$I$2937)</f>
        <v>0</v>
      </c>
      <c r="D297" s="142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 spans="1:18" ht="20">
      <c r="A298" s="35" t="s">
        <v>1292</v>
      </c>
      <c r="B298" s="41">
        <v>45295</v>
      </c>
      <c r="C298" s="25">
        <f>SUMIF(Order!$B$2:$B$2937,$B298,Order!$I$2:$I$2937)</f>
        <v>359000</v>
      </c>
      <c r="D298" s="142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 spans="1:18" ht="20">
      <c r="A299" s="35" t="s">
        <v>1264</v>
      </c>
      <c r="B299" s="41">
        <v>45296</v>
      </c>
      <c r="C299" s="25">
        <f>SUMIF(Order!$B$2:$B$2937,$B299,Order!$I$2:$I$2937)</f>
        <v>0</v>
      </c>
      <c r="D299" s="142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 spans="1:18" ht="20">
      <c r="A300" s="42" t="s">
        <v>1270</v>
      </c>
      <c r="B300" s="43">
        <v>45297</v>
      </c>
      <c r="C300" s="44">
        <f>SUMIF(Order!$B$2:$B$2937,$B300,Order!$I$2:$I$2937)</f>
        <v>85000</v>
      </c>
      <c r="D300" s="142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 spans="1:18" ht="20">
      <c r="A301" s="45" t="s">
        <v>1275</v>
      </c>
      <c r="B301" s="46">
        <v>45298</v>
      </c>
      <c r="C301" s="47">
        <f>SUMIF(Order!$B$2:$B$2937,$B301,Order!$I$2:$I$2937)</f>
        <v>124000</v>
      </c>
      <c r="D301" s="138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 spans="1:18" ht="20">
      <c r="A302" s="35" t="s">
        <v>1280</v>
      </c>
      <c r="B302" s="41">
        <v>45299</v>
      </c>
      <c r="C302" s="25">
        <f>SUMIF(Order!$B$2:$B$2937,$B302,Order!$I$2:$I$2937)</f>
        <v>0</v>
      </c>
      <c r="D302" s="137">
        <f>SUM(C302:C307)</f>
        <v>686000</v>
      </c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 spans="1:18" ht="20">
      <c r="A303" s="35" t="s">
        <v>1281</v>
      </c>
      <c r="B303" s="41">
        <v>45300</v>
      </c>
      <c r="C303" s="25">
        <f>SUMIF(Order!$B$2:$B$2937,$B303,Order!$I$2:$I$2937)</f>
        <v>62000</v>
      </c>
      <c r="D303" s="142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 spans="1:18" ht="20">
      <c r="A304" s="35" t="s">
        <v>1292</v>
      </c>
      <c r="B304" s="41">
        <v>45302</v>
      </c>
      <c r="C304" s="25">
        <f>SUMIF(Order!$B$2:$B$2937,$B304,Order!$I$2:$I$2937)</f>
        <v>0</v>
      </c>
      <c r="D304" s="142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 spans="1:18" ht="20">
      <c r="A305" s="35" t="s">
        <v>1264</v>
      </c>
      <c r="B305" s="41">
        <v>45303</v>
      </c>
      <c r="C305" s="25">
        <f>SUMIF(Order!$B$2:$B$2937,$B305,Order!$I$2:$I$2937)</f>
        <v>125000</v>
      </c>
      <c r="D305" s="142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 spans="1:18" ht="20">
      <c r="A306" s="42" t="s">
        <v>1270</v>
      </c>
      <c r="B306" s="43">
        <v>45304</v>
      </c>
      <c r="C306" s="44">
        <f>SUMIF(Order!$B$2:$B$2937,$B306,Order!$I$2:$I$2937)</f>
        <v>114000</v>
      </c>
      <c r="D306" s="142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 spans="1:18" ht="20">
      <c r="A307" s="45" t="s">
        <v>1275</v>
      </c>
      <c r="B307" s="46">
        <v>45305</v>
      </c>
      <c r="C307" s="47">
        <f>SUMIF(Order!$B$2:$B$2937,$B307,Order!$I$2:$I$2937)</f>
        <v>385000</v>
      </c>
      <c r="D307" s="138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08" spans="1:18" ht="20">
      <c r="A308" s="35" t="s">
        <v>1280</v>
      </c>
      <c r="B308" s="41">
        <v>45306</v>
      </c>
      <c r="C308" s="25">
        <f>SUMIF(Order!$B$2:$B$2937,$B308,Order!$I$2:$I$2937)</f>
        <v>90000</v>
      </c>
      <c r="D308" s="137">
        <f>SUM(C308:C313)</f>
        <v>923000</v>
      </c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</row>
    <row r="309" spans="1:18" ht="20">
      <c r="A309" s="35" t="s">
        <v>1281</v>
      </c>
      <c r="B309" s="41">
        <v>45307</v>
      </c>
      <c r="C309" s="25">
        <f>SUMIF(Order!$B$2:$B$2937,$B309,Order!$I$2:$I$2937)</f>
        <v>74000</v>
      </c>
      <c r="D309" s="142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</row>
    <row r="310" spans="1:18" ht="20">
      <c r="A310" s="35" t="s">
        <v>1292</v>
      </c>
      <c r="B310" s="41">
        <v>45309</v>
      </c>
      <c r="C310" s="25">
        <f>SUMIF(Order!$B$2:$B$2937,$B310,Order!$I$2:$I$2937)</f>
        <v>123000</v>
      </c>
      <c r="D310" s="142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</row>
    <row r="311" spans="1:18" ht="20">
      <c r="A311" s="35" t="s">
        <v>1264</v>
      </c>
      <c r="B311" s="41">
        <v>45310</v>
      </c>
      <c r="C311" s="25">
        <f>SUMIF(Order!$B$2:$B$2937,$B311,Order!$I$2:$I$2937)</f>
        <v>172000</v>
      </c>
      <c r="D311" s="142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</row>
    <row r="312" spans="1:18" ht="20">
      <c r="A312" s="42" t="s">
        <v>1270</v>
      </c>
      <c r="B312" s="43">
        <v>45311</v>
      </c>
      <c r="C312" s="44">
        <f>SUMIF(Order!$B$2:$B$2937,$B312,Order!$I$2:$I$2937)</f>
        <v>203000</v>
      </c>
      <c r="D312" s="142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</row>
    <row r="313" spans="1:18" ht="20">
      <c r="A313" s="45" t="s">
        <v>1275</v>
      </c>
      <c r="B313" s="46">
        <v>45312</v>
      </c>
      <c r="C313" s="47">
        <f>SUMIF(Order!$B$2:$B$2937,$B313,Order!$I$2:$I$2937)</f>
        <v>261000</v>
      </c>
      <c r="D313" s="138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</row>
    <row r="314" spans="1:18" ht="20">
      <c r="A314" s="35" t="s">
        <v>1280</v>
      </c>
      <c r="B314" s="41">
        <v>45313</v>
      </c>
      <c r="C314" s="25">
        <f>SUMIF(Order!$B$2:$B$2937,$B314,Order!$I$2:$I$2937)</f>
        <v>198000</v>
      </c>
      <c r="D314" s="137">
        <f>SUM(C314:C319)</f>
        <v>1297000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</row>
    <row r="315" spans="1:18" ht="20">
      <c r="A315" s="35" t="s">
        <v>1281</v>
      </c>
      <c r="B315" s="41">
        <v>45314</v>
      </c>
      <c r="C315" s="25">
        <f>SUMIF(Order!$B$2:$B$2937,$B315,Order!$I$2:$I$2937)</f>
        <v>0</v>
      </c>
      <c r="D315" s="142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</row>
    <row r="316" spans="1:18" ht="20">
      <c r="A316" s="35" t="s">
        <v>1292</v>
      </c>
      <c r="B316" s="41">
        <v>45316</v>
      </c>
      <c r="C316" s="25">
        <f>SUMIF(Order!$B$2:$B$2937,$B316,Order!$I$2:$I$2937)</f>
        <v>387000</v>
      </c>
      <c r="D316" s="142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 spans="1:18" ht="20">
      <c r="A317" s="35" t="s">
        <v>1264</v>
      </c>
      <c r="B317" s="41">
        <v>45317</v>
      </c>
      <c r="C317" s="25">
        <f>SUMIF(Order!$B$2:$B$2937,$B317,Order!$I$2:$I$2937)</f>
        <v>243000</v>
      </c>
      <c r="D317" s="142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 spans="1:18" ht="20">
      <c r="A318" s="42" t="s">
        <v>1270</v>
      </c>
      <c r="B318" s="43">
        <v>45318</v>
      </c>
      <c r="C318" s="44">
        <f>SUMIF(Order!$B$2:$B$2937,$B318,Order!$I$2:$I$2937)</f>
        <v>21000</v>
      </c>
      <c r="D318" s="142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 spans="1:18" ht="20">
      <c r="A319" s="45" t="s">
        <v>1275</v>
      </c>
      <c r="B319" s="46">
        <v>45319</v>
      </c>
      <c r="C319" s="47">
        <f>SUMIF(Order!$B$2:$B$2937,$B319,Order!$I$2:$I$2937)</f>
        <v>448000</v>
      </c>
      <c r="D319" s="138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 spans="1:18" ht="20">
      <c r="A320" s="35" t="s">
        <v>1280</v>
      </c>
      <c r="B320" s="41">
        <v>45320</v>
      </c>
      <c r="C320" s="25">
        <f>SUMIF(Order!$B$2:$B$2937,$B320,Order!$I$2:$I$2937)</f>
        <v>0</v>
      </c>
      <c r="D320" s="137">
        <f>SUM(C320:C321)</f>
        <v>43000</v>
      </c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</row>
    <row r="321" spans="1:18" ht="20">
      <c r="A321" s="35" t="s">
        <v>1281</v>
      </c>
      <c r="B321" s="41">
        <v>45321</v>
      </c>
      <c r="C321" s="25">
        <f>SUMIF(Order!$B$2:$B$2937,$B321,Order!$I$2:$I$2937)</f>
        <v>43000</v>
      </c>
      <c r="D321" s="138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</row>
    <row r="322" spans="1:18" ht="20">
      <c r="A322" s="54"/>
      <c r="B322" s="105" t="s">
        <v>1381</v>
      </c>
      <c r="C322" s="55">
        <f>SUM(C296:C321)</f>
        <v>3517000</v>
      </c>
      <c r="D322" s="53" t="e">
        <f>(SUM(D296:D321))+'Rayu Manis'!#REF!</f>
        <v>#REF!</v>
      </c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</row>
    <row r="323" spans="1:18" ht="20">
      <c r="A323" s="3"/>
      <c r="B323" s="104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</row>
    <row r="324" spans="1:18" ht="27.5">
      <c r="A324" s="139" t="s">
        <v>1379</v>
      </c>
      <c r="B324" s="140"/>
      <c r="C324" s="140"/>
      <c r="D324" s="14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</row>
    <row r="325" spans="1:18" ht="20">
      <c r="A325" s="35" t="s">
        <v>1292</v>
      </c>
      <c r="B325" s="41">
        <v>45323</v>
      </c>
      <c r="C325" s="25">
        <f>SUMIF(Order!$B$2:$B$2937,$B325,Order!$I$2:$I$2937)</f>
        <v>75000</v>
      </c>
      <c r="D325" s="137">
        <f>SUM(C325:C328)</f>
        <v>292000</v>
      </c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</row>
    <row r="326" spans="1:18" ht="20">
      <c r="A326" s="35" t="s">
        <v>1264</v>
      </c>
      <c r="B326" s="41">
        <v>45324</v>
      </c>
      <c r="C326" s="25">
        <f>SUMIF(Order!$B$2:$B$2937,$B326,Order!$I$2:$I$2937)</f>
        <v>217000</v>
      </c>
      <c r="D326" s="142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</row>
    <row r="327" spans="1:18" ht="20">
      <c r="A327" s="42" t="s">
        <v>1270</v>
      </c>
      <c r="B327" s="43">
        <v>45325</v>
      </c>
      <c r="C327" s="44">
        <f>SUMIF(Order!$B$2:$B$2937,$B327,Order!$I$2:$I$2937)</f>
        <v>0</v>
      </c>
      <c r="D327" s="142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</row>
    <row r="328" spans="1:18" ht="20">
      <c r="A328" s="45" t="s">
        <v>1372</v>
      </c>
      <c r="B328" s="46">
        <v>45326</v>
      </c>
      <c r="C328" s="47">
        <f>SUMIF(Order!$B$2:$B$2937,$B328,Order!$I$2:$I$2937)</f>
        <v>0</v>
      </c>
      <c r="D328" s="138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spans="1:18" ht="20">
      <c r="A329" s="35" t="s">
        <v>1280</v>
      </c>
      <c r="B329" s="41">
        <v>45327</v>
      </c>
      <c r="C329" s="25">
        <f>SUMIF(Order!$B$2:$B$2937,$B329,Order!$I$2:$I$2937)</f>
        <v>282000</v>
      </c>
      <c r="D329" s="137">
        <f>SUM(C329:C334)</f>
        <v>838000</v>
      </c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</row>
    <row r="330" spans="1:18" ht="20">
      <c r="A330" s="35" t="s">
        <v>1281</v>
      </c>
      <c r="B330" s="41">
        <v>45328</v>
      </c>
      <c r="C330" s="25">
        <f>SUMIF(Order!$B$2:$B$2937,$B330,Order!$I$2:$I$2937)</f>
        <v>165000</v>
      </c>
      <c r="D330" s="142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spans="1:18" ht="20">
      <c r="A331" s="35" t="s">
        <v>1391</v>
      </c>
      <c r="B331" s="41">
        <v>45330</v>
      </c>
      <c r="C331" s="25">
        <f>SUMIF(Order!$B$2:$B$2937,$B331,Order!$I$2:$I$2937)</f>
        <v>134000</v>
      </c>
      <c r="D331" s="142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spans="1:18" ht="20">
      <c r="A332" s="35" t="s">
        <v>1264</v>
      </c>
      <c r="B332" s="41">
        <v>45331</v>
      </c>
      <c r="C332" s="25">
        <f>SUMIF(Order!$B$2:$B$2937,$B332,Order!$I$2:$I$2937)</f>
        <v>132000</v>
      </c>
      <c r="D332" s="142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spans="1:18" ht="20">
      <c r="A333" s="42" t="s">
        <v>1270</v>
      </c>
      <c r="B333" s="43">
        <v>45332</v>
      </c>
      <c r="C333" s="44">
        <f>SUMIF(Order!$B$2:$B$2937,$B333,Order!$I$2:$I$2937)</f>
        <v>50000</v>
      </c>
      <c r="D333" s="142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spans="1:18" ht="20">
      <c r="A334" s="45" t="s">
        <v>1275</v>
      </c>
      <c r="B334" s="46">
        <v>45333</v>
      </c>
      <c r="C334" s="47">
        <f>SUMIF(Order!$B$2:$B$2937,$B334,Order!$I$2:$I$2937)</f>
        <v>75000</v>
      </c>
      <c r="D334" s="138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</row>
    <row r="335" spans="1:18" ht="20">
      <c r="A335" s="35" t="s">
        <v>1280</v>
      </c>
      <c r="B335" s="41">
        <v>45334</v>
      </c>
      <c r="C335" s="25">
        <f>SUMIF(Order!$B$2:$B$2937,$B335,Order!$I$2:$I$2937)</f>
        <v>0</v>
      </c>
      <c r="D335" s="137">
        <f>SUM(C335:C340)</f>
        <v>481000</v>
      </c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</row>
    <row r="336" spans="1:18" ht="20">
      <c r="A336" s="35" t="s">
        <v>1281</v>
      </c>
      <c r="B336" s="41">
        <v>45335</v>
      </c>
      <c r="C336" s="25">
        <f>SUMIF(Order!$B$2:$B$2937,$B336,Order!$I$2:$I$2937)</f>
        <v>147000</v>
      </c>
      <c r="D336" s="142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spans="1:18" ht="20">
      <c r="A337" s="35" t="s">
        <v>1292</v>
      </c>
      <c r="B337" s="41">
        <v>45337</v>
      </c>
      <c r="C337" s="25">
        <f>SUMIF(Order!$B$2:$B$2937,$B337,Order!$I$2:$I$2937)</f>
        <v>0</v>
      </c>
      <c r="D337" s="142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</row>
    <row r="338" spans="1:18" ht="20">
      <c r="A338" s="35" t="s">
        <v>1264</v>
      </c>
      <c r="B338" s="41">
        <v>45338</v>
      </c>
      <c r="C338" s="25">
        <f>SUMIF(Order!$B$2:$B$2937,$B338,Order!$I$2:$I$2937)</f>
        <v>45000</v>
      </c>
      <c r="D338" s="142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</row>
    <row r="339" spans="1:18" ht="20">
      <c r="A339" s="42" t="s">
        <v>1365</v>
      </c>
      <c r="B339" s="43">
        <v>45339</v>
      </c>
      <c r="C339" s="44">
        <f>SUMIF(Order!$B$2:$B$2937,$B339,Order!$I$2:$I$2937)</f>
        <v>15000</v>
      </c>
      <c r="D339" s="142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spans="1:18" ht="20">
      <c r="A340" s="45" t="s">
        <v>1275</v>
      </c>
      <c r="B340" s="46">
        <v>45340</v>
      </c>
      <c r="C340" s="47">
        <f>SUMIF(Order!$B$2:$B$2937,$B340,Order!$I$2:$I$2937)</f>
        <v>274000</v>
      </c>
      <c r="D340" s="138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spans="1:18" ht="20">
      <c r="A341" s="35" t="s">
        <v>1280</v>
      </c>
      <c r="B341" s="41">
        <v>45341</v>
      </c>
      <c r="C341" s="25">
        <f>SUMIF(Order!$B$2:$B$2937,$B341,Order!$I$2:$I$2937)</f>
        <v>299000</v>
      </c>
      <c r="D341" s="137">
        <f>SUM(C341:C347)</f>
        <v>1320000</v>
      </c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spans="1:18" ht="20">
      <c r="A342" s="35" t="s">
        <v>1281</v>
      </c>
      <c r="B342" s="41">
        <v>45342</v>
      </c>
      <c r="C342" s="25">
        <f>SUMIF(Order!$B$2:$B$2937,$B342,Order!$I$2:$I$2937)</f>
        <v>175000</v>
      </c>
      <c r="D342" s="142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spans="1:18" ht="20">
      <c r="A343" s="35" t="s">
        <v>1284</v>
      </c>
      <c r="B343" s="41">
        <v>45343</v>
      </c>
      <c r="C343" s="25">
        <f>SUMIF(Order!$B$2:$B$2937,$B343,Order!$I$2:$I$2937)</f>
        <v>60000</v>
      </c>
      <c r="D343" s="142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</row>
    <row r="344" spans="1:18" ht="20">
      <c r="A344" s="35" t="s">
        <v>1292</v>
      </c>
      <c r="B344" s="41">
        <v>45344</v>
      </c>
      <c r="C344" s="25">
        <f>SUMIF(Order!$B$2:$B$2937,$B344,Order!$I$2:$I$2937)</f>
        <v>133000</v>
      </c>
      <c r="D344" s="142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</row>
    <row r="345" spans="1:18" ht="20">
      <c r="A345" s="35" t="s">
        <v>1264</v>
      </c>
      <c r="B345" s="41">
        <v>45345</v>
      </c>
      <c r="C345" s="25">
        <f>SUMIF(Order!$B$2:$B$2937,$B345,Order!$I$2:$I$2937)</f>
        <v>0</v>
      </c>
      <c r="D345" s="142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spans="1:18" ht="20">
      <c r="A346" s="42" t="s">
        <v>1270</v>
      </c>
      <c r="B346" s="43">
        <v>45346</v>
      </c>
      <c r="C346" s="44">
        <f>SUMIF(Order!$B$2:$B$2937,$B346,Order!$I$2:$I$2937)</f>
        <v>388000</v>
      </c>
      <c r="D346" s="142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spans="1:18" ht="20">
      <c r="A347" s="45" t="s">
        <v>1275</v>
      </c>
      <c r="B347" s="46">
        <v>45347</v>
      </c>
      <c r="C347" s="47">
        <f>SUMIF(Order!$B$2:$B$2937,$B347,Order!$I$2:$I$2937)</f>
        <v>265000</v>
      </c>
      <c r="D347" s="138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spans="1:18" ht="20">
      <c r="A348" s="35" t="s">
        <v>1281</v>
      </c>
      <c r="B348" s="41">
        <v>45349</v>
      </c>
      <c r="C348" s="25">
        <f>SUMIF(Order!$B$2:$B$2937,$B348,Order!$I$2:$I$2937)</f>
        <v>0</v>
      </c>
      <c r="D348" s="137">
        <f>SUM(C348:C350)</f>
        <v>150000</v>
      </c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spans="1:18" ht="20">
      <c r="A349" s="35" t="s">
        <v>1284</v>
      </c>
      <c r="B349" s="41">
        <v>45350</v>
      </c>
      <c r="C349" s="25">
        <f>SUMIF(Order!$B$2:$B$2937,$B349,Order!$I$2:$I$2937)</f>
        <v>0</v>
      </c>
      <c r="D349" s="142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spans="1:18" ht="20">
      <c r="A350" s="35" t="s">
        <v>1292</v>
      </c>
      <c r="B350" s="41">
        <v>45351</v>
      </c>
      <c r="C350" s="25">
        <f>SUMIF(Order!$B$2:$B$2937,$B350,Order!$I$2:$I$2937)</f>
        <v>150000</v>
      </c>
      <c r="D350" s="138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spans="1:18" ht="20">
      <c r="A351" s="54"/>
      <c r="B351" s="105" t="s">
        <v>1381</v>
      </c>
      <c r="C351" s="55">
        <f>SUM(C325:C350)</f>
        <v>3081000</v>
      </c>
      <c r="D351" s="53" t="e">
        <f>(SUM(D325:D350))+'Rayu Manis'!#REF!</f>
        <v>#REF!</v>
      </c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spans="1:18" ht="20">
      <c r="A352" s="3"/>
      <c r="B352" s="104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spans="1:18" ht="27.5">
      <c r="A353" s="139" t="s">
        <v>1382</v>
      </c>
      <c r="B353" s="140"/>
      <c r="C353" s="140"/>
      <c r="D353" s="14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spans="1:18" ht="20">
      <c r="A354" s="35" t="s">
        <v>1264</v>
      </c>
      <c r="B354" s="41">
        <v>45352</v>
      </c>
      <c r="C354" s="25">
        <f>SUMIF(Order!$B$2:$B$2937,$B354,Order!$I$2:$I$2937)</f>
        <v>0</v>
      </c>
      <c r="D354" s="137">
        <f>SUM(C354:C356)</f>
        <v>551000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spans="1:18" ht="20">
      <c r="A355" s="42" t="s">
        <v>1270</v>
      </c>
      <c r="B355" s="43">
        <v>45353</v>
      </c>
      <c r="C355" s="44">
        <f>SUMIF(Order!$B$2:$B$2937,$B355,Order!$I$2:$I$2937)</f>
        <v>303000</v>
      </c>
      <c r="D355" s="142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spans="1:18" ht="20">
      <c r="A356" s="45" t="s">
        <v>1275</v>
      </c>
      <c r="B356" s="46">
        <v>45354</v>
      </c>
      <c r="C356" s="47">
        <f>SUMIF(Order!$B$2:$B$2937,$B356,Order!$I$2:$I$2937)</f>
        <v>248000</v>
      </c>
      <c r="D356" s="138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spans="1:18" ht="20">
      <c r="A357" s="35" t="s">
        <v>1280</v>
      </c>
      <c r="B357" s="41">
        <v>45355</v>
      </c>
      <c r="C357" s="25">
        <f>SUMIF(Order!$B$2:$B$2937,$B357,Order!$I$2:$I$2937)</f>
        <v>0</v>
      </c>
      <c r="D357" s="137">
        <f>SUM(C357:C362)</f>
        <v>681000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spans="1:18" ht="20">
      <c r="A358" s="35" t="s">
        <v>1281</v>
      </c>
      <c r="B358" s="41">
        <v>45356</v>
      </c>
      <c r="C358" s="25">
        <f>SUMIF(Order!$B$2:$B$2937,$B358,Order!$I$2:$I$2937)</f>
        <v>0</v>
      </c>
      <c r="D358" s="142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spans="1:18" ht="20">
      <c r="A359" s="35" t="s">
        <v>1292</v>
      </c>
      <c r="B359" s="41">
        <v>45358</v>
      </c>
      <c r="C359" s="25">
        <f>SUMIF(Order!$B$2:$B$2937,$B359,Order!$I$2:$I$2937)</f>
        <v>236000</v>
      </c>
      <c r="D359" s="142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spans="1:18" ht="20">
      <c r="A360" s="35" t="s">
        <v>1264</v>
      </c>
      <c r="B360" s="41">
        <v>45359</v>
      </c>
      <c r="C360" s="25">
        <f>SUMIF(Order!$B$2:$B$2937,$B360,Order!$I$2:$I$2937)</f>
        <v>0</v>
      </c>
      <c r="D360" s="142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spans="1:18" ht="20">
      <c r="A361" s="42" t="s">
        <v>1270</v>
      </c>
      <c r="B361" s="43">
        <v>45360</v>
      </c>
      <c r="C361" s="44">
        <f>SUMIF(Order!$B$2:$B$2937,$B361,Order!$I$2:$I$2937)</f>
        <v>0</v>
      </c>
      <c r="D361" s="142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 spans="1:18" ht="20">
      <c r="A362" s="45" t="s">
        <v>1275</v>
      </c>
      <c r="B362" s="46">
        <v>45361</v>
      </c>
      <c r="C362" s="47">
        <f>SUMIF(Order!$B$2:$B$2937,$B362,Order!$I$2:$I$2937)</f>
        <v>445000</v>
      </c>
      <c r="D362" s="138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 spans="1:18" ht="20">
      <c r="A363" s="35" t="s">
        <v>1280</v>
      </c>
      <c r="B363" s="41">
        <v>45362</v>
      </c>
      <c r="C363" s="25">
        <f>SUMIF(Order!$B$2:$B$2937,$B363,Order!$I$2:$I$2937)</f>
        <v>0</v>
      </c>
      <c r="D363" s="137">
        <f>SUM(C363:C368)</f>
        <v>162000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spans="1:18" ht="20">
      <c r="A364" s="35" t="s">
        <v>1281</v>
      </c>
      <c r="B364" s="41">
        <v>45363</v>
      </c>
      <c r="C364" s="25">
        <f>SUMIF(Order!$B$2:$B$2937,$B364,Order!$I$2:$I$2937)</f>
        <v>0</v>
      </c>
      <c r="D364" s="142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spans="1:18" ht="20">
      <c r="A365" s="35" t="s">
        <v>1292</v>
      </c>
      <c r="B365" s="41">
        <v>45365</v>
      </c>
      <c r="C365" s="25">
        <f>SUMIF(Order!$B$2:$B$2937,$B365,Order!$I$2:$I$2937)</f>
        <v>0</v>
      </c>
      <c r="D365" s="142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spans="1:18" ht="20">
      <c r="A366" s="35" t="s">
        <v>1264</v>
      </c>
      <c r="B366" s="41">
        <v>45366</v>
      </c>
      <c r="C366" s="25">
        <f>SUMIF(Order!$B$2:$B$2937,$B366,Order!$I$2:$I$2937)</f>
        <v>80000</v>
      </c>
      <c r="D366" s="142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 spans="1:18" ht="20">
      <c r="A367" s="42" t="s">
        <v>1270</v>
      </c>
      <c r="B367" s="43">
        <v>45367</v>
      </c>
      <c r="C367" s="44">
        <f>SUMIF(Order!$B$2:$B$2937,$B367,Order!$I$2:$I$2937)</f>
        <v>82000</v>
      </c>
      <c r="D367" s="142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 spans="1:18" ht="20">
      <c r="A368" s="45" t="s">
        <v>1275</v>
      </c>
      <c r="B368" s="46">
        <v>45368</v>
      </c>
      <c r="C368" s="47">
        <f>SUMIF(Order!$B$2:$B$2937,$B368,Order!$I$2:$I$2937)</f>
        <v>0</v>
      </c>
      <c r="D368" s="138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 spans="1:18" ht="20">
      <c r="A369" s="35" t="s">
        <v>1280</v>
      </c>
      <c r="B369" s="41">
        <v>45369</v>
      </c>
      <c r="C369" s="25">
        <f>SUMIF(Order!$B$2:$B$2937,$B369,Order!$I$2:$I$2937)</f>
        <v>0</v>
      </c>
      <c r="D369" s="137">
        <f>SUM(C369:C374)</f>
        <v>383000</v>
      </c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 spans="1:18" ht="20">
      <c r="A370" s="35" t="s">
        <v>1281</v>
      </c>
      <c r="B370" s="41">
        <v>45370</v>
      </c>
      <c r="C370" s="25">
        <f>SUMIF(Order!$B$2:$B$2937,$B370,Order!$I$2:$I$2937)</f>
        <v>0</v>
      </c>
      <c r="D370" s="142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 spans="1:18" ht="20">
      <c r="A371" s="35" t="s">
        <v>1292</v>
      </c>
      <c r="B371" s="41">
        <v>45372</v>
      </c>
      <c r="C371" s="25">
        <f>SUMIF(Order!$B$2:$B$2937,$B371,Order!$I$2:$I$2937)</f>
        <v>0</v>
      </c>
      <c r="D371" s="142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ht="20">
      <c r="A372" s="35" t="s">
        <v>1264</v>
      </c>
      <c r="B372" s="41">
        <v>45373</v>
      </c>
      <c r="C372" s="25">
        <f>SUMIF(Order!$B$2:$B$2937,$B372,Order!$I$2:$I$2937)</f>
        <v>0</v>
      </c>
      <c r="D372" s="142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 spans="1:18" ht="20">
      <c r="A373" s="42" t="s">
        <v>1270</v>
      </c>
      <c r="B373" s="43">
        <v>45374</v>
      </c>
      <c r="C373" s="44">
        <f>SUMIF(Order!$B$2:$B$2937,$B373,Order!$I$2:$I$2937)</f>
        <v>167000</v>
      </c>
      <c r="D373" s="142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 spans="1:18" ht="20">
      <c r="A374" s="45" t="s">
        <v>1275</v>
      </c>
      <c r="B374" s="46">
        <v>45375</v>
      </c>
      <c r="C374" s="47">
        <f>SUMIF(Order!$B$2:$B$2937,$B374,Order!$I$2:$I$2937)</f>
        <v>216000</v>
      </c>
      <c r="D374" s="138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ht="20">
      <c r="A375" s="35" t="s">
        <v>1280</v>
      </c>
      <c r="B375" s="41">
        <v>45376</v>
      </c>
      <c r="C375" s="25">
        <f>SUMIF(Order!$B$2:$B$2937,$B375,Order!$I$2:$I$2937)</f>
        <v>0</v>
      </c>
      <c r="D375" s="137">
        <f>SUM(C375:C380)</f>
        <v>122000</v>
      </c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 spans="1:18" ht="20">
      <c r="A376" s="35" t="s">
        <v>1281</v>
      </c>
      <c r="B376" s="41">
        <v>45377</v>
      </c>
      <c r="C376" s="25">
        <f>SUMIF(Order!$B$2:$B$2937,$B376,Order!$I$2:$I$2937)</f>
        <v>112000</v>
      </c>
      <c r="D376" s="142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 spans="1:18" ht="20">
      <c r="A377" s="35" t="s">
        <v>1292</v>
      </c>
      <c r="B377" s="41">
        <v>45379</v>
      </c>
      <c r="C377" s="25">
        <f>SUMIF(Order!$B$2:$B$2937,$B377,Order!$I$2:$I$2937)</f>
        <v>0</v>
      </c>
      <c r="D377" s="142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 spans="1:18" ht="20">
      <c r="A378" s="35" t="s">
        <v>1264</v>
      </c>
      <c r="B378" s="41">
        <v>45380</v>
      </c>
      <c r="C378" s="25">
        <f>SUMIF(Order!$B$2:$B$2937,$B378,Order!$I$2:$I$2937)</f>
        <v>0</v>
      </c>
      <c r="D378" s="142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 spans="1:18" ht="20">
      <c r="A379" s="42" t="s">
        <v>1270</v>
      </c>
      <c r="B379" s="43">
        <v>45381</v>
      </c>
      <c r="C379" s="44">
        <f>SUMIF(Order!$B$2:$B$2937,$B379,Order!$I$2:$I$2937)</f>
        <v>0</v>
      </c>
      <c r="D379" s="142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 spans="1:18" ht="20">
      <c r="A380" s="45" t="s">
        <v>1275</v>
      </c>
      <c r="B380" s="46">
        <v>45382</v>
      </c>
      <c r="C380" s="47">
        <f>SUMIF(Order!$B$2:$B$2937,$B380,Order!$I$2:$I$2937)</f>
        <v>10000</v>
      </c>
      <c r="D380" s="138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 spans="1:18" ht="20">
      <c r="A381" s="54"/>
      <c r="B381" s="105" t="s">
        <v>1381</v>
      </c>
      <c r="C381" s="55">
        <f>SUM(C354:C380)</f>
        <v>1899000</v>
      </c>
      <c r="D381" s="53" t="e">
        <f>SUM(D354:D380)+'Rayu Manis'!#REF!</f>
        <v>#REF!</v>
      </c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 spans="1:18" ht="20">
      <c r="A382" s="3"/>
      <c r="B382" s="104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 spans="1:18" ht="27.5">
      <c r="A383" s="139" t="s">
        <v>1383</v>
      </c>
      <c r="B383" s="140"/>
      <c r="C383" s="140"/>
      <c r="D383" s="14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 spans="1:18" ht="20">
      <c r="A384" s="35" t="s">
        <v>1264</v>
      </c>
      <c r="B384" s="41">
        <v>45387</v>
      </c>
      <c r="C384" s="25">
        <f>SUMIF(Order!$B$2:$B$2937,$B384,Order!$I$2:$I$2937)</f>
        <v>0</v>
      </c>
      <c r="D384" s="137">
        <f>SUM(C384:C388)</f>
        <v>0</v>
      </c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 spans="1:18" ht="20">
      <c r="A385" s="42" t="s">
        <v>1270</v>
      </c>
      <c r="B385" s="43">
        <v>45388</v>
      </c>
      <c r="C385" s="44">
        <f>SUMIF(Order!$B$2:$B$2937,$B385,Order!$I$2:$I$2937)</f>
        <v>0</v>
      </c>
      <c r="D385" s="142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 spans="1:18" ht="20">
      <c r="A386" s="45" t="s">
        <v>1275</v>
      </c>
      <c r="B386" s="46">
        <v>45389</v>
      </c>
      <c r="C386" s="47">
        <f>SUMIF(Order!$B$2:$B$2937,$B386,Order!$I$2:$I$2937)</f>
        <v>0</v>
      </c>
      <c r="D386" s="138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 spans="1:18" ht="20">
      <c r="A387" s="35" t="s">
        <v>1264</v>
      </c>
      <c r="B387" s="41">
        <v>45394</v>
      </c>
      <c r="C387" s="25">
        <f>SUMIF(Order!$B$2:$B$2937,$B387,Order!$I$2:$I$2937)</f>
        <v>0</v>
      </c>
      <c r="D387" s="137">
        <f>SUM(C387:C389)</f>
        <v>0</v>
      </c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 spans="1:18" ht="20">
      <c r="A388" s="42" t="s">
        <v>1270</v>
      </c>
      <c r="B388" s="43">
        <v>45395</v>
      </c>
      <c r="C388" s="44">
        <f>SUMIF(Order!$B$2:$B$2937,$B388,Order!$I$2:$I$2937)</f>
        <v>0</v>
      </c>
      <c r="D388" s="142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 spans="1:18" ht="20">
      <c r="A389" s="45" t="s">
        <v>1275</v>
      </c>
      <c r="B389" s="46">
        <v>45396</v>
      </c>
      <c r="C389" s="47">
        <f>SUMIF(Order!$B$2:$B$2937,$B389,Order!$I$2:$I$2937)</f>
        <v>0</v>
      </c>
      <c r="D389" s="138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 spans="1:18" ht="20">
      <c r="A390" s="35" t="s">
        <v>1264</v>
      </c>
      <c r="B390" s="41">
        <v>45401</v>
      </c>
      <c r="C390" s="25">
        <f>SUMIF(Order!$B$2:$B$2937,$B390,Order!$I$2:$I$2937)</f>
        <v>0</v>
      </c>
      <c r="D390" s="137">
        <f>SUM(C390:C392)</f>
        <v>84000</v>
      </c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 spans="1:18" ht="20">
      <c r="A391" s="42" t="s">
        <v>1270</v>
      </c>
      <c r="B391" s="43">
        <v>45402</v>
      </c>
      <c r="C391" s="44">
        <f>SUMIF(Order!$B$2:$B$2937,$B391,Order!$I$2:$I$2937)</f>
        <v>0</v>
      </c>
      <c r="D391" s="142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 spans="1:18" ht="20">
      <c r="A392" s="45" t="s">
        <v>1275</v>
      </c>
      <c r="B392" s="46">
        <v>45403</v>
      </c>
      <c r="C392" s="47">
        <f>SUMIF(Order!$B$2:$B$2937,$B392,Order!$I$2:$I$2937)</f>
        <v>84000</v>
      </c>
      <c r="D392" s="138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 spans="1:18" ht="20">
      <c r="A393" s="35" t="s">
        <v>1264</v>
      </c>
      <c r="B393" s="41">
        <v>45408</v>
      </c>
      <c r="C393" s="25">
        <f>SUMIF(Order!$B$2:$B$2937,$B393,Order!$I$2:$I$2937)</f>
        <v>0</v>
      </c>
      <c r="D393" s="137">
        <f>SUM(C393:C395)</f>
        <v>153000</v>
      </c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 spans="1:18" ht="20">
      <c r="A394" s="42" t="s">
        <v>1270</v>
      </c>
      <c r="B394" s="43">
        <v>45409</v>
      </c>
      <c r="C394" s="44">
        <f>SUMIF(Order!$B$2:$B$2937,$B394,Order!$I$2:$I$2937)</f>
        <v>153000</v>
      </c>
      <c r="D394" s="142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 spans="1:18" ht="20">
      <c r="A395" s="45" t="s">
        <v>1275</v>
      </c>
      <c r="B395" s="46">
        <v>45410</v>
      </c>
      <c r="C395" s="47">
        <f>SUMIF(Order!$B$2:$B$2937,$B395,Order!$I$2:$I$2937)</f>
        <v>0</v>
      </c>
      <c r="D395" s="138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 spans="1:18" ht="20">
      <c r="A396" s="54"/>
      <c r="B396" s="105" t="s">
        <v>1381</v>
      </c>
      <c r="C396" s="55">
        <f>SUM(C384:C395)</f>
        <v>237000</v>
      </c>
      <c r="D396" s="53" t="e">
        <f>SUM(D384:D395)+'Rayu Manis'!#REF!</f>
        <v>#REF!</v>
      </c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 spans="1:18" ht="20">
      <c r="A397" s="3"/>
      <c r="B397" s="104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 spans="1:18" ht="27.5">
      <c r="A398" s="139" t="s">
        <v>1384</v>
      </c>
      <c r="B398" s="140"/>
      <c r="C398" s="140"/>
      <c r="D398" s="14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 spans="1:18" ht="20">
      <c r="A399" s="35" t="s">
        <v>1264</v>
      </c>
      <c r="B399" s="41">
        <v>45415</v>
      </c>
      <c r="C399" s="25">
        <f>SUMIF(Order!$B$2:$B$2937,$B399,Order!$I$2:$I$2937)</f>
        <v>0</v>
      </c>
      <c r="D399" s="137">
        <f>SUM(C399:C401)</f>
        <v>394000</v>
      </c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 spans="1:18" ht="20">
      <c r="A400" s="42" t="s">
        <v>1270</v>
      </c>
      <c r="B400" s="43">
        <v>45416</v>
      </c>
      <c r="C400" s="44">
        <f>SUMIF(Order!$B$2:$B$2937,$B400,Order!$I$2:$I$2937)</f>
        <v>394000</v>
      </c>
      <c r="D400" s="142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 spans="1:18" ht="20">
      <c r="A401" s="45" t="s">
        <v>1275</v>
      </c>
      <c r="B401" s="46">
        <v>45417</v>
      </c>
      <c r="C401" s="47">
        <f>SUMIF(Order!$B$2:$B$2937,$B401,Order!$I$2:$I$2937)</f>
        <v>0</v>
      </c>
      <c r="D401" s="138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 spans="1:18" ht="20">
      <c r="A402" s="35" t="s">
        <v>1264</v>
      </c>
      <c r="B402" s="41">
        <v>45422</v>
      </c>
      <c r="C402" s="25">
        <f>SUMIF(Order!$B$2:$B$2937,$B402,Order!$I$2:$I$2937)</f>
        <v>0</v>
      </c>
      <c r="D402" s="137">
        <f>SUM(C402:C404)</f>
        <v>436000</v>
      </c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 spans="1:18" ht="20">
      <c r="A403" s="42" t="s">
        <v>1270</v>
      </c>
      <c r="B403" s="43">
        <v>45423</v>
      </c>
      <c r="C403" s="44">
        <f>SUMIF(Order!$B$2:$B$2937,$B403,Order!$I$2:$I$2937)</f>
        <v>37000</v>
      </c>
      <c r="D403" s="142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 spans="1:18" ht="20">
      <c r="A404" s="45" t="s">
        <v>1275</v>
      </c>
      <c r="B404" s="46">
        <v>45424</v>
      </c>
      <c r="C404" s="47">
        <f>SUMIF(Order!$B$2:$B$2937,$B404,Order!$I$2:$I$2937)</f>
        <v>399000</v>
      </c>
      <c r="D404" s="138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 spans="1:18" ht="20">
      <c r="A405" s="35" t="s">
        <v>1264</v>
      </c>
      <c r="B405" s="41">
        <v>45429</v>
      </c>
      <c r="C405" s="25">
        <f>SUMIF(Order!$B$2:$B$2937,$B405,Order!$I$2:$I$2937)</f>
        <v>90000</v>
      </c>
      <c r="D405" s="137">
        <f>SUM(C405:C407)</f>
        <v>202000</v>
      </c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 spans="1:18" ht="20">
      <c r="A406" s="42" t="s">
        <v>1270</v>
      </c>
      <c r="B406" s="43">
        <v>45430</v>
      </c>
      <c r="C406" s="44">
        <f>SUMIF(Order!$B$2:$B$2937,$B406,Order!$I$2:$I$2937)</f>
        <v>112000</v>
      </c>
      <c r="D406" s="142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 spans="1:18" ht="20">
      <c r="A407" s="45" t="s">
        <v>1275</v>
      </c>
      <c r="B407" s="46">
        <v>45431</v>
      </c>
      <c r="C407" s="47">
        <f>SUMIF(Order!$B$2:$B$2937,$B407,Order!$I$2:$I$2937)</f>
        <v>0</v>
      </c>
      <c r="D407" s="138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 spans="1:18" ht="20">
      <c r="A408" s="35" t="s">
        <v>1264</v>
      </c>
      <c r="B408" s="41">
        <v>45436</v>
      </c>
      <c r="C408" s="25">
        <f>SUMIF(Order!$B$2:$B$2937,$B408,Order!$I$2:$I$2937)</f>
        <v>0</v>
      </c>
      <c r="D408" s="137">
        <f>SUM(C408:C410)</f>
        <v>0</v>
      </c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 spans="1:18" ht="20">
      <c r="A409" s="42" t="s">
        <v>1270</v>
      </c>
      <c r="B409" s="43">
        <v>45437</v>
      </c>
      <c r="C409" s="44">
        <f>SUMIF(Order!$B$2:$B$2937,$B409,Order!$I$2:$I$2937)</f>
        <v>0</v>
      </c>
      <c r="D409" s="142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 spans="1:18" ht="20">
      <c r="A410" s="45" t="s">
        <v>1275</v>
      </c>
      <c r="B410" s="46">
        <v>45438</v>
      </c>
      <c r="C410" s="47">
        <f>SUMIF(Order!$B$2:$B$2937,$B410,Order!$I$2:$I$2937)</f>
        <v>0</v>
      </c>
      <c r="D410" s="138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 spans="1:18" ht="20">
      <c r="A411" s="35" t="s">
        <v>1264</v>
      </c>
      <c r="B411" s="41">
        <v>45443</v>
      </c>
      <c r="C411" s="25">
        <f>SUMIF(Order!$B$2:$B$2937,$B411,Order!$I$2:$I$2937)</f>
        <v>100000</v>
      </c>
      <c r="D411" s="59">
        <f>C411</f>
        <v>100000</v>
      </c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 spans="1:18" ht="20">
      <c r="A412" s="54"/>
      <c r="B412" s="105" t="s">
        <v>1381</v>
      </c>
      <c r="C412" s="55">
        <f>SUM(C399:C411)</f>
        <v>1132000</v>
      </c>
      <c r="D412" s="53" t="e">
        <f>SUM(D399:D411)+'Rayu Manis'!#REF!</f>
        <v>#REF!</v>
      </c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 spans="1:18" ht="20">
      <c r="A413" s="3"/>
      <c r="B413" s="104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 spans="1:18" ht="27.5">
      <c r="A414" s="139" t="s">
        <v>1385</v>
      </c>
      <c r="B414" s="140"/>
      <c r="C414" s="140"/>
      <c r="D414" s="14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 spans="1:18" ht="20">
      <c r="A415" s="35" t="s">
        <v>1270</v>
      </c>
      <c r="B415" s="41">
        <v>45444</v>
      </c>
      <c r="C415" s="25">
        <f>SUMIF(Order!$B$2:$B$2937,$B415,Order!$I$2:$I$2937)</f>
        <v>0</v>
      </c>
      <c r="D415" s="57">
        <f>C415</f>
        <v>0</v>
      </c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 spans="1:18" ht="20">
      <c r="A416" s="35" t="s">
        <v>1264</v>
      </c>
      <c r="B416" s="41">
        <v>45450</v>
      </c>
      <c r="C416" s="25">
        <f>SUMIF(Order!$B$2:$B$2937,$B416,Order!$I$2:$I$2937)</f>
        <v>25000</v>
      </c>
      <c r="D416" s="137">
        <f>SUM(C416:C418)</f>
        <v>540000</v>
      </c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 spans="1:18" ht="20">
      <c r="A417" s="42" t="s">
        <v>1270</v>
      </c>
      <c r="B417" s="43">
        <v>45451</v>
      </c>
      <c r="C417" s="44">
        <f>SUMIF(Order!$B$2:$B$2937,$B417,Order!$I$2:$I$2937)</f>
        <v>455000</v>
      </c>
      <c r="D417" s="142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 spans="1:18" ht="20">
      <c r="A418" s="45" t="s">
        <v>1275</v>
      </c>
      <c r="B418" s="46">
        <v>45452</v>
      </c>
      <c r="C418" s="47">
        <f>SUMIF(Order!$B$2:$B$2937,$B418,Order!$I$2:$I$2937)</f>
        <v>60000</v>
      </c>
      <c r="D418" s="138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 spans="1:18" ht="20">
      <c r="A419" s="35" t="s">
        <v>1264</v>
      </c>
      <c r="B419" s="41">
        <v>45457</v>
      </c>
      <c r="C419" s="25">
        <f>SUMIF(Order!$B$2:$B$2937,$B419,Order!$I$2:$I$2937)</f>
        <v>35000</v>
      </c>
      <c r="D419" s="137">
        <f>SUM(C419:C421)</f>
        <v>35000</v>
      </c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 spans="1:18" ht="20">
      <c r="A420" s="42" t="s">
        <v>1270</v>
      </c>
      <c r="B420" s="43">
        <v>45458</v>
      </c>
      <c r="C420" s="44">
        <f>SUMIF(Order!$B$2:$B$2937,$B420,Order!$I$2:$I$2937)</f>
        <v>0</v>
      </c>
      <c r="D420" s="142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 spans="1:18" ht="20">
      <c r="A421" s="45" t="s">
        <v>1275</v>
      </c>
      <c r="B421" s="46">
        <v>45459</v>
      </c>
      <c r="C421" s="47">
        <f>SUMIF(Order!$B$2:$B$2937,$B421,Order!$I$2:$I$2937)</f>
        <v>0</v>
      </c>
      <c r="D421" s="138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 spans="1:18" ht="20">
      <c r="A422" s="35" t="s">
        <v>1264</v>
      </c>
      <c r="B422" s="41">
        <v>45464</v>
      </c>
      <c r="C422" s="25">
        <f>SUMIF(Order!$B$2:$B$2937,$B422,Order!$I$2:$I$2937)</f>
        <v>186000</v>
      </c>
      <c r="D422" s="137">
        <f>SUM(C422:C424)</f>
        <v>685000</v>
      </c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 spans="1:18" ht="20">
      <c r="A423" s="42" t="s">
        <v>1270</v>
      </c>
      <c r="B423" s="43">
        <v>45465</v>
      </c>
      <c r="C423" s="44">
        <f>SUMIF(Order!$B$2:$B$2937,$B423,Order!$I$2:$I$2937)</f>
        <v>0</v>
      </c>
      <c r="D423" s="142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 spans="1:18" ht="20">
      <c r="A424" s="45" t="s">
        <v>1275</v>
      </c>
      <c r="B424" s="46">
        <v>45466</v>
      </c>
      <c r="C424" s="47">
        <f>SUMIF(Order!$B$2:$B$2937,$B424,Order!$I$2:$I$2937)</f>
        <v>499000</v>
      </c>
      <c r="D424" s="138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 spans="1:18" ht="20">
      <c r="A425" s="35" t="s">
        <v>1280</v>
      </c>
      <c r="B425" s="41">
        <v>45467</v>
      </c>
      <c r="C425" s="25">
        <f>SUMIF(Order!$B$2:$B$2937,$B425,Order!$I$2:$I$2937)</f>
        <v>108000</v>
      </c>
      <c r="D425" s="57">
        <f>C425</f>
        <v>108000</v>
      </c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 spans="1:18" ht="20">
      <c r="A426" s="35" t="s">
        <v>1264</v>
      </c>
      <c r="B426" s="41">
        <v>45471</v>
      </c>
      <c r="C426" s="25">
        <f>SUMIF(Order!$B$2:$B$2937,$B426,Order!$I$2:$I$2937)</f>
        <v>0</v>
      </c>
      <c r="D426" s="137">
        <f>SUM(C426:C428)</f>
        <v>124000</v>
      </c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 spans="1:18" ht="20">
      <c r="A427" s="42" t="s">
        <v>1270</v>
      </c>
      <c r="B427" s="43">
        <v>45472</v>
      </c>
      <c r="C427" s="44">
        <f>SUMIF(Order!$B$2:$B$2937,$B427,Order!$I$2:$I$2937)</f>
        <v>124000</v>
      </c>
      <c r="D427" s="142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 spans="1:18" ht="20">
      <c r="A428" s="45" t="s">
        <v>1275</v>
      </c>
      <c r="B428" s="46">
        <v>45473</v>
      </c>
      <c r="C428" s="47">
        <f>SUMIF(Order!$B$2:$B$2937,$B428,Order!$I$2:$I$2937)</f>
        <v>0</v>
      </c>
      <c r="D428" s="138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 spans="1:18" ht="20">
      <c r="A429" s="54"/>
      <c r="B429" s="105" t="s">
        <v>1381</v>
      </c>
      <c r="C429" s="55">
        <f>SUM(C416:C428)</f>
        <v>1492000</v>
      </c>
      <c r="D429" s="53" t="e">
        <f>SUM(D416:D428)+'Rayu Manis'!#REF!</f>
        <v>#REF!</v>
      </c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 spans="1:18" ht="20">
      <c r="A430" s="3"/>
      <c r="B430" s="104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 spans="1:18" ht="27.5">
      <c r="A431" s="139" t="s">
        <v>1386</v>
      </c>
      <c r="B431" s="140"/>
      <c r="C431" s="140"/>
      <c r="D431" s="14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 spans="1:18" ht="20">
      <c r="A432" s="35" t="s">
        <v>1280</v>
      </c>
      <c r="B432" s="41">
        <v>45474</v>
      </c>
      <c r="C432" s="25">
        <f>SUMIF(Order!$B$2:$B$2937,$B432,Order!$I$2:$I$2937)</f>
        <v>52000</v>
      </c>
      <c r="D432" s="137">
        <f>SUM(C432:C438)</f>
        <v>52000</v>
      </c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 spans="1:18" ht="20">
      <c r="A433" s="35" t="s">
        <v>1281</v>
      </c>
      <c r="B433" s="41">
        <v>45475</v>
      </c>
      <c r="C433" s="25">
        <f>SUMIF(Order!$B$2:$B$2937,$B433,Order!$I$2:$I$2937)</f>
        <v>0</v>
      </c>
      <c r="D433" s="142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 spans="1:18" ht="20">
      <c r="A434" s="35" t="s">
        <v>1284</v>
      </c>
      <c r="B434" s="41">
        <v>45476</v>
      </c>
      <c r="C434" s="25">
        <f>SUMIF(Order!$B$2:$B$2937,$B434,Order!$I$2:$I$2937)</f>
        <v>0</v>
      </c>
      <c r="D434" s="142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 spans="1:18" ht="20">
      <c r="A435" s="35" t="s">
        <v>1292</v>
      </c>
      <c r="B435" s="41">
        <v>45477</v>
      </c>
      <c r="C435" s="25">
        <f>SUMIF(Order!$B$2:$B$2937,$B435,Order!$I$2:$I$2937)</f>
        <v>0</v>
      </c>
      <c r="D435" s="142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 spans="1:18" ht="20">
      <c r="A436" s="35" t="s">
        <v>1264</v>
      </c>
      <c r="B436" s="41">
        <v>45478</v>
      </c>
      <c r="C436" s="25">
        <f>SUMIF(Order!$B$2:$B$2937,$B436,Order!$I$2:$I$2937)</f>
        <v>0</v>
      </c>
      <c r="D436" s="142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 spans="1:18" ht="20">
      <c r="A437" s="42" t="s">
        <v>1270</v>
      </c>
      <c r="B437" s="43">
        <v>45479</v>
      </c>
      <c r="C437" s="44">
        <f>SUMIF(Order!$B$2:$B$2937,$B437,Order!$I$2:$I$2937)</f>
        <v>0</v>
      </c>
      <c r="D437" s="142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 spans="1:18" ht="20">
      <c r="A438" s="45" t="s">
        <v>1275</v>
      </c>
      <c r="B438" s="46">
        <v>45480</v>
      </c>
      <c r="C438" s="47">
        <f>SUMIF(Order!$B$2:$B$2937,$B438,Order!$I$2:$I$2937)</f>
        <v>0</v>
      </c>
      <c r="D438" s="138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 spans="1:18" ht="20">
      <c r="A439" s="35" t="s">
        <v>1280</v>
      </c>
      <c r="B439" s="41">
        <v>45481</v>
      </c>
      <c r="C439" s="25">
        <f>SUMIF(Order!$B$2:$B$2937,$B439,Order!$I$2:$I$2937)</f>
        <v>0</v>
      </c>
      <c r="D439" s="137">
        <f>SUM(C439:C445)</f>
        <v>80000</v>
      </c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 spans="1:18" ht="20">
      <c r="A440" s="35" t="s">
        <v>1281</v>
      </c>
      <c r="B440" s="41">
        <v>45482</v>
      </c>
      <c r="C440" s="25">
        <f>SUMIF(Order!$B$2:$B$2937,$B440,Order!$I$2:$I$2937)</f>
        <v>0</v>
      </c>
      <c r="D440" s="142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 spans="1:18" ht="20">
      <c r="A441" s="35" t="s">
        <v>1284</v>
      </c>
      <c r="B441" s="41">
        <v>45483</v>
      </c>
      <c r="C441" s="25">
        <f>SUMIF(Order!$B$2:$B$2937,$B441,Order!$I$2:$I$2937)</f>
        <v>80000</v>
      </c>
      <c r="D441" s="142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 spans="1:18" ht="20">
      <c r="A442" s="35" t="s">
        <v>1292</v>
      </c>
      <c r="B442" s="41">
        <v>45484</v>
      </c>
      <c r="C442" s="25">
        <f>SUMIF(Order!$B$2:$B$2937,$B442,Order!$I$2:$I$2937)</f>
        <v>0</v>
      </c>
      <c r="D442" s="142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 spans="1:18" ht="20">
      <c r="A443" s="35" t="s">
        <v>1264</v>
      </c>
      <c r="B443" s="41">
        <v>45485</v>
      </c>
      <c r="C443" s="25">
        <f>SUMIF(Order!$B$2:$B$2937,$B443,Order!$I$2:$I$2937)</f>
        <v>0</v>
      </c>
      <c r="D443" s="142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 spans="1:18" ht="20">
      <c r="A444" s="42" t="s">
        <v>1270</v>
      </c>
      <c r="B444" s="43">
        <v>45486</v>
      </c>
      <c r="C444" s="44">
        <f>SUMIF(Order!$B$2:$B$2937,$B444,Order!$I$2:$I$2937)</f>
        <v>0</v>
      </c>
      <c r="D444" s="142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 spans="1:18" ht="20">
      <c r="A445" s="45" t="s">
        <v>1275</v>
      </c>
      <c r="B445" s="46">
        <v>45487</v>
      </c>
      <c r="C445" s="47">
        <f>SUMIF(Order!$B$2:$B$2937,$B445,Order!$I$2:$I$2937)</f>
        <v>0</v>
      </c>
      <c r="D445" s="138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 spans="1:18" ht="20">
      <c r="A446" s="35" t="s">
        <v>1280</v>
      </c>
      <c r="B446" s="41">
        <v>45488</v>
      </c>
      <c r="C446" s="25">
        <f>SUMIF(Order!$B$2:$B$2937,$B446,Order!$I$2:$I$2937)</f>
        <v>0</v>
      </c>
      <c r="D446" s="137">
        <f>SUM(C446:C452)</f>
        <v>669000</v>
      </c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 spans="1:18" ht="20">
      <c r="A447" s="35" t="s">
        <v>1281</v>
      </c>
      <c r="B447" s="41">
        <v>45489</v>
      </c>
      <c r="C447" s="25">
        <f>SUMIF(Order!$B$2:$B$2937,$B447,Order!$I$2:$I$2937)</f>
        <v>90000</v>
      </c>
      <c r="D447" s="142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 spans="1:18" ht="20">
      <c r="A448" s="35" t="s">
        <v>1284</v>
      </c>
      <c r="B448" s="41">
        <v>45490</v>
      </c>
      <c r="C448" s="25">
        <f>SUMIF(Order!$B$2:$B$2937,$B448,Order!$I$2:$I$2937)</f>
        <v>0</v>
      </c>
      <c r="D448" s="142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 spans="1:18" ht="20">
      <c r="A449" s="35" t="s">
        <v>1292</v>
      </c>
      <c r="B449" s="41">
        <v>45491</v>
      </c>
      <c r="C449" s="25">
        <f>SUMIF(Order!$B$2:$B$2937,$B449,Order!$I$2:$I$2937)</f>
        <v>97000</v>
      </c>
      <c r="D449" s="142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 spans="1:18" ht="20">
      <c r="A450" s="35" t="s">
        <v>1264</v>
      </c>
      <c r="B450" s="41">
        <v>45492</v>
      </c>
      <c r="C450" s="25">
        <f>SUMIF(Order!$B$2:$B$2937,$B450,Order!$I$2:$I$2937)</f>
        <v>108000</v>
      </c>
      <c r="D450" s="142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 spans="1:18" ht="20">
      <c r="A451" s="42" t="s">
        <v>1270</v>
      </c>
      <c r="B451" s="43">
        <v>45493</v>
      </c>
      <c r="C451" s="44">
        <f>SUMIF(Order!$B$2:$B$2937,$B451,Order!$I$2:$I$2937)</f>
        <v>374000</v>
      </c>
      <c r="D451" s="142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 spans="1:18" ht="20">
      <c r="A452" s="45" t="s">
        <v>1275</v>
      </c>
      <c r="B452" s="46">
        <v>45494</v>
      </c>
      <c r="C452" s="47">
        <f>SUMIF(Order!$B$2:$B$2937,$B452,Order!$I$2:$I$2937)</f>
        <v>0</v>
      </c>
      <c r="D452" s="138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 spans="1:18" ht="20">
      <c r="A453" s="35" t="s">
        <v>1280</v>
      </c>
      <c r="B453" s="41">
        <v>45495</v>
      </c>
      <c r="C453" s="25">
        <f>SUMIF(Order!$B$2:$B$2937,$B453,Order!$I$2:$I$2937)</f>
        <v>60000</v>
      </c>
      <c r="D453" s="137">
        <f>SUM(C453:C459)</f>
        <v>619000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 spans="1:18" ht="20">
      <c r="A454" s="35" t="s">
        <v>1281</v>
      </c>
      <c r="B454" s="41">
        <v>45496</v>
      </c>
      <c r="C454" s="25">
        <f>SUMIF(Order!$B$2:$B$2937,$B454,Order!$I$2:$I$2937)</f>
        <v>0</v>
      </c>
      <c r="D454" s="142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 spans="1:18" ht="20">
      <c r="A455" s="35" t="s">
        <v>1284</v>
      </c>
      <c r="B455" s="41">
        <v>45497</v>
      </c>
      <c r="C455" s="25">
        <f>SUMIF(Order!$B$2:$B$2937,$B455,Order!$I$2:$I$2937)</f>
        <v>60000</v>
      </c>
      <c r="D455" s="142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 spans="1:18" ht="20">
      <c r="A456" s="35" t="s">
        <v>1292</v>
      </c>
      <c r="B456" s="41">
        <v>45498</v>
      </c>
      <c r="C456" s="25">
        <f>SUMIF(Order!$B$2:$B$2937,$B456,Order!$I$2:$I$2937)</f>
        <v>0</v>
      </c>
      <c r="D456" s="142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 spans="1:18" ht="20">
      <c r="A457" s="35" t="s">
        <v>1264</v>
      </c>
      <c r="B457" s="41">
        <v>45499</v>
      </c>
      <c r="C457" s="25">
        <f>SUMIF(Order!$B$2:$B$2937,$B457,Order!$I$2:$I$2937)</f>
        <v>248000</v>
      </c>
      <c r="D457" s="142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 spans="1:18" ht="20">
      <c r="A458" s="42" t="s">
        <v>1270</v>
      </c>
      <c r="B458" s="43">
        <v>45500</v>
      </c>
      <c r="C458" s="44">
        <f>SUMIF(Order!$B$2:$B$2937,$B458,Order!$I$2:$I$2937)</f>
        <v>251000</v>
      </c>
      <c r="D458" s="142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 spans="1:18" ht="20">
      <c r="A459" s="45" t="s">
        <v>1275</v>
      </c>
      <c r="B459" s="46">
        <v>45501</v>
      </c>
      <c r="C459" s="47">
        <f>SUMIF(Order!$B$2:$B$2937,$B459,Order!$I$2:$I$2937)</f>
        <v>0</v>
      </c>
      <c r="D459" s="138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 spans="1:18" ht="20">
      <c r="A460" s="35" t="s">
        <v>1280</v>
      </c>
      <c r="B460" s="41">
        <v>45502</v>
      </c>
      <c r="C460" s="25">
        <f>SUMIF(Order!$B$2:$B$2937,$B460,Order!$I$2:$I$2937)</f>
        <v>0</v>
      </c>
      <c r="D460" s="137">
        <f>SUM(C460:C462)</f>
        <v>0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 spans="1:18" ht="20">
      <c r="A461" s="35" t="s">
        <v>1281</v>
      </c>
      <c r="B461" s="41">
        <v>45503</v>
      </c>
      <c r="C461" s="25">
        <f>SUMIF(Order!$B$2:$B$2937,$B461,Order!$I$2:$I$2937)</f>
        <v>0</v>
      </c>
      <c r="D461" s="142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 spans="1:18" ht="20">
      <c r="A462" s="35" t="s">
        <v>1284</v>
      </c>
      <c r="B462" s="41">
        <v>45504</v>
      </c>
      <c r="C462" s="25">
        <f>SUMIF(Order!$B$2:$B$2937,$B462,Order!$I$2:$I$2937)</f>
        <v>0</v>
      </c>
      <c r="D462" s="138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 spans="1:18" ht="20">
      <c r="A463" s="54"/>
      <c r="B463" s="105" t="s">
        <v>1381</v>
      </c>
      <c r="C463" s="55">
        <f>SUM(C432:C462)</f>
        <v>1420000</v>
      </c>
      <c r="D463" s="53" t="e">
        <f>SUM(C432:C462)+'Rayu Manis'!#REF!</f>
        <v>#REF!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 spans="1:18" ht="20">
      <c r="A464" s="3"/>
      <c r="B464" s="104"/>
      <c r="C464" s="21"/>
      <c r="D464" s="6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 spans="1:18" ht="27.5">
      <c r="A465" s="139" t="s">
        <v>1387</v>
      </c>
      <c r="B465" s="140"/>
      <c r="C465" s="140"/>
      <c r="D465" s="14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 spans="1:18" ht="20">
      <c r="A466" s="35" t="s">
        <v>1292</v>
      </c>
      <c r="B466" s="41">
        <v>45505</v>
      </c>
      <c r="C466" s="25">
        <f>SUMIF(Order!$B$2:$B$2937,$B466,Order!$I$2:$I$2937)</f>
        <v>168000</v>
      </c>
      <c r="D466" s="137">
        <f>SUM(C466:C469)</f>
        <v>829000</v>
      </c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 spans="1:18" ht="20">
      <c r="A467" s="35" t="s">
        <v>1264</v>
      </c>
      <c r="B467" s="41">
        <v>45506</v>
      </c>
      <c r="C467" s="25">
        <f>SUMIF(Order!$B$2:$B$2937,$B467,Order!$I$2:$I$2937)</f>
        <v>0</v>
      </c>
      <c r="D467" s="142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 spans="1:18" ht="20">
      <c r="A468" s="42" t="s">
        <v>1270</v>
      </c>
      <c r="B468" s="43">
        <v>45507</v>
      </c>
      <c r="C468" s="44">
        <f>SUMIF(Order!$B$2:$B$2937,$B468,Order!$I$2:$I$2937)</f>
        <v>661000</v>
      </c>
      <c r="D468" s="142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 spans="1:18" ht="20">
      <c r="A469" s="45" t="s">
        <v>1275</v>
      </c>
      <c r="B469" s="46">
        <v>45508</v>
      </c>
      <c r="C469" s="47">
        <f>SUMIF(Order!$B$2:$B$2937,$B469,Order!$I$2:$I$2937)</f>
        <v>0</v>
      </c>
      <c r="D469" s="138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 spans="1:18" ht="20">
      <c r="A470" s="35" t="s">
        <v>1280</v>
      </c>
      <c r="B470" s="41">
        <v>45509</v>
      </c>
      <c r="C470" s="25">
        <f>SUMIF(Order!$B$2:$B$2937,$B470,Order!$I$2:$I$2937)</f>
        <v>0</v>
      </c>
      <c r="D470" s="137">
        <f>SUM(C470:C476)</f>
        <v>8000</v>
      </c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 spans="1:18" ht="20">
      <c r="A471" s="35" t="s">
        <v>1281</v>
      </c>
      <c r="B471" s="41">
        <v>45510</v>
      </c>
      <c r="C471" s="25">
        <f>SUMIF(Order!$B$2:$B$2937,$B471,Order!$I$2:$I$2937)</f>
        <v>8000</v>
      </c>
      <c r="D471" s="142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 spans="1:18" ht="20">
      <c r="A472" s="35" t="s">
        <v>1284</v>
      </c>
      <c r="B472" s="41">
        <v>45511</v>
      </c>
      <c r="C472" s="25">
        <f>SUMIF(Order!$B$2:$B$2937,$B472,Order!$I$2:$I$2937)</f>
        <v>0</v>
      </c>
      <c r="D472" s="142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 spans="1:18" ht="20">
      <c r="A473" s="35" t="s">
        <v>1292</v>
      </c>
      <c r="B473" s="41">
        <v>45512</v>
      </c>
      <c r="C473" s="25">
        <f>SUMIF(Order!$B$2:$B$2937,$B473,Order!$I$2:$I$2937)</f>
        <v>0</v>
      </c>
      <c r="D473" s="142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 spans="1:18" ht="20">
      <c r="A474" s="35" t="s">
        <v>1264</v>
      </c>
      <c r="B474" s="41">
        <v>45513</v>
      </c>
      <c r="C474" s="25">
        <f>SUMIF(Order!$B$2:$B$2937,$B474,Order!$I$2:$I$2937)</f>
        <v>0</v>
      </c>
      <c r="D474" s="142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 spans="1:18" ht="20">
      <c r="A475" s="42" t="s">
        <v>1270</v>
      </c>
      <c r="B475" s="43">
        <v>45514</v>
      </c>
      <c r="C475" s="44">
        <f>SUMIF(Order!$B$2:$B$2937,$B475,Order!$I$2:$I$2937)</f>
        <v>0</v>
      </c>
      <c r="D475" s="142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 spans="1:18" ht="20">
      <c r="A476" s="45" t="s">
        <v>1275</v>
      </c>
      <c r="B476" s="46">
        <v>45515</v>
      </c>
      <c r="C476" s="47">
        <f>SUMIF(Order!$B$2:$B$2937,$B476,Order!$I$2:$I$2937)</f>
        <v>0</v>
      </c>
      <c r="D476" s="138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 spans="1:18" ht="20">
      <c r="A477" s="35" t="s">
        <v>1280</v>
      </c>
      <c r="B477" s="41">
        <v>45516</v>
      </c>
      <c r="C477" s="25">
        <f>SUMIF(Order!$B$2:$B$2937,$B477,Order!$I$2:$I$2937)</f>
        <v>0</v>
      </c>
      <c r="D477" s="137">
        <f>SUM(C477:C483)</f>
        <v>0</v>
      </c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 spans="1:18" ht="20">
      <c r="A478" s="35" t="s">
        <v>1281</v>
      </c>
      <c r="B478" s="41">
        <v>45517</v>
      </c>
      <c r="C478" s="25">
        <f>SUMIF(Order!$B$2:$B$2937,$B478,Order!$I$2:$I$2937)</f>
        <v>0</v>
      </c>
      <c r="D478" s="142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 spans="1:18" ht="20">
      <c r="A479" s="35" t="s">
        <v>1284</v>
      </c>
      <c r="B479" s="41">
        <v>45518</v>
      </c>
      <c r="C479" s="25">
        <f>SUMIF(Order!$B$2:$B$2937,$B479,Order!$I$2:$I$2937)</f>
        <v>0</v>
      </c>
      <c r="D479" s="142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 spans="1:18" ht="20">
      <c r="A480" s="35" t="s">
        <v>1292</v>
      </c>
      <c r="B480" s="41">
        <v>45519</v>
      </c>
      <c r="C480" s="25">
        <f>SUMIF(Order!$B$2:$B$2937,$B480,Order!$I$2:$I$2937)</f>
        <v>0</v>
      </c>
      <c r="D480" s="142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 spans="1:18" ht="20">
      <c r="A481" s="35" t="s">
        <v>1264</v>
      </c>
      <c r="B481" s="41">
        <v>45520</v>
      </c>
      <c r="C481" s="25">
        <f>SUMIF(Order!$B$2:$B$2937,$B481,Order!$I$2:$I$2937)</f>
        <v>0</v>
      </c>
      <c r="D481" s="142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 spans="1:18" ht="20">
      <c r="A482" s="42" t="s">
        <v>1270</v>
      </c>
      <c r="B482" s="43">
        <v>45521</v>
      </c>
      <c r="C482" s="44">
        <f>SUMIF(Order!$B$2:$B$2937,$B482,Order!$I$2:$I$2937)</f>
        <v>0</v>
      </c>
      <c r="D482" s="142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 spans="1:18" ht="20">
      <c r="A483" s="45" t="s">
        <v>1275</v>
      </c>
      <c r="B483" s="46">
        <v>45522</v>
      </c>
      <c r="C483" s="47">
        <f>SUMIF(Order!$B$2:$B$2937,$B483,Order!$I$2:$I$2937)</f>
        <v>0</v>
      </c>
      <c r="D483" s="138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 spans="1:18" ht="20">
      <c r="A484" s="35" t="s">
        <v>1280</v>
      </c>
      <c r="B484" s="41">
        <v>45523</v>
      </c>
      <c r="C484" s="25">
        <f>SUMIF(Order!$B$2:$B$2937,$B484,Order!$I$2:$I$2937)</f>
        <v>60000</v>
      </c>
      <c r="D484" s="137">
        <f>SUM(C484:C490)</f>
        <v>432000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 spans="1:18" ht="20">
      <c r="A485" s="35" t="s">
        <v>1281</v>
      </c>
      <c r="B485" s="41">
        <v>45524</v>
      </c>
      <c r="C485" s="25">
        <f>SUMIF(Order!$B$2:$B$2937,$B485,Order!$I$2:$I$2937)</f>
        <v>0</v>
      </c>
      <c r="D485" s="142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 spans="1:18" ht="20">
      <c r="A486" s="35" t="s">
        <v>1284</v>
      </c>
      <c r="B486" s="41">
        <v>45525</v>
      </c>
      <c r="C486" s="25">
        <f>SUMIF(Order!$B$2:$B$2937,$B486,Order!$I$2:$I$2937)</f>
        <v>105000</v>
      </c>
      <c r="D486" s="142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 spans="1:18" ht="20">
      <c r="A487" s="35" t="s">
        <v>1292</v>
      </c>
      <c r="B487" s="41">
        <v>45526</v>
      </c>
      <c r="C487" s="25">
        <f>SUMIF(Order!$B$2:$B$2937,$B487,Order!$I$2:$I$2937)</f>
        <v>0</v>
      </c>
      <c r="D487" s="142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 spans="1:18" ht="20">
      <c r="A488" s="35" t="s">
        <v>1264</v>
      </c>
      <c r="B488" s="41">
        <v>45527</v>
      </c>
      <c r="C488" s="25">
        <f>SUMIF(Order!$B$2:$B$2937,$B488,Order!$I$2:$I$2937)</f>
        <v>129000</v>
      </c>
      <c r="D488" s="142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 spans="1:18" ht="20">
      <c r="A489" s="42" t="s">
        <v>1270</v>
      </c>
      <c r="B489" s="43">
        <v>45528</v>
      </c>
      <c r="C489" s="44">
        <f>SUMIF(Order!$B$2:$B$2937,$B489,Order!$I$2:$I$2937)</f>
        <v>138000</v>
      </c>
      <c r="D489" s="142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 spans="1:18" ht="20">
      <c r="A490" s="45" t="s">
        <v>1275</v>
      </c>
      <c r="B490" s="46">
        <v>45529</v>
      </c>
      <c r="C490" s="47">
        <f>SUMIF(Order!$B$2:$B$2937,$B490,Order!$I$2:$I$2937)</f>
        <v>0</v>
      </c>
      <c r="D490" s="138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 spans="1:18" ht="20">
      <c r="A491" s="35" t="s">
        <v>1280</v>
      </c>
      <c r="B491" s="41">
        <v>45530</v>
      </c>
      <c r="C491" s="25">
        <f>SUMIF(Order!$B$2:$B$2937,$B491,Order!$I$2:$I$2937)</f>
        <v>0</v>
      </c>
      <c r="D491" s="137">
        <f>SUM(C491:C496)</f>
        <v>50000</v>
      </c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 spans="1:18" ht="20">
      <c r="A492" s="35" t="s">
        <v>1281</v>
      </c>
      <c r="B492" s="41">
        <v>45531</v>
      </c>
      <c r="C492" s="25">
        <f>SUMIF(Order!$B$2:$B$2937,$B492,Order!$I$2:$I$2937)</f>
        <v>0</v>
      </c>
      <c r="D492" s="142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 spans="1:18" ht="20">
      <c r="A493" s="35" t="s">
        <v>1284</v>
      </c>
      <c r="B493" s="41">
        <v>45532</v>
      </c>
      <c r="C493" s="25">
        <f>SUMIF(Order!$B$2:$B$2937,$B493,Order!$I$2:$I$2937)</f>
        <v>0</v>
      </c>
      <c r="D493" s="142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 spans="1:18" ht="20">
      <c r="A494" s="35" t="s">
        <v>1292</v>
      </c>
      <c r="B494" s="41">
        <v>45533</v>
      </c>
      <c r="C494" s="25">
        <f>SUMIF(Order!$B$2:$B$2937,$B494,Order!$I$2:$I$2937)</f>
        <v>0</v>
      </c>
      <c r="D494" s="142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 spans="1:18" ht="20">
      <c r="A495" s="35" t="s">
        <v>1264</v>
      </c>
      <c r="B495" s="41">
        <v>45534</v>
      </c>
      <c r="C495" s="25">
        <f>SUMIF(Order!$B$2:$B$2937,$B495,Order!$I$2:$I$2937)</f>
        <v>50000</v>
      </c>
      <c r="D495" s="142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 spans="1:18" ht="20">
      <c r="A496" s="42" t="s">
        <v>1270</v>
      </c>
      <c r="B496" s="43">
        <v>45535</v>
      </c>
      <c r="C496" s="44">
        <f>SUMIF(Order!$B$2:$B$2937,$B496,Order!$I$2:$I$2937)</f>
        <v>0</v>
      </c>
      <c r="D496" s="138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 spans="1:18" ht="20">
      <c r="A497" s="54"/>
      <c r="B497" s="105" t="s">
        <v>1381</v>
      </c>
      <c r="C497" s="55">
        <f>SUM(C466:C496)</f>
        <v>1319000</v>
      </c>
      <c r="D497" s="53" t="e">
        <f>SUM(C466:C496)+'Rayu Manis'!#REF!</f>
        <v>#REF!</v>
      </c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 spans="1:18" ht="20">
      <c r="A498" s="3"/>
      <c r="B498" s="104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 spans="1:18" ht="27.5">
      <c r="A499" s="139" t="s">
        <v>1388</v>
      </c>
      <c r="B499" s="140"/>
      <c r="C499" s="140"/>
      <c r="D499" s="14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 spans="1:18" ht="20">
      <c r="A500" s="45" t="s">
        <v>1275</v>
      </c>
      <c r="B500" s="46">
        <v>45536</v>
      </c>
      <c r="C500" s="47">
        <f>SUMIF(Order!$B$2:$B$2937,$B500,Order!$I$2:$I$2937)</f>
        <v>0</v>
      </c>
      <c r="D500" s="137">
        <f>SUM(C500:C503)</f>
        <v>101000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 spans="1:18" ht="20">
      <c r="A501" s="35" t="s">
        <v>1280</v>
      </c>
      <c r="B501" s="41">
        <v>45537</v>
      </c>
      <c r="C501" s="25">
        <f>SUMIF(Order!$B$2:$B$2937,$B501,Order!$I$2:$I$2937)</f>
        <v>0</v>
      </c>
      <c r="D501" s="142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 spans="1:18" ht="20">
      <c r="A502" s="35" t="s">
        <v>1281</v>
      </c>
      <c r="B502" s="41">
        <v>45538</v>
      </c>
      <c r="C502" s="25">
        <f>SUMIF(Order!$B$2:$B$2937,$B502,Order!$I$2:$I$2937)</f>
        <v>101000</v>
      </c>
      <c r="D502" s="142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 spans="1:18" ht="20">
      <c r="A503" s="35" t="s">
        <v>1284</v>
      </c>
      <c r="B503" s="41">
        <v>45539</v>
      </c>
      <c r="C503" s="25">
        <f>SUMIF(Order!$B$2:$B$2937,$B503,Order!$I$2:$I$2937)</f>
        <v>0</v>
      </c>
      <c r="D503" s="138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 spans="1:18" ht="20">
      <c r="A504" s="35" t="s">
        <v>1292</v>
      </c>
      <c r="B504" s="41">
        <v>45540</v>
      </c>
      <c r="C504" s="25">
        <f>SUMIF(Order!$B$2:$B$2937,$B504,Order!$I$2:$I$2937)</f>
        <v>204000</v>
      </c>
      <c r="D504" s="137">
        <f>SUM(C504:C510)</f>
        <v>1233000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 spans="1:18" ht="20">
      <c r="A505" s="35" t="s">
        <v>1264</v>
      </c>
      <c r="B505" s="41">
        <v>45541</v>
      </c>
      <c r="C505" s="25">
        <f>SUMIF(Order!$B$2:$B$2937,$B505,Order!$I$2:$I$2937)</f>
        <v>52000</v>
      </c>
      <c r="D505" s="142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 spans="1:18" ht="20">
      <c r="A506" s="42" t="s">
        <v>1270</v>
      </c>
      <c r="B506" s="43">
        <v>45542</v>
      </c>
      <c r="C506" s="44">
        <f>SUMIF(Order!$B$2:$B$2937,$B506,Order!$I$2:$I$2937)</f>
        <v>371000</v>
      </c>
      <c r="D506" s="142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 spans="1:18" ht="20">
      <c r="A507" s="45" t="s">
        <v>1275</v>
      </c>
      <c r="B507" s="46">
        <v>45543</v>
      </c>
      <c r="C507" s="47">
        <f>SUMIF(Order!$B$2:$B$2937,$B507,Order!$I$2:$I$2937)</f>
        <v>0</v>
      </c>
      <c r="D507" s="142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 spans="1:18" ht="20">
      <c r="A508" s="35" t="s">
        <v>1280</v>
      </c>
      <c r="B508" s="41">
        <v>45544</v>
      </c>
      <c r="C508" s="25">
        <f>SUMIF(Order!$B$2:$B$2937,$B508,Order!$I$2:$I$2937)</f>
        <v>0</v>
      </c>
      <c r="D508" s="142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 spans="1:18" ht="20">
      <c r="A509" s="35" t="s">
        <v>1281</v>
      </c>
      <c r="B509" s="41">
        <v>45545</v>
      </c>
      <c r="C509" s="25">
        <f>SUMIF(Order!$B$2:$B$2937,$B509,Order!$I$2:$I$2937)</f>
        <v>606000</v>
      </c>
      <c r="D509" s="142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 spans="1:18" ht="20">
      <c r="A510" s="35" t="s">
        <v>1284</v>
      </c>
      <c r="B510" s="41">
        <v>45546</v>
      </c>
      <c r="C510" s="25">
        <f>SUMIF(Order!$B$2:$B$2937,$B510,Order!$I$2:$I$2937)</f>
        <v>0</v>
      </c>
      <c r="D510" s="138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 spans="1:18" ht="20">
      <c r="A511" s="35" t="s">
        <v>1292</v>
      </c>
      <c r="B511" s="41">
        <v>45547</v>
      </c>
      <c r="C511" s="25">
        <f>SUMIF(Order!$B$2:$B$2937,$B511,Order!$I$2:$I$2937)</f>
        <v>0</v>
      </c>
      <c r="D511" s="137">
        <f>SUM(C511:C517)</f>
        <v>997000</v>
      </c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 spans="1:18" ht="20">
      <c r="A512" s="35" t="s">
        <v>1264</v>
      </c>
      <c r="B512" s="41">
        <v>45548</v>
      </c>
      <c r="C512" s="25">
        <f>SUMIF(Order!$B$2:$B$2937,$B512,Order!$I$2:$I$2937)</f>
        <v>390000</v>
      </c>
      <c r="D512" s="142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 spans="1:18" ht="20">
      <c r="A513" s="42" t="s">
        <v>1270</v>
      </c>
      <c r="B513" s="43">
        <v>45549</v>
      </c>
      <c r="C513" s="44">
        <f>SUMIF(Order!$B$2:$B$2937,$B513,Order!$I$2:$I$2937)</f>
        <v>180000</v>
      </c>
      <c r="D513" s="142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 spans="1:18" ht="20">
      <c r="A514" s="45" t="s">
        <v>1275</v>
      </c>
      <c r="B514" s="46">
        <v>45550</v>
      </c>
      <c r="C514" s="47">
        <f>SUMIF(Order!$B$2:$B$2937,$B514,Order!$I$2:$I$2937)</f>
        <v>139000</v>
      </c>
      <c r="D514" s="142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 spans="1:18" ht="20">
      <c r="A515" s="35" t="s">
        <v>1280</v>
      </c>
      <c r="B515" s="41">
        <v>45551</v>
      </c>
      <c r="C515" s="25">
        <f>SUMIF(Order!$B$2:$B$2937,$B515,Order!$I$2:$I$2937)</f>
        <v>0</v>
      </c>
      <c r="D515" s="142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 spans="1:18" ht="20">
      <c r="A516" s="35" t="s">
        <v>1281</v>
      </c>
      <c r="B516" s="41">
        <v>45552</v>
      </c>
      <c r="C516" s="25">
        <f>SUMIF(Order!$B$2:$B$2937,$B516,Order!$I$2:$I$2937)</f>
        <v>0</v>
      </c>
      <c r="D516" s="142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 spans="1:18" ht="20">
      <c r="A517" s="35" t="s">
        <v>1284</v>
      </c>
      <c r="B517" s="41">
        <v>45553</v>
      </c>
      <c r="C517" s="25">
        <f>SUMIF(Order!$B$2:$B$2937,$B517,Order!$I$2:$I$2937)</f>
        <v>288000</v>
      </c>
      <c r="D517" s="138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 spans="1:18" ht="20">
      <c r="A518" s="35" t="s">
        <v>1292</v>
      </c>
      <c r="B518" s="41">
        <v>45554</v>
      </c>
      <c r="C518" s="25">
        <f>SUMIF(Order!$B$2:$B$2937,$B518,Order!$I$2:$I$2937)</f>
        <v>87000</v>
      </c>
      <c r="D518" s="137">
        <f>SUM(C518:C524)</f>
        <v>759000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 spans="1:18" ht="20">
      <c r="A519" s="35" t="s">
        <v>1264</v>
      </c>
      <c r="B519" s="41">
        <v>45555</v>
      </c>
      <c r="C519" s="25">
        <f>SUMIF(Order!$B$2:$B$2937,$B519,Order!$I$2:$I$2937)</f>
        <v>181000</v>
      </c>
      <c r="D519" s="142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 spans="1:18" ht="20">
      <c r="A520" s="42" t="s">
        <v>1270</v>
      </c>
      <c r="B520" s="43">
        <v>45556</v>
      </c>
      <c r="C520" s="44">
        <f>SUMIF(Order!$B$2:$B$2937,$B520,Order!$I$2:$I$2937)</f>
        <v>228000</v>
      </c>
      <c r="D520" s="142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 spans="1:18" ht="20">
      <c r="A521" s="45" t="s">
        <v>1275</v>
      </c>
      <c r="B521" s="46">
        <v>45557</v>
      </c>
      <c r="C521" s="47">
        <f>SUMIF(Order!$B$2:$B$2937,$B521,Order!$I$2:$I$2937)</f>
        <v>157000</v>
      </c>
      <c r="D521" s="142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 spans="1:18" ht="20">
      <c r="A522" s="35" t="s">
        <v>1280</v>
      </c>
      <c r="B522" s="41">
        <v>45558</v>
      </c>
      <c r="C522" s="25">
        <f>SUMIF(Order!$B$2:$B$2937,$B522,Order!$I$2:$I$2937)</f>
        <v>56000</v>
      </c>
      <c r="D522" s="142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 spans="1:18" ht="20">
      <c r="A523" s="35" t="s">
        <v>1281</v>
      </c>
      <c r="B523" s="41">
        <v>45559</v>
      </c>
      <c r="C523" s="25">
        <f>SUMIF(Order!$B$2:$B$2937,$B523,Order!$I$2:$I$2937)</f>
        <v>0</v>
      </c>
      <c r="D523" s="142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 spans="1:18" ht="20">
      <c r="A524" s="35" t="s">
        <v>1284</v>
      </c>
      <c r="B524" s="41">
        <v>45560</v>
      </c>
      <c r="C524" s="25">
        <f>SUMIF(Order!$B$2:$B$2937,$B524,Order!$I$2:$I$2937)</f>
        <v>50000</v>
      </c>
      <c r="D524" s="138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 spans="1:18" ht="20">
      <c r="A525" s="35" t="s">
        <v>1292</v>
      </c>
      <c r="B525" s="41">
        <v>45561</v>
      </c>
      <c r="C525" s="25">
        <f>SUMIF(Order!$B$2:$B$2937,$B525,Order!$I$2:$I$2937)</f>
        <v>0</v>
      </c>
      <c r="D525" s="137">
        <f>SUM(C525:C529)</f>
        <v>113000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 spans="1:18" ht="20">
      <c r="A526" s="35" t="s">
        <v>1264</v>
      </c>
      <c r="B526" s="41">
        <v>45562</v>
      </c>
      <c r="C526" s="25">
        <f>SUMIF(Order!$B$2:$B$2937,$B526,Order!$I$2:$I$2937)</f>
        <v>15000</v>
      </c>
      <c r="D526" s="142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 spans="1:18" ht="20">
      <c r="A527" s="42" t="s">
        <v>1270</v>
      </c>
      <c r="B527" s="43">
        <v>45563</v>
      </c>
      <c r="C527" s="44">
        <f>SUMIF(Order!$B$2:$B$2937,$B527,Order!$I$2:$I$2937)</f>
        <v>0</v>
      </c>
      <c r="D527" s="142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 spans="1:18" ht="20">
      <c r="A528" s="45" t="s">
        <v>1275</v>
      </c>
      <c r="B528" s="46">
        <v>45564</v>
      </c>
      <c r="C528" s="47">
        <f>SUMIF(Order!$B$2:$B$2937,$B528,Order!$I$2:$I$2937)</f>
        <v>98000</v>
      </c>
      <c r="D528" s="142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 spans="1:18" ht="20">
      <c r="A529" s="35" t="s">
        <v>1280</v>
      </c>
      <c r="B529" s="41">
        <v>45565</v>
      </c>
      <c r="C529" s="25">
        <f>SUMIF(Order!$B$2:$B$2937,$B529,Order!$I$2:$I$2937)</f>
        <v>0</v>
      </c>
      <c r="D529" s="138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 spans="1:18" ht="20">
      <c r="A530" s="54"/>
      <c r="B530" s="105" t="s">
        <v>1381</v>
      </c>
      <c r="C530" s="55">
        <f>SUM(C500:C529)</f>
        <v>3203000</v>
      </c>
      <c r="D530" s="53" t="e">
        <f>SUM(C500:C529)+'Rayu Manis'!#REF!</f>
        <v>#REF!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 spans="1:18" ht="20">
      <c r="A531" s="3"/>
      <c r="B531" s="104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 spans="1:18" ht="20">
      <c r="A532" s="3"/>
      <c r="B532" s="104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 spans="1:18" ht="20">
      <c r="A533" s="3"/>
      <c r="B533" s="104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 spans="1:18" ht="20">
      <c r="A534" s="3"/>
      <c r="B534" s="104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 spans="1:18" ht="20">
      <c r="A535" s="3"/>
      <c r="B535" s="104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 spans="1:18" ht="20">
      <c r="A536" s="3"/>
      <c r="B536" s="104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 spans="1:18" ht="20">
      <c r="A537" s="3"/>
      <c r="B537" s="104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 spans="1:18" ht="20">
      <c r="A538" s="3"/>
      <c r="B538" s="104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 spans="1:18" ht="20">
      <c r="A539" s="3"/>
      <c r="B539" s="104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 spans="1:18" ht="20">
      <c r="A540" s="3"/>
      <c r="B540" s="104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 spans="1:18" ht="20">
      <c r="A541" s="3"/>
      <c r="B541" s="104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 spans="1:18" ht="20">
      <c r="A542" s="3"/>
      <c r="B542" s="104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 spans="1:18" ht="20">
      <c r="A543" s="3"/>
      <c r="B543" s="104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 spans="1:18" ht="20">
      <c r="A544" s="3"/>
      <c r="B544" s="104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 spans="1:18" ht="20">
      <c r="A545" s="3"/>
      <c r="B545" s="104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 spans="1:18" ht="20">
      <c r="A546" s="3"/>
      <c r="B546" s="104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 spans="1:18" ht="20">
      <c r="A547" s="3"/>
      <c r="B547" s="104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 spans="1:18" ht="20">
      <c r="A548" s="3"/>
      <c r="B548" s="104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 spans="1:18" ht="20">
      <c r="A549" s="3"/>
      <c r="B549" s="104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 spans="1:18" ht="20">
      <c r="A550" s="3"/>
      <c r="B550" s="104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 spans="1:18" ht="20">
      <c r="A551" s="3"/>
      <c r="B551" s="104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 spans="1:18" ht="20">
      <c r="A552" s="3"/>
      <c r="B552" s="104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 spans="1:18" ht="20">
      <c r="A553" s="3"/>
      <c r="B553" s="104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 spans="1:18" ht="20">
      <c r="A554" s="3"/>
      <c r="B554" s="104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 spans="1:18" ht="20">
      <c r="A555" s="3"/>
      <c r="B555" s="104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 spans="1:18" ht="20">
      <c r="A556" s="3"/>
      <c r="B556" s="104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 spans="1:18" ht="20">
      <c r="A557" s="3"/>
      <c r="B557" s="104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 spans="1:18" ht="20">
      <c r="A558" s="3"/>
      <c r="B558" s="104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 spans="1:18" ht="20">
      <c r="A559" s="3"/>
      <c r="B559" s="104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 spans="1:18" ht="20">
      <c r="A560" s="3"/>
      <c r="B560" s="104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 spans="1:18" ht="20">
      <c r="A561" s="3"/>
      <c r="B561" s="104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 spans="1:18" ht="20">
      <c r="A562" s="3"/>
      <c r="B562" s="104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 spans="1:18" ht="20">
      <c r="A563" s="3"/>
      <c r="B563" s="104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 spans="1:18" ht="20">
      <c r="A564" s="3"/>
      <c r="B564" s="104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 spans="1:18" ht="20">
      <c r="A565" s="3"/>
      <c r="B565" s="104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 spans="1:18" ht="20">
      <c r="A566" s="3"/>
      <c r="B566" s="104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 spans="1:18" ht="20">
      <c r="A567" s="3"/>
      <c r="B567" s="104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 spans="1:18" ht="20">
      <c r="A568" s="3"/>
      <c r="B568" s="104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 spans="1:18" ht="20">
      <c r="A569" s="3"/>
      <c r="B569" s="104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 spans="1:18" ht="20">
      <c r="A570" s="3"/>
      <c r="B570" s="104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 spans="1:18" ht="20">
      <c r="A571" s="3"/>
      <c r="B571" s="104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 spans="1:18" ht="20">
      <c r="A572" s="3"/>
      <c r="B572" s="104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 spans="1:18" ht="20">
      <c r="A573" s="3"/>
      <c r="B573" s="104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 spans="1:18" ht="20">
      <c r="A574" s="3"/>
      <c r="B574" s="104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 spans="1:18" ht="20">
      <c r="A575" s="3"/>
      <c r="B575" s="104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 spans="1:18" ht="20">
      <c r="A576" s="3"/>
      <c r="B576" s="104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 spans="1:18" ht="20">
      <c r="A577" s="3"/>
      <c r="B577" s="104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 spans="1:18" ht="20">
      <c r="A578" s="3"/>
      <c r="B578" s="104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 spans="1:18" ht="20">
      <c r="A579" s="3"/>
      <c r="B579" s="104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 spans="1:18" ht="20">
      <c r="A580" s="3"/>
      <c r="B580" s="104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 spans="1:18" ht="20">
      <c r="A581" s="3"/>
      <c r="B581" s="104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 spans="1:18" ht="20">
      <c r="A582" s="3"/>
      <c r="B582" s="104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 spans="1:18" ht="20">
      <c r="A583" s="3"/>
      <c r="B583" s="104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 spans="1:18" ht="20">
      <c r="A584" s="3"/>
      <c r="B584" s="104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 spans="1:18" ht="20">
      <c r="A585" s="3"/>
      <c r="B585" s="104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 spans="1:18" ht="20">
      <c r="A586" s="3"/>
      <c r="B586" s="104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 spans="1:18" ht="20">
      <c r="A587" s="3"/>
      <c r="B587" s="104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 spans="1:18" ht="20">
      <c r="A588" s="3"/>
      <c r="B588" s="104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 spans="1:18" ht="20">
      <c r="A589" s="3"/>
      <c r="B589" s="104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 spans="1:18" ht="20">
      <c r="A590" s="3"/>
      <c r="B590" s="104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 spans="1:18" ht="20">
      <c r="A591" s="3"/>
      <c r="B591" s="104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 spans="1:18" ht="20">
      <c r="A592" s="3"/>
      <c r="B592" s="104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 spans="1:18" ht="20">
      <c r="A593" s="3"/>
      <c r="B593" s="104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 spans="1:18" ht="20">
      <c r="A594" s="3"/>
      <c r="B594" s="104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 spans="1:18" ht="20">
      <c r="A595" s="3"/>
      <c r="B595" s="104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 spans="1:18" ht="20">
      <c r="A596" s="3"/>
      <c r="B596" s="104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 spans="1:18" ht="20">
      <c r="A597" s="3"/>
      <c r="B597" s="104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 spans="1:18" ht="20">
      <c r="A598" s="3"/>
      <c r="B598" s="104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 spans="1:18" ht="20">
      <c r="A599" s="3"/>
      <c r="B599" s="104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 spans="1:18" ht="20">
      <c r="A600" s="3"/>
      <c r="B600" s="104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 spans="1:18" ht="20">
      <c r="A601" s="3"/>
      <c r="B601" s="104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 spans="1:18" ht="20">
      <c r="A602" s="3"/>
      <c r="B602" s="104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 spans="1:18" ht="20">
      <c r="A603" s="3"/>
      <c r="B603" s="104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 spans="1:18" ht="20">
      <c r="A604" s="3"/>
      <c r="B604" s="104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 spans="1:18" ht="20">
      <c r="A605" s="3"/>
      <c r="B605" s="104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 spans="1:18" ht="20">
      <c r="A606" s="3"/>
      <c r="B606" s="104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 spans="1:18" ht="20">
      <c r="A607" s="3"/>
      <c r="B607" s="104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 spans="1:18" ht="20">
      <c r="A608" s="3"/>
      <c r="B608" s="104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 spans="1:18" ht="20">
      <c r="A609" s="3"/>
      <c r="B609" s="104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 spans="1:18" ht="20">
      <c r="A610" s="3"/>
      <c r="B610" s="104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 spans="1:18" ht="20">
      <c r="A611" s="3"/>
      <c r="B611" s="104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 spans="1:18" ht="20">
      <c r="A612" s="3"/>
      <c r="B612" s="104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 spans="1:18" ht="20">
      <c r="A613" s="3"/>
      <c r="B613" s="104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 spans="1:18" ht="20">
      <c r="A614" s="3"/>
      <c r="B614" s="104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 spans="1:18" ht="20">
      <c r="A615" s="3"/>
      <c r="B615" s="104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 spans="1:18" ht="20">
      <c r="A616" s="3"/>
      <c r="B616" s="104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 spans="1:18" ht="20">
      <c r="A617" s="3"/>
      <c r="B617" s="104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 spans="1:18" ht="20">
      <c r="A618" s="3"/>
      <c r="B618" s="104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 spans="1:18" ht="20">
      <c r="A619" s="3"/>
      <c r="B619" s="104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 spans="1:18" ht="20">
      <c r="A620" s="3"/>
      <c r="B620" s="104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 spans="1:18" ht="20">
      <c r="A621" s="3"/>
      <c r="B621" s="104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 spans="1:18" ht="20">
      <c r="A622" s="3"/>
      <c r="B622" s="104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 spans="1:18" ht="20">
      <c r="A623" s="3"/>
      <c r="B623" s="104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 spans="1:18" ht="20">
      <c r="A624" s="3"/>
      <c r="B624" s="104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 spans="1:18" ht="20">
      <c r="A625" s="3"/>
      <c r="B625" s="104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 spans="1:18" ht="20">
      <c r="A626" s="3"/>
      <c r="B626" s="104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 spans="1:18" ht="20">
      <c r="A627" s="3"/>
      <c r="B627" s="104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 spans="1:18" ht="20">
      <c r="A628" s="3"/>
      <c r="B628" s="104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 spans="1:18" ht="20">
      <c r="A629" s="3"/>
      <c r="B629" s="104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 spans="1:18" ht="20">
      <c r="A630" s="3"/>
      <c r="B630" s="104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 spans="1:18" ht="20">
      <c r="A631" s="3"/>
      <c r="B631" s="104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 spans="1:18" ht="20">
      <c r="A632" s="3"/>
      <c r="B632" s="104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 spans="1:18" ht="20">
      <c r="A633" s="3"/>
      <c r="B633" s="104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 spans="1:18" ht="20">
      <c r="A634" s="3"/>
      <c r="B634" s="104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 spans="1:18" ht="20">
      <c r="A635" s="3"/>
      <c r="B635" s="104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 spans="1:18" ht="20">
      <c r="A636" s="3"/>
      <c r="B636" s="104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 spans="1:18" ht="20">
      <c r="A637" s="3"/>
      <c r="B637" s="104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 spans="1:18" ht="20">
      <c r="A638" s="3"/>
      <c r="B638" s="104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 spans="1:18" ht="20">
      <c r="A639" s="3"/>
      <c r="B639" s="104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 spans="1:18" ht="20">
      <c r="A640" s="3"/>
      <c r="B640" s="104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 spans="1:18" ht="20">
      <c r="A641" s="3"/>
      <c r="B641" s="104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 spans="1:18" ht="20">
      <c r="A642" s="3"/>
      <c r="B642" s="104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 spans="1:18" ht="20">
      <c r="A643" s="3"/>
      <c r="B643" s="104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 spans="1:18" ht="20">
      <c r="A644" s="3"/>
      <c r="B644" s="104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 spans="1:18" ht="20">
      <c r="A645" s="3"/>
      <c r="B645" s="104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 spans="1:18" ht="20">
      <c r="A646" s="3"/>
      <c r="B646" s="104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 spans="1:18" ht="20">
      <c r="A647" s="3"/>
      <c r="B647" s="104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 spans="1:18" ht="20">
      <c r="A648" s="3"/>
      <c r="B648" s="104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 spans="1:18" ht="20">
      <c r="A649" s="3"/>
      <c r="B649" s="104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 spans="1:18" ht="20">
      <c r="A650" s="3"/>
      <c r="B650" s="104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 spans="1:18" ht="20">
      <c r="A651" s="3"/>
      <c r="B651" s="104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 spans="1:18" ht="20">
      <c r="A652" s="3"/>
      <c r="B652" s="104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 spans="1:18" ht="20">
      <c r="A653" s="3"/>
      <c r="B653" s="104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 spans="1:18" ht="20">
      <c r="A654" s="3"/>
      <c r="B654" s="104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 spans="1:18" ht="20">
      <c r="A655" s="3"/>
      <c r="B655" s="104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 spans="1:18" ht="20">
      <c r="A656" s="3"/>
      <c r="B656" s="104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 spans="1:18" ht="20">
      <c r="A657" s="3"/>
      <c r="B657" s="104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 spans="1:18" ht="20">
      <c r="A658" s="3"/>
      <c r="B658" s="104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 spans="1:18" ht="20">
      <c r="A659" s="3"/>
      <c r="B659" s="104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 spans="1:18" ht="20">
      <c r="A660" s="3"/>
      <c r="B660" s="104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 spans="1:18" ht="20">
      <c r="A661" s="3"/>
      <c r="B661" s="104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 spans="1:18" ht="20">
      <c r="A662" s="3"/>
      <c r="B662" s="104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 spans="1:18" ht="20">
      <c r="A663" s="3"/>
      <c r="B663" s="104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 spans="1:18" ht="20">
      <c r="A664" s="3"/>
      <c r="B664" s="104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 spans="1:18" ht="20">
      <c r="A665" s="3"/>
      <c r="B665" s="104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</row>
    <row r="666" spans="1:18" ht="20">
      <c r="A666" s="3"/>
      <c r="B666" s="104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</row>
    <row r="667" spans="1:18" ht="20">
      <c r="A667" s="3"/>
      <c r="B667" s="104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</row>
    <row r="668" spans="1:18" ht="20">
      <c r="A668" s="3"/>
      <c r="B668" s="104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</row>
    <row r="669" spans="1:18" ht="20">
      <c r="A669" s="3"/>
      <c r="B669" s="104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</row>
    <row r="670" spans="1:18" ht="20">
      <c r="A670" s="3"/>
      <c r="B670" s="104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</row>
    <row r="671" spans="1:18" ht="20">
      <c r="A671" s="3"/>
      <c r="B671" s="104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</row>
    <row r="672" spans="1:18" ht="20">
      <c r="A672" s="3"/>
      <c r="B672" s="104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 spans="1:18" ht="20">
      <c r="A673" s="3"/>
      <c r="B673" s="104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</row>
    <row r="674" spans="1:18" ht="20">
      <c r="A674" s="3"/>
      <c r="B674" s="104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</row>
    <row r="675" spans="1:18" ht="20">
      <c r="A675" s="3"/>
      <c r="B675" s="104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</row>
    <row r="676" spans="1:18" ht="20">
      <c r="A676" s="3"/>
      <c r="B676" s="104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</row>
    <row r="677" spans="1:18" ht="20">
      <c r="A677" s="3"/>
      <c r="B677" s="104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</row>
    <row r="678" spans="1:18" ht="20">
      <c r="A678" s="3"/>
      <c r="B678" s="104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</row>
    <row r="679" spans="1:18" ht="20">
      <c r="A679" s="3"/>
      <c r="B679" s="104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</row>
    <row r="680" spans="1:18" ht="20">
      <c r="A680" s="3"/>
      <c r="B680" s="104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</row>
    <row r="681" spans="1:18" ht="20">
      <c r="A681" s="3"/>
      <c r="B681" s="104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</row>
    <row r="682" spans="1:18" ht="20">
      <c r="A682" s="3"/>
      <c r="B682" s="104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</row>
    <row r="683" spans="1:18" ht="20">
      <c r="A683" s="3"/>
      <c r="B683" s="104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 spans="1:18" ht="20">
      <c r="A684" s="3"/>
      <c r="B684" s="104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 spans="1:18" ht="20">
      <c r="A685" s="3"/>
      <c r="B685" s="104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</row>
    <row r="686" spans="1:18" ht="20">
      <c r="A686" s="3"/>
      <c r="B686" s="104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</row>
    <row r="687" spans="1:18" ht="20">
      <c r="A687" s="3"/>
      <c r="B687" s="104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</row>
    <row r="688" spans="1:18" ht="20">
      <c r="A688" s="3"/>
      <c r="B688" s="104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 spans="1:18" ht="20">
      <c r="A689" s="3"/>
      <c r="B689" s="104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</row>
    <row r="690" spans="1:18" ht="20">
      <c r="A690" s="3"/>
      <c r="B690" s="104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</row>
    <row r="691" spans="1:18" ht="20">
      <c r="A691" s="3"/>
      <c r="B691" s="104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</row>
    <row r="692" spans="1:18" ht="20">
      <c r="A692" s="3"/>
      <c r="B692" s="104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</row>
    <row r="693" spans="1:18" ht="20">
      <c r="A693" s="3"/>
      <c r="B693" s="104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</row>
    <row r="694" spans="1:18" ht="20">
      <c r="A694" s="3"/>
      <c r="B694" s="104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</row>
    <row r="695" spans="1:18" ht="20">
      <c r="A695" s="3"/>
      <c r="B695" s="104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</row>
    <row r="696" spans="1:18" ht="20">
      <c r="A696" s="3"/>
      <c r="B696" s="104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</row>
    <row r="697" spans="1:18" ht="20">
      <c r="A697" s="3"/>
      <c r="B697" s="104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</row>
    <row r="698" spans="1:18" ht="20">
      <c r="A698" s="3"/>
      <c r="B698" s="104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</row>
    <row r="699" spans="1:18" ht="20">
      <c r="A699" s="3"/>
      <c r="B699" s="104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</row>
    <row r="700" spans="1:18" ht="20">
      <c r="A700" s="3"/>
      <c r="B700" s="104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</row>
    <row r="701" spans="1:18" ht="20">
      <c r="A701" s="3"/>
      <c r="B701" s="104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 spans="1:18" ht="20">
      <c r="A702" s="3"/>
      <c r="B702" s="104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 spans="1:18" ht="20">
      <c r="A703" s="3"/>
      <c r="B703" s="104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 spans="1:18" ht="20">
      <c r="A704" s="3"/>
      <c r="B704" s="104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 spans="1:18" ht="20">
      <c r="A705" s="3"/>
      <c r="B705" s="104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 spans="1:18" ht="20">
      <c r="A706" s="3"/>
      <c r="B706" s="104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 spans="1:18" ht="20">
      <c r="A707" s="3"/>
      <c r="B707" s="104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 spans="1:18" ht="20">
      <c r="A708" s="3"/>
      <c r="B708" s="104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 spans="1:18" ht="20">
      <c r="A709" s="3"/>
      <c r="B709" s="104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 spans="1:18" ht="20">
      <c r="A710" s="3"/>
      <c r="B710" s="104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 spans="1:18" ht="20">
      <c r="A711" s="3"/>
      <c r="B711" s="104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 spans="1:18" ht="20">
      <c r="A712" s="3"/>
      <c r="B712" s="104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 spans="1:18" ht="20">
      <c r="A713" s="3"/>
      <c r="B713" s="104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 spans="1:18" ht="20">
      <c r="A714" s="3"/>
      <c r="B714" s="104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 spans="1:18" ht="20">
      <c r="A715" s="3"/>
      <c r="B715" s="104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 spans="1:18" ht="20">
      <c r="A716" s="3"/>
      <c r="B716" s="104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 spans="1:18" ht="20">
      <c r="A717" s="3"/>
      <c r="B717" s="104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 spans="1:18" ht="20">
      <c r="A718" s="3"/>
      <c r="B718" s="104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 spans="1:18" ht="20">
      <c r="A719" s="3"/>
      <c r="B719" s="104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 spans="1:18" ht="20">
      <c r="A720" s="3"/>
      <c r="B720" s="104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 spans="1:18" ht="20">
      <c r="A721" s="3"/>
      <c r="B721" s="104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 spans="1:18" ht="20">
      <c r="A722" s="3"/>
      <c r="B722" s="104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 spans="1:18" ht="20">
      <c r="A723" s="3"/>
      <c r="B723" s="104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 spans="1:18" ht="20">
      <c r="A724" s="3"/>
      <c r="B724" s="104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 spans="1:18" ht="20">
      <c r="A725" s="3"/>
      <c r="B725" s="104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 spans="1:18" ht="20">
      <c r="A726" s="3"/>
      <c r="B726" s="104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 spans="1:18" ht="20">
      <c r="A727" s="3"/>
      <c r="B727" s="104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 spans="1:18" ht="20">
      <c r="A728" s="3"/>
      <c r="B728" s="104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 spans="1:18" ht="20">
      <c r="A729" s="3"/>
      <c r="B729" s="104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 spans="1:18" ht="20">
      <c r="A730" s="3"/>
      <c r="B730" s="104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</sheetData>
  <mergeCells count="119">
    <mergeCell ref="D504:D510"/>
    <mergeCell ref="D511:D517"/>
    <mergeCell ref="D518:D524"/>
    <mergeCell ref="D525:D529"/>
    <mergeCell ref="D140:D144"/>
    <mergeCell ref="D145:D149"/>
    <mergeCell ref="A152:D152"/>
    <mergeCell ref="D153:D157"/>
    <mergeCell ref="D158:D162"/>
    <mergeCell ref="D163:D167"/>
    <mergeCell ref="D168:D172"/>
    <mergeCell ref="D491:D496"/>
    <mergeCell ref="D500:D503"/>
    <mergeCell ref="D460:D462"/>
    <mergeCell ref="A465:D465"/>
    <mergeCell ref="D466:D469"/>
    <mergeCell ref="D470:D476"/>
    <mergeCell ref="D477:D483"/>
    <mergeCell ref="D484:D490"/>
    <mergeCell ref="A499:D499"/>
    <mergeCell ref="D419:D421"/>
    <mergeCell ref="D422:D424"/>
    <mergeCell ref="D426:D428"/>
    <mergeCell ref="A431:D431"/>
    <mergeCell ref="D104:D106"/>
    <mergeCell ref="D107:D111"/>
    <mergeCell ref="D112:D116"/>
    <mergeCell ref="D117:D121"/>
    <mergeCell ref="D122:D124"/>
    <mergeCell ref="A127:D127"/>
    <mergeCell ref="D128:D129"/>
    <mergeCell ref="D130:D134"/>
    <mergeCell ref="D135:D139"/>
    <mergeCell ref="D70:D72"/>
    <mergeCell ref="D73:D74"/>
    <mergeCell ref="A78:D78"/>
    <mergeCell ref="D79:D83"/>
    <mergeCell ref="D84:D88"/>
    <mergeCell ref="D89:D93"/>
    <mergeCell ref="D94:D98"/>
    <mergeCell ref="D99:D100"/>
    <mergeCell ref="A103:D103"/>
    <mergeCell ref="A2:C2"/>
    <mergeCell ref="D3:D5"/>
    <mergeCell ref="D6:D11"/>
    <mergeCell ref="D12:D16"/>
    <mergeCell ref="D17:D22"/>
    <mergeCell ref="A25:C25"/>
    <mergeCell ref="A26:D26"/>
    <mergeCell ref="D27:D30"/>
    <mergeCell ref="D31:D35"/>
    <mergeCell ref="D36:D40"/>
    <mergeCell ref="D41:D45"/>
    <mergeCell ref="D46:D48"/>
    <mergeCell ref="A52:D52"/>
    <mergeCell ref="D53:D54"/>
    <mergeCell ref="D55:D59"/>
    <mergeCell ref="D60:D64"/>
    <mergeCell ref="D65:D69"/>
    <mergeCell ref="D416:D418"/>
    <mergeCell ref="D341:D347"/>
    <mergeCell ref="D348:D350"/>
    <mergeCell ref="A353:D353"/>
    <mergeCell ref="D354:D356"/>
    <mergeCell ref="D357:D362"/>
    <mergeCell ref="D363:D368"/>
    <mergeCell ref="D369:D374"/>
    <mergeCell ref="D375:D380"/>
    <mergeCell ref="A383:D383"/>
    <mergeCell ref="D296:D301"/>
    <mergeCell ref="D302:D307"/>
    <mergeCell ref="D308:D313"/>
    <mergeCell ref="D314:D319"/>
    <mergeCell ref="D320:D321"/>
    <mergeCell ref="A324:D324"/>
    <mergeCell ref="D432:D438"/>
    <mergeCell ref="D439:D445"/>
    <mergeCell ref="D446:D452"/>
    <mergeCell ref="D453:D459"/>
    <mergeCell ref="D384:D386"/>
    <mergeCell ref="D387:D389"/>
    <mergeCell ref="D390:D392"/>
    <mergeCell ref="A398:D398"/>
    <mergeCell ref="A414:D414"/>
    <mergeCell ref="D393:D395"/>
    <mergeCell ref="D399:D401"/>
    <mergeCell ref="D402:D404"/>
    <mergeCell ref="D405:D407"/>
    <mergeCell ref="D408:D410"/>
    <mergeCell ref="D325:D328"/>
    <mergeCell ref="D329:D334"/>
    <mergeCell ref="D335:D340"/>
    <mergeCell ref="D258:D261"/>
    <mergeCell ref="A265:D265"/>
    <mergeCell ref="D266:D268"/>
    <mergeCell ref="D269:D274"/>
    <mergeCell ref="D275:D280"/>
    <mergeCell ref="D281:D286"/>
    <mergeCell ref="D287:D290"/>
    <mergeCell ref="D291:D292"/>
    <mergeCell ref="A295:D295"/>
    <mergeCell ref="D210:D215"/>
    <mergeCell ref="D216:D221"/>
    <mergeCell ref="D222:D227"/>
    <mergeCell ref="D228:D232"/>
    <mergeCell ref="A236:D236"/>
    <mergeCell ref="D237:D239"/>
    <mergeCell ref="D240:D245"/>
    <mergeCell ref="D246:D251"/>
    <mergeCell ref="D252:D257"/>
    <mergeCell ref="D173:D174"/>
    <mergeCell ref="A177:D177"/>
    <mergeCell ref="D178:D180"/>
    <mergeCell ref="D181:D186"/>
    <mergeCell ref="D187:D192"/>
    <mergeCell ref="D193:D198"/>
    <mergeCell ref="A206:D206"/>
    <mergeCell ref="D199:D203"/>
    <mergeCell ref="D207:D20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75"/>
  <sheetViews>
    <sheetView workbookViewId="0">
      <pane ySplit="1" topLeftCell="A26" activePane="bottomLeft" state="frozen"/>
      <selection pane="bottomLeft" activeCell="E30" sqref="E30"/>
    </sheetView>
  </sheetViews>
  <sheetFormatPr defaultColWidth="12.6328125" defaultRowHeight="12.5"/>
  <cols>
    <col min="1" max="1" width="24.90625" style="99" customWidth="1"/>
    <col min="2" max="2" width="28.90625" style="99" customWidth="1"/>
    <col min="3" max="3" width="12.453125" customWidth="1"/>
    <col min="4" max="5" width="12.453125" style="99" customWidth="1"/>
    <col min="6" max="26" width="12.453125" customWidth="1"/>
  </cols>
  <sheetData>
    <row r="1" spans="1:26" ht="20">
      <c r="A1" s="124" t="s">
        <v>1394</v>
      </c>
      <c r="B1" s="106" t="s">
        <v>1395</v>
      </c>
      <c r="C1" s="20" t="s">
        <v>1396</v>
      </c>
      <c r="D1" s="106" t="s">
        <v>1397</v>
      </c>
      <c r="E1" s="106" t="s">
        <v>1398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0">
      <c r="A2" s="150" t="s">
        <v>1399</v>
      </c>
      <c r="B2" s="107" t="s">
        <v>1302</v>
      </c>
      <c r="C2" s="61">
        <v>315000</v>
      </c>
      <c r="D2" s="116" t="s">
        <v>1400</v>
      </c>
      <c r="E2" s="116" t="s">
        <v>1401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0">
      <c r="A3" s="146"/>
      <c r="B3" s="107" t="s">
        <v>1303</v>
      </c>
      <c r="C3" s="61">
        <v>310000</v>
      </c>
      <c r="D3" s="116" t="s">
        <v>1402</v>
      </c>
      <c r="E3" s="116" t="s">
        <v>1401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0">
      <c r="A4" s="146"/>
      <c r="B4" s="107" t="s">
        <v>1403</v>
      </c>
      <c r="C4" s="61">
        <v>350000</v>
      </c>
      <c r="D4" s="116" t="s">
        <v>1402</v>
      </c>
      <c r="E4" s="116" t="s">
        <v>1401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20">
      <c r="A5" s="146"/>
      <c r="B5" s="107" t="s">
        <v>1298</v>
      </c>
      <c r="C5" s="61">
        <v>250000</v>
      </c>
      <c r="D5" s="116" t="s">
        <v>1402</v>
      </c>
      <c r="E5" s="116" t="s">
        <v>1401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0">
      <c r="A6" s="146"/>
      <c r="B6" s="107" t="s">
        <v>1295</v>
      </c>
      <c r="C6" s="61">
        <v>70000</v>
      </c>
      <c r="D6" s="116" t="s">
        <v>1400</v>
      </c>
      <c r="E6" s="116" t="s">
        <v>1404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0">
      <c r="A7" s="146"/>
      <c r="B7" s="107" t="s">
        <v>1332</v>
      </c>
      <c r="C7" s="61">
        <v>100000</v>
      </c>
      <c r="D7" s="116" t="s">
        <v>1400</v>
      </c>
      <c r="E7" s="116" t="s">
        <v>1404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0">
      <c r="A8" s="146"/>
      <c r="B8" s="107" t="s">
        <v>1405</v>
      </c>
      <c r="C8" s="61">
        <v>350000</v>
      </c>
      <c r="D8" s="116" t="s">
        <v>1400</v>
      </c>
      <c r="E8" s="116" t="s">
        <v>1406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0">
      <c r="A9" s="146"/>
      <c r="B9" s="107" t="s">
        <v>1340</v>
      </c>
      <c r="C9" s="61">
        <v>450000</v>
      </c>
      <c r="D9" s="116" t="s">
        <v>1400</v>
      </c>
      <c r="E9" s="116" t="s">
        <v>1406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0">
      <c r="A10" s="146"/>
      <c r="B10" s="107" t="s">
        <v>1407</v>
      </c>
      <c r="C10" s="61">
        <v>250000</v>
      </c>
      <c r="D10" s="116" t="s">
        <v>1400</v>
      </c>
      <c r="E10" s="116" t="s">
        <v>1406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0">
      <c r="A11" s="146"/>
      <c r="B11" s="107" t="s">
        <v>1408</v>
      </c>
      <c r="C11" s="61">
        <v>350000</v>
      </c>
      <c r="D11" s="116" t="s">
        <v>1400</v>
      </c>
      <c r="E11" s="116" t="s">
        <v>1401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0">
      <c r="A12" s="146"/>
      <c r="B12" s="107" t="s">
        <v>1306</v>
      </c>
      <c r="C12" s="61">
        <v>275000</v>
      </c>
      <c r="D12" s="116" t="s">
        <v>1400</v>
      </c>
      <c r="E12" s="116" t="s">
        <v>1401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0">
      <c r="A13" s="147"/>
      <c r="B13" s="107" t="s">
        <v>1409</v>
      </c>
      <c r="C13" s="61">
        <v>369000</v>
      </c>
      <c r="D13" s="116" t="s">
        <v>1400</v>
      </c>
      <c r="E13" s="116" t="s">
        <v>1401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0">
      <c r="A14" s="151" t="s">
        <v>1410</v>
      </c>
      <c r="B14" s="108" t="s">
        <v>1268</v>
      </c>
      <c r="C14" s="62">
        <v>35000</v>
      </c>
      <c r="D14" s="117" t="s">
        <v>1411</v>
      </c>
      <c r="E14" s="117" t="s">
        <v>1411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20">
      <c r="A15" s="146"/>
      <c r="B15" s="108" t="s">
        <v>1265</v>
      </c>
      <c r="C15" s="62">
        <v>35000</v>
      </c>
      <c r="D15" s="117" t="s">
        <v>1411</v>
      </c>
      <c r="E15" s="117" t="s">
        <v>1411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0">
      <c r="A16" s="146"/>
      <c r="B16" s="108" t="s">
        <v>1294</v>
      </c>
      <c r="C16" s="62">
        <v>28000</v>
      </c>
      <c r="D16" s="117" t="s">
        <v>1411</v>
      </c>
      <c r="E16" s="117" t="s">
        <v>1411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0">
      <c r="A17" s="146"/>
      <c r="B17" s="108" t="s">
        <v>1282</v>
      </c>
      <c r="C17" s="62">
        <v>30000</v>
      </c>
      <c r="D17" s="117" t="s">
        <v>1411</v>
      </c>
      <c r="E17" s="117" t="s">
        <v>1411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20">
      <c r="A18" s="146"/>
      <c r="B18" s="108" t="s">
        <v>1283</v>
      </c>
      <c r="C18" s="62">
        <v>35000</v>
      </c>
      <c r="D18" s="117" t="s">
        <v>1411</v>
      </c>
      <c r="E18" s="117" t="s">
        <v>1411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20">
      <c r="A19" s="146"/>
      <c r="B19" s="108" t="s">
        <v>1288</v>
      </c>
      <c r="C19" s="62">
        <v>35000</v>
      </c>
      <c r="D19" s="117" t="s">
        <v>1411</v>
      </c>
      <c r="E19" s="117" t="s">
        <v>1411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20">
      <c r="A20" s="146"/>
      <c r="B20" s="108" t="s">
        <v>1369</v>
      </c>
      <c r="C20" s="62">
        <v>40000</v>
      </c>
      <c r="D20" s="117" t="s">
        <v>1411</v>
      </c>
      <c r="E20" s="117" t="s">
        <v>1411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20">
      <c r="A21" s="146"/>
      <c r="B21" s="108" t="s">
        <v>1373</v>
      </c>
      <c r="C21" s="62">
        <v>37000</v>
      </c>
      <c r="D21" s="117" t="s">
        <v>1411</v>
      </c>
      <c r="E21" s="117" t="s">
        <v>1411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20">
      <c r="A22" s="146"/>
      <c r="B22" s="108" t="s">
        <v>1310</v>
      </c>
      <c r="C22" s="62">
        <v>28000</v>
      </c>
      <c r="D22" s="117" t="s">
        <v>1411</v>
      </c>
      <c r="E22" s="117" t="s">
        <v>1411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20">
      <c r="A23" s="146"/>
      <c r="B23" s="108" t="s">
        <v>1356</v>
      </c>
      <c r="C23" s="62">
        <v>30000</v>
      </c>
      <c r="D23" s="117" t="s">
        <v>1411</v>
      </c>
      <c r="E23" s="117" t="s">
        <v>1411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20">
      <c r="A24" s="146"/>
      <c r="B24" s="108" t="s">
        <v>1305</v>
      </c>
      <c r="C24" s="62">
        <v>28000</v>
      </c>
      <c r="D24" s="117" t="s">
        <v>1412</v>
      </c>
      <c r="E24" s="117" t="s">
        <v>1412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20">
      <c r="A25" s="146"/>
      <c r="B25" s="108" t="s">
        <v>1269</v>
      </c>
      <c r="C25" s="62">
        <v>28000</v>
      </c>
      <c r="D25" s="117" t="s">
        <v>1412</v>
      </c>
      <c r="E25" s="117" t="s">
        <v>1412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20">
      <c r="A26" s="146"/>
      <c r="B26" s="108" t="s">
        <v>1368</v>
      </c>
      <c r="C26" s="62">
        <v>18000</v>
      </c>
      <c r="D26" s="117" t="s">
        <v>1412</v>
      </c>
      <c r="E26" s="117" t="s">
        <v>1412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20">
      <c r="A27" s="146"/>
      <c r="B27" s="108" t="s">
        <v>1370</v>
      </c>
      <c r="C27" s="62">
        <v>28000</v>
      </c>
      <c r="D27" s="117" t="s">
        <v>1412</v>
      </c>
      <c r="E27" s="117" t="s">
        <v>1412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20">
      <c r="A28" s="146"/>
      <c r="B28" s="108" t="s">
        <v>1312</v>
      </c>
      <c r="C28" s="62">
        <v>30000</v>
      </c>
      <c r="D28" s="117" t="s">
        <v>1411</v>
      </c>
      <c r="E28" s="117" t="s">
        <v>1411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20">
      <c r="A29" s="146"/>
      <c r="B29" s="108" t="s">
        <v>1413</v>
      </c>
      <c r="C29" s="62">
        <v>18000</v>
      </c>
      <c r="D29" s="117" t="s">
        <v>1411</v>
      </c>
      <c r="E29" s="117" t="s">
        <v>1411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0">
      <c r="A30" s="146"/>
      <c r="B30" s="108" t="s">
        <v>1311</v>
      </c>
      <c r="C30" s="62">
        <v>30000</v>
      </c>
      <c r="D30" s="117" t="s">
        <v>1411</v>
      </c>
      <c r="E30" s="117" t="s">
        <v>1411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0">
      <c r="A31" s="147"/>
      <c r="B31" s="108" t="s">
        <v>1414</v>
      </c>
      <c r="C31" s="62">
        <v>18000</v>
      </c>
      <c r="D31" s="117" t="s">
        <v>1411</v>
      </c>
      <c r="E31" s="117" t="s">
        <v>1411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27.5">
      <c r="A32" s="125"/>
      <c r="B32" s="108" t="s">
        <v>1307</v>
      </c>
      <c r="C32" s="62">
        <v>25000</v>
      </c>
      <c r="D32" s="117" t="s">
        <v>1411</v>
      </c>
      <c r="E32" s="117" t="s">
        <v>1411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27.5">
      <c r="A33" s="125"/>
      <c r="B33" s="108" t="s">
        <v>1321</v>
      </c>
      <c r="C33" s="62">
        <v>28000</v>
      </c>
      <c r="D33" s="117" t="s">
        <v>1411</v>
      </c>
      <c r="E33" s="117" t="s">
        <v>1411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20">
      <c r="A34" s="152" t="s">
        <v>1415</v>
      </c>
      <c r="B34" s="109" t="s">
        <v>1355</v>
      </c>
      <c r="C34" s="63">
        <v>15000</v>
      </c>
      <c r="D34" s="118" t="s">
        <v>1416</v>
      </c>
      <c r="E34" s="118" t="s">
        <v>1416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20">
      <c r="A35" s="146"/>
      <c r="B35" s="109" t="s">
        <v>1354</v>
      </c>
      <c r="C35" s="63">
        <v>15000</v>
      </c>
      <c r="D35" s="118" t="s">
        <v>1416</v>
      </c>
      <c r="E35" s="118" t="s">
        <v>1416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0">
      <c r="A36" s="147"/>
      <c r="B36" s="109" t="s">
        <v>1359</v>
      </c>
      <c r="C36" s="63">
        <v>15000</v>
      </c>
      <c r="D36" s="118" t="s">
        <v>1416</v>
      </c>
      <c r="E36" s="118" t="s">
        <v>1416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20">
      <c r="A37" s="153" t="s">
        <v>1417</v>
      </c>
      <c r="B37" s="110" t="s">
        <v>1290</v>
      </c>
      <c r="C37" s="64">
        <v>40000</v>
      </c>
      <c r="D37" s="119" t="s">
        <v>1416</v>
      </c>
      <c r="E37" s="119" t="s">
        <v>1411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20">
      <c r="A38" s="146"/>
      <c r="B38" s="110" t="s">
        <v>1324</v>
      </c>
      <c r="C38" s="64">
        <v>45000</v>
      </c>
      <c r="D38" s="119" t="s">
        <v>1416</v>
      </c>
      <c r="E38" s="119" t="s">
        <v>1411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20">
      <c r="A39" s="146"/>
      <c r="B39" s="110" t="s">
        <v>1322</v>
      </c>
      <c r="C39" s="64">
        <v>20000</v>
      </c>
      <c r="D39" s="119" t="s">
        <v>1416</v>
      </c>
      <c r="E39" s="119" t="s">
        <v>1416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20">
      <c r="A40" s="146"/>
      <c r="B40" s="110" t="s">
        <v>1289</v>
      </c>
      <c r="C40" s="64">
        <v>30000</v>
      </c>
      <c r="D40" s="119" t="s">
        <v>1416</v>
      </c>
      <c r="E40" s="119" t="s">
        <v>1411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20">
      <c r="A41" s="146"/>
      <c r="B41" s="110" t="s">
        <v>1363</v>
      </c>
      <c r="C41" s="64">
        <v>28000</v>
      </c>
      <c r="D41" s="119" t="s">
        <v>1416</v>
      </c>
      <c r="E41" s="119" t="s">
        <v>1411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20">
      <c r="A42" s="147"/>
      <c r="B42" s="110" t="s">
        <v>1313</v>
      </c>
      <c r="C42" s="64">
        <v>28000</v>
      </c>
      <c r="D42" s="119" t="s">
        <v>1411</v>
      </c>
      <c r="E42" s="119" t="s">
        <v>1411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20">
      <c r="A43" s="154" t="s">
        <v>1418</v>
      </c>
      <c r="B43" s="111" t="s">
        <v>1285</v>
      </c>
      <c r="C43" s="65">
        <v>10000</v>
      </c>
      <c r="D43" s="120" t="s">
        <v>1416</v>
      </c>
      <c r="E43" s="120" t="s">
        <v>1416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20">
      <c r="A44" s="146"/>
      <c r="B44" s="111" t="s">
        <v>1271</v>
      </c>
      <c r="C44" s="65">
        <v>15000</v>
      </c>
      <c r="D44" s="120" t="s">
        <v>1416</v>
      </c>
      <c r="E44" s="120" t="s">
        <v>1416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20">
      <c r="A45" s="146"/>
      <c r="B45" s="111" t="s">
        <v>1293</v>
      </c>
      <c r="C45" s="65">
        <v>25000</v>
      </c>
      <c r="D45" s="120" t="s">
        <v>1416</v>
      </c>
      <c r="E45" s="120" t="s">
        <v>1416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20">
      <c r="A46" s="147"/>
      <c r="B46" s="111" t="s">
        <v>1286</v>
      </c>
      <c r="C46" s="65">
        <v>25000</v>
      </c>
      <c r="D46" s="120" t="s">
        <v>1412</v>
      </c>
      <c r="E46" s="120" t="s">
        <v>1419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0">
      <c r="A47" s="145" t="s">
        <v>1420</v>
      </c>
      <c r="B47" s="112" t="s">
        <v>1323</v>
      </c>
      <c r="C47" s="66">
        <v>25000</v>
      </c>
      <c r="D47" s="121" t="s">
        <v>1421</v>
      </c>
      <c r="E47" s="121" t="s">
        <v>1421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20">
      <c r="A48" s="146"/>
      <c r="B48" s="112" t="s">
        <v>1316</v>
      </c>
      <c r="C48" s="66">
        <v>30000</v>
      </c>
      <c r="D48" s="121" t="s">
        <v>1412</v>
      </c>
      <c r="E48" s="121" t="s">
        <v>1422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20">
      <c r="A49" s="146"/>
      <c r="B49" s="112" t="s">
        <v>1319</v>
      </c>
      <c r="C49" s="66">
        <v>28000</v>
      </c>
      <c r="D49" s="121" t="s">
        <v>1421</v>
      </c>
      <c r="E49" s="121" t="s">
        <v>1421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20">
      <c r="A50" s="146"/>
      <c r="B50" s="112" t="s">
        <v>1315</v>
      </c>
      <c r="C50" s="66">
        <v>8000</v>
      </c>
      <c r="D50" s="121" t="s">
        <v>1416</v>
      </c>
      <c r="E50" s="121" t="s">
        <v>1416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20">
      <c r="A51" s="146"/>
      <c r="B51" s="112" t="s">
        <v>1329</v>
      </c>
      <c r="C51" s="66">
        <v>25000</v>
      </c>
      <c r="D51" s="121" t="s">
        <v>1416</v>
      </c>
      <c r="E51" s="121" t="s">
        <v>1416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20">
      <c r="A52" s="146"/>
      <c r="B52" s="112" t="s">
        <v>1300</v>
      </c>
      <c r="C52" s="66">
        <v>25000</v>
      </c>
      <c r="D52" s="121" t="s">
        <v>1416</v>
      </c>
      <c r="E52" s="121" t="s">
        <v>1411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20">
      <c r="A53" s="146"/>
      <c r="B53" s="112" t="s">
        <v>1362</v>
      </c>
      <c r="C53" s="66">
        <v>28000</v>
      </c>
      <c r="D53" s="121" t="s">
        <v>1416</v>
      </c>
      <c r="E53" s="121" t="s">
        <v>1411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20">
      <c r="A54" s="146"/>
      <c r="B54" s="112" t="s">
        <v>1309</v>
      </c>
      <c r="C54" s="66">
        <v>30000</v>
      </c>
      <c r="D54" s="121" t="s">
        <v>1412</v>
      </c>
      <c r="E54" s="121" t="s">
        <v>1412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20">
      <c r="A55" s="146"/>
      <c r="B55" s="112" t="s">
        <v>1366</v>
      </c>
      <c r="C55" s="66">
        <v>15000</v>
      </c>
      <c r="D55" s="121" t="s">
        <v>1416</v>
      </c>
      <c r="E55" s="121" t="s">
        <v>1416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20">
      <c r="A56" s="147"/>
      <c r="B56" s="112" t="s">
        <v>1327</v>
      </c>
      <c r="C56" s="66">
        <v>28000</v>
      </c>
      <c r="D56" s="121" t="s">
        <v>1421</v>
      </c>
      <c r="E56" s="121" t="s">
        <v>1421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20">
      <c r="A57" s="148" t="s">
        <v>1423</v>
      </c>
      <c r="B57" s="113" t="s">
        <v>1274</v>
      </c>
      <c r="C57" s="67">
        <v>22000</v>
      </c>
      <c r="D57" s="122" t="s">
        <v>1424</v>
      </c>
      <c r="E57" s="122" t="s">
        <v>1425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20">
      <c r="A58" s="146"/>
      <c r="B58" s="113" t="s">
        <v>1314</v>
      </c>
      <c r="C58" s="67">
        <v>22000</v>
      </c>
      <c r="D58" s="122" t="s">
        <v>1424</v>
      </c>
      <c r="E58" s="122" t="s">
        <v>1426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20">
      <c r="A59" s="146"/>
      <c r="B59" s="113" t="s">
        <v>1277</v>
      </c>
      <c r="C59" s="67">
        <v>22000</v>
      </c>
      <c r="D59" s="122" t="s">
        <v>1424</v>
      </c>
      <c r="E59" s="122" t="s">
        <v>1425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20">
      <c r="A60" s="146"/>
      <c r="B60" s="113" t="s">
        <v>1273</v>
      </c>
      <c r="C60" s="67">
        <v>22000</v>
      </c>
      <c r="D60" s="122" t="s">
        <v>1424</v>
      </c>
      <c r="E60" s="122" t="s">
        <v>1425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20">
      <c r="A61" s="146"/>
      <c r="B61" s="113" t="s">
        <v>1325</v>
      </c>
      <c r="C61" s="67">
        <v>22000</v>
      </c>
      <c r="D61" s="122" t="s">
        <v>1424</v>
      </c>
      <c r="E61" s="122" t="s">
        <v>1425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20">
      <c r="A62" s="146"/>
      <c r="B62" s="113" t="s">
        <v>1326</v>
      </c>
      <c r="C62" s="67">
        <v>28000</v>
      </c>
      <c r="D62" s="122" t="s">
        <v>1424</v>
      </c>
      <c r="E62" s="122" t="s">
        <v>1425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20">
      <c r="A63" s="146"/>
      <c r="B63" s="113" t="s">
        <v>1296</v>
      </c>
      <c r="C63" s="67">
        <v>17000</v>
      </c>
      <c r="D63" s="122" t="s">
        <v>1427</v>
      </c>
      <c r="E63" s="122" t="s">
        <v>1427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20">
      <c r="A64" s="146"/>
      <c r="B64" s="113" t="s">
        <v>1331</v>
      </c>
      <c r="C64" s="67">
        <v>25000</v>
      </c>
      <c r="D64" s="122" t="s">
        <v>1427</v>
      </c>
      <c r="E64" s="122" t="s">
        <v>1427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20">
      <c r="A65" s="146"/>
      <c r="B65" s="113" t="s">
        <v>1334</v>
      </c>
      <c r="C65" s="67">
        <v>25000</v>
      </c>
      <c r="D65" s="122" t="s">
        <v>1427</v>
      </c>
      <c r="E65" s="122" t="s">
        <v>1427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20">
      <c r="A66" s="146"/>
      <c r="B66" s="113" t="s">
        <v>1338</v>
      </c>
      <c r="C66" s="67">
        <v>25000</v>
      </c>
      <c r="D66" s="122" t="s">
        <v>1427</v>
      </c>
      <c r="E66" s="122" t="s">
        <v>1427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20">
      <c r="A67" s="146"/>
      <c r="B67" s="113" t="s">
        <v>1335</v>
      </c>
      <c r="C67" s="67">
        <v>25000</v>
      </c>
      <c r="D67" s="122" t="s">
        <v>1427</v>
      </c>
      <c r="E67" s="122" t="s">
        <v>1427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20">
      <c r="A68" s="146"/>
      <c r="B68" s="113" t="s">
        <v>1346</v>
      </c>
      <c r="C68" s="67">
        <v>25000</v>
      </c>
      <c r="D68" s="122" t="s">
        <v>1427</v>
      </c>
      <c r="E68" s="122" t="s">
        <v>1427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20">
      <c r="A69" s="146"/>
      <c r="B69" s="113" t="s">
        <v>1317</v>
      </c>
      <c r="C69" s="67">
        <v>27000</v>
      </c>
      <c r="D69" s="122" t="s">
        <v>1427</v>
      </c>
      <c r="E69" s="122" t="s">
        <v>1427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20">
      <c r="A70" s="146"/>
      <c r="B70" s="113" t="s">
        <v>1320</v>
      </c>
      <c r="C70" s="67">
        <v>25000</v>
      </c>
      <c r="D70" s="122" t="s">
        <v>1427</v>
      </c>
      <c r="E70" s="122" t="s">
        <v>1427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20">
      <c r="A71" s="146"/>
      <c r="B71" s="113" t="s">
        <v>1330</v>
      </c>
      <c r="C71" s="67">
        <v>21000</v>
      </c>
      <c r="D71" s="122" t="s">
        <v>1427</v>
      </c>
      <c r="E71" s="122" t="s">
        <v>1427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20">
      <c r="A72" s="146"/>
      <c r="B72" s="113" t="s">
        <v>1287</v>
      </c>
      <c r="C72" s="67">
        <v>27000</v>
      </c>
      <c r="D72" s="122" t="s">
        <v>1427</v>
      </c>
      <c r="E72" s="122" t="s">
        <v>1427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20">
      <c r="A73" s="147"/>
      <c r="B73" s="113" t="s">
        <v>1371</v>
      </c>
      <c r="C73" s="67">
        <v>25000</v>
      </c>
      <c r="D73" s="122" t="s">
        <v>1424</v>
      </c>
      <c r="E73" s="122" t="s">
        <v>1424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20">
      <c r="A74" s="149" t="s">
        <v>1428</v>
      </c>
      <c r="B74" s="114" t="s">
        <v>1291</v>
      </c>
      <c r="C74" s="68">
        <v>15000</v>
      </c>
      <c r="D74" s="123" t="s">
        <v>1416</v>
      </c>
      <c r="E74" s="123" t="s">
        <v>1416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20">
      <c r="A75" s="147"/>
      <c r="B75" s="114" t="s">
        <v>1367</v>
      </c>
      <c r="C75" s="68">
        <v>2000</v>
      </c>
      <c r="D75" s="123" t="s">
        <v>1416</v>
      </c>
      <c r="E75" s="123" t="s">
        <v>1416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20">
      <c r="A76" s="126"/>
      <c r="B76" s="115"/>
      <c r="C76" s="21"/>
      <c r="D76" s="115"/>
      <c r="E76" s="115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20">
      <c r="A77" s="126"/>
      <c r="B77" s="115"/>
      <c r="C77" s="21"/>
      <c r="D77" s="115"/>
      <c r="E77" s="115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20">
      <c r="A78" s="126"/>
      <c r="B78" s="115"/>
      <c r="C78" s="21"/>
      <c r="D78" s="115"/>
      <c r="E78" s="115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20">
      <c r="A79" s="126"/>
      <c r="B79" s="115"/>
      <c r="C79" s="21"/>
      <c r="D79" s="115"/>
      <c r="E79" s="115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20">
      <c r="A80" s="126"/>
      <c r="B80" s="115"/>
      <c r="C80" s="21"/>
      <c r="D80" s="115"/>
      <c r="E80" s="115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20">
      <c r="A81" s="126"/>
      <c r="B81" s="115"/>
      <c r="C81" s="21"/>
      <c r="D81" s="115"/>
      <c r="E81" s="115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20">
      <c r="A82" s="126"/>
      <c r="B82" s="115"/>
      <c r="C82" s="21"/>
      <c r="D82" s="115"/>
      <c r="E82" s="115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20">
      <c r="A83" s="126"/>
      <c r="B83" s="115"/>
      <c r="C83" s="21"/>
      <c r="D83" s="115"/>
      <c r="E83" s="115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20">
      <c r="A84" s="126"/>
      <c r="B84" s="115"/>
      <c r="C84" s="21"/>
      <c r="D84" s="115"/>
      <c r="E84" s="115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20">
      <c r="A85" s="126"/>
      <c r="B85" s="115"/>
      <c r="C85" s="21"/>
      <c r="D85" s="115"/>
      <c r="E85" s="115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20">
      <c r="A86" s="126"/>
      <c r="B86" s="115"/>
      <c r="C86" s="21"/>
      <c r="D86" s="115"/>
      <c r="E86" s="115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20">
      <c r="A87" s="126"/>
      <c r="B87" s="115"/>
      <c r="C87" s="21"/>
      <c r="D87" s="115"/>
      <c r="E87" s="115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20">
      <c r="A88" s="126"/>
      <c r="B88" s="115"/>
      <c r="C88" s="21"/>
      <c r="D88" s="115"/>
      <c r="E88" s="115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20">
      <c r="A89" s="126"/>
      <c r="B89" s="115"/>
      <c r="C89" s="21"/>
      <c r="D89" s="115"/>
      <c r="E89" s="115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20">
      <c r="A90" s="126"/>
      <c r="B90" s="115"/>
      <c r="C90" s="21"/>
      <c r="D90" s="115"/>
      <c r="E90" s="115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20">
      <c r="A91" s="126"/>
      <c r="B91" s="115"/>
      <c r="C91" s="21"/>
      <c r="D91" s="115"/>
      <c r="E91" s="115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20">
      <c r="A92" s="126"/>
      <c r="B92" s="115"/>
      <c r="C92" s="21"/>
      <c r="D92" s="115"/>
      <c r="E92" s="115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20">
      <c r="A93" s="126"/>
      <c r="B93" s="115"/>
      <c r="C93" s="21"/>
      <c r="D93" s="115"/>
      <c r="E93" s="115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20">
      <c r="A94" s="126"/>
      <c r="B94" s="115"/>
      <c r="C94" s="21"/>
      <c r="D94" s="115"/>
      <c r="E94" s="115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20">
      <c r="A95" s="126"/>
      <c r="B95" s="115"/>
      <c r="C95" s="21"/>
      <c r="D95" s="115"/>
      <c r="E95" s="115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20">
      <c r="A96" s="126"/>
      <c r="B96" s="115"/>
      <c r="C96" s="21"/>
      <c r="D96" s="115"/>
      <c r="E96" s="115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20">
      <c r="A97" s="126"/>
      <c r="B97" s="115"/>
      <c r="C97" s="21"/>
      <c r="D97" s="115"/>
      <c r="E97" s="115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20">
      <c r="A98" s="126"/>
      <c r="B98" s="115"/>
      <c r="C98" s="21"/>
      <c r="D98" s="115"/>
      <c r="E98" s="115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20">
      <c r="A99" s="126"/>
      <c r="B99" s="115"/>
      <c r="C99" s="21"/>
      <c r="D99" s="115"/>
      <c r="E99" s="115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20">
      <c r="A100" s="126"/>
      <c r="B100" s="115"/>
      <c r="C100" s="21"/>
      <c r="D100" s="115"/>
      <c r="E100" s="115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20">
      <c r="A101" s="126"/>
      <c r="B101" s="115"/>
      <c r="C101" s="21"/>
      <c r="D101" s="115"/>
      <c r="E101" s="115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20">
      <c r="A102" s="126"/>
      <c r="B102" s="115"/>
      <c r="C102" s="21"/>
      <c r="D102" s="115"/>
      <c r="E102" s="115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20">
      <c r="A103" s="126"/>
      <c r="B103" s="115"/>
      <c r="C103" s="21"/>
      <c r="D103" s="115"/>
      <c r="E103" s="115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20">
      <c r="A104" s="126"/>
      <c r="B104" s="115"/>
      <c r="C104" s="21"/>
      <c r="D104" s="115"/>
      <c r="E104" s="115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20">
      <c r="A105" s="126"/>
      <c r="B105" s="115"/>
      <c r="C105" s="21"/>
      <c r="D105" s="115"/>
      <c r="E105" s="115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20">
      <c r="A106" s="126"/>
      <c r="B106" s="115"/>
      <c r="C106" s="21"/>
      <c r="D106" s="115"/>
      <c r="E106" s="115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20">
      <c r="A107" s="126"/>
      <c r="B107" s="115"/>
      <c r="C107" s="21"/>
      <c r="D107" s="115"/>
      <c r="E107" s="115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20">
      <c r="A108" s="126"/>
      <c r="B108" s="115"/>
      <c r="C108" s="21"/>
      <c r="D108" s="115"/>
      <c r="E108" s="115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20">
      <c r="A109" s="126"/>
      <c r="B109" s="115"/>
      <c r="C109" s="21"/>
      <c r="D109" s="115"/>
      <c r="E109" s="115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20">
      <c r="A110" s="126"/>
      <c r="B110" s="115"/>
      <c r="C110" s="21"/>
      <c r="D110" s="115"/>
      <c r="E110" s="115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20">
      <c r="A111" s="126"/>
      <c r="B111" s="115"/>
      <c r="C111" s="21"/>
      <c r="D111" s="115"/>
      <c r="E111" s="115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20">
      <c r="A112" s="126"/>
      <c r="B112" s="115"/>
      <c r="C112" s="21"/>
      <c r="D112" s="115"/>
      <c r="E112" s="115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20">
      <c r="A113" s="126"/>
      <c r="B113" s="115"/>
      <c r="C113" s="21"/>
      <c r="D113" s="115"/>
      <c r="E113" s="115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20">
      <c r="A114" s="126"/>
      <c r="B114" s="115"/>
      <c r="C114" s="21"/>
      <c r="D114" s="115"/>
      <c r="E114" s="115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20">
      <c r="A115" s="126"/>
      <c r="B115" s="115"/>
      <c r="C115" s="21"/>
      <c r="D115" s="115"/>
      <c r="E115" s="115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20">
      <c r="A116" s="126"/>
      <c r="B116" s="115"/>
      <c r="C116" s="21"/>
      <c r="D116" s="115"/>
      <c r="E116" s="115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20">
      <c r="A117" s="126"/>
      <c r="B117" s="115"/>
      <c r="C117" s="21"/>
      <c r="D117" s="115"/>
      <c r="E117" s="115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20">
      <c r="A118" s="126"/>
      <c r="B118" s="115"/>
      <c r="C118" s="21"/>
      <c r="D118" s="115"/>
      <c r="E118" s="115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20">
      <c r="A119" s="126"/>
      <c r="B119" s="115"/>
      <c r="C119" s="21"/>
      <c r="D119" s="115"/>
      <c r="E119" s="115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20">
      <c r="A120" s="126"/>
      <c r="B120" s="115"/>
      <c r="C120" s="21"/>
      <c r="D120" s="115"/>
      <c r="E120" s="115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20">
      <c r="A121" s="126"/>
      <c r="B121" s="115"/>
      <c r="C121" s="21"/>
      <c r="D121" s="115"/>
      <c r="E121" s="115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20">
      <c r="A122" s="126"/>
      <c r="B122" s="115"/>
      <c r="C122" s="21"/>
      <c r="D122" s="115"/>
      <c r="E122" s="115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20">
      <c r="A123" s="126"/>
      <c r="B123" s="115"/>
      <c r="C123" s="21"/>
      <c r="D123" s="115"/>
      <c r="E123" s="115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20">
      <c r="A124" s="126"/>
      <c r="B124" s="115"/>
      <c r="C124" s="21"/>
      <c r="D124" s="115"/>
      <c r="E124" s="115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20">
      <c r="A125" s="126"/>
      <c r="B125" s="115"/>
      <c r="C125" s="21"/>
      <c r="D125" s="115"/>
      <c r="E125" s="115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20">
      <c r="A126" s="126"/>
      <c r="B126" s="115"/>
      <c r="C126" s="21"/>
      <c r="D126" s="115"/>
      <c r="E126" s="115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20">
      <c r="A127" s="126"/>
      <c r="B127" s="115"/>
      <c r="C127" s="21"/>
      <c r="D127" s="115"/>
      <c r="E127" s="115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20">
      <c r="A128" s="126"/>
      <c r="B128" s="115"/>
      <c r="C128" s="21"/>
      <c r="D128" s="115"/>
      <c r="E128" s="115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20">
      <c r="A129" s="126"/>
      <c r="B129" s="115"/>
      <c r="C129" s="21"/>
      <c r="D129" s="115"/>
      <c r="E129" s="115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20">
      <c r="A130" s="126"/>
      <c r="B130" s="115"/>
      <c r="C130" s="21"/>
      <c r="D130" s="115"/>
      <c r="E130" s="115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20">
      <c r="A131" s="126"/>
      <c r="B131" s="115"/>
      <c r="C131" s="21"/>
      <c r="D131" s="115"/>
      <c r="E131" s="115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20">
      <c r="A132" s="126"/>
      <c r="B132" s="115"/>
      <c r="C132" s="21"/>
      <c r="D132" s="115"/>
      <c r="E132" s="115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20">
      <c r="A133" s="126"/>
      <c r="B133" s="115"/>
      <c r="C133" s="21"/>
      <c r="D133" s="115"/>
      <c r="E133" s="115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20">
      <c r="A134" s="126"/>
      <c r="B134" s="115"/>
      <c r="C134" s="21"/>
      <c r="D134" s="115"/>
      <c r="E134" s="115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20">
      <c r="A135" s="126"/>
      <c r="B135" s="115"/>
      <c r="C135" s="21"/>
      <c r="D135" s="115"/>
      <c r="E135" s="115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20">
      <c r="A136" s="126"/>
      <c r="B136" s="115"/>
      <c r="C136" s="21"/>
      <c r="D136" s="115"/>
      <c r="E136" s="115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20">
      <c r="A137" s="126"/>
      <c r="B137" s="115"/>
      <c r="C137" s="21"/>
      <c r="D137" s="115"/>
      <c r="E137" s="115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20">
      <c r="A138" s="126"/>
      <c r="B138" s="115"/>
      <c r="C138" s="21"/>
      <c r="D138" s="115"/>
      <c r="E138" s="115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20">
      <c r="A139" s="126"/>
      <c r="B139" s="115"/>
      <c r="C139" s="21"/>
      <c r="D139" s="115"/>
      <c r="E139" s="115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20">
      <c r="A140" s="126"/>
      <c r="B140" s="115"/>
      <c r="C140" s="21"/>
      <c r="D140" s="115"/>
      <c r="E140" s="115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20">
      <c r="A141" s="126"/>
      <c r="B141" s="115"/>
      <c r="C141" s="21"/>
      <c r="D141" s="115"/>
      <c r="E141" s="115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20">
      <c r="A142" s="126"/>
      <c r="B142" s="115"/>
      <c r="C142" s="21"/>
      <c r="D142" s="115"/>
      <c r="E142" s="115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20">
      <c r="A143" s="126"/>
      <c r="B143" s="115"/>
      <c r="C143" s="21"/>
      <c r="D143" s="115"/>
      <c r="E143" s="115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20">
      <c r="A144" s="126"/>
      <c r="B144" s="115"/>
      <c r="C144" s="21"/>
      <c r="D144" s="115"/>
      <c r="E144" s="115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20">
      <c r="A145" s="126"/>
      <c r="B145" s="115"/>
      <c r="C145" s="21"/>
      <c r="D145" s="115"/>
      <c r="E145" s="115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20">
      <c r="A146" s="126"/>
      <c r="B146" s="115"/>
      <c r="C146" s="21"/>
      <c r="D146" s="115"/>
      <c r="E146" s="115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20">
      <c r="A147" s="126"/>
      <c r="B147" s="115"/>
      <c r="C147" s="21"/>
      <c r="D147" s="115"/>
      <c r="E147" s="115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20">
      <c r="A148" s="126"/>
      <c r="B148" s="115"/>
      <c r="C148" s="21"/>
      <c r="D148" s="115"/>
      <c r="E148" s="115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20">
      <c r="A149" s="126"/>
      <c r="B149" s="115"/>
      <c r="C149" s="21"/>
      <c r="D149" s="115"/>
      <c r="E149" s="115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20">
      <c r="A150" s="126"/>
      <c r="B150" s="115"/>
      <c r="C150" s="21"/>
      <c r="D150" s="115"/>
      <c r="E150" s="115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20">
      <c r="A151" s="126"/>
      <c r="B151" s="115"/>
      <c r="C151" s="21"/>
      <c r="D151" s="115"/>
      <c r="E151" s="115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20">
      <c r="A152" s="126"/>
      <c r="B152" s="115"/>
      <c r="C152" s="21"/>
      <c r="D152" s="115"/>
      <c r="E152" s="115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20">
      <c r="A153" s="126"/>
      <c r="B153" s="115"/>
      <c r="C153" s="21"/>
      <c r="D153" s="115"/>
      <c r="E153" s="115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20">
      <c r="A154" s="126"/>
      <c r="B154" s="115"/>
      <c r="C154" s="21"/>
      <c r="D154" s="115"/>
      <c r="E154" s="115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20">
      <c r="A155" s="126"/>
      <c r="B155" s="115"/>
      <c r="C155" s="21"/>
      <c r="D155" s="115"/>
      <c r="E155" s="115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20">
      <c r="A156" s="126"/>
      <c r="B156" s="115"/>
      <c r="C156" s="21"/>
      <c r="D156" s="115"/>
      <c r="E156" s="115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20">
      <c r="A157" s="126"/>
      <c r="B157" s="115"/>
      <c r="C157" s="21"/>
      <c r="D157" s="115"/>
      <c r="E157" s="115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20">
      <c r="A158" s="126"/>
      <c r="B158" s="115"/>
      <c r="C158" s="21"/>
      <c r="D158" s="115"/>
      <c r="E158" s="115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20">
      <c r="A159" s="126"/>
      <c r="B159" s="115"/>
      <c r="C159" s="21"/>
      <c r="D159" s="115"/>
      <c r="E159" s="115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20">
      <c r="A160" s="126"/>
      <c r="B160" s="115"/>
      <c r="C160" s="21"/>
      <c r="D160" s="115"/>
      <c r="E160" s="115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20">
      <c r="A161" s="126"/>
      <c r="B161" s="115"/>
      <c r="C161" s="21"/>
      <c r="D161" s="115"/>
      <c r="E161" s="115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20">
      <c r="A162" s="126"/>
      <c r="B162" s="115"/>
      <c r="C162" s="21"/>
      <c r="D162" s="115"/>
      <c r="E162" s="115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20">
      <c r="A163" s="126"/>
      <c r="B163" s="115"/>
      <c r="C163" s="21"/>
      <c r="D163" s="115"/>
      <c r="E163" s="115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20">
      <c r="A164" s="126"/>
      <c r="B164" s="115"/>
      <c r="C164" s="21"/>
      <c r="D164" s="115"/>
      <c r="E164" s="115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20">
      <c r="A165" s="126"/>
      <c r="B165" s="115"/>
      <c r="C165" s="21"/>
      <c r="D165" s="115"/>
      <c r="E165" s="115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20">
      <c r="A166" s="126"/>
      <c r="B166" s="115"/>
      <c r="C166" s="21"/>
      <c r="D166" s="115"/>
      <c r="E166" s="115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20">
      <c r="A167" s="126"/>
      <c r="B167" s="115"/>
      <c r="C167" s="21"/>
      <c r="D167" s="115"/>
      <c r="E167" s="115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20">
      <c r="A168" s="126"/>
      <c r="B168" s="115"/>
      <c r="C168" s="21"/>
      <c r="D168" s="115"/>
      <c r="E168" s="115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20">
      <c r="A169" s="126"/>
      <c r="B169" s="115"/>
      <c r="C169" s="21"/>
      <c r="D169" s="115"/>
      <c r="E169" s="115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20">
      <c r="A170" s="126"/>
      <c r="B170" s="115"/>
      <c r="C170" s="21"/>
      <c r="D170" s="115"/>
      <c r="E170" s="115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20">
      <c r="A171" s="126"/>
      <c r="B171" s="115"/>
      <c r="C171" s="21"/>
      <c r="D171" s="115"/>
      <c r="E171" s="115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20">
      <c r="A172" s="126"/>
      <c r="B172" s="115"/>
      <c r="C172" s="21"/>
      <c r="D172" s="115"/>
      <c r="E172" s="115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20">
      <c r="A173" s="126"/>
      <c r="B173" s="115"/>
      <c r="C173" s="21"/>
      <c r="D173" s="115"/>
      <c r="E173" s="115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20">
      <c r="A174" s="126"/>
      <c r="B174" s="115"/>
      <c r="C174" s="21"/>
      <c r="D174" s="115"/>
      <c r="E174" s="115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20">
      <c r="A175" s="126"/>
      <c r="B175" s="115"/>
      <c r="C175" s="21"/>
      <c r="D175" s="115"/>
      <c r="E175" s="115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20">
      <c r="A176" s="126"/>
      <c r="B176" s="115"/>
      <c r="C176" s="21"/>
      <c r="D176" s="115"/>
      <c r="E176" s="115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20">
      <c r="A177" s="126"/>
      <c r="B177" s="115"/>
      <c r="C177" s="21"/>
      <c r="D177" s="115"/>
      <c r="E177" s="115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20">
      <c r="A178" s="126"/>
      <c r="B178" s="115"/>
      <c r="C178" s="21"/>
      <c r="D178" s="115"/>
      <c r="E178" s="115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20">
      <c r="A179" s="126"/>
      <c r="B179" s="115"/>
      <c r="C179" s="21"/>
      <c r="D179" s="115"/>
      <c r="E179" s="115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20">
      <c r="A180" s="126"/>
      <c r="B180" s="115"/>
      <c r="C180" s="21"/>
      <c r="D180" s="115"/>
      <c r="E180" s="115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20">
      <c r="A181" s="126"/>
      <c r="B181" s="115"/>
      <c r="C181" s="21"/>
      <c r="D181" s="115"/>
      <c r="E181" s="115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20">
      <c r="A182" s="126"/>
      <c r="B182" s="115"/>
      <c r="C182" s="21"/>
      <c r="D182" s="115"/>
      <c r="E182" s="115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20">
      <c r="A183" s="126"/>
      <c r="B183" s="115"/>
      <c r="C183" s="21"/>
      <c r="D183" s="115"/>
      <c r="E183" s="115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20">
      <c r="A184" s="126"/>
      <c r="B184" s="115"/>
      <c r="C184" s="21"/>
      <c r="D184" s="115"/>
      <c r="E184" s="115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20">
      <c r="A185" s="126"/>
      <c r="B185" s="115"/>
      <c r="C185" s="21"/>
      <c r="D185" s="115"/>
      <c r="E185" s="115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20">
      <c r="A186" s="126"/>
      <c r="B186" s="115"/>
      <c r="C186" s="21"/>
      <c r="D186" s="115"/>
      <c r="E186" s="115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20">
      <c r="A187" s="126"/>
      <c r="B187" s="115"/>
      <c r="C187" s="21"/>
      <c r="D187" s="115"/>
      <c r="E187" s="115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20">
      <c r="A188" s="126"/>
      <c r="B188" s="115"/>
      <c r="C188" s="21"/>
      <c r="D188" s="115"/>
      <c r="E188" s="115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20">
      <c r="A189" s="126"/>
      <c r="B189" s="115"/>
      <c r="C189" s="21"/>
      <c r="D189" s="115"/>
      <c r="E189" s="115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20">
      <c r="A190" s="126"/>
      <c r="B190" s="115"/>
      <c r="C190" s="21"/>
      <c r="D190" s="115"/>
      <c r="E190" s="115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20">
      <c r="A191" s="126"/>
      <c r="B191" s="115"/>
      <c r="C191" s="21"/>
      <c r="D191" s="115"/>
      <c r="E191" s="115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20">
      <c r="A192" s="126"/>
      <c r="B192" s="115"/>
      <c r="C192" s="21"/>
      <c r="D192" s="115"/>
      <c r="E192" s="115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20">
      <c r="A193" s="126"/>
      <c r="B193" s="115"/>
      <c r="C193" s="21"/>
      <c r="D193" s="115"/>
      <c r="E193" s="115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20">
      <c r="A194" s="126"/>
      <c r="B194" s="115"/>
      <c r="C194" s="21"/>
      <c r="D194" s="115"/>
      <c r="E194" s="115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20">
      <c r="A195" s="126"/>
      <c r="B195" s="115"/>
      <c r="C195" s="21"/>
      <c r="D195" s="115"/>
      <c r="E195" s="115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20">
      <c r="A196" s="126"/>
      <c r="B196" s="115"/>
      <c r="C196" s="21"/>
      <c r="D196" s="115"/>
      <c r="E196" s="115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20">
      <c r="A197" s="126"/>
      <c r="B197" s="115"/>
      <c r="C197" s="21"/>
      <c r="D197" s="115"/>
      <c r="E197" s="115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20">
      <c r="A198" s="126"/>
      <c r="B198" s="115"/>
      <c r="C198" s="21"/>
      <c r="D198" s="115"/>
      <c r="E198" s="115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20">
      <c r="A199" s="126"/>
      <c r="B199" s="115"/>
      <c r="C199" s="21"/>
      <c r="D199" s="115"/>
      <c r="E199" s="115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20">
      <c r="A200" s="126"/>
      <c r="B200" s="115"/>
      <c r="C200" s="21"/>
      <c r="D200" s="115"/>
      <c r="E200" s="115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20">
      <c r="A201" s="126"/>
      <c r="B201" s="115"/>
      <c r="C201" s="21"/>
      <c r="D201" s="115"/>
      <c r="E201" s="115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20">
      <c r="A202" s="126"/>
      <c r="B202" s="115"/>
      <c r="C202" s="21"/>
      <c r="D202" s="115"/>
      <c r="E202" s="115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20">
      <c r="A203" s="126"/>
      <c r="B203" s="115"/>
      <c r="C203" s="21"/>
      <c r="D203" s="115"/>
      <c r="E203" s="115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20">
      <c r="A204" s="126"/>
      <c r="B204" s="115"/>
      <c r="C204" s="21"/>
      <c r="D204" s="115"/>
      <c r="E204" s="115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20">
      <c r="A205" s="126"/>
      <c r="B205" s="115"/>
      <c r="C205" s="21"/>
      <c r="D205" s="115"/>
      <c r="E205" s="115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20">
      <c r="A206" s="126"/>
      <c r="B206" s="115"/>
      <c r="C206" s="21"/>
      <c r="D206" s="115"/>
      <c r="E206" s="115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20">
      <c r="A207" s="126"/>
      <c r="B207" s="115"/>
      <c r="C207" s="21"/>
      <c r="D207" s="115"/>
      <c r="E207" s="115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20">
      <c r="A208" s="126"/>
      <c r="B208" s="115"/>
      <c r="C208" s="21"/>
      <c r="D208" s="115"/>
      <c r="E208" s="115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20">
      <c r="A209" s="126"/>
      <c r="B209" s="115"/>
      <c r="C209" s="21"/>
      <c r="D209" s="115"/>
      <c r="E209" s="115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20">
      <c r="A210" s="126"/>
      <c r="B210" s="115"/>
      <c r="C210" s="21"/>
      <c r="D210" s="115"/>
      <c r="E210" s="115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20">
      <c r="A211" s="126"/>
      <c r="B211" s="115"/>
      <c r="C211" s="21"/>
      <c r="D211" s="115"/>
      <c r="E211" s="115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20">
      <c r="A212" s="126"/>
      <c r="B212" s="115"/>
      <c r="C212" s="21"/>
      <c r="D212" s="115"/>
      <c r="E212" s="115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20">
      <c r="A213" s="126"/>
      <c r="B213" s="115"/>
      <c r="C213" s="21"/>
      <c r="D213" s="115"/>
      <c r="E213" s="115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20">
      <c r="A214" s="126"/>
      <c r="B214" s="115"/>
      <c r="C214" s="21"/>
      <c r="D214" s="115"/>
      <c r="E214" s="115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20">
      <c r="A215" s="126"/>
      <c r="B215" s="115"/>
      <c r="C215" s="21"/>
      <c r="D215" s="115"/>
      <c r="E215" s="115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20">
      <c r="A216" s="126"/>
      <c r="B216" s="115"/>
      <c r="C216" s="21"/>
      <c r="D216" s="115"/>
      <c r="E216" s="115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20">
      <c r="A217" s="126"/>
      <c r="B217" s="115"/>
      <c r="C217" s="21"/>
      <c r="D217" s="115"/>
      <c r="E217" s="115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20">
      <c r="A218" s="126"/>
      <c r="B218" s="115"/>
      <c r="C218" s="21"/>
      <c r="D218" s="115"/>
      <c r="E218" s="115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20">
      <c r="A219" s="126"/>
      <c r="B219" s="115"/>
      <c r="C219" s="21"/>
      <c r="D219" s="115"/>
      <c r="E219" s="115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20">
      <c r="A220" s="126"/>
      <c r="B220" s="115"/>
      <c r="C220" s="21"/>
      <c r="D220" s="115"/>
      <c r="E220" s="115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20">
      <c r="A221" s="126"/>
      <c r="B221" s="115"/>
      <c r="C221" s="21"/>
      <c r="D221" s="115"/>
      <c r="E221" s="115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20">
      <c r="A222" s="126"/>
      <c r="B222" s="115"/>
      <c r="C222" s="21"/>
      <c r="D222" s="115"/>
      <c r="E222" s="115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20">
      <c r="A223" s="126"/>
      <c r="B223" s="115"/>
      <c r="C223" s="21"/>
      <c r="D223" s="115"/>
      <c r="E223" s="115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20">
      <c r="A224" s="126"/>
      <c r="B224" s="115"/>
      <c r="C224" s="21"/>
      <c r="D224" s="115"/>
      <c r="E224" s="115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20">
      <c r="A225" s="126"/>
      <c r="B225" s="115"/>
      <c r="C225" s="21"/>
      <c r="D225" s="115"/>
      <c r="E225" s="115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20">
      <c r="A226" s="126"/>
      <c r="B226" s="115"/>
      <c r="C226" s="21"/>
      <c r="D226" s="115"/>
      <c r="E226" s="115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20">
      <c r="A227" s="126"/>
      <c r="B227" s="115"/>
      <c r="C227" s="21"/>
      <c r="D227" s="115"/>
      <c r="E227" s="115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20">
      <c r="A228" s="126"/>
      <c r="B228" s="115"/>
      <c r="C228" s="21"/>
      <c r="D228" s="115"/>
      <c r="E228" s="115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20">
      <c r="A229" s="126"/>
      <c r="B229" s="115"/>
      <c r="C229" s="21"/>
      <c r="D229" s="115"/>
      <c r="E229" s="115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20">
      <c r="A230" s="126"/>
      <c r="B230" s="115"/>
      <c r="C230" s="21"/>
      <c r="D230" s="115"/>
      <c r="E230" s="115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20">
      <c r="A231" s="126"/>
      <c r="B231" s="115"/>
      <c r="C231" s="21"/>
      <c r="D231" s="115"/>
      <c r="E231" s="115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20">
      <c r="A232" s="126"/>
      <c r="B232" s="115"/>
      <c r="C232" s="21"/>
      <c r="D232" s="115"/>
      <c r="E232" s="115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20">
      <c r="A233" s="126"/>
      <c r="B233" s="115"/>
      <c r="C233" s="21"/>
      <c r="D233" s="115"/>
      <c r="E233" s="115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20">
      <c r="A234" s="126"/>
      <c r="B234" s="115"/>
      <c r="C234" s="21"/>
      <c r="D234" s="115"/>
      <c r="E234" s="115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20">
      <c r="A235" s="126"/>
      <c r="B235" s="115"/>
      <c r="C235" s="21"/>
      <c r="D235" s="115"/>
      <c r="E235" s="115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20">
      <c r="A236" s="126"/>
      <c r="B236" s="115"/>
      <c r="C236" s="21"/>
      <c r="D236" s="115"/>
      <c r="E236" s="115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20">
      <c r="A237" s="126"/>
      <c r="B237" s="115"/>
      <c r="C237" s="21"/>
      <c r="D237" s="115"/>
      <c r="E237" s="115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20">
      <c r="A238" s="126"/>
      <c r="B238" s="115"/>
      <c r="C238" s="21"/>
      <c r="D238" s="115"/>
      <c r="E238" s="115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20">
      <c r="A239" s="126"/>
      <c r="B239" s="115"/>
      <c r="C239" s="21"/>
      <c r="D239" s="115"/>
      <c r="E239" s="115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20">
      <c r="A240" s="126"/>
      <c r="B240" s="115"/>
      <c r="C240" s="21"/>
      <c r="D240" s="115"/>
      <c r="E240" s="115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20">
      <c r="A241" s="126"/>
      <c r="B241" s="115"/>
      <c r="C241" s="21"/>
      <c r="D241" s="115"/>
      <c r="E241" s="115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20">
      <c r="A242" s="126"/>
      <c r="B242" s="115"/>
      <c r="C242" s="21"/>
      <c r="D242" s="115"/>
      <c r="E242" s="115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20">
      <c r="A243" s="126"/>
      <c r="B243" s="115"/>
      <c r="C243" s="21"/>
      <c r="D243" s="115"/>
      <c r="E243" s="115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20">
      <c r="A244" s="126"/>
      <c r="B244" s="115"/>
      <c r="C244" s="21"/>
      <c r="D244" s="115"/>
      <c r="E244" s="115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20">
      <c r="A245" s="126"/>
      <c r="B245" s="115"/>
      <c r="C245" s="21"/>
      <c r="D245" s="115"/>
      <c r="E245" s="115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20">
      <c r="A246" s="126"/>
      <c r="B246" s="115"/>
      <c r="C246" s="21"/>
      <c r="D246" s="115"/>
      <c r="E246" s="115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20">
      <c r="A247" s="126"/>
      <c r="B247" s="115"/>
      <c r="C247" s="21"/>
      <c r="D247" s="115"/>
      <c r="E247" s="115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20">
      <c r="A248" s="126"/>
      <c r="B248" s="115"/>
      <c r="C248" s="21"/>
      <c r="D248" s="115"/>
      <c r="E248" s="115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20">
      <c r="A249" s="126"/>
      <c r="B249" s="115"/>
      <c r="C249" s="21"/>
      <c r="D249" s="115"/>
      <c r="E249" s="115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20">
      <c r="A250" s="126"/>
      <c r="B250" s="115"/>
      <c r="C250" s="21"/>
      <c r="D250" s="115"/>
      <c r="E250" s="115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20">
      <c r="A251" s="126"/>
      <c r="B251" s="115"/>
      <c r="C251" s="21"/>
      <c r="D251" s="115"/>
      <c r="E251" s="115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20">
      <c r="A252" s="126"/>
      <c r="B252" s="115"/>
      <c r="C252" s="21"/>
      <c r="D252" s="115"/>
      <c r="E252" s="115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20">
      <c r="A253" s="126"/>
      <c r="B253" s="115"/>
      <c r="C253" s="21"/>
      <c r="D253" s="115"/>
      <c r="E253" s="115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20">
      <c r="A254" s="126"/>
      <c r="B254" s="115"/>
      <c r="C254" s="21"/>
      <c r="D254" s="115"/>
      <c r="E254" s="115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20">
      <c r="A255" s="126"/>
      <c r="B255" s="115"/>
      <c r="C255" s="21"/>
      <c r="D255" s="115"/>
      <c r="E255" s="115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20">
      <c r="A256" s="126"/>
      <c r="B256" s="115"/>
      <c r="C256" s="21"/>
      <c r="D256" s="115"/>
      <c r="E256" s="115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20">
      <c r="A257" s="126"/>
      <c r="B257" s="115"/>
      <c r="C257" s="21"/>
      <c r="D257" s="115"/>
      <c r="E257" s="115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20">
      <c r="A258" s="126"/>
      <c r="B258" s="115"/>
      <c r="C258" s="21"/>
      <c r="D258" s="115"/>
      <c r="E258" s="115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20">
      <c r="A259" s="126"/>
      <c r="B259" s="115"/>
      <c r="C259" s="21"/>
      <c r="D259" s="115"/>
      <c r="E259" s="115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20">
      <c r="A260" s="126"/>
      <c r="B260" s="115"/>
      <c r="C260" s="21"/>
      <c r="D260" s="115"/>
      <c r="E260" s="115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20">
      <c r="A261" s="126"/>
      <c r="B261" s="115"/>
      <c r="C261" s="21"/>
      <c r="D261" s="115"/>
      <c r="E261" s="115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20">
      <c r="A262" s="126"/>
      <c r="B262" s="115"/>
      <c r="C262" s="21"/>
      <c r="D262" s="115"/>
      <c r="E262" s="115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20">
      <c r="A263" s="126"/>
      <c r="B263" s="115"/>
      <c r="C263" s="21"/>
      <c r="D263" s="115"/>
      <c r="E263" s="115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20">
      <c r="A264" s="126"/>
      <c r="B264" s="115"/>
      <c r="C264" s="21"/>
      <c r="D264" s="115"/>
      <c r="E264" s="115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20">
      <c r="A265" s="126"/>
      <c r="B265" s="115"/>
      <c r="C265" s="21"/>
      <c r="D265" s="115"/>
      <c r="E265" s="115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20">
      <c r="A266" s="126"/>
      <c r="B266" s="115"/>
      <c r="C266" s="21"/>
      <c r="D266" s="115"/>
      <c r="E266" s="115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20">
      <c r="A267" s="126"/>
      <c r="B267" s="115"/>
      <c r="C267" s="21"/>
      <c r="D267" s="115"/>
      <c r="E267" s="115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20">
      <c r="A268" s="126"/>
      <c r="B268" s="115"/>
      <c r="C268" s="21"/>
      <c r="D268" s="115"/>
      <c r="E268" s="115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20">
      <c r="A269" s="126"/>
      <c r="B269" s="115"/>
      <c r="C269" s="21"/>
      <c r="D269" s="115"/>
      <c r="E269" s="115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20">
      <c r="A270" s="126"/>
      <c r="B270" s="115"/>
      <c r="C270" s="21"/>
      <c r="D270" s="115"/>
      <c r="E270" s="115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20">
      <c r="A271" s="126"/>
      <c r="B271" s="115"/>
      <c r="C271" s="21"/>
      <c r="D271" s="115"/>
      <c r="E271" s="115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20">
      <c r="A272" s="126"/>
      <c r="B272" s="115"/>
      <c r="C272" s="21"/>
      <c r="D272" s="115"/>
      <c r="E272" s="115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20">
      <c r="A273" s="126"/>
      <c r="B273" s="115"/>
      <c r="C273" s="21"/>
      <c r="D273" s="115"/>
      <c r="E273" s="115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20">
      <c r="A274" s="126"/>
      <c r="B274" s="115"/>
      <c r="C274" s="21"/>
      <c r="D274" s="115"/>
      <c r="E274" s="115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20">
      <c r="A275" s="126"/>
      <c r="B275" s="115"/>
      <c r="C275" s="21"/>
      <c r="D275" s="115"/>
      <c r="E275" s="115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</sheetData>
  <mergeCells count="8">
    <mergeCell ref="A47:A56"/>
    <mergeCell ref="A57:A73"/>
    <mergeCell ref="A74:A75"/>
    <mergeCell ref="A2:A13"/>
    <mergeCell ref="A14:A31"/>
    <mergeCell ref="A34:A36"/>
    <mergeCell ref="A37:A42"/>
    <mergeCell ref="A43:A4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45F06"/>
    <outlinePr summaryBelow="0" summaryRight="0"/>
  </sheetPr>
  <dimension ref="A1:W771"/>
  <sheetViews>
    <sheetView zoomScale="7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53" sqref="F53"/>
    </sheetView>
  </sheetViews>
  <sheetFormatPr defaultColWidth="12.6328125" defaultRowHeight="12.5"/>
  <cols>
    <col min="1" max="1" width="12.453125" customWidth="1"/>
    <col min="2" max="2" width="19" style="101" customWidth="1"/>
    <col min="3" max="3" width="12.453125" customWidth="1"/>
    <col min="4" max="4" width="23" style="99" customWidth="1"/>
    <col min="5" max="5" width="19.90625" style="88" bestFit="1" customWidth="1"/>
    <col min="6" max="6" width="32.81640625" style="99" customWidth="1"/>
    <col min="7" max="26" width="12.453125" customWidth="1"/>
  </cols>
  <sheetData>
    <row r="1" spans="1:21" ht="20">
      <c r="A1" s="1" t="s">
        <v>1254</v>
      </c>
      <c r="B1" s="100" t="s">
        <v>1255</v>
      </c>
      <c r="C1" s="14" t="s">
        <v>1256</v>
      </c>
      <c r="D1" s="128" t="s">
        <v>1257</v>
      </c>
      <c r="E1" s="87" t="s">
        <v>2</v>
      </c>
      <c r="F1" s="132" t="s">
        <v>1258</v>
      </c>
      <c r="G1" s="18" t="s">
        <v>1259</v>
      </c>
      <c r="H1" s="19" t="s">
        <v>1260</v>
      </c>
      <c r="I1" s="19" t="s">
        <v>1261</v>
      </c>
      <c r="J1" s="20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0">
      <c r="A2" s="5" t="s">
        <v>1264</v>
      </c>
      <c r="B2" s="29">
        <v>44988</v>
      </c>
      <c r="C2" s="5" t="s">
        <v>410</v>
      </c>
      <c r="D2" s="129" t="s">
        <v>411</v>
      </c>
      <c r="E2" s="23">
        <v>62811174860</v>
      </c>
      <c r="F2" s="13" t="s">
        <v>1298</v>
      </c>
      <c r="G2" s="24">
        <v>1</v>
      </c>
      <c r="H2" s="25">
        <v>250000</v>
      </c>
      <c r="I2" s="25">
        <v>250000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20">
      <c r="A3" s="5" t="s">
        <v>1281</v>
      </c>
      <c r="B3" s="29">
        <v>44992</v>
      </c>
      <c r="C3" s="5" t="s">
        <v>446</v>
      </c>
      <c r="D3" s="129" t="s">
        <v>18</v>
      </c>
      <c r="E3" s="23">
        <v>628113579161</v>
      </c>
      <c r="F3" s="5" t="s">
        <v>1302</v>
      </c>
      <c r="G3" s="24">
        <v>1</v>
      </c>
      <c r="H3" s="25">
        <v>315000</v>
      </c>
      <c r="I3" s="25">
        <v>315000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0">
      <c r="A4" s="5" t="s">
        <v>1284</v>
      </c>
      <c r="B4" s="29">
        <v>44993</v>
      </c>
      <c r="C4" s="5" t="s">
        <v>455</v>
      </c>
      <c r="D4" s="129" t="s">
        <v>456</v>
      </c>
      <c r="E4" s="23">
        <v>6281249991181</v>
      </c>
      <c r="F4" s="5" t="s">
        <v>1303</v>
      </c>
      <c r="G4" s="24">
        <v>1</v>
      </c>
      <c r="H4" s="25">
        <v>310000</v>
      </c>
      <c r="I4" s="25">
        <v>310000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20">
      <c r="A5" s="5" t="s">
        <v>1284</v>
      </c>
      <c r="B5" s="29">
        <v>45000</v>
      </c>
      <c r="C5" s="5" t="s">
        <v>483</v>
      </c>
      <c r="D5" s="129" t="s">
        <v>484</v>
      </c>
      <c r="E5" s="23">
        <v>6289669732956</v>
      </c>
      <c r="F5" s="5" t="s">
        <v>1306</v>
      </c>
      <c r="G5" s="24">
        <v>1</v>
      </c>
      <c r="H5" s="25">
        <v>275000</v>
      </c>
      <c r="I5" s="25">
        <v>275000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20">
      <c r="A6" s="5" t="s">
        <v>1284</v>
      </c>
      <c r="B6" s="29">
        <v>45140</v>
      </c>
      <c r="C6" s="5" t="s">
        <v>118</v>
      </c>
      <c r="D6" s="129" t="str">
        <f>VLOOKUP($C6,Customer!$A$1:$C$896,2,0)</f>
        <v>Lydia</v>
      </c>
      <c r="E6" s="23">
        <f>VLOOKUP($C6,Customer!$A$1:$C$896,3,0)</f>
        <v>6287854130288</v>
      </c>
      <c r="F6" s="133" t="s">
        <v>1429</v>
      </c>
      <c r="G6" s="24">
        <v>40</v>
      </c>
      <c r="H6" s="25">
        <v>6500</v>
      </c>
      <c r="I6" s="25">
        <f t="shared" ref="I6:I25" si="0">G6*H6</f>
        <v>260000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20">
      <c r="A7" s="5" t="s">
        <v>1275</v>
      </c>
      <c r="B7" s="29">
        <v>45144</v>
      </c>
      <c r="C7" s="5" t="s">
        <v>771</v>
      </c>
      <c r="D7" s="129" t="str">
        <f>VLOOKUP($C7,Customer!$A$1:$C$896,2,0)</f>
        <v>C2O Library</v>
      </c>
      <c r="E7" s="23">
        <f>VLOOKUP($C7,Customer!$A$1:$C$896,3,0)</f>
        <v>6281615221216</v>
      </c>
      <c r="F7" s="133" t="s">
        <v>1429</v>
      </c>
      <c r="G7" s="24">
        <v>100</v>
      </c>
      <c r="H7" s="25">
        <v>6500</v>
      </c>
      <c r="I7" s="25">
        <f t="shared" si="0"/>
        <v>650000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20">
      <c r="A8" s="5" t="s">
        <v>1270</v>
      </c>
      <c r="B8" s="29">
        <v>45150</v>
      </c>
      <c r="C8" s="5" t="s">
        <v>777</v>
      </c>
      <c r="D8" s="129" t="str">
        <f>VLOOKUP($C8,Customer!$A$1:$C$896,2,0)</f>
        <v>Audrey</v>
      </c>
      <c r="E8" s="23">
        <f>VLOOKUP($C8,Customer!$A$1:$C$896,3,0)</f>
        <v>628113579161</v>
      </c>
      <c r="F8" s="133" t="s">
        <v>1430</v>
      </c>
      <c r="G8" s="24">
        <v>1</v>
      </c>
      <c r="H8" s="25">
        <v>250000</v>
      </c>
      <c r="I8" s="25">
        <f t="shared" si="0"/>
        <v>250000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20">
      <c r="A9" s="5" t="s">
        <v>1270</v>
      </c>
      <c r="B9" s="29">
        <v>45150</v>
      </c>
      <c r="C9" s="5" t="s">
        <v>775</v>
      </c>
      <c r="D9" s="129" t="str">
        <f>VLOOKUP($C9,Customer!$A$1:$C$896,2,0)</f>
        <v>Alfi</v>
      </c>
      <c r="E9" s="23">
        <f>VLOOKUP($C9,Customer!$A$1:$C$896,3,0)</f>
        <v>6288217616473</v>
      </c>
      <c r="F9" s="133" t="s">
        <v>1431</v>
      </c>
      <c r="G9" s="24">
        <v>1</v>
      </c>
      <c r="H9" s="25">
        <v>250000</v>
      </c>
      <c r="I9" s="25">
        <f t="shared" si="0"/>
        <v>250000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20">
      <c r="A10" s="5" t="s">
        <v>1281</v>
      </c>
      <c r="B10" s="29">
        <v>45153</v>
      </c>
      <c r="C10" s="5" t="s">
        <v>779</v>
      </c>
      <c r="D10" s="129" t="str">
        <f>VLOOKUP($C10,Customer!$A$1:$C$896,2,0)</f>
        <v>Isna</v>
      </c>
      <c r="E10" s="23">
        <f>VLOOKUP($C10,Customer!$A$1:$C$896,3,0)</f>
        <v>6285235317842</v>
      </c>
      <c r="F10" s="133" t="s">
        <v>1432</v>
      </c>
      <c r="G10" s="24">
        <v>1</v>
      </c>
      <c r="H10" s="25">
        <v>75000</v>
      </c>
      <c r="I10" s="25">
        <f t="shared" si="0"/>
        <v>75000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20">
      <c r="A11" s="5" t="s">
        <v>1275</v>
      </c>
      <c r="B11" s="29">
        <v>45151</v>
      </c>
      <c r="C11" s="5" t="s">
        <v>19</v>
      </c>
      <c r="D11" s="129" t="str">
        <f>VLOOKUP($C11,Customer!$A$1:$C$896,2,0)</f>
        <v>Kumala Sari Dewi</v>
      </c>
      <c r="E11" s="23">
        <f>VLOOKUP($C11,Customer!$A$1:$C$896,3,0)</f>
        <v>628123287383</v>
      </c>
      <c r="F11" s="133" t="s">
        <v>1433</v>
      </c>
      <c r="G11" s="24">
        <v>1</v>
      </c>
      <c r="H11" s="25">
        <v>250000</v>
      </c>
      <c r="I11" s="25">
        <f t="shared" si="0"/>
        <v>250000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20">
      <c r="A12" s="5" t="s">
        <v>1284</v>
      </c>
      <c r="B12" s="29">
        <v>45154</v>
      </c>
      <c r="C12" s="5" t="s">
        <v>47</v>
      </c>
      <c r="D12" s="129" t="str">
        <f>VLOOKUP($C12,Customer!$A$1:$C$896,2,0)</f>
        <v>Nysa</v>
      </c>
      <c r="E12" s="23">
        <f>VLOOKUP($C12,Customer!$A$1:$C$896,3,0)</f>
        <v>6281330970097</v>
      </c>
      <c r="F12" s="133" t="s">
        <v>1434</v>
      </c>
      <c r="G12" s="24">
        <v>1</v>
      </c>
      <c r="H12" s="25">
        <v>250000</v>
      </c>
      <c r="I12" s="25">
        <f t="shared" si="0"/>
        <v>250000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20">
      <c r="A13" s="5" t="s">
        <v>1292</v>
      </c>
      <c r="B13" s="29">
        <v>45155</v>
      </c>
      <c r="C13" s="5" t="s">
        <v>783</v>
      </c>
      <c r="D13" s="129" t="str">
        <f>VLOOKUP($C13,Customer!$A$1:$C$896,2,0)</f>
        <v>Dwiputra Rachman</v>
      </c>
      <c r="E13" s="23">
        <f>VLOOKUP($C13,Customer!$A$1:$C$896,3,0)</f>
        <v>6283849800092</v>
      </c>
      <c r="F13" s="133" t="s">
        <v>1432</v>
      </c>
      <c r="G13" s="24">
        <v>2</v>
      </c>
      <c r="H13" s="25">
        <v>75000</v>
      </c>
      <c r="I13" s="25">
        <f t="shared" si="0"/>
        <v>150000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20">
      <c r="A14" s="5" t="s">
        <v>1292</v>
      </c>
      <c r="B14" s="29">
        <v>45155</v>
      </c>
      <c r="C14" s="5" t="s">
        <v>785</v>
      </c>
      <c r="D14" s="129" t="str">
        <f>VLOOKUP($C14,Customer!$A$1:$C$896,2,0)</f>
        <v>Fina Sulthon</v>
      </c>
      <c r="E14" s="23">
        <f>VLOOKUP($C14,Customer!$A$1:$C$896,3,0)</f>
        <v>6281233021000</v>
      </c>
      <c r="F14" s="133" t="s">
        <v>1435</v>
      </c>
      <c r="G14" s="24">
        <v>1</v>
      </c>
      <c r="H14" s="25">
        <v>100000</v>
      </c>
      <c r="I14" s="25">
        <f t="shared" si="0"/>
        <v>100000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20">
      <c r="A15" s="5" t="s">
        <v>1292</v>
      </c>
      <c r="B15" s="29">
        <v>45155</v>
      </c>
      <c r="C15" s="5" t="s">
        <v>791</v>
      </c>
      <c r="D15" s="129" t="str">
        <f>VLOOKUP($C15,Customer!$A$1:$C$896,2,0)</f>
        <v>Hazni Oktaviana</v>
      </c>
      <c r="E15" s="23">
        <f>VLOOKUP($C15,Customer!$A$1:$C$896,3,0)</f>
        <v>6281286982331</v>
      </c>
      <c r="F15" s="133" t="s">
        <v>1433</v>
      </c>
      <c r="G15" s="24">
        <v>1</v>
      </c>
      <c r="H15" s="25">
        <v>250000</v>
      </c>
      <c r="I15" s="25">
        <f t="shared" si="0"/>
        <v>250000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20">
      <c r="A16" s="5" t="s">
        <v>1270</v>
      </c>
      <c r="B16" s="29">
        <v>45157</v>
      </c>
      <c r="C16" s="5" t="s">
        <v>793</v>
      </c>
      <c r="D16" s="129" t="str">
        <f>VLOOKUP($C16,Customer!$A$1:$C$896,2,0)</f>
        <v>Irna</v>
      </c>
      <c r="E16" s="23">
        <f>VLOOKUP($C16,Customer!$A$1:$C$896,3,0)</f>
        <v>6282230883108</v>
      </c>
      <c r="F16" s="133" t="s">
        <v>1433</v>
      </c>
      <c r="G16" s="24">
        <v>2</v>
      </c>
      <c r="H16" s="25">
        <v>250000</v>
      </c>
      <c r="I16" s="25">
        <f t="shared" si="0"/>
        <v>500000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20">
      <c r="A17" s="5" t="s">
        <v>1270</v>
      </c>
      <c r="B17" s="29">
        <v>45157</v>
      </c>
      <c r="C17" s="5" t="s">
        <v>787</v>
      </c>
      <c r="D17" s="129" t="str">
        <f>VLOOKUP($C17,Customer!$A$1:$C$896,2,0)</f>
        <v>Lillla Ayudyaswara</v>
      </c>
      <c r="E17" s="23">
        <f>VLOOKUP($C17,Customer!$A$1:$C$896,3,0)</f>
        <v>6285755806660</v>
      </c>
      <c r="F17" s="133" t="s">
        <v>1436</v>
      </c>
      <c r="G17" s="24">
        <v>1</v>
      </c>
      <c r="H17" s="25">
        <v>350000</v>
      </c>
      <c r="I17" s="25">
        <f t="shared" si="0"/>
        <v>350000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20">
      <c r="A18" s="5" t="s">
        <v>1275</v>
      </c>
      <c r="B18" s="29">
        <v>45158</v>
      </c>
      <c r="C18" s="5" t="s">
        <v>789</v>
      </c>
      <c r="D18" s="129" t="str">
        <f>VLOOKUP($C18,Customer!$A$1:$C$896,2,0)</f>
        <v>Julian</v>
      </c>
      <c r="E18" s="23">
        <f>VLOOKUP($C18,Customer!$A$1:$C$896,3,0)</f>
        <v>6282233362645</v>
      </c>
      <c r="F18" s="133" t="s">
        <v>1430</v>
      </c>
      <c r="G18" s="24">
        <v>1</v>
      </c>
      <c r="H18" s="25">
        <v>400000</v>
      </c>
      <c r="I18" s="25">
        <f t="shared" si="0"/>
        <v>400000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20">
      <c r="A19" s="5" t="s">
        <v>1281</v>
      </c>
      <c r="B19" s="29">
        <v>45160</v>
      </c>
      <c r="C19" s="5" t="s">
        <v>797</v>
      </c>
      <c r="D19" s="129" t="str">
        <f>VLOOKUP($C19,Customer!$A$1:$C$896,2,0)</f>
        <v>Thomas Rahasia</v>
      </c>
      <c r="E19" s="23">
        <f>VLOOKUP($C19,Customer!$A$1:$C$896,3,0)</f>
        <v>6285646188983</v>
      </c>
      <c r="F19" s="133" t="s">
        <v>1429</v>
      </c>
      <c r="G19" s="24">
        <v>30</v>
      </c>
      <c r="H19" s="25">
        <v>6500</v>
      </c>
      <c r="I19" s="25">
        <f t="shared" si="0"/>
        <v>195000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20">
      <c r="A20" s="5" t="s">
        <v>1281</v>
      </c>
      <c r="B20" s="29">
        <v>45160</v>
      </c>
      <c r="C20" s="5" t="s">
        <v>799</v>
      </c>
      <c r="D20" s="129" t="str">
        <f>VLOOKUP($C20,Customer!$A$1:$C$896,2,0)</f>
        <v>Ricky PSK</v>
      </c>
      <c r="E20" s="23">
        <f>VLOOKUP($C20,Customer!$A$1:$C$896,3,0)</f>
        <v>628118393999</v>
      </c>
      <c r="F20" s="133" t="s">
        <v>1429</v>
      </c>
      <c r="G20" s="24">
        <v>50</v>
      </c>
      <c r="H20" s="25">
        <v>8500</v>
      </c>
      <c r="I20" s="25">
        <f t="shared" si="0"/>
        <v>425000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20">
      <c r="A21" s="5" t="s">
        <v>1281</v>
      </c>
      <c r="B21" s="29">
        <v>45160</v>
      </c>
      <c r="C21" s="5" t="s">
        <v>771</v>
      </c>
      <c r="D21" s="129" t="str">
        <f>VLOOKUP($C21,Customer!$A$1:$C$896,2,0)</f>
        <v>C2O Library</v>
      </c>
      <c r="E21" s="23">
        <f>VLOOKUP($C21,Customer!$A$1:$C$896,3,0)</f>
        <v>6281615221216</v>
      </c>
      <c r="F21" s="133" t="s">
        <v>1429</v>
      </c>
      <c r="G21" s="24">
        <v>100</v>
      </c>
      <c r="H21" s="25">
        <v>6500</v>
      </c>
      <c r="I21" s="25">
        <f t="shared" si="0"/>
        <v>650000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20">
      <c r="A22" s="5" t="s">
        <v>1280</v>
      </c>
      <c r="B22" s="29">
        <v>45166</v>
      </c>
      <c r="C22" s="5" t="s">
        <v>138</v>
      </c>
      <c r="D22" s="129" t="str">
        <f>VLOOKUP($C22,Customer!$A$1:$C$896,2,0)</f>
        <v>Dewi</v>
      </c>
      <c r="E22" s="23">
        <f>VLOOKUP($C22,Customer!$A$1:$C$896,3,0)</f>
        <v>628155000192</v>
      </c>
      <c r="F22" s="133" t="s">
        <v>1310</v>
      </c>
      <c r="G22" s="24">
        <v>1</v>
      </c>
      <c r="H22" s="25">
        <v>150000</v>
      </c>
      <c r="I22" s="25">
        <f t="shared" si="0"/>
        <v>150000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20">
      <c r="A23" s="5" t="s">
        <v>1280</v>
      </c>
      <c r="B23" s="29">
        <v>45166</v>
      </c>
      <c r="C23" s="5" t="s">
        <v>92</v>
      </c>
      <c r="D23" s="129" t="str">
        <f>VLOOKUP($C23,Customer!$A$1:$C$896,2,0)</f>
        <v>Ratna</v>
      </c>
      <c r="E23" s="23">
        <f>VLOOKUP($C23,Customer!$A$1:$C$896,3,0)</f>
        <v>628165453404</v>
      </c>
      <c r="F23" s="133" t="s">
        <v>1430</v>
      </c>
      <c r="G23" s="24">
        <v>1</v>
      </c>
      <c r="H23" s="25">
        <v>250000</v>
      </c>
      <c r="I23" s="25">
        <f t="shared" si="0"/>
        <v>250000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20">
      <c r="A24" s="5" t="s">
        <v>1292</v>
      </c>
      <c r="B24" s="29">
        <v>45169</v>
      </c>
      <c r="C24" s="5" t="s">
        <v>801</v>
      </c>
      <c r="D24" s="129" t="str">
        <f>VLOOKUP($C24,Customer!$A$1:$C$896,2,0)</f>
        <v>Habibah</v>
      </c>
      <c r="E24" s="23">
        <f>VLOOKUP($C24,Customer!$A$1:$C$896,3,0)</f>
        <v>6285735244604</v>
      </c>
      <c r="F24" s="133" t="s">
        <v>1437</v>
      </c>
      <c r="G24" s="24">
        <v>1</v>
      </c>
      <c r="H24" s="25">
        <v>175000</v>
      </c>
      <c r="I24" s="25">
        <f t="shared" si="0"/>
        <v>175000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20">
      <c r="A25" s="5" t="s">
        <v>1292</v>
      </c>
      <c r="B25" s="29">
        <v>45169</v>
      </c>
      <c r="C25" s="5" t="s">
        <v>467</v>
      </c>
      <c r="D25" s="129" t="str">
        <f>VLOOKUP($C25,Customer!$A$1:$C$896,2,0)</f>
        <v>Mutiara</v>
      </c>
      <c r="E25" s="23">
        <f>VLOOKUP($C25,Customer!$A$1:$C$896,3,0)</f>
        <v>6281232222388</v>
      </c>
      <c r="F25" s="133" t="s">
        <v>1429</v>
      </c>
      <c r="G25" s="24">
        <v>30</v>
      </c>
      <c r="H25" s="25">
        <v>6500</v>
      </c>
      <c r="I25" s="25">
        <f t="shared" si="0"/>
        <v>195000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20">
      <c r="A26" s="5" t="s">
        <v>1264</v>
      </c>
      <c r="B26" s="29">
        <v>45177</v>
      </c>
      <c r="C26" s="5" t="s">
        <v>809</v>
      </c>
      <c r="D26" s="129" t="str">
        <f>VLOOKUP($C26,Customer!$A$1:$C$896,2,0)</f>
        <v>Natalia</v>
      </c>
      <c r="E26" s="23">
        <f>VLOOKUP($C26,Customer!$A$1:$C$896,3,0)</f>
        <v>62811373999</v>
      </c>
      <c r="F26" s="133" t="s">
        <v>1438</v>
      </c>
      <c r="G26" s="24">
        <v>1</v>
      </c>
      <c r="H26" s="25">
        <v>250000</v>
      </c>
      <c r="I26" s="25">
        <f>H26*G26</f>
        <v>250000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20">
      <c r="A27" s="5" t="s">
        <v>1280</v>
      </c>
      <c r="B27" s="29">
        <v>45180</v>
      </c>
      <c r="C27" s="5" t="s">
        <v>467</v>
      </c>
      <c r="D27" s="129" t="str">
        <f>VLOOKUP($C27,Customer!$A$1:$C$896,2,0)</f>
        <v>Mutiara</v>
      </c>
      <c r="E27" s="23">
        <f>VLOOKUP($C27,Customer!$A$1:$C$896,3,0)</f>
        <v>6281232222388</v>
      </c>
      <c r="F27" s="133" t="s">
        <v>1439</v>
      </c>
      <c r="G27" s="24">
        <v>1</v>
      </c>
      <c r="H27" s="25">
        <v>72000</v>
      </c>
      <c r="I27" s="25">
        <v>72000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20">
      <c r="A28" s="5" t="s">
        <v>1275</v>
      </c>
      <c r="B28" s="29">
        <v>45179</v>
      </c>
      <c r="C28" s="5" t="s">
        <v>771</v>
      </c>
      <c r="D28" s="129" t="str">
        <f>VLOOKUP($C28,Customer!$A$1:$C$896,2,0)</f>
        <v>C2O Library</v>
      </c>
      <c r="E28" s="23">
        <f>VLOOKUP($C28,Customer!$A$1:$C$896,3,0)</f>
        <v>6281615221216</v>
      </c>
      <c r="F28" s="133" t="s">
        <v>1429</v>
      </c>
      <c r="G28" s="24">
        <v>120</v>
      </c>
      <c r="H28" s="25">
        <v>6500</v>
      </c>
      <c r="I28" s="25">
        <f t="shared" ref="I28:I33" si="1">G28*H28</f>
        <v>780000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20">
      <c r="A29" s="5" t="s">
        <v>1280</v>
      </c>
      <c r="B29" s="29">
        <v>45187</v>
      </c>
      <c r="C29" s="5" t="s">
        <v>815</v>
      </c>
      <c r="D29" s="129" t="str">
        <f>VLOOKUP($C29,Customer!$A$1:$C$896,2,0)</f>
        <v>Mita Andarwati</v>
      </c>
      <c r="E29" s="23">
        <f>VLOOKUP($C29,Customer!$A$1:$C$896,3,0)</f>
        <v>6281331636374</v>
      </c>
      <c r="F29" s="133" t="s">
        <v>1268</v>
      </c>
      <c r="G29" s="24">
        <v>1</v>
      </c>
      <c r="H29" s="25">
        <v>250000</v>
      </c>
      <c r="I29" s="25">
        <f t="shared" si="1"/>
        <v>250000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20">
      <c r="A30" s="5" t="s">
        <v>1281</v>
      </c>
      <c r="B30" s="29">
        <v>45188</v>
      </c>
      <c r="C30" s="5" t="s">
        <v>118</v>
      </c>
      <c r="D30" s="129" t="str">
        <f>VLOOKUP($C30,Customer!$A$1:$C$896,2,0)</f>
        <v>Lydia</v>
      </c>
      <c r="E30" s="23">
        <f>VLOOKUP($C30,Customer!$A$1:$C$896,3,0)</f>
        <v>6287854130288</v>
      </c>
      <c r="F30" s="133" t="s">
        <v>1429</v>
      </c>
      <c r="G30" s="24">
        <v>50</v>
      </c>
      <c r="H30" s="25">
        <v>6500</v>
      </c>
      <c r="I30" s="25">
        <f t="shared" si="1"/>
        <v>325000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20">
      <c r="A31" s="5" t="s">
        <v>1292</v>
      </c>
      <c r="B31" s="29">
        <v>45190</v>
      </c>
      <c r="C31" s="5" t="s">
        <v>817</v>
      </c>
      <c r="D31" s="129" t="str">
        <f>VLOOKUP($C31,Customer!$A$1:$C$896,2,0)</f>
        <v>Maya Rachman</v>
      </c>
      <c r="E31" s="23">
        <f>VLOOKUP($C31,Customer!$A$1:$C$896,3,0)</f>
        <v>6281330893450</v>
      </c>
      <c r="F31" s="133" t="s">
        <v>1433</v>
      </c>
      <c r="G31" s="24">
        <v>1</v>
      </c>
      <c r="H31" s="25">
        <v>250000</v>
      </c>
      <c r="I31" s="25">
        <f t="shared" si="1"/>
        <v>250000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20">
      <c r="A32" s="5" t="s">
        <v>1292</v>
      </c>
      <c r="B32" s="29">
        <v>45190</v>
      </c>
      <c r="C32" s="5" t="s">
        <v>817</v>
      </c>
      <c r="D32" s="129" t="str">
        <f>VLOOKUP($C32,Customer!$A$1:$C$896,2,0)</f>
        <v>Maya Rachman</v>
      </c>
      <c r="E32" s="23">
        <f>VLOOKUP($C32,Customer!$A$1:$C$896,3,0)</f>
        <v>6281330893450</v>
      </c>
      <c r="F32" s="133" t="s">
        <v>1441</v>
      </c>
      <c r="G32" s="24">
        <v>1</v>
      </c>
      <c r="H32" s="25">
        <v>90000</v>
      </c>
      <c r="I32" s="25">
        <f t="shared" si="1"/>
        <v>90000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20">
      <c r="A33" s="5" t="s">
        <v>1270</v>
      </c>
      <c r="B33" s="29">
        <v>45199</v>
      </c>
      <c r="C33" s="5" t="s">
        <v>369</v>
      </c>
      <c r="D33" s="129" t="str">
        <f>VLOOKUP($C33,Customer!$A$1:$C$896,2,0)</f>
        <v>Indah Ummu Erdana</v>
      </c>
      <c r="E33" s="23">
        <f>VLOOKUP($C33,Customer!$A$1:$C$896,3,0)</f>
        <v>6282131385541</v>
      </c>
      <c r="F33" s="133" t="s">
        <v>1442</v>
      </c>
      <c r="G33" s="24">
        <v>1</v>
      </c>
      <c r="H33" s="25">
        <v>90000</v>
      </c>
      <c r="I33" s="25">
        <f t="shared" si="1"/>
        <v>90000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20">
      <c r="A34" s="5" t="s">
        <v>1281</v>
      </c>
      <c r="B34" s="29">
        <v>45202</v>
      </c>
      <c r="C34" s="5" t="s">
        <v>799</v>
      </c>
      <c r="D34" s="129" t="str">
        <f>VLOOKUP($C34,Customer!$A$1:$C$896,2,0)</f>
        <v>Ricky PSK</v>
      </c>
      <c r="E34" s="23">
        <f>VLOOKUP($C34,Customer!$A$1:$C$896,3,0)</f>
        <v>628118393999</v>
      </c>
      <c r="F34" s="133" t="s">
        <v>1429</v>
      </c>
      <c r="G34" s="24">
        <v>50</v>
      </c>
      <c r="H34" s="25">
        <v>8500</v>
      </c>
      <c r="I34" s="25">
        <f t="shared" ref="I34:I38" si="2">H34*G34</f>
        <v>425000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20">
      <c r="A35" s="5" t="s">
        <v>1280</v>
      </c>
      <c r="B35" s="29">
        <v>45208</v>
      </c>
      <c r="C35" s="5" t="s">
        <v>771</v>
      </c>
      <c r="D35" s="129" t="str">
        <f>VLOOKUP($C35,Customer!$A$1:$C$896,2,0)</f>
        <v>C2O Library</v>
      </c>
      <c r="E35" s="23">
        <f>VLOOKUP($C35,Customer!$A$1:$C$896,3,0)</f>
        <v>6281615221216</v>
      </c>
      <c r="F35" s="133" t="s">
        <v>1429</v>
      </c>
      <c r="G35" s="24">
        <v>100</v>
      </c>
      <c r="H35" s="25">
        <v>6500</v>
      </c>
      <c r="I35" s="25">
        <f t="shared" si="2"/>
        <v>650000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20">
      <c r="A36" s="5" t="s">
        <v>1280</v>
      </c>
      <c r="B36" s="29">
        <v>45215</v>
      </c>
      <c r="C36" s="5" t="s">
        <v>799</v>
      </c>
      <c r="D36" s="129" t="str">
        <f>VLOOKUP($C36,Customer!$A$1:$C$896,2,0)</f>
        <v>Ricky PSK</v>
      </c>
      <c r="E36" s="23">
        <f>VLOOKUP($C36,Customer!$A$1:$C$896,3,0)</f>
        <v>628118393999</v>
      </c>
      <c r="F36" s="133" t="s">
        <v>1429</v>
      </c>
      <c r="G36" s="24">
        <v>50</v>
      </c>
      <c r="H36" s="25">
        <v>6500</v>
      </c>
      <c r="I36" s="25">
        <f t="shared" si="2"/>
        <v>325000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20">
      <c r="A37" s="5" t="s">
        <v>1284</v>
      </c>
      <c r="B37" s="29">
        <v>45223</v>
      </c>
      <c r="C37" s="5" t="s">
        <v>1166</v>
      </c>
      <c r="D37" s="129" t="str">
        <f>VLOOKUP($C37,Customer!$A$1:$C$896,2,0)</f>
        <v>Deede She Radio</v>
      </c>
      <c r="E37" s="23">
        <f>VLOOKUP($C37,Customer!$A$1:$C$896,3,0)</f>
        <v>6285736341023</v>
      </c>
      <c r="F37" s="133" t="s">
        <v>1443</v>
      </c>
      <c r="G37" s="24">
        <v>1</v>
      </c>
      <c r="H37" s="25">
        <v>250000</v>
      </c>
      <c r="I37" s="25">
        <f t="shared" si="2"/>
        <v>250000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20">
      <c r="A38" s="5" t="s">
        <v>1264</v>
      </c>
      <c r="B38" s="29">
        <v>45226</v>
      </c>
      <c r="C38" s="5" t="s">
        <v>120</v>
      </c>
      <c r="D38" s="129" t="str">
        <f>VLOOKUP($C38,Customer!$A$1:$C$896,2,0)</f>
        <v>Saski</v>
      </c>
      <c r="E38" s="6">
        <f>VLOOKUP($C38,Customer!$A$1:$C$896,3,0)</f>
        <v>6282141016689</v>
      </c>
      <c r="F38" s="133" t="s">
        <v>1444</v>
      </c>
      <c r="G38" s="24">
        <v>1</v>
      </c>
      <c r="H38" s="25">
        <v>276000</v>
      </c>
      <c r="I38" s="25">
        <f t="shared" si="2"/>
        <v>276000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0">
      <c r="A39" s="5" t="s">
        <v>1284</v>
      </c>
      <c r="B39" s="29">
        <v>45245</v>
      </c>
      <c r="C39" s="5" t="s">
        <v>467</v>
      </c>
      <c r="D39" s="129" t="str">
        <f>VLOOKUP($C39,Customer!$A$1:$C$896,2,0)</f>
        <v>Mutiara</v>
      </c>
      <c r="E39" s="6">
        <f>VLOOKUP($C39,Customer!$A$1:$C$896,3,0)</f>
        <v>6281232222388</v>
      </c>
      <c r="F39" s="133" t="s">
        <v>1442</v>
      </c>
      <c r="G39" s="24">
        <v>1</v>
      </c>
      <c r="H39" s="25">
        <v>90000</v>
      </c>
      <c r="I39" s="25">
        <f t="shared" ref="I39:I40" si="3">H39*G39</f>
        <v>90000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20">
      <c r="A40" s="5" t="s">
        <v>1284</v>
      </c>
      <c r="B40" s="29">
        <v>45245</v>
      </c>
      <c r="C40" s="5" t="s">
        <v>467</v>
      </c>
      <c r="D40" s="129" t="str">
        <f>VLOOKUP($C40,Customer!$A$1:$C$896,2,0)</f>
        <v>Mutiara</v>
      </c>
      <c r="E40" s="6">
        <f>VLOOKUP($C40,Customer!$A$1:$C$896,3,0)</f>
        <v>6281232222388</v>
      </c>
      <c r="F40" s="133" t="s">
        <v>1418</v>
      </c>
      <c r="G40" s="24">
        <v>35</v>
      </c>
      <c r="H40" s="25">
        <v>6500</v>
      </c>
      <c r="I40" s="25">
        <f t="shared" si="3"/>
        <v>227500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20">
      <c r="A41" s="5" t="s">
        <v>1292</v>
      </c>
      <c r="B41" s="29">
        <v>45239</v>
      </c>
      <c r="C41" s="5" t="s">
        <v>843</v>
      </c>
      <c r="D41" s="129" t="str">
        <f>VLOOKUP($C41,Customer!$A$1:$C$896,2,0)</f>
        <v>Annisa Fardianti</v>
      </c>
      <c r="E41" s="6">
        <f>VLOOKUP($C41,Customer!$A$1:$C$896,3,0)</f>
        <v>6281233666632</v>
      </c>
      <c r="F41" s="133" t="s">
        <v>1445</v>
      </c>
      <c r="G41" s="24">
        <v>1</v>
      </c>
      <c r="H41" s="25">
        <v>50000</v>
      </c>
      <c r="I41" s="25">
        <v>50000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20">
      <c r="A42" s="5" t="s">
        <v>1264</v>
      </c>
      <c r="B42" s="29">
        <v>45247</v>
      </c>
      <c r="C42" s="13" t="s">
        <v>771</v>
      </c>
      <c r="D42" s="129" t="str">
        <f>VLOOKUP($C42,Customer!$A$1:$C$896,2,0)</f>
        <v>C2O Library</v>
      </c>
      <c r="E42" s="23">
        <f>VLOOKUP($C42,Customer!$A$1:$C$896,3,0)</f>
        <v>6281615221216</v>
      </c>
      <c r="F42" s="133" t="s">
        <v>1429</v>
      </c>
      <c r="G42" s="24">
        <v>100</v>
      </c>
      <c r="H42" s="25">
        <v>6500</v>
      </c>
      <c r="I42" s="25">
        <f t="shared" ref="I42:I45" si="4">G42*H42</f>
        <v>650000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20">
      <c r="A43" s="5" t="s">
        <v>1264</v>
      </c>
      <c r="B43" s="29">
        <v>45247</v>
      </c>
      <c r="C43" s="12" t="s">
        <v>799</v>
      </c>
      <c r="D43" s="129" t="str">
        <f>VLOOKUP($C43,Customer!$A$1:$C$896,2,0)</f>
        <v>Ricky PSK</v>
      </c>
      <c r="E43" s="23">
        <f>VLOOKUP($C43,Customer!$A$1:$C$896,3,0)</f>
        <v>628118393999</v>
      </c>
      <c r="F43" s="133" t="s">
        <v>1429</v>
      </c>
      <c r="G43" s="24">
        <v>50</v>
      </c>
      <c r="H43" s="25">
        <v>8500</v>
      </c>
      <c r="I43" s="25">
        <f t="shared" si="4"/>
        <v>425000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20">
      <c r="A44" s="5" t="s">
        <v>1275</v>
      </c>
      <c r="B44" s="29">
        <v>45256</v>
      </c>
      <c r="C44" s="5" t="s">
        <v>853</v>
      </c>
      <c r="D44" s="129" t="str">
        <f>VLOOKUP($C44,Customer!$A$1:$C$896,2,0)</f>
        <v>Yenny Wulandari</v>
      </c>
      <c r="E44" s="23">
        <f>VLOOKUP($C44,Customer!$A$1:$C$896,3,0)</f>
        <v>628123577539</v>
      </c>
      <c r="F44" s="133" t="s">
        <v>1446</v>
      </c>
      <c r="G44" s="24">
        <v>1</v>
      </c>
      <c r="H44" s="25">
        <v>275000</v>
      </c>
      <c r="I44" s="25">
        <f t="shared" si="4"/>
        <v>275000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20">
      <c r="A45" s="5" t="s">
        <v>1275</v>
      </c>
      <c r="B45" s="29">
        <v>45256</v>
      </c>
      <c r="C45" s="5" t="s">
        <v>853</v>
      </c>
      <c r="D45" s="129" t="str">
        <f>VLOOKUP($C45,Customer!$A$1:$C$896,2,0)</f>
        <v>Yenny Wulandari</v>
      </c>
      <c r="E45" s="23">
        <f>VLOOKUP($C45,Customer!$A$1:$C$896,3,0)</f>
        <v>628123577539</v>
      </c>
      <c r="F45" s="133" t="s">
        <v>1315</v>
      </c>
      <c r="G45" s="24">
        <v>1</v>
      </c>
      <c r="H45" s="25">
        <v>64000</v>
      </c>
      <c r="I45" s="25">
        <f t="shared" si="4"/>
        <v>64000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20">
      <c r="A46" s="5" t="s">
        <v>1292</v>
      </c>
      <c r="B46" s="29">
        <v>45260</v>
      </c>
      <c r="C46" s="5" t="s">
        <v>861</v>
      </c>
      <c r="D46" s="130" t="str">
        <f>VLOOKUP($C46,Customer!$A$1:$C$896,2,0)</f>
        <v>Yasmine</v>
      </c>
      <c r="E46" s="23">
        <f>VLOOKUP($C46,Customer!$A$1:$C$896,3,0)</f>
        <v>6285220254800</v>
      </c>
      <c r="F46" s="133" t="s">
        <v>1433</v>
      </c>
      <c r="G46" s="24">
        <v>1</v>
      </c>
      <c r="H46" s="25">
        <v>350000</v>
      </c>
      <c r="I46" s="25">
        <v>350000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20">
      <c r="A47" s="5" t="s">
        <v>1292</v>
      </c>
      <c r="B47" s="29">
        <v>45260</v>
      </c>
      <c r="C47" s="5" t="s">
        <v>863</v>
      </c>
      <c r="D47" s="130" t="str">
        <f>VLOOKUP($C47,Customer!$A$1:$C$896,2,0)</f>
        <v>Krisna</v>
      </c>
      <c r="E47" s="23">
        <f>VLOOKUP($C47,Customer!$A$1:$C$896,3,0)</f>
        <v>6281233455871</v>
      </c>
      <c r="F47" s="133" t="s">
        <v>1447</v>
      </c>
      <c r="G47" s="24">
        <v>1</v>
      </c>
      <c r="H47" s="25">
        <v>365000</v>
      </c>
      <c r="I47" s="25">
        <v>365000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20">
      <c r="A48" s="5" t="s">
        <v>1292</v>
      </c>
      <c r="B48" s="29">
        <v>45260</v>
      </c>
      <c r="C48" s="5" t="s">
        <v>865</v>
      </c>
      <c r="D48" s="130" t="str">
        <f>VLOOKUP($C48,Customer!$A$1:$C$896,2,0)</f>
        <v>Diby</v>
      </c>
      <c r="E48" s="23">
        <f>VLOOKUP($C48,Customer!$A$1:$C$896,3,0)</f>
        <v>6289649110718</v>
      </c>
      <c r="F48" s="133" t="s">
        <v>1448</v>
      </c>
      <c r="G48" s="24">
        <v>1</v>
      </c>
      <c r="H48" s="25">
        <v>365000</v>
      </c>
      <c r="I48" s="25">
        <v>365000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3" ht="20">
      <c r="A49" s="5" t="s">
        <v>1292</v>
      </c>
      <c r="B49" s="29">
        <v>45267</v>
      </c>
      <c r="C49" s="5" t="s">
        <v>867</v>
      </c>
      <c r="D49" s="129" t="str">
        <f>VLOOKUP($C49,Customer!$A$1:$C$896,2,0)</f>
        <v>Melva Tobing</v>
      </c>
      <c r="E49" s="23">
        <f>VLOOKUP($C49,Customer!$A$1:$C$896,3,0)</f>
        <v>6281315901046</v>
      </c>
      <c r="F49" s="133" t="s">
        <v>1430</v>
      </c>
      <c r="G49" s="24">
        <v>1</v>
      </c>
      <c r="H49" s="25">
        <v>315000</v>
      </c>
      <c r="I49" s="25">
        <f t="shared" ref="I49:I50" si="5">G49*H49</f>
        <v>315000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3" ht="20">
      <c r="A50" s="5" t="s">
        <v>1292</v>
      </c>
      <c r="B50" s="29">
        <v>45267</v>
      </c>
      <c r="C50" s="5" t="s">
        <v>867</v>
      </c>
      <c r="D50" s="129" t="str">
        <f>VLOOKUP($C50,Customer!$A$1:$C$896,2,0)</f>
        <v>Melva Tobing</v>
      </c>
      <c r="E50" s="23">
        <f>VLOOKUP($C50,Customer!$A$1:$C$896,3,0)</f>
        <v>6281315901046</v>
      </c>
      <c r="F50" s="133" t="s">
        <v>1442</v>
      </c>
      <c r="G50" s="24">
        <v>2</v>
      </c>
      <c r="H50" s="25">
        <v>100000</v>
      </c>
      <c r="I50" s="25">
        <f t="shared" si="5"/>
        <v>200000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3" ht="20">
      <c r="A51" s="5" t="s">
        <v>1264</v>
      </c>
      <c r="B51" s="29">
        <v>45261</v>
      </c>
      <c r="C51" s="5" t="s">
        <v>3</v>
      </c>
      <c r="D51" s="129" t="s">
        <v>4</v>
      </c>
      <c r="E51" s="23" t="s">
        <v>1328</v>
      </c>
      <c r="F51" s="5" t="s">
        <v>1298</v>
      </c>
      <c r="G51" s="24">
        <f t="shared" ref="G51:G52" si="6">$G$53</f>
        <v>1</v>
      </c>
      <c r="H51" s="33">
        <f>VLOOKUP($F51,Produk!$B$2:$C$75,2,0)</f>
        <v>250000</v>
      </c>
      <c r="I51" s="33">
        <f t="shared" ref="I51:I52" si="7">H51*G51</f>
        <v>250000</v>
      </c>
      <c r="J51" s="30"/>
      <c r="K51" s="5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20">
      <c r="A52" s="5" t="s">
        <v>1264</v>
      </c>
      <c r="B52" s="29">
        <v>45261</v>
      </c>
      <c r="C52" s="5" t="s">
        <v>3</v>
      </c>
      <c r="D52" s="129" t="s">
        <v>4</v>
      </c>
      <c r="E52" s="23" t="s">
        <v>1328</v>
      </c>
      <c r="F52" s="5" t="s">
        <v>1340</v>
      </c>
      <c r="G52" s="24">
        <f t="shared" si="6"/>
        <v>1</v>
      </c>
      <c r="H52" s="33">
        <f>VLOOKUP($F52,Produk!$B$2:$C$75,2,0)</f>
        <v>450000</v>
      </c>
      <c r="I52" s="33">
        <f t="shared" si="7"/>
        <v>450000</v>
      </c>
      <c r="J52" s="30"/>
      <c r="K52" s="5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20">
      <c r="A53" s="5" t="s">
        <v>1280</v>
      </c>
      <c r="B53" s="29">
        <v>45271</v>
      </c>
      <c r="C53" s="5" t="s">
        <v>879</v>
      </c>
      <c r="D53" s="129" t="str">
        <f>VLOOKUP($C53,Customer!$A$1:$C$896,2,0)</f>
        <v>Lailatul Fitriyah</v>
      </c>
      <c r="E53" s="23">
        <f>VLOOKUP($C53,Customer!$A$1:$C$896,3,0)</f>
        <v>6289616696036</v>
      </c>
      <c r="F53" s="133" t="s">
        <v>1449</v>
      </c>
      <c r="G53" s="24">
        <v>1</v>
      </c>
      <c r="H53" s="25">
        <v>100000</v>
      </c>
      <c r="I53" s="25">
        <v>100000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3" ht="20">
      <c r="A54" s="5" t="s">
        <v>1280</v>
      </c>
      <c r="B54" s="29">
        <v>45278</v>
      </c>
      <c r="C54" s="12" t="s">
        <v>799</v>
      </c>
      <c r="D54" s="129" t="str">
        <f>VLOOKUP($C54,Customer!$A$1:$C$896,2,0)</f>
        <v>Ricky PSK</v>
      </c>
      <c r="E54" s="23">
        <f>VLOOKUP($C54,Customer!$A$1:$C$896,3,0)</f>
        <v>628118393999</v>
      </c>
      <c r="F54" s="133" t="s">
        <v>1429</v>
      </c>
      <c r="G54" s="24">
        <v>50</v>
      </c>
      <c r="H54" s="25">
        <v>6500</v>
      </c>
      <c r="I54" s="25">
        <f>G54*H54</f>
        <v>325000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3" ht="20">
      <c r="A55" s="5" t="s">
        <v>1280</v>
      </c>
      <c r="B55" s="29">
        <v>45285</v>
      </c>
      <c r="C55" s="5" t="s">
        <v>853</v>
      </c>
      <c r="D55" s="129" t="str">
        <f>VLOOKUP($C55,Customer!$A$1:$C$896,2,0)</f>
        <v>Yenny Wulandari</v>
      </c>
      <c r="E55" s="23">
        <f>VLOOKUP($C55,Customer!$A$1:$C$896,3,0)</f>
        <v>628123577539</v>
      </c>
      <c r="F55" s="133" t="s">
        <v>1450</v>
      </c>
      <c r="G55" s="24">
        <v>1</v>
      </c>
      <c r="H55" s="25">
        <v>350000</v>
      </c>
      <c r="I55" s="25">
        <v>370000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3" ht="20">
      <c r="A56" s="5" t="s">
        <v>1281</v>
      </c>
      <c r="B56" s="29">
        <v>45286</v>
      </c>
      <c r="C56" s="5" t="s">
        <v>901</v>
      </c>
      <c r="D56" s="129" t="str">
        <f>VLOOKUP($C56,Customer!$A$1:$C$896,2,0)</f>
        <v>Ria</v>
      </c>
      <c r="E56" s="23">
        <f>VLOOKUP($C56,Customer!$A$1:$C$896,3,0)</f>
        <v>62818405704</v>
      </c>
      <c r="F56" s="133" t="s">
        <v>1451</v>
      </c>
      <c r="G56" s="24">
        <v>1</v>
      </c>
      <c r="H56" s="25">
        <v>175000</v>
      </c>
      <c r="I56" s="25">
        <v>175000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3" ht="20">
      <c r="A57" s="5" t="s">
        <v>1292</v>
      </c>
      <c r="B57" s="34">
        <v>45295</v>
      </c>
      <c r="C57" s="12" t="s">
        <v>799</v>
      </c>
      <c r="D57" s="130" t="str">
        <f>VLOOKUP($C57,Customer!$A$1:$C$896,2,0)</f>
        <v>Ricky PSK</v>
      </c>
      <c r="E57" s="37">
        <f>VLOOKUP($C57,Customer!$A$1:$C$896,3,0)</f>
        <v>628118393999</v>
      </c>
      <c r="F57" s="134" t="s">
        <v>1285</v>
      </c>
      <c r="G57" s="69">
        <v>50</v>
      </c>
      <c r="H57" s="70">
        <v>8500</v>
      </c>
      <c r="I57" s="70">
        <f t="shared" ref="I57:I64" si="8">H57*G57</f>
        <v>425000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3" ht="20">
      <c r="A58" s="35" t="s">
        <v>1264</v>
      </c>
      <c r="B58" s="29">
        <v>45296</v>
      </c>
      <c r="C58" s="13" t="s">
        <v>924</v>
      </c>
      <c r="D58" s="130" t="str">
        <f>VLOOKUP($C58,Customer!$A$1:$C$896,2,0)</f>
        <v>Ananda Zaky</v>
      </c>
      <c r="E58" s="37">
        <f>VLOOKUP($C58,Customer!$A$1:$C$896,3,0)</f>
        <v>6287866898007</v>
      </c>
      <c r="F58" s="135" t="s">
        <v>1340</v>
      </c>
      <c r="G58" s="71">
        <v>1</v>
      </c>
      <c r="H58" s="72">
        <v>225000</v>
      </c>
      <c r="I58" s="70">
        <f t="shared" si="8"/>
        <v>225000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3" ht="20">
      <c r="A59" s="35" t="s">
        <v>1270</v>
      </c>
      <c r="B59" s="29">
        <v>45297</v>
      </c>
      <c r="C59" s="13" t="s">
        <v>186</v>
      </c>
      <c r="D59" s="130" t="str">
        <f>VLOOKUP($C59,Customer!$A$1:$C$896,2,0)</f>
        <v>Khansa</v>
      </c>
      <c r="E59" s="37">
        <f>VLOOKUP($C59,Customer!$A$1:$C$896,3,0)</f>
        <v>628113000964</v>
      </c>
      <c r="F59" s="135" t="s">
        <v>1315</v>
      </c>
      <c r="G59" s="71">
        <v>16</v>
      </c>
      <c r="H59" s="72">
        <v>6500</v>
      </c>
      <c r="I59" s="70">
        <f t="shared" si="8"/>
        <v>104000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3" ht="20">
      <c r="A60" s="35" t="s">
        <v>1281</v>
      </c>
      <c r="B60" s="29">
        <v>45300</v>
      </c>
      <c r="C60" s="13" t="s">
        <v>771</v>
      </c>
      <c r="D60" s="130" t="str">
        <f>VLOOKUP($C60,Customer!$A$1:$C$896,2,0)</f>
        <v>C2O Library</v>
      </c>
      <c r="E60" s="37">
        <f>VLOOKUP($C60,Customer!$A$1:$C$896,3,0)</f>
        <v>6281615221216</v>
      </c>
      <c r="F60" s="135" t="s">
        <v>1285</v>
      </c>
      <c r="G60" s="71">
        <v>102</v>
      </c>
      <c r="H60" s="72">
        <v>6500</v>
      </c>
      <c r="I60" s="70">
        <f t="shared" si="8"/>
        <v>663000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3" ht="20">
      <c r="A61" s="35" t="s">
        <v>1292</v>
      </c>
      <c r="B61" s="29">
        <v>45302</v>
      </c>
      <c r="C61" s="13" t="s">
        <v>932</v>
      </c>
      <c r="D61" s="130" t="str">
        <f>VLOOKUP($C61,Customer!$A$1:$C$896,2,0)</f>
        <v>Mahda Wulandani</v>
      </c>
      <c r="E61" s="37">
        <f>VLOOKUP($C61,Customer!$A$1:$C$896,3,0)</f>
        <v>6281233231014</v>
      </c>
      <c r="F61" s="135" t="s">
        <v>1452</v>
      </c>
      <c r="G61" s="71">
        <v>1</v>
      </c>
      <c r="H61" s="72">
        <v>400000</v>
      </c>
      <c r="I61" s="70">
        <f t="shared" si="8"/>
        <v>400000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3" ht="20">
      <c r="A62" s="35" t="s">
        <v>1292</v>
      </c>
      <c r="B62" s="29">
        <v>45302</v>
      </c>
      <c r="C62" s="13" t="s">
        <v>936</v>
      </c>
      <c r="D62" s="130" t="str">
        <f>VLOOKUP($C62,Customer!$A$1:$C$896,2,0)</f>
        <v>Putri Dwitasari</v>
      </c>
      <c r="E62" s="37">
        <f>VLOOKUP($C62,Customer!$A$1:$C$896,3,0)</f>
        <v>6281803224141</v>
      </c>
      <c r="F62" s="135" t="s">
        <v>1453</v>
      </c>
      <c r="G62" s="71">
        <v>1</v>
      </c>
      <c r="H62" s="72">
        <v>310000</v>
      </c>
      <c r="I62" s="70">
        <f t="shared" si="8"/>
        <v>310000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3" ht="20">
      <c r="A63" s="35" t="s">
        <v>1280</v>
      </c>
      <c r="B63" s="29">
        <v>45313</v>
      </c>
      <c r="C63" s="13" t="s">
        <v>965</v>
      </c>
      <c r="D63" s="130" t="str">
        <f>VLOOKUP($C63,Customer!$A$1:$C$896,2,0)</f>
        <v>Isyana</v>
      </c>
      <c r="E63" s="37">
        <f>VLOOKUP($C63,Customer!$A$1:$C$896,3,0)</f>
        <v>6282333817636</v>
      </c>
      <c r="F63" s="135" t="s">
        <v>1454</v>
      </c>
      <c r="G63" s="71">
        <v>1</v>
      </c>
      <c r="H63" s="72">
        <v>275000</v>
      </c>
      <c r="I63" s="70">
        <f t="shared" si="8"/>
        <v>275000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3" ht="20">
      <c r="A64" s="35" t="s">
        <v>1281</v>
      </c>
      <c r="B64" s="29">
        <v>45321</v>
      </c>
      <c r="C64" s="13" t="s">
        <v>981</v>
      </c>
      <c r="D64" s="130" t="str">
        <f>VLOOKUP($C64,Customer!$A$1:$C$896,2,0)</f>
        <v>Ilham Ramadhan</v>
      </c>
      <c r="E64" s="37">
        <f>VLOOKUP($C64,Customer!$A$1:$C$896,3,0)</f>
        <v>6287758357497</v>
      </c>
      <c r="F64" s="135" t="s">
        <v>1455</v>
      </c>
      <c r="G64" s="71">
        <v>1</v>
      </c>
      <c r="H64" s="72">
        <v>80000</v>
      </c>
      <c r="I64" s="70">
        <f t="shared" si="8"/>
        <v>80000</v>
      </c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20">
      <c r="A65" s="5" t="s">
        <v>1280</v>
      </c>
      <c r="B65" s="29">
        <v>45327</v>
      </c>
      <c r="C65" s="5" t="s">
        <v>171</v>
      </c>
      <c r="D65" s="130" t="str">
        <f>VLOOKUP($C65,Customer!$A$1:$C$896,2,0)</f>
        <v>Rinda</v>
      </c>
      <c r="E65" s="37">
        <f>VLOOKUP($C65,Customer!$A$1:$C$896,3,0)</f>
        <v>6285733003920</v>
      </c>
      <c r="F65" s="135" t="s">
        <v>1456</v>
      </c>
      <c r="G65" s="71">
        <v>1</v>
      </c>
      <c r="H65" s="72">
        <v>90000</v>
      </c>
      <c r="I65" s="72">
        <f t="shared" ref="I65:I72" si="9">H65*G65</f>
        <v>90000</v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20">
      <c r="A66" s="5" t="s">
        <v>1281</v>
      </c>
      <c r="B66" s="29">
        <v>45335</v>
      </c>
      <c r="C66" s="5" t="s">
        <v>1075</v>
      </c>
      <c r="D66" s="130" t="str">
        <f>VLOOKUP($C66,Customer!$A$1:$C$896,2,0)</f>
        <v>Rita</v>
      </c>
      <c r="E66" s="37">
        <f>VLOOKUP($C66,Customer!$A$1:$C$896,3,0)</f>
        <v>6282141322008</v>
      </c>
      <c r="F66" s="135" t="s">
        <v>1458</v>
      </c>
      <c r="G66" s="71">
        <v>1</v>
      </c>
      <c r="H66" s="72">
        <v>140000</v>
      </c>
      <c r="I66" s="72">
        <f t="shared" si="9"/>
        <v>140000</v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0">
      <c r="A67" s="5" t="s">
        <v>1281</v>
      </c>
      <c r="B67" s="29">
        <v>45335</v>
      </c>
      <c r="C67" s="5" t="s">
        <v>1075</v>
      </c>
      <c r="D67" s="130" t="str">
        <f>VLOOKUP($C67,Customer!$A$1:$C$896,2,0)</f>
        <v>Rita</v>
      </c>
      <c r="E67" s="37">
        <f>VLOOKUP($C67,Customer!$A$1:$C$896,3,0)</f>
        <v>6282141322008</v>
      </c>
      <c r="F67" s="135" t="s">
        <v>1290</v>
      </c>
      <c r="G67" s="71">
        <v>1</v>
      </c>
      <c r="H67" s="72">
        <v>280000</v>
      </c>
      <c r="I67" s="72">
        <f t="shared" si="9"/>
        <v>280000</v>
      </c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20">
      <c r="A68" s="5" t="s">
        <v>1264</v>
      </c>
      <c r="B68" s="29">
        <v>45345</v>
      </c>
      <c r="C68" s="5" t="s">
        <v>959</v>
      </c>
      <c r="D68" s="130" t="str">
        <f>VLOOKUP($C68,Customer!$A$1:$C$896,2,0)</f>
        <v>Anggra Ayu Rucitra</v>
      </c>
      <c r="E68" s="37">
        <f>VLOOKUP($C68,Customer!$A$1:$C$896,3,0)</f>
        <v>6281233889028</v>
      </c>
      <c r="F68" s="135" t="s">
        <v>1459</v>
      </c>
      <c r="G68" s="71">
        <v>1</v>
      </c>
      <c r="H68" s="72">
        <v>200000</v>
      </c>
      <c r="I68" s="72">
        <f t="shared" si="9"/>
        <v>200000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0">
      <c r="A69" s="5" t="s">
        <v>1264</v>
      </c>
      <c r="B69" s="29">
        <v>45345</v>
      </c>
      <c r="C69" s="5" t="s">
        <v>47</v>
      </c>
      <c r="D69" s="130" t="str">
        <f>VLOOKUP($C69,Customer!$A$1:$C$896,2,0)</f>
        <v>Nysa</v>
      </c>
      <c r="E69" s="37">
        <f>VLOOKUP($C69,Customer!$A$1:$C$896,3,0)</f>
        <v>6281330970097</v>
      </c>
      <c r="F69" s="135" t="s">
        <v>1460</v>
      </c>
      <c r="G69" s="71">
        <v>1</v>
      </c>
      <c r="H69" s="72">
        <v>365000</v>
      </c>
      <c r="I69" s="72">
        <f t="shared" si="9"/>
        <v>365000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20">
      <c r="A70" s="5" t="s">
        <v>1264</v>
      </c>
      <c r="B70" s="29">
        <v>45345</v>
      </c>
      <c r="C70" s="5" t="s">
        <v>171</v>
      </c>
      <c r="D70" s="130" t="str">
        <f>VLOOKUP($C70,Customer!$A$1:$C$896,2,0)</f>
        <v>Rinda</v>
      </c>
      <c r="E70" s="37">
        <f>VLOOKUP($C70,Customer!$A$1:$C$896,3,0)</f>
        <v>6285733003920</v>
      </c>
      <c r="F70" s="135" t="s">
        <v>1456</v>
      </c>
      <c r="G70" s="71">
        <v>1</v>
      </c>
      <c r="H70" s="72">
        <v>90000</v>
      </c>
      <c r="I70" s="72">
        <f t="shared" si="9"/>
        <v>90000</v>
      </c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20">
      <c r="A71" s="5" t="s">
        <v>1292</v>
      </c>
      <c r="B71" s="29">
        <v>45351</v>
      </c>
      <c r="C71" s="5" t="s">
        <v>809</v>
      </c>
      <c r="D71" s="130" t="str">
        <f>VLOOKUP($C71,Customer!$A$1:$C$896,2,0)</f>
        <v>Natalia</v>
      </c>
      <c r="E71" s="37">
        <f>VLOOKUP($C71,Customer!$A$1:$C$896,3,0)</f>
        <v>62811373999</v>
      </c>
      <c r="F71" s="135" t="s">
        <v>1430</v>
      </c>
      <c r="G71" s="71">
        <v>1</v>
      </c>
      <c r="H71" s="72">
        <v>252000</v>
      </c>
      <c r="I71" s="72">
        <f t="shared" si="9"/>
        <v>252000</v>
      </c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20">
      <c r="A72" s="5" t="s">
        <v>1284</v>
      </c>
      <c r="B72" s="29">
        <v>45350</v>
      </c>
      <c r="C72" s="13" t="s">
        <v>771</v>
      </c>
      <c r="D72" s="130" t="str">
        <f>VLOOKUP($C72,Customer!$A$1:$C$896,2,0)</f>
        <v>C2O Library</v>
      </c>
      <c r="E72" s="37">
        <f>VLOOKUP($C72,Customer!$A$1:$C$896,3,0)</f>
        <v>6281615221216</v>
      </c>
      <c r="F72" s="135" t="s">
        <v>1285</v>
      </c>
      <c r="G72" s="71">
        <v>100</v>
      </c>
      <c r="H72" s="72">
        <v>6500</v>
      </c>
      <c r="I72" s="72">
        <f t="shared" si="9"/>
        <v>650000</v>
      </c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20">
      <c r="A73" s="11" t="s">
        <v>1275</v>
      </c>
      <c r="B73" s="127">
        <v>45354</v>
      </c>
      <c r="C73" s="11" t="s">
        <v>853</v>
      </c>
      <c r="D73" s="131" t="str">
        <f>VLOOKUP($C73,Customer!$A$1:$C$896,2,0)</f>
        <v>Yenny Wulandari</v>
      </c>
      <c r="E73" s="73">
        <f>VLOOKUP($C73,Customer!$A$1:$C$896,3,0)</f>
        <v>628123577539</v>
      </c>
      <c r="F73" s="135" t="s">
        <v>1450</v>
      </c>
      <c r="G73" s="71">
        <v>1</v>
      </c>
      <c r="H73" s="72">
        <v>350000</v>
      </c>
      <c r="I73" s="72">
        <f t="shared" ref="I73:I84" si="10">H73*G73</f>
        <v>350000</v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20">
      <c r="A74" s="11" t="s">
        <v>1275</v>
      </c>
      <c r="B74" s="127">
        <v>45354</v>
      </c>
      <c r="C74" s="11" t="s">
        <v>853</v>
      </c>
      <c r="D74" s="131" t="str">
        <f>VLOOKUP($C74,Customer!$A$1:$C$896,2,0)</f>
        <v>Yenny Wulandari</v>
      </c>
      <c r="E74" s="73">
        <f>VLOOKUP($C74,Customer!$A$1:$C$896,3,0)</f>
        <v>628123577539</v>
      </c>
      <c r="F74" s="135" t="s">
        <v>1461</v>
      </c>
      <c r="G74" s="71">
        <v>2</v>
      </c>
      <c r="H74" s="72">
        <v>35000</v>
      </c>
      <c r="I74" s="72">
        <f t="shared" si="10"/>
        <v>70000</v>
      </c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20">
      <c r="A75" s="11" t="s">
        <v>1275</v>
      </c>
      <c r="B75" s="127">
        <v>45354</v>
      </c>
      <c r="C75" s="11" t="s">
        <v>853</v>
      </c>
      <c r="D75" s="131" t="str">
        <f>VLOOKUP($C75,Customer!$A$1:$C$896,2,0)</f>
        <v>Yenny Wulandari</v>
      </c>
      <c r="E75" s="73">
        <f>VLOOKUP($C75,Customer!$A$1:$C$896,3,0)</f>
        <v>628123577539</v>
      </c>
      <c r="F75" s="135" t="s">
        <v>1462</v>
      </c>
      <c r="G75" s="71">
        <v>1</v>
      </c>
      <c r="H75" s="72">
        <v>35000</v>
      </c>
      <c r="I75" s="72">
        <f t="shared" si="10"/>
        <v>35000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20">
      <c r="A76" s="11" t="s">
        <v>1275</v>
      </c>
      <c r="B76" s="127">
        <v>45354</v>
      </c>
      <c r="C76" s="11" t="s">
        <v>853</v>
      </c>
      <c r="D76" s="131" t="str">
        <f>VLOOKUP($C76,Customer!$A$1:$C$896,2,0)</f>
        <v>Yenny Wulandari</v>
      </c>
      <c r="E76" s="73">
        <f>VLOOKUP($C76,Customer!$A$1:$C$896,3,0)</f>
        <v>628123577539</v>
      </c>
      <c r="F76" s="135" t="s">
        <v>1463</v>
      </c>
      <c r="G76" s="71">
        <v>1</v>
      </c>
      <c r="H76" s="72">
        <v>30000</v>
      </c>
      <c r="I76" s="72">
        <f t="shared" si="10"/>
        <v>30000</v>
      </c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20">
      <c r="A77" s="11" t="s">
        <v>1275</v>
      </c>
      <c r="B77" s="127">
        <v>45354</v>
      </c>
      <c r="C77" s="11" t="s">
        <v>1087</v>
      </c>
      <c r="D77" s="131" t="str">
        <f>VLOOKUP($C77,Customer!$A$1:$C$896,2,0)</f>
        <v>Nia Rahmawati</v>
      </c>
      <c r="E77" s="80">
        <f>VLOOKUP($C77,Customer!$A$1:$C$896,3,0)</f>
        <v>6285231922495</v>
      </c>
      <c r="F77" s="135" t="s">
        <v>1464</v>
      </c>
      <c r="G77" s="71">
        <v>8</v>
      </c>
      <c r="H77" s="72">
        <v>6250</v>
      </c>
      <c r="I77" s="72">
        <f t="shared" si="10"/>
        <v>50000</v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20">
      <c r="A78" s="11" t="s">
        <v>1275</v>
      </c>
      <c r="B78" s="127">
        <v>45354</v>
      </c>
      <c r="C78" s="11" t="s">
        <v>1087</v>
      </c>
      <c r="D78" s="131" t="str">
        <f>VLOOKUP($C78,Customer!$A$1:$C$896,2,0)</f>
        <v>Nia Rahmawati</v>
      </c>
      <c r="E78" s="80">
        <f>VLOOKUP($C78,Customer!$A$1:$C$896,3,0)</f>
        <v>6285231922495</v>
      </c>
      <c r="F78" s="135" t="s">
        <v>1465</v>
      </c>
      <c r="G78" s="71">
        <v>1</v>
      </c>
      <c r="H78" s="72">
        <v>28000</v>
      </c>
      <c r="I78" s="72">
        <f t="shared" si="10"/>
        <v>28000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20">
      <c r="A79" s="11" t="s">
        <v>1275</v>
      </c>
      <c r="B79" s="127">
        <v>45354</v>
      </c>
      <c r="C79" s="11" t="s">
        <v>1087</v>
      </c>
      <c r="D79" s="131" t="str">
        <f>VLOOKUP($C79,Customer!$A$1:$C$896,2,0)</f>
        <v>Nia Rahmawati</v>
      </c>
      <c r="E79" s="80">
        <f>VLOOKUP($C79,Customer!$A$1:$C$896,3,0)</f>
        <v>6285231922495</v>
      </c>
      <c r="F79" s="135" t="s">
        <v>1461</v>
      </c>
      <c r="G79" s="71">
        <v>1</v>
      </c>
      <c r="H79" s="72">
        <v>35000</v>
      </c>
      <c r="I79" s="72">
        <f t="shared" si="10"/>
        <v>35000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20">
      <c r="A80" s="11" t="s">
        <v>1281</v>
      </c>
      <c r="B80" s="127">
        <v>45356</v>
      </c>
      <c r="C80" s="11" t="s">
        <v>1089</v>
      </c>
      <c r="D80" s="131" t="str">
        <f>VLOOKUP($C80,Customer!$A$1:$C$896,2,0)</f>
        <v>Indriani Filanda</v>
      </c>
      <c r="E80" s="73">
        <f>VLOOKUP($C80,Customer!$A$1:$C$896,3,0)</f>
        <v>62811489625</v>
      </c>
      <c r="F80" s="135" t="s">
        <v>1450</v>
      </c>
      <c r="G80" s="71">
        <v>1</v>
      </c>
      <c r="H80" s="72">
        <v>350000</v>
      </c>
      <c r="I80" s="72">
        <f t="shared" si="10"/>
        <v>350000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20">
      <c r="A81" s="11" t="s">
        <v>1284</v>
      </c>
      <c r="B81" s="127">
        <v>45357</v>
      </c>
      <c r="C81" s="11" t="s">
        <v>1091</v>
      </c>
      <c r="D81" s="131" t="str">
        <f>VLOOKUP($C81,Customer!$A$1:$C$896,2,0)</f>
        <v>Iin Indecor</v>
      </c>
      <c r="E81" s="73">
        <f>VLOOKUP($C81,Customer!$A$1:$C$896,3,0)</f>
        <v>628123588797</v>
      </c>
      <c r="F81" s="135" t="s">
        <v>1466</v>
      </c>
      <c r="G81" s="71">
        <v>35</v>
      </c>
      <c r="H81" s="72">
        <v>6250</v>
      </c>
      <c r="I81" s="72">
        <f t="shared" si="10"/>
        <v>218750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20">
      <c r="A82" s="11" t="s">
        <v>1284</v>
      </c>
      <c r="B82" s="127">
        <v>45357</v>
      </c>
      <c r="C82" s="11" t="s">
        <v>1093</v>
      </c>
      <c r="D82" s="131" t="str">
        <f>VLOOKUP($C82,Customer!$A$1:$C$896,2,0)</f>
        <v>Feranika Kriswardani</v>
      </c>
      <c r="E82" s="73">
        <f>VLOOKUP($C82,Customer!$A$1:$C$896,3,0)</f>
        <v>6281225281288</v>
      </c>
      <c r="F82" s="135" t="s">
        <v>1467</v>
      </c>
      <c r="G82" s="71">
        <v>1</v>
      </c>
      <c r="H82" s="72">
        <v>210000</v>
      </c>
      <c r="I82" s="72">
        <f t="shared" si="10"/>
        <v>210000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40">
      <c r="A83" s="11" t="s">
        <v>1270</v>
      </c>
      <c r="B83" s="127">
        <v>45367</v>
      </c>
      <c r="C83" s="11" t="s">
        <v>1112</v>
      </c>
      <c r="D83" s="131" t="str">
        <f>VLOOKUP($C83,Customer!$A$1:$C$896,2,0)</f>
        <v xml:space="preserve">Ratih </v>
      </c>
      <c r="E83" s="73">
        <f>VLOOKUP($C83,Customer!$A$1:$C$896,3,0)</f>
        <v>6281230161222</v>
      </c>
      <c r="F83" s="135" t="s">
        <v>1468</v>
      </c>
      <c r="G83" s="71">
        <v>1</v>
      </c>
      <c r="H83" s="72">
        <v>292000</v>
      </c>
      <c r="I83" s="72">
        <f t="shared" si="10"/>
        <v>292000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20">
      <c r="A84" s="11" t="s">
        <v>1275</v>
      </c>
      <c r="B84" s="127">
        <v>45368</v>
      </c>
      <c r="C84" s="11" t="s">
        <v>1114</v>
      </c>
      <c r="D84" s="131" t="str">
        <f>VLOOKUP($C84,Customer!$A$1:$C$896,2,0)</f>
        <v>Merlina Febry N</v>
      </c>
      <c r="E84" s="73">
        <f>VLOOKUP($C84,Customer!$A$1:$C$896,3,0)</f>
        <v>628133620332</v>
      </c>
      <c r="F84" s="135" t="s">
        <v>1430</v>
      </c>
      <c r="G84" s="71">
        <v>1</v>
      </c>
      <c r="H84" s="72">
        <v>252000</v>
      </c>
      <c r="I84" s="72">
        <f t="shared" si="10"/>
        <v>252000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20">
      <c r="A85" s="11" t="s">
        <v>1275</v>
      </c>
      <c r="B85" s="127">
        <v>45368</v>
      </c>
      <c r="C85" s="5" t="s">
        <v>467</v>
      </c>
      <c r="D85" s="131" t="str">
        <f>VLOOKUP($C85,Customer!$A$1:$C$896,2,0)</f>
        <v>Mutiara</v>
      </c>
      <c r="E85" s="73">
        <f>VLOOKUP($C85,Customer!$A$1:$C$896,3,0)</f>
        <v>6281232222388</v>
      </c>
      <c r="F85" s="135" t="s">
        <v>1285</v>
      </c>
      <c r="G85" s="71">
        <v>30</v>
      </c>
      <c r="H85" s="72">
        <v>8000</v>
      </c>
      <c r="I85" s="72">
        <f t="shared" ref="I85:I87" si="11">G85*H85</f>
        <v>240000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20">
      <c r="A86" s="11" t="s">
        <v>1275</v>
      </c>
      <c r="B86" s="127">
        <v>45368</v>
      </c>
      <c r="C86" s="5" t="s">
        <v>467</v>
      </c>
      <c r="D86" s="131" t="str">
        <f>VLOOKUP($C86,Customer!$A$1:$C$896,2,0)</f>
        <v>Mutiara</v>
      </c>
      <c r="E86" s="73">
        <f>VLOOKUP($C86,Customer!$A$1:$C$896,3,0)</f>
        <v>6281232222388</v>
      </c>
      <c r="F86" s="135" t="s">
        <v>1469</v>
      </c>
      <c r="G86" s="71">
        <v>1</v>
      </c>
      <c r="H86" s="72">
        <v>72000</v>
      </c>
      <c r="I86" s="72">
        <f t="shared" si="11"/>
        <v>72000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0">
      <c r="A87" s="11" t="s">
        <v>1275</v>
      </c>
      <c r="B87" s="127">
        <v>45368</v>
      </c>
      <c r="C87" s="5" t="s">
        <v>799</v>
      </c>
      <c r="D87" s="129" t="str">
        <f>VLOOKUP($C87,Customer!$A$1:$C$896,2,0)</f>
        <v>Ricky PSK</v>
      </c>
      <c r="E87" s="23">
        <f>VLOOKUP($C87,Customer!$A$1:$C$896,3,0)</f>
        <v>628118393999</v>
      </c>
      <c r="F87" s="135" t="s">
        <v>1285</v>
      </c>
      <c r="G87" s="71">
        <v>50</v>
      </c>
      <c r="H87" s="72">
        <v>8500</v>
      </c>
      <c r="I87" s="72">
        <f t="shared" si="11"/>
        <v>425000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0">
      <c r="A88" s="11" t="s">
        <v>1281</v>
      </c>
      <c r="B88" s="127">
        <v>45398</v>
      </c>
      <c r="C88" s="11" t="s">
        <v>1144</v>
      </c>
      <c r="D88" s="131" t="str">
        <f>VLOOKUP($C88,Customer!$A$1:$C$896,2,0)</f>
        <v>Ruri</v>
      </c>
      <c r="E88" s="73">
        <f>VLOOKUP($C88,Customer!$A$1:$C$896,3,0)</f>
        <v>6281217977577</v>
      </c>
      <c r="F88" s="135" t="s">
        <v>1470</v>
      </c>
      <c r="G88" s="71">
        <v>1</v>
      </c>
      <c r="H88" s="72">
        <v>400000</v>
      </c>
      <c r="I88" s="72">
        <f t="shared" ref="I88:I89" si="12">G88*H88</f>
        <v>400000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20">
      <c r="A89" s="11" t="s">
        <v>1281</v>
      </c>
      <c r="B89" s="127">
        <v>45398</v>
      </c>
      <c r="C89" s="11" t="s">
        <v>1144</v>
      </c>
      <c r="D89" s="131" t="str">
        <f>VLOOKUP($C89,Customer!$A$1:$C$896,2,0)</f>
        <v>Ruri</v>
      </c>
      <c r="E89" s="73">
        <f>VLOOKUP($C89,Customer!$A$1:$C$896,3,0)</f>
        <v>6281217977577</v>
      </c>
      <c r="F89" s="135" t="s">
        <v>1471</v>
      </c>
      <c r="G89" s="71">
        <v>8</v>
      </c>
      <c r="H89" s="72">
        <v>8000</v>
      </c>
      <c r="I89" s="72">
        <f t="shared" si="12"/>
        <v>64000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20">
      <c r="A90" s="11" t="s">
        <v>1472</v>
      </c>
      <c r="B90" s="127">
        <v>45408</v>
      </c>
      <c r="C90" s="11" t="s">
        <v>200</v>
      </c>
      <c r="D90" s="131" t="str">
        <f>VLOOKUP($C90,Customer!$A$1:$C$896,2,0)</f>
        <v>Retno Ayu</v>
      </c>
      <c r="E90" s="73">
        <f>VLOOKUP($C90,Customer!$A$1:$C$896,3,0)</f>
        <v>6282252384434</v>
      </c>
      <c r="F90" s="135" t="s">
        <v>1470</v>
      </c>
      <c r="G90" s="71">
        <v>1</v>
      </c>
      <c r="H90" s="72">
        <v>400000</v>
      </c>
      <c r="I90" s="72">
        <f t="shared" ref="I90:I91" si="13">H90*G90</f>
        <v>400000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20">
      <c r="A91" s="11" t="s">
        <v>1281</v>
      </c>
      <c r="B91" s="127">
        <v>45405</v>
      </c>
      <c r="C91" s="11" t="s">
        <v>771</v>
      </c>
      <c r="D91" s="131" t="str">
        <f>VLOOKUP($C91,Customer!$A$1:$C$896,2,0)</f>
        <v>C2O Library</v>
      </c>
      <c r="E91" s="73">
        <f>VLOOKUP($C91,Customer!$A$1:$C$896,3,0)</f>
        <v>6281615221216</v>
      </c>
      <c r="F91" s="135" t="s">
        <v>1285</v>
      </c>
      <c r="G91" s="71">
        <v>103</v>
      </c>
      <c r="H91" s="72">
        <v>6500</v>
      </c>
      <c r="I91" s="72">
        <f t="shared" si="13"/>
        <v>669500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20">
      <c r="A92" s="11" t="s">
        <v>1280</v>
      </c>
      <c r="B92" s="127">
        <v>45432</v>
      </c>
      <c r="C92" s="11" t="s">
        <v>867</v>
      </c>
      <c r="D92" s="131" t="str">
        <f>VLOOKUP($C92,Customer!$A$1:$C$896,2,0)</f>
        <v>Melva Tobing</v>
      </c>
      <c r="E92" s="73">
        <f>VLOOKUP($C92,Customer!$A$1:$C$896,3,0)</f>
        <v>6281315901046</v>
      </c>
      <c r="F92" s="135" t="s">
        <v>1285</v>
      </c>
      <c r="G92" s="71">
        <v>45</v>
      </c>
      <c r="H92" s="72">
        <v>8500</v>
      </c>
      <c r="I92" s="72">
        <f t="shared" ref="I92:I94" si="14">H92*G92</f>
        <v>382500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20">
      <c r="A93" s="11" t="s">
        <v>1270</v>
      </c>
      <c r="B93" s="127">
        <v>45437</v>
      </c>
      <c r="C93" s="11" t="s">
        <v>771</v>
      </c>
      <c r="D93" s="131" t="str">
        <f>VLOOKUP($C93,Customer!$A$1:$C$896,2,0)</f>
        <v>C2O Library</v>
      </c>
      <c r="E93" s="73">
        <f>VLOOKUP($C93,Customer!$A$1:$C$896,3,0)</f>
        <v>6281615221216</v>
      </c>
      <c r="F93" s="135" t="s">
        <v>1285</v>
      </c>
      <c r="G93" s="71">
        <v>113</v>
      </c>
      <c r="H93" s="72">
        <v>6500</v>
      </c>
      <c r="I93" s="72">
        <f t="shared" si="14"/>
        <v>734500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20">
      <c r="A94" s="11" t="s">
        <v>1280</v>
      </c>
      <c r="B94" s="127">
        <v>45439</v>
      </c>
      <c r="C94" s="5" t="s">
        <v>1178</v>
      </c>
      <c r="D94" s="131" t="str">
        <f>VLOOKUP($C94,Customer!$A$1:$C$896,2,0)</f>
        <v>Vania</v>
      </c>
      <c r="E94" s="73">
        <f>VLOOKUP($C94,Customer!$A$1:$C$896,3,0)</f>
        <v>62895323266883</v>
      </c>
      <c r="F94" s="135" t="s">
        <v>1473</v>
      </c>
      <c r="G94" s="71">
        <v>1</v>
      </c>
      <c r="H94" s="72">
        <v>310000</v>
      </c>
      <c r="I94" s="72">
        <f t="shared" si="14"/>
        <v>310000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20">
      <c r="A95" s="5" t="s">
        <v>1275</v>
      </c>
      <c r="B95" s="127">
        <v>45445</v>
      </c>
      <c r="C95" s="9" t="s">
        <v>1180</v>
      </c>
      <c r="D95" s="131" t="str">
        <f>VLOOKUP($C95,Customer!$A$1:$C$896,2,0)</f>
        <v>Felicia</v>
      </c>
      <c r="E95" s="73">
        <f>VLOOKUP($C95,Customer!$A$1:$C$896,3,0)</f>
        <v>6285257416850</v>
      </c>
      <c r="F95" s="135" t="s">
        <v>1473</v>
      </c>
      <c r="G95" s="71">
        <v>1</v>
      </c>
      <c r="H95" s="72">
        <v>310000</v>
      </c>
      <c r="I95" s="72">
        <f t="shared" ref="I95:I96" si="15">H95*G95</f>
        <v>310000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20">
      <c r="A96" s="5" t="s">
        <v>1284</v>
      </c>
      <c r="B96" s="127">
        <v>45448</v>
      </c>
      <c r="C96" s="9" t="s">
        <v>1181</v>
      </c>
      <c r="D96" s="131" t="str">
        <f>VLOOKUP($C96,Customer!$A$1:$C$896,2,0)</f>
        <v>Afni</v>
      </c>
      <c r="E96" s="73">
        <f>VLOOKUP($C96,Customer!$A$1:$C$896,3,0)</f>
        <v>6287852495296</v>
      </c>
      <c r="F96" s="135" t="s">
        <v>1464</v>
      </c>
      <c r="G96" s="71">
        <v>16</v>
      </c>
      <c r="H96" s="72">
        <v>8000</v>
      </c>
      <c r="I96" s="72">
        <f t="shared" si="15"/>
        <v>128000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20">
      <c r="A97" s="5" t="s">
        <v>1472</v>
      </c>
      <c r="B97" s="127">
        <v>45450</v>
      </c>
      <c r="C97" s="9" t="s">
        <v>1183</v>
      </c>
      <c r="D97" s="131" t="str">
        <f>VLOOKUP($C97,Customer!$A$1:$C$896,2,0)</f>
        <v xml:space="preserve">Ratih </v>
      </c>
      <c r="E97" s="73">
        <f>VLOOKUP($C97,Customer!$A$1:$C$896,3,0)</f>
        <v>6281230161222</v>
      </c>
      <c r="F97" s="135" t="s">
        <v>1474</v>
      </c>
      <c r="G97" s="71">
        <v>1</v>
      </c>
      <c r="H97" s="72">
        <v>350000</v>
      </c>
      <c r="I97" s="72">
        <f>H97</f>
        <v>350000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20">
      <c r="A98" s="5" t="s">
        <v>1275</v>
      </c>
      <c r="B98" s="127">
        <v>45452</v>
      </c>
      <c r="C98" s="9" t="s">
        <v>1186</v>
      </c>
      <c r="D98" s="131" t="str">
        <f>VLOOKUP($C98,Customer!$A$1:$C$896,2,0)</f>
        <v>Aulia Nisa Lubis</v>
      </c>
      <c r="E98" s="73">
        <f>VLOOKUP($C98,Customer!$A$1:$C$896,3,0)</f>
        <v>6282190965010</v>
      </c>
      <c r="F98" s="135" t="s">
        <v>1475</v>
      </c>
      <c r="G98" s="71">
        <v>1</v>
      </c>
      <c r="H98" s="72">
        <v>85000</v>
      </c>
      <c r="I98" s="72">
        <f t="shared" ref="I98:I100" si="16">H98*G98</f>
        <v>85000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20">
      <c r="A99" s="5" t="s">
        <v>1264</v>
      </c>
      <c r="B99" s="29">
        <v>45457</v>
      </c>
      <c r="C99" s="9" t="s">
        <v>186</v>
      </c>
      <c r="D99" s="131" t="str">
        <f>VLOOKUP($C99,Customer!$A$1:$C$896,2,0)</f>
        <v>Khansa</v>
      </c>
      <c r="E99" s="73">
        <f>VLOOKUP($C99,Customer!$A$1:$C$896,3,0)</f>
        <v>628113000964</v>
      </c>
      <c r="F99" s="135" t="s">
        <v>1285</v>
      </c>
      <c r="G99" s="71">
        <v>100</v>
      </c>
      <c r="H99" s="72">
        <v>6500</v>
      </c>
      <c r="I99" s="72">
        <f t="shared" si="16"/>
        <v>650000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20">
      <c r="A100" s="5" t="s">
        <v>1281</v>
      </c>
      <c r="B100" s="29">
        <v>45461</v>
      </c>
      <c r="C100" s="12" t="s">
        <v>799</v>
      </c>
      <c r="D100" s="130" t="str">
        <f>VLOOKUP($C100,Customer!$A$1:$C$896,2,0)</f>
        <v>Ricky PSK</v>
      </c>
      <c r="E100" s="37">
        <f>VLOOKUP($C100,Customer!$A$1:$C$896,3,0)</f>
        <v>628118393999</v>
      </c>
      <c r="F100" s="134" t="s">
        <v>1285</v>
      </c>
      <c r="G100" s="71">
        <v>100</v>
      </c>
      <c r="H100" s="72">
        <v>8500</v>
      </c>
      <c r="I100" s="72">
        <f t="shared" si="16"/>
        <v>850000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0">
      <c r="A101" s="5" t="s">
        <v>1281</v>
      </c>
      <c r="B101" s="29">
        <v>45475</v>
      </c>
      <c r="C101" s="5" t="s">
        <v>1194</v>
      </c>
      <c r="D101" s="130" t="str">
        <f>VLOOKUP($C101,Customer!$A$1:$C$896,2,0)</f>
        <v>Erna Fakhriyana</v>
      </c>
      <c r="E101" s="6">
        <f>VLOOKUP($C101,Customer!$A$1:$C$896,3,0)</f>
        <v>6287851233411</v>
      </c>
      <c r="F101" s="135" t="s">
        <v>1473</v>
      </c>
      <c r="G101" s="71">
        <v>1</v>
      </c>
      <c r="H101" s="72">
        <v>310000</v>
      </c>
      <c r="I101" s="72">
        <f t="shared" ref="I101:I112" si="17">H101*G101</f>
        <v>310000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0">
      <c r="A102" s="5" t="s">
        <v>1281</v>
      </c>
      <c r="B102" s="29">
        <v>45475</v>
      </c>
      <c r="C102" s="11" t="s">
        <v>771</v>
      </c>
      <c r="D102" s="131" t="str">
        <f>VLOOKUP($C102,Customer!$A$1:$C$896,2,0)</f>
        <v>C2O Library</v>
      </c>
      <c r="E102" s="6">
        <f>VLOOKUP($C102,Customer!$A$1:$C$896,3,0)</f>
        <v>6281615221216</v>
      </c>
      <c r="F102" s="134" t="s">
        <v>1285</v>
      </c>
      <c r="G102" s="71">
        <v>98</v>
      </c>
      <c r="H102" s="72">
        <v>6500</v>
      </c>
      <c r="I102" s="72">
        <f t="shared" si="17"/>
        <v>637000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20">
      <c r="A103" s="5" t="s">
        <v>1292</v>
      </c>
      <c r="B103" s="29">
        <v>45477</v>
      </c>
      <c r="C103" s="5" t="s">
        <v>1196</v>
      </c>
      <c r="D103" s="130" t="str">
        <f>VLOOKUP($C103,Customer!$A$1:$C$896,2,0)</f>
        <v>Rani</v>
      </c>
      <c r="E103" s="6">
        <f>VLOOKUP($C103,Customer!$A$1:$C$896,3,0)</f>
        <v>6281252229711</v>
      </c>
      <c r="F103" s="135" t="s">
        <v>1476</v>
      </c>
      <c r="G103" s="71">
        <v>1</v>
      </c>
      <c r="H103" s="72">
        <v>60000</v>
      </c>
      <c r="I103" s="72">
        <f t="shared" si="17"/>
        <v>60000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20">
      <c r="A104" s="5" t="s">
        <v>1264</v>
      </c>
      <c r="B104" s="29">
        <v>45478</v>
      </c>
      <c r="C104" s="5" t="s">
        <v>1198</v>
      </c>
      <c r="D104" s="130" t="str">
        <f>VLOOKUP($C104,Customer!$A$1:$C$896,2,0)</f>
        <v>Laras</v>
      </c>
      <c r="E104" s="6">
        <f>VLOOKUP($C104,Customer!$A$1:$C$896,3,0)</f>
        <v>6285730591555</v>
      </c>
      <c r="F104" s="135" t="s">
        <v>1430</v>
      </c>
      <c r="G104" s="71">
        <v>1</v>
      </c>
      <c r="H104" s="72">
        <v>315000</v>
      </c>
      <c r="I104" s="72">
        <f t="shared" si="17"/>
        <v>315000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20">
      <c r="A105" s="5" t="s">
        <v>1264</v>
      </c>
      <c r="B105" s="29">
        <v>45484</v>
      </c>
      <c r="C105" s="5" t="s">
        <v>1199</v>
      </c>
      <c r="D105" s="130" t="str">
        <f>VLOOKUP($C105,Customer!$A$1:$C$896,2,0)</f>
        <v>Tsani</v>
      </c>
      <c r="E105" s="6">
        <f>VLOOKUP($C105,Customer!$A$1:$C$896,3,0)</f>
        <v>6281222708084</v>
      </c>
      <c r="F105" s="135" t="s">
        <v>1467</v>
      </c>
      <c r="G105" s="71">
        <v>1</v>
      </c>
      <c r="H105" s="72">
        <v>210000</v>
      </c>
      <c r="I105" s="72">
        <f t="shared" si="17"/>
        <v>210000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20">
      <c r="A106" s="5" t="s">
        <v>1275</v>
      </c>
      <c r="B106" s="29">
        <v>45480</v>
      </c>
      <c r="C106" s="5" t="s">
        <v>1201</v>
      </c>
      <c r="D106" s="130" t="str">
        <f>VLOOKUP($C106,Customer!$A$1:$C$896,2,0)</f>
        <v>Devi Anggiasari</v>
      </c>
      <c r="E106" s="6">
        <f>VLOOKUP($C106,Customer!$A$1:$C$896,3,0)</f>
        <v>6281938416087</v>
      </c>
      <c r="F106" s="135" t="s">
        <v>1443</v>
      </c>
      <c r="G106" s="71">
        <v>1</v>
      </c>
      <c r="H106" s="72">
        <v>250000</v>
      </c>
      <c r="I106" s="72">
        <f t="shared" si="17"/>
        <v>250000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20">
      <c r="A107" s="5" t="s">
        <v>1275</v>
      </c>
      <c r="B107" s="29">
        <v>45487</v>
      </c>
      <c r="C107" s="5" t="s">
        <v>1203</v>
      </c>
      <c r="D107" s="130" t="str">
        <f>VLOOKUP($C107,Customer!$A$1:$C$896,2,0)</f>
        <v>Liquisa Ekashanty</v>
      </c>
      <c r="E107" s="6">
        <f>VLOOKUP($C107,Customer!$A$1:$C$896,3,0)</f>
        <v>62811302143</v>
      </c>
      <c r="F107" s="135" t="s">
        <v>1286</v>
      </c>
      <c r="G107" s="71">
        <v>30</v>
      </c>
      <c r="H107" s="72">
        <v>25000</v>
      </c>
      <c r="I107" s="72">
        <f t="shared" si="17"/>
        <v>750000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20">
      <c r="A108" s="5" t="s">
        <v>1275</v>
      </c>
      <c r="B108" s="29">
        <v>45487</v>
      </c>
      <c r="C108" s="5" t="s">
        <v>1203</v>
      </c>
      <c r="D108" s="130" t="str">
        <f>VLOOKUP($C108,Customer!$A$1:$C$896,2,0)</f>
        <v>Liquisa Ekashanty</v>
      </c>
      <c r="E108" s="6">
        <f>VLOOKUP($C108,Customer!$A$1:$C$896,3,0)</f>
        <v>62811302143</v>
      </c>
      <c r="F108" s="135" t="s">
        <v>1269</v>
      </c>
      <c r="G108" s="71">
        <v>30</v>
      </c>
      <c r="H108" s="72">
        <v>28000</v>
      </c>
      <c r="I108" s="72">
        <f t="shared" si="17"/>
        <v>840000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20">
      <c r="A109" s="5" t="s">
        <v>1281</v>
      </c>
      <c r="B109" s="29">
        <v>45489</v>
      </c>
      <c r="C109" s="5" t="s">
        <v>1205</v>
      </c>
      <c r="D109" s="130" t="str">
        <f>VLOOKUP($C109,Customer!$A$1:$C$896,2,0)</f>
        <v xml:space="preserve">Dian  </v>
      </c>
      <c r="E109" s="6">
        <f>VLOOKUP($C109,Customer!$A$1:$C$896,3,0)</f>
        <v>628999910098</v>
      </c>
      <c r="F109" s="135" t="s">
        <v>1436</v>
      </c>
      <c r="G109" s="71">
        <v>1</v>
      </c>
      <c r="H109" s="72">
        <v>250000</v>
      </c>
      <c r="I109" s="72">
        <f t="shared" si="17"/>
        <v>250000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20">
      <c r="A110" s="5" t="s">
        <v>1280</v>
      </c>
      <c r="B110" s="29">
        <v>45495</v>
      </c>
      <c r="C110" s="5" t="s">
        <v>1209</v>
      </c>
      <c r="D110" s="130" t="str">
        <f>VLOOKUP($C110,Customer!$A$1:$C$896,2,0)</f>
        <v>Nadya</v>
      </c>
      <c r="E110" s="6">
        <f>VLOOKUP($C110,Customer!$A$1:$C$896,3,0)</f>
        <v>6287855520088</v>
      </c>
      <c r="F110" s="135" t="s">
        <v>1433</v>
      </c>
      <c r="G110" s="71">
        <v>1</v>
      </c>
      <c r="H110" s="72">
        <v>350000</v>
      </c>
      <c r="I110" s="72">
        <f t="shared" si="17"/>
        <v>350000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20">
      <c r="A111" s="5" t="s">
        <v>1280</v>
      </c>
      <c r="B111" s="29">
        <v>45495</v>
      </c>
      <c r="C111" s="5" t="s">
        <v>1209</v>
      </c>
      <c r="D111" s="130" t="str">
        <f>VLOOKUP($C111,Customer!$A$1:$C$896,2,0)</f>
        <v>Nadya</v>
      </c>
      <c r="E111" s="6">
        <f>VLOOKUP($C111,Customer!$A$1:$C$896,3,0)</f>
        <v>6287855520088</v>
      </c>
      <c r="F111" s="135" t="s">
        <v>1464</v>
      </c>
      <c r="G111" s="71">
        <v>1</v>
      </c>
      <c r="H111" s="72">
        <v>90000</v>
      </c>
      <c r="I111" s="72">
        <f t="shared" si="17"/>
        <v>90000</v>
      </c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0">
      <c r="A112" s="5" t="s">
        <v>1284</v>
      </c>
      <c r="B112" s="29">
        <v>45497</v>
      </c>
      <c r="C112" s="9" t="s">
        <v>1211</v>
      </c>
      <c r="D112" s="130" t="str">
        <f>VLOOKUP($C112,Customer!$A$1:$C$896,2,0)</f>
        <v>Ristanti Katja Mlaku</v>
      </c>
      <c r="E112" s="6">
        <f>VLOOKUP($C112,Customer!$A$1:$C$896,3,0)</f>
        <v>62881082382858</v>
      </c>
      <c r="F112" s="135" t="s">
        <v>1269</v>
      </c>
      <c r="G112" s="71">
        <v>10</v>
      </c>
      <c r="H112" s="72">
        <v>28000</v>
      </c>
      <c r="I112" s="72">
        <f t="shared" si="17"/>
        <v>280000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20">
      <c r="A113" s="5" t="s">
        <v>1281</v>
      </c>
      <c r="B113" s="29">
        <v>45510</v>
      </c>
      <c r="C113" s="11" t="s">
        <v>771</v>
      </c>
      <c r="D113" s="131" t="str">
        <f>VLOOKUP($C113,Customer!$A$1:$C$896,2,0)</f>
        <v>C2O Library</v>
      </c>
      <c r="E113" s="73">
        <f>VLOOKUP($C113,Customer!$A$1:$C$896,3,0)</f>
        <v>6281615221216</v>
      </c>
      <c r="F113" s="135" t="s">
        <v>1429</v>
      </c>
      <c r="G113" s="71">
        <v>104</v>
      </c>
      <c r="H113" s="72">
        <v>6500</v>
      </c>
      <c r="I113" s="72">
        <f>H113*G113</f>
        <v>676000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20">
      <c r="A114" s="5" t="s">
        <v>1281</v>
      </c>
      <c r="B114" s="29">
        <v>45510</v>
      </c>
      <c r="C114" s="5" t="s">
        <v>467</v>
      </c>
      <c r="D114" s="130" t="str">
        <f>VLOOKUP($C114,Customer!$A$1:$C$896,2,0)</f>
        <v>Mutiara</v>
      </c>
      <c r="E114" s="37">
        <f>VLOOKUP($C114,Customer!$A$1:$C$896,3,0)</f>
        <v>6281232222388</v>
      </c>
      <c r="F114" s="135" t="s">
        <v>1429</v>
      </c>
      <c r="G114" s="71">
        <v>30</v>
      </c>
      <c r="H114" s="72">
        <v>10000</v>
      </c>
      <c r="I114" s="72">
        <v>240000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20">
      <c r="A115" s="5" t="s">
        <v>1280</v>
      </c>
      <c r="B115" s="29">
        <v>45523</v>
      </c>
      <c r="C115" s="5" t="s">
        <v>1231</v>
      </c>
      <c r="D115" s="130" t="str">
        <f>VLOOKUP($C115,Customer!$A$1:$C$896,2,0)</f>
        <v>Tri Wulan</v>
      </c>
      <c r="E115" s="37">
        <f>VLOOKUP($C115,Customer!$A$1:$C$896,3,0)</f>
        <v>6281703760424</v>
      </c>
      <c r="F115" s="135" t="s">
        <v>1440</v>
      </c>
      <c r="G115" s="71">
        <v>2</v>
      </c>
      <c r="H115" s="72">
        <v>280000</v>
      </c>
      <c r="I115" s="72">
        <v>240000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20">
      <c r="A116" s="5" t="s">
        <v>1284</v>
      </c>
      <c r="B116" s="29">
        <v>45525</v>
      </c>
      <c r="C116" s="5" t="s">
        <v>936</v>
      </c>
      <c r="D116" s="130" t="str">
        <f>VLOOKUP($C116,Customer!$A$1:$C$896,2,0)</f>
        <v>Putri Dwitasari</v>
      </c>
      <c r="E116" s="37">
        <f>VLOOKUP($C116,Customer!$A$1:$C$896,3,0)</f>
        <v>6281803224141</v>
      </c>
      <c r="F116" s="135" t="s">
        <v>1430</v>
      </c>
      <c r="G116" s="71">
        <v>1</v>
      </c>
      <c r="H116" s="72">
        <v>315000</v>
      </c>
      <c r="I116" s="72">
        <f t="shared" ref="I116:I119" si="18">H116*G116</f>
        <v>315000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20">
      <c r="A117" s="5" t="s">
        <v>1472</v>
      </c>
      <c r="B117" s="29">
        <v>45527</v>
      </c>
      <c r="C117" s="5" t="s">
        <v>853</v>
      </c>
      <c r="D117" s="129" t="str">
        <f>VLOOKUP($C117,Customer!$A$1:$C$896,2,0)</f>
        <v>Yenny Wulandari</v>
      </c>
      <c r="E117" s="37">
        <f>VLOOKUP($C117,Customer!$A$1:$C$896,3,0)</f>
        <v>628123577539</v>
      </c>
      <c r="F117" s="135" t="s">
        <v>1430</v>
      </c>
      <c r="G117" s="71">
        <v>1</v>
      </c>
      <c r="H117" s="72">
        <v>315000</v>
      </c>
      <c r="I117" s="72">
        <f t="shared" si="18"/>
        <v>315000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20">
      <c r="A118" s="5" t="s">
        <v>1284</v>
      </c>
      <c r="B118" s="29">
        <v>45532</v>
      </c>
      <c r="C118" s="5" t="s">
        <v>92</v>
      </c>
      <c r="D118" s="129" t="str">
        <f>VLOOKUP($C118,Customer!$A$1:$C$896,2,0)</f>
        <v>Ratna</v>
      </c>
      <c r="E118" s="37">
        <f>VLOOKUP($C118,Customer!$A$1:$C$896,3,0)</f>
        <v>628165453404</v>
      </c>
      <c r="F118" s="135" t="s">
        <v>1436</v>
      </c>
      <c r="G118" s="71">
        <v>1</v>
      </c>
      <c r="H118" s="72">
        <v>250000</v>
      </c>
      <c r="I118" s="72">
        <f t="shared" si="18"/>
        <v>250000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20">
      <c r="A119" s="5" t="s">
        <v>1284</v>
      </c>
      <c r="B119" s="29">
        <v>45532</v>
      </c>
      <c r="C119" s="5" t="s">
        <v>182</v>
      </c>
      <c r="D119" s="129" t="str">
        <f>VLOOKUP($C119,Customer!$A$1:$C$896,2,0)</f>
        <v>Siska Rizky</v>
      </c>
      <c r="E119" s="37">
        <f>VLOOKUP($C119,Customer!$A$1:$C$896,3,0)</f>
        <v>62818300422</v>
      </c>
      <c r="F119" s="135" t="s">
        <v>1265</v>
      </c>
      <c r="G119" s="71">
        <v>1</v>
      </c>
      <c r="H119" s="72">
        <v>310000</v>
      </c>
      <c r="I119" s="72">
        <f t="shared" si="18"/>
        <v>310000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20">
      <c r="A120" s="5" t="s">
        <v>1280</v>
      </c>
      <c r="B120" s="29">
        <v>45537</v>
      </c>
      <c r="C120" s="5" t="s">
        <v>1237</v>
      </c>
      <c r="D120" s="129" t="str">
        <f>VLOOKUP($C120,Customer!$A$1:$C$896,2,0)</f>
        <v>Kezia</v>
      </c>
      <c r="E120" s="23">
        <f>VLOOKUP($C120,Customer!$A$1:$C$896,3,0)</f>
        <v>6281217552748</v>
      </c>
      <c r="F120" s="135" t="s">
        <v>1473</v>
      </c>
      <c r="G120" s="71">
        <v>1</v>
      </c>
      <c r="H120" s="72">
        <v>320000</v>
      </c>
      <c r="I120" s="72">
        <f t="shared" ref="I120:I123" si="19">H120*G120</f>
        <v>320000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0">
      <c r="A121" s="5" t="s">
        <v>1281</v>
      </c>
      <c r="B121" s="29">
        <v>45538</v>
      </c>
      <c r="C121" s="5" t="s">
        <v>785</v>
      </c>
      <c r="D121" s="129" t="str">
        <f>VLOOKUP($C121,Customer!$A$1:$C$896,2,0)</f>
        <v>Fina Sulthon</v>
      </c>
      <c r="E121" s="23">
        <f>VLOOKUP($C121,Customer!$A$1:$C$896,3,0)</f>
        <v>6281233021000</v>
      </c>
      <c r="F121" s="135" t="s">
        <v>1457</v>
      </c>
      <c r="G121" s="71">
        <v>1</v>
      </c>
      <c r="H121" s="72">
        <v>220000</v>
      </c>
      <c r="I121" s="72">
        <f t="shared" si="19"/>
        <v>220000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20">
      <c r="A122" s="5" t="s">
        <v>1281</v>
      </c>
      <c r="B122" s="29">
        <v>45538</v>
      </c>
      <c r="C122" s="5" t="s">
        <v>785</v>
      </c>
      <c r="D122" s="129" t="str">
        <f>VLOOKUP($C122,Customer!$A$1:$C$896,2,0)</f>
        <v>Fina Sulthon</v>
      </c>
      <c r="E122" s="23">
        <f>VLOOKUP($C122,Customer!$A$1:$C$896,3,0)</f>
        <v>6281233021000</v>
      </c>
      <c r="F122" s="135" t="s">
        <v>1471</v>
      </c>
      <c r="G122" s="71">
        <v>1</v>
      </c>
      <c r="H122" s="72">
        <v>64000</v>
      </c>
      <c r="I122" s="72">
        <f t="shared" si="19"/>
        <v>64000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20">
      <c r="A123" s="5" t="s">
        <v>1275</v>
      </c>
      <c r="B123" s="29">
        <v>45543</v>
      </c>
      <c r="C123" s="5" t="s">
        <v>771</v>
      </c>
      <c r="D123" s="129" t="str">
        <f>VLOOKUP($C123,Customer!$A$1:$C$896,2,0)</f>
        <v>C2O Library</v>
      </c>
      <c r="E123" s="23">
        <f>VLOOKUP($C123,Customer!$A$1:$C$896,3,0)</f>
        <v>6281615221216</v>
      </c>
      <c r="F123" s="135" t="s">
        <v>1429</v>
      </c>
      <c r="G123" s="71">
        <v>100</v>
      </c>
      <c r="H123" s="72">
        <v>8500</v>
      </c>
      <c r="I123" s="72">
        <f t="shared" si="19"/>
        <v>850000</v>
      </c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20">
      <c r="A124" s="5" t="s">
        <v>1280</v>
      </c>
      <c r="B124" s="29">
        <v>45537</v>
      </c>
      <c r="C124" s="5" t="s">
        <v>799</v>
      </c>
      <c r="D124" s="129" t="str">
        <f>VLOOKUP($C124,Customer!$A$1:$C$896,2,0)</f>
        <v>Ricky PSK</v>
      </c>
      <c r="E124" s="23">
        <f>VLOOKUP($C124,Customer!$A$1:$C$896,3,0)</f>
        <v>628118393999</v>
      </c>
      <c r="F124" s="135" t="s">
        <v>1429</v>
      </c>
      <c r="G124" s="71">
        <v>100</v>
      </c>
      <c r="H124" s="72">
        <v>368000</v>
      </c>
      <c r="I124" s="72">
        <f t="shared" ref="I124:I125" si="20">H123*G124</f>
        <v>850000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20">
      <c r="A125" s="5" t="s">
        <v>1281</v>
      </c>
      <c r="B125" s="29">
        <v>45545</v>
      </c>
      <c r="C125" s="5" t="s">
        <v>1205</v>
      </c>
      <c r="D125" s="129" t="str">
        <f>VLOOKUP($C125,Customer!$A$1:$C$896,2,0)</f>
        <v xml:space="preserve">Dian  </v>
      </c>
      <c r="E125" s="23">
        <f>VLOOKUP($C125,Customer!$A$1:$C$896,3,0)</f>
        <v>628999910098</v>
      </c>
      <c r="F125" s="135" t="s">
        <v>1477</v>
      </c>
      <c r="G125" s="71">
        <v>1</v>
      </c>
      <c r="H125" s="72">
        <v>368000</v>
      </c>
      <c r="I125" s="72">
        <f t="shared" si="20"/>
        <v>368000</v>
      </c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20">
      <c r="A126" s="5" t="s">
        <v>1264</v>
      </c>
      <c r="B126" s="29">
        <v>45548</v>
      </c>
      <c r="C126" s="5" t="s">
        <v>1239</v>
      </c>
      <c r="D126" s="129" t="str">
        <f>VLOOKUP($C126,Customer!$A$1:$C$896,2,0)</f>
        <v>Ni Made Agustina</v>
      </c>
      <c r="E126" s="23">
        <f>VLOOKUP($C126,Customer!$A$1:$C$896,3,0)</f>
        <v>6282184733456</v>
      </c>
      <c r="F126" s="135" t="s">
        <v>1478</v>
      </c>
      <c r="G126" s="71">
        <v>1</v>
      </c>
      <c r="H126" s="72">
        <v>369000</v>
      </c>
      <c r="I126" s="72">
        <f>H126*G126</f>
        <v>369000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0">
      <c r="A127" s="5" t="s">
        <v>1280</v>
      </c>
      <c r="B127" s="29">
        <v>45558</v>
      </c>
      <c r="C127" s="5" t="s">
        <v>1248</v>
      </c>
      <c r="D127" s="129" t="str">
        <f>VLOOKUP($C127,Customer!$A$1:$C$896,2,0)</f>
        <v>Eka Purnama</v>
      </c>
      <c r="E127" s="23">
        <f>VLOOKUP($C127,Customer!$A$1:$C$896,3,0)</f>
        <v>6281330302892</v>
      </c>
      <c r="F127" s="135" t="s">
        <v>1471</v>
      </c>
      <c r="G127" s="71">
        <v>1</v>
      </c>
      <c r="H127" s="72">
        <v>64000</v>
      </c>
      <c r="I127" s="72">
        <f t="shared" ref="I127:I129" si="21">G127*H127</f>
        <v>64000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0">
      <c r="A128" s="5" t="s">
        <v>1281</v>
      </c>
      <c r="B128" s="29">
        <v>45559</v>
      </c>
      <c r="C128" s="5" t="s">
        <v>1178</v>
      </c>
      <c r="D128" s="129" t="str">
        <f>VLOOKUP($C128,Customer!$A$1:$C$896,2,0)</f>
        <v>Vania</v>
      </c>
      <c r="E128" s="23">
        <f>VLOOKUP($C128,Customer!$A$1:$C$896,3,0)</f>
        <v>62895323266883</v>
      </c>
      <c r="F128" s="135" t="s">
        <v>1473</v>
      </c>
      <c r="G128" s="71">
        <v>1</v>
      </c>
      <c r="H128" s="72">
        <v>320000</v>
      </c>
      <c r="I128" s="72">
        <f t="shared" si="21"/>
        <v>320000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20">
      <c r="A129" s="5" t="s">
        <v>1292</v>
      </c>
      <c r="B129" s="29">
        <v>45561</v>
      </c>
      <c r="C129" s="5" t="s">
        <v>1250</v>
      </c>
      <c r="D129" s="129" t="str">
        <f>VLOOKUP($C129,Customer!$A$1:$C$896,2,0)</f>
        <v>Vira</v>
      </c>
      <c r="E129" s="23">
        <f>VLOOKUP($C129,Customer!$A$1:$C$896,3,0)</f>
        <v>6285645121313</v>
      </c>
      <c r="F129" s="135" t="s">
        <v>1473</v>
      </c>
      <c r="G129" s="71">
        <v>1</v>
      </c>
      <c r="H129" s="72">
        <v>320000</v>
      </c>
      <c r="I129" s="72">
        <f t="shared" si="21"/>
        <v>320000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>
      <c r="F130" s="136"/>
    </row>
    <row r="131" spans="1:21">
      <c r="F131" s="136"/>
    </row>
    <row r="132" spans="1:21">
      <c r="F132" s="136"/>
    </row>
    <row r="133" spans="1:21">
      <c r="F133" s="136"/>
    </row>
    <row r="134" spans="1:21">
      <c r="F134" s="136"/>
    </row>
    <row r="135" spans="1:21">
      <c r="F135" s="136"/>
    </row>
    <row r="136" spans="1:21">
      <c r="F136" s="136"/>
    </row>
    <row r="137" spans="1:21">
      <c r="F137" s="136"/>
    </row>
    <row r="138" spans="1:21">
      <c r="F138" s="136"/>
    </row>
    <row r="139" spans="1:21">
      <c r="F139" s="136"/>
    </row>
    <row r="140" spans="1:21">
      <c r="F140" s="136"/>
    </row>
    <row r="141" spans="1:21">
      <c r="F141" s="136"/>
    </row>
    <row r="142" spans="1:21">
      <c r="F142" s="136"/>
    </row>
    <row r="143" spans="1:21">
      <c r="F143" s="136"/>
    </row>
    <row r="144" spans="1:21">
      <c r="F144" s="136"/>
    </row>
    <row r="145" spans="6:6">
      <c r="F145" s="136"/>
    </row>
    <row r="146" spans="6:6">
      <c r="F146" s="136"/>
    </row>
    <row r="147" spans="6:6">
      <c r="F147" s="136"/>
    </row>
    <row r="148" spans="6:6">
      <c r="F148" s="136"/>
    </row>
    <row r="149" spans="6:6">
      <c r="F149" s="136"/>
    </row>
    <row r="150" spans="6:6">
      <c r="F150" s="136"/>
    </row>
    <row r="151" spans="6:6">
      <c r="F151" s="136"/>
    </row>
    <row r="152" spans="6:6">
      <c r="F152" s="136"/>
    </row>
    <row r="153" spans="6:6">
      <c r="F153" s="136"/>
    </row>
    <row r="154" spans="6:6">
      <c r="F154" s="136"/>
    </row>
    <row r="155" spans="6:6">
      <c r="F155" s="136"/>
    </row>
    <row r="156" spans="6:6">
      <c r="F156" s="136"/>
    </row>
    <row r="157" spans="6:6">
      <c r="F157" s="136"/>
    </row>
    <row r="158" spans="6:6">
      <c r="F158" s="136"/>
    </row>
    <row r="159" spans="6:6">
      <c r="F159" s="136"/>
    </row>
    <row r="160" spans="6:6">
      <c r="F160" s="136"/>
    </row>
    <row r="161" spans="6:6">
      <c r="F161" s="136"/>
    </row>
    <row r="162" spans="6:6">
      <c r="F162" s="136"/>
    </row>
    <row r="163" spans="6:6">
      <c r="F163" s="136"/>
    </row>
    <row r="164" spans="6:6">
      <c r="F164" s="136"/>
    </row>
    <row r="165" spans="6:6">
      <c r="F165" s="136"/>
    </row>
    <row r="166" spans="6:6">
      <c r="F166" s="136"/>
    </row>
    <row r="167" spans="6:6">
      <c r="F167" s="136"/>
    </row>
    <row r="168" spans="6:6">
      <c r="F168" s="136"/>
    </row>
    <row r="169" spans="6:6">
      <c r="F169" s="136"/>
    </row>
    <row r="170" spans="6:6">
      <c r="F170" s="136"/>
    </row>
    <row r="171" spans="6:6">
      <c r="F171" s="136"/>
    </row>
    <row r="172" spans="6:6">
      <c r="F172" s="136"/>
    </row>
    <row r="173" spans="6:6">
      <c r="F173" s="136"/>
    </row>
    <row r="174" spans="6:6">
      <c r="F174" s="136"/>
    </row>
    <row r="175" spans="6:6">
      <c r="F175" s="136"/>
    </row>
    <row r="176" spans="6:6">
      <c r="F176" s="136"/>
    </row>
    <row r="177" spans="6:6">
      <c r="F177" s="136"/>
    </row>
    <row r="178" spans="6:6">
      <c r="F178" s="136"/>
    </row>
    <row r="179" spans="6:6">
      <c r="F179" s="136"/>
    </row>
    <row r="180" spans="6:6">
      <c r="F180" s="136"/>
    </row>
    <row r="181" spans="6:6">
      <c r="F181" s="136"/>
    </row>
    <row r="182" spans="6:6">
      <c r="F182" s="136"/>
    </row>
    <row r="183" spans="6:6">
      <c r="F183" s="136"/>
    </row>
    <row r="184" spans="6:6">
      <c r="F184" s="136"/>
    </row>
    <row r="185" spans="6:6">
      <c r="F185" s="136"/>
    </row>
    <row r="186" spans="6:6">
      <c r="F186" s="136"/>
    </row>
    <row r="187" spans="6:6">
      <c r="F187" s="136"/>
    </row>
    <row r="188" spans="6:6">
      <c r="F188" s="136"/>
    </row>
    <row r="189" spans="6:6">
      <c r="F189" s="136"/>
    </row>
    <row r="190" spans="6:6">
      <c r="F190" s="136"/>
    </row>
    <row r="191" spans="6:6">
      <c r="F191" s="136"/>
    </row>
    <row r="192" spans="6:6">
      <c r="F192" s="136"/>
    </row>
    <row r="193" spans="6:6">
      <c r="F193" s="136"/>
    </row>
    <row r="194" spans="6:6">
      <c r="F194" s="136"/>
    </row>
    <row r="195" spans="6:6">
      <c r="F195" s="136"/>
    </row>
    <row r="196" spans="6:6">
      <c r="F196" s="136"/>
    </row>
    <row r="197" spans="6:6">
      <c r="F197" s="136"/>
    </row>
    <row r="198" spans="6:6">
      <c r="F198" s="136"/>
    </row>
    <row r="199" spans="6:6">
      <c r="F199" s="136"/>
    </row>
    <row r="200" spans="6:6">
      <c r="F200" s="136"/>
    </row>
    <row r="201" spans="6:6">
      <c r="F201" s="136"/>
    </row>
    <row r="202" spans="6:6">
      <c r="F202" s="136"/>
    </row>
    <row r="203" spans="6:6">
      <c r="F203" s="136"/>
    </row>
    <row r="204" spans="6:6">
      <c r="F204" s="136"/>
    </row>
    <row r="205" spans="6:6">
      <c r="F205" s="136"/>
    </row>
    <row r="206" spans="6:6">
      <c r="F206" s="136"/>
    </row>
    <row r="207" spans="6:6">
      <c r="F207" s="136"/>
    </row>
    <row r="208" spans="6:6">
      <c r="F208" s="136"/>
    </row>
    <row r="209" spans="6:6">
      <c r="F209" s="136"/>
    </row>
    <row r="210" spans="6:6">
      <c r="F210" s="136"/>
    </row>
    <row r="211" spans="6:6">
      <c r="F211" s="136"/>
    </row>
    <row r="212" spans="6:6">
      <c r="F212" s="136"/>
    </row>
    <row r="213" spans="6:6">
      <c r="F213" s="136"/>
    </row>
    <row r="214" spans="6:6">
      <c r="F214" s="136"/>
    </row>
    <row r="215" spans="6:6">
      <c r="F215" s="136"/>
    </row>
    <row r="216" spans="6:6">
      <c r="F216" s="136"/>
    </row>
    <row r="217" spans="6:6">
      <c r="F217" s="136"/>
    </row>
    <row r="218" spans="6:6">
      <c r="F218" s="136"/>
    </row>
    <row r="219" spans="6:6">
      <c r="F219" s="136"/>
    </row>
    <row r="220" spans="6:6">
      <c r="F220" s="136"/>
    </row>
    <row r="221" spans="6:6">
      <c r="F221" s="136"/>
    </row>
    <row r="222" spans="6:6">
      <c r="F222" s="136"/>
    </row>
    <row r="223" spans="6:6">
      <c r="F223" s="136"/>
    </row>
    <row r="224" spans="6:6">
      <c r="F224" s="136"/>
    </row>
    <row r="225" spans="6:6">
      <c r="F225" s="136"/>
    </row>
    <row r="226" spans="6:6">
      <c r="F226" s="136"/>
    </row>
    <row r="227" spans="6:6">
      <c r="F227" s="136"/>
    </row>
    <row r="228" spans="6:6">
      <c r="F228" s="136"/>
    </row>
    <row r="229" spans="6:6">
      <c r="F229" s="136"/>
    </row>
    <row r="230" spans="6:6">
      <c r="F230" s="136"/>
    </row>
    <row r="231" spans="6:6">
      <c r="F231" s="136"/>
    </row>
    <row r="232" spans="6:6">
      <c r="F232" s="136"/>
    </row>
    <row r="233" spans="6:6">
      <c r="F233" s="136"/>
    </row>
    <row r="234" spans="6:6">
      <c r="F234" s="136"/>
    </row>
    <row r="235" spans="6:6">
      <c r="F235" s="136"/>
    </row>
    <row r="236" spans="6:6">
      <c r="F236" s="136"/>
    </row>
    <row r="237" spans="6:6">
      <c r="F237" s="136"/>
    </row>
    <row r="238" spans="6:6">
      <c r="F238" s="136"/>
    </row>
    <row r="239" spans="6:6">
      <c r="F239" s="136"/>
    </row>
    <row r="240" spans="6:6">
      <c r="F240" s="136"/>
    </row>
    <row r="241" spans="6:6">
      <c r="F241" s="136"/>
    </row>
    <row r="242" spans="6:6">
      <c r="F242" s="136"/>
    </row>
    <row r="243" spans="6:6">
      <c r="F243" s="136"/>
    </row>
    <row r="244" spans="6:6">
      <c r="F244" s="136"/>
    </row>
    <row r="245" spans="6:6">
      <c r="F245" s="136"/>
    </row>
    <row r="246" spans="6:6">
      <c r="F246" s="136"/>
    </row>
    <row r="247" spans="6:6">
      <c r="F247" s="136"/>
    </row>
    <row r="248" spans="6:6">
      <c r="F248" s="136"/>
    </row>
    <row r="249" spans="6:6">
      <c r="F249" s="136"/>
    </row>
    <row r="250" spans="6:6">
      <c r="F250" s="136"/>
    </row>
    <row r="251" spans="6:6">
      <c r="F251" s="136"/>
    </row>
    <row r="252" spans="6:6">
      <c r="F252" s="136"/>
    </row>
    <row r="253" spans="6:6">
      <c r="F253" s="136"/>
    </row>
    <row r="254" spans="6:6">
      <c r="F254" s="136"/>
    </row>
    <row r="255" spans="6:6">
      <c r="F255" s="136"/>
    </row>
    <row r="256" spans="6:6">
      <c r="F256" s="136"/>
    </row>
    <row r="257" spans="6:6">
      <c r="F257" s="136"/>
    </row>
    <row r="258" spans="6:6">
      <c r="F258" s="136"/>
    </row>
    <row r="259" spans="6:6">
      <c r="F259" s="136"/>
    </row>
    <row r="260" spans="6:6">
      <c r="F260" s="136"/>
    </row>
    <row r="261" spans="6:6">
      <c r="F261" s="136"/>
    </row>
    <row r="262" spans="6:6">
      <c r="F262" s="136"/>
    </row>
    <row r="263" spans="6:6">
      <c r="F263" s="136"/>
    </row>
    <row r="264" spans="6:6">
      <c r="F264" s="136"/>
    </row>
    <row r="265" spans="6:6">
      <c r="F265" s="136"/>
    </row>
    <row r="266" spans="6:6">
      <c r="F266" s="136"/>
    </row>
    <row r="267" spans="6:6">
      <c r="F267" s="136"/>
    </row>
    <row r="268" spans="6:6">
      <c r="F268" s="136"/>
    </row>
    <row r="269" spans="6:6">
      <c r="F269" s="136"/>
    </row>
    <row r="270" spans="6:6">
      <c r="F270" s="136"/>
    </row>
    <row r="271" spans="6:6">
      <c r="F271" s="136"/>
    </row>
    <row r="272" spans="6:6">
      <c r="F272" s="136"/>
    </row>
    <row r="273" spans="6:6">
      <c r="F273" s="136"/>
    </row>
    <row r="274" spans="6:6">
      <c r="F274" s="136"/>
    </row>
    <row r="275" spans="6:6">
      <c r="F275" s="136"/>
    </row>
    <row r="276" spans="6:6">
      <c r="F276" s="136"/>
    </row>
    <row r="277" spans="6:6">
      <c r="F277" s="136"/>
    </row>
    <row r="278" spans="6:6">
      <c r="F278" s="136"/>
    </row>
    <row r="279" spans="6:6">
      <c r="F279" s="136"/>
    </row>
    <row r="280" spans="6:6">
      <c r="F280" s="136"/>
    </row>
    <row r="281" spans="6:6">
      <c r="F281" s="136"/>
    </row>
    <row r="282" spans="6:6">
      <c r="F282" s="136"/>
    </row>
    <row r="283" spans="6:6">
      <c r="F283" s="136"/>
    </row>
    <row r="284" spans="6:6">
      <c r="F284" s="136"/>
    </row>
    <row r="285" spans="6:6">
      <c r="F285" s="136"/>
    </row>
    <row r="286" spans="6:6">
      <c r="F286" s="136"/>
    </row>
    <row r="287" spans="6:6">
      <c r="F287" s="136"/>
    </row>
    <row r="288" spans="6:6">
      <c r="F288" s="136"/>
    </row>
    <row r="289" spans="6:6">
      <c r="F289" s="136"/>
    </row>
    <row r="290" spans="6:6">
      <c r="F290" s="136"/>
    </row>
    <row r="291" spans="6:6">
      <c r="F291" s="136"/>
    </row>
    <row r="292" spans="6:6">
      <c r="F292" s="136"/>
    </row>
    <row r="293" spans="6:6">
      <c r="F293" s="136"/>
    </row>
    <row r="294" spans="6:6">
      <c r="F294" s="136"/>
    </row>
    <row r="295" spans="6:6">
      <c r="F295" s="136"/>
    </row>
    <row r="296" spans="6:6">
      <c r="F296" s="136"/>
    </row>
    <row r="297" spans="6:6">
      <c r="F297" s="136"/>
    </row>
    <row r="298" spans="6:6">
      <c r="F298" s="136"/>
    </row>
    <row r="299" spans="6:6">
      <c r="F299" s="136"/>
    </row>
    <row r="300" spans="6:6">
      <c r="F300" s="136"/>
    </row>
    <row r="301" spans="6:6">
      <c r="F301" s="136"/>
    </row>
    <row r="302" spans="6:6">
      <c r="F302" s="136"/>
    </row>
    <row r="303" spans="6:6">
      <c r="F303" s="136"/>
    </row>
    <row r="304" spans="6:6">
      <c r="F304" s="136"/>
    </row>
    <row r="305" spans="6:6">
      <c r="F305" s="136"/>
    </row>
    <row r="306" spans="6:6">
      <c r="F306" s="136"/>
    </row>
    <row r="307" spans="6:6">
      <c r="F307" s="136"/>
    </row>
    <row r="308" spans="6:6">
      <c r="F308" s="136"/>
    </row>
    <row r="309" spans="6:6">
      <c r="F309" s="136"/>
    </row>
    <row r="310" spans="6:6">
      <c r="F310" s="136"/>
    </row>
    <row r="311" spans="6:6">
      <c r="F311" s="136"/>
    </row>
    <row r="312" spans="6:6">
      <c r="F312" s="136"/>
    </row>
    <row r="313" spans="6:6">
      <c r="F313" s="136"/>
    </row>
    <row r="314" spans="6:6">
      <c r="F314" s="136"/>
    </row>
    <row r="315" spans="6:6">
      <c r="F315" s="136"/>
    </row>
    <row r="316" spans="6:6">
      <c r="F316" s="136"/>
    </row>
    <row r="317" spans="6:6">
      <c r="F317" s="136"/>
    </row>
    <row r="318" spans="6:6">
      <c r="F318" s="136"/>
    </row>
    <row r="319" spans="6:6">
      <c r="F319" s="136"/>
    </row>
    <row r="320" spans="6:6">
      <c r="F320" s="136"/>
    </row>
    <row r="321" spans="6:6">
      <c r="F321" s="136"/>
    </row>
    <row r="322" spans="6:6">
      <c r="F322" s="136"/>
    </row>
    <row r="323" spans="6:6">
      <c r="F323" s="136"/>
    </row>
    <row r="324" spans="6:6">
      <c r="F324" s="136"/>
    </row>
    <row r="325" spans="6:6">
      <c r="F325" s="136"/>
    </row>
    <row r="326" spans="6:6">
      <c r="F326" s="136"/>
    </row>
    <row r="327" spans="6:6">
      <c r="F327" s="136"/>
    </row>
    <row r="328" spans="6:6">
      <c r="F328" s="136"/>
    </row>
    <row r="329" spans="6:6">
      <c r="F329" s="136"/>
    </row>
    <row r="330" spans="6:6">
      <c r="F330" s="136"/>
    </row>
    <row r="331" spans="6:6">
      <c r="F331" s="136"/>
    </row>
    <row r="332" spans="6:6">
      <c r="F332" s="136"/>
    </row>
    <row r="333" spans="6:6">
      <c r="F333" s="136"/>
    </row>
    <row r="334" spans="6:6">
      <c r="F334" s="136"/>
    </row>
    <row r="335" spans="6:6">
      <c r="F335" s="136"/>
    </row>
    <row r="336" spans="6:6">
      <c r="F336" s="136"/>
    </row>
    <row r="337" spans="6:6">
      <c r="F337" s="136"/>
    </row>
    <row r="338" spans="6:6">
      <c r="F338" s="136"/>
    </row>
    <row r="339" spans="6:6">
      <c r="F339" s="136"/>
    </row>
    <row r="340" spans="6:6">
      <c r="F340" s="136"/>
    </row>
    <row r="341" spans="6:6">
      <c r="F341" s="136"/>
    </row>
    <row r="342" spans="6:6">
      <c r="F342" s="136"/>
    </row>
    <row r="343" spans="6:6">
      <c r="F343" s="136"/>
    </row>
    <row r="344" spans="6:6">
      <c r="F344" s="136"/>
    </row>
    <row r="345" spans="6:6">
      <c r="F345" s="136"/>
    </row>
    <row r="346" spans="6:6">
      <c r="F346" s="136"/>
    </row>
    <row r="347" spans="6:6">
      <c r="F347" s="136"/>
    </row>
    <row r="348" spans="6:6">
      <c r="F348" s="136"/>
    </row>
    <row r="349" spans="6:6">
      <c r="F349" s="136"/>
    </row>
    <row r="350" spans="6:6">
      <c r="F350" s="136"/>
    </row>
    <row r="351" spans="6:6">
      <c r="F351" s="136"/>
    </row>
    <row r="352" spans="6:6">
      <c r="F352" s="136"/>
    </row>
    <row r="353" spans="6:6">
      <c r="F353" s="136"/>
    </row>
    <row r="354" spans="6:6">
      <c r="F354" s="136"/>
    </row>
    <row r="355" spans="6:6">
      <c r="F355" s="136"/>
    </row>
    <row r="356" spans="6:6">
      <c r="F356" s="136"/>
    </row>
    <row r="357" spans="6:6">
      <c r="F357" s="136"/>
    </row>
    <row r="358" spans="6:6">
      <c r="F358" s="136"/>
    </row>
    <row r="359" spans="6:6">
      <c r="F359" s="136"/>
    </row>
    <row r="360" spans="6:6">
      <c r="F360" s="136"/>
    </row>
    <row r="361" spans="6:6">
      <c r="F361" s="136"/>
    </row>
    <row r="362" spans="6:6">
      <c r="F362" s="136"/>
    </row>
    <row r="363" spans="6:6">
      <c r="F363" s="136"/>
    </row>
    <row r="364" spans="6:6">
      <c r="F364" s="136"/>
    </row>
    <row r="365" spans="6:6">
      <c r="F365" s="136"/>
    </row>
    <row r="366" spans="6:6">
      <c r="F366" s="136"/>
    </row>
    <row r="367" spans="6:6">
      <c r="F367" s="136"/>
    </row>
    <row r="368" spans="6:6">
      <c r="F368" s="136"/>
    </row>
    <row r="369" spans="6:6">
      <c r="F369" s="136"/>
    </row>
    <row r="370" spans="6:6">
      <c r="F370" s="136"/>
    </row>
    <row r="371" spans="6:6">
      <c r="F371" s="136"/>
    </row>
    <row r="372" spans="6:6">
      <c r="F372" s="136"/>
    </row>
    <row r="373" spans="6:6">
      <c r="F373" s="136"/>
    </row>
    <row r="374" spans="6:6">
      <c r="F374" s="136"/>
    </row>
    <row r="375" spans="6:6">
      <c r="F375" s="136"/>
    </row>
    <row r="376" spans="6:6">
      <c r="F376" s="136"/>
    </row>
    <row r="377" spans="6:6">
      <c r="F377" s="136"/>
    </row>
    <row r="378" spans="6:6">
      <c r="F378" s="136"/>
    </row>
    <row r="379" spans="6:6">
      <c r="F379" s="136"/>
    </row>
    <row r="380" spans="6:6">
      <c r="F380" s="136"/>
    </row>
    <row r="381" spans="6:6">
      <c r="F381" s="136"/>
    </row>
    <row r="382" spans="6:6">
      <c r="F382" s="136"/>
    </row>
    <row r="383" spans="6:6">
      <c r="F383" s="136"/>
    </row>
    <row r="384" spans="6:6">
      <c r="F384" s="136"/>
    </row>
    <row r="385" spans="6:6">
      <c r="F385" s="136"/>
    </row>
    <row r="386" spans="6:6">
      <c r="F386" s="136"/>
    </row>
    <row r="387" spans="6:6">
      <c r="F387" s="136"/>
    </row>
    <row r="388" spans="6:6">
      <c r="F388" s="136"/>
    </row>
    <row r="389" spans="6:6">
      <c r="F389" s="136"/>
    </row>
    <row r="390" spans="6:6">
      <c r="F390" s="136"/>
    </row>
    <row r="391" spans="6:6">
      <c r="F391" s="136"/>
    </row>
    <row r="392" spans="6:6">
      <c r="F392" s="136"/>
    </row>
    <row r="393" spans="6:6">
      <c r="F393" s="136"/>
    </row>
    <row r="394" spans="6:6">
      <c r="F394" s="136"/>
    </row>
    <row r="395" spans="6:6">
      <c r="F395" s="136"/>
    </row>
    <row r="396" spans="6:6">
      <c r="F396" s="136"/>
    </row>
    <row r="397" spans="6:6">
      <c r="F397" s="136"/>
    </row>
    <row r="398" spans="6:6">
      <c r="F398" s="136"/>
    </row>
    <row r="399" spans="6:6">
      <c r="F399" s="136"/>
    </row>
    <row r="400" spans="6:6">
      <c r="F400" s="136"/>
    </row>
    <row r="401" spans="6:6">
      <c r="F401" s="136"/>
    </row>
    <row r="402" spans="6:6">
      <c r="F402" s="136"/>
    </row>
    <row r="403" spans="6:6">
      <c r="F403" s="136"/>
    </row>
    <row r="404" spans="6:6">
      <c r="F404" s="136"/>
    </row>
    <row r="405" spans="6:6">
      <c r="F405" s="136"/>
    </row>
    <row r="406" spans="6:6">
      <c r="F406" s="136"/>
    </row>
    <row r="407" spans="6:6">
      <c r="F407" s="136"/>
    </row>
    <row r="408" spans="6:6">
      <c r="F408" s="136"/>
    </row>
    <row r="409" spans="6:6">
      <c r="F409" s="136"/>
    </row>
    <row r="410" spans="6:6">
      <c r="F410" s="136"/>
    </row>
    <row r="411" spans="6:6">
      <c r="F411" s="136"/>
    </row>
    <row r="412" spans="6:6">
      <c r="F412" s="136"/>
    </row>
    <row r="413" spans="6:6">
      <c r="F413" s="136"/>
    </row>
    <row r="414" spans="6:6">
      <c r="F414" s="136"/>
    </row>
    <row r="415" spans="6:6">
      <c r="F415" s="136"/>
    </row>
    <row r="416" spans="6:6">
      <c r="F416" s="136"/>
    </row>
    <row r="417" spans="6:6">
      <c r="F417" s="136"/>
    </row>
    <row r="418" spans="6:6">
      <c r="F418" s="136"/>
    </row>
    <row r="419" spans="6:6">
      <c r="F419" s="136"/>
    </row>
    <row r="420" spans="6:6">
      <c r="F420" s="136"/>
    </row>
    <row r="421" spans="6:6">
      <c r="F421" s="136"/>
    </row>
    <row r="422" spans="6:6">
      <c r="F422" s="136"/>
    </row>
    <row r="423" spans="6:6">
      <c r="F423" s="136"/>
    </row>
    <row r="424" spans="6:6">
      <c r="F424" s="136"/>
    </row>
    <row r="425" spans="6:6">
      <c r="F425" s="136"/>
    </row>
    <row r="426" spans="6:6">
      <c r="F426" s="136"/>
    </row>
    <row r="427" spans="6:6">
      <c r="F427" s="136"/>
    </row>
    <row r="428" spans="6:6">
      <c r="F428" s="136"/>
    </row>
    <row r="429" spans="6:6">
      <c r="F429" s="136"/>
    </row>
    <row r="430" spans="6:6">
      <c r="F430" s="136"/>
    </row>
    <row r="431" spans="6:6">
      <c r="F431" s="136"/>
    </row>
    <row r="432" spans="6:6">
      <c r="F432" s="136"/>
    </row>
    <row r="433" spans="6:6">
      <c r="F433" s="136"/>
    </row>
    <row r="434" spans="6:6">
      <c r="F434" s="136"/>
    </row>
    <row r="435" spans="6:6">
      <c r="F435" s="136"/>
    </row>
    <row r="436" spans="6:6">
      <c r="F436" s="136"/>
    </row>
    <row r="437" spans="6:6">
      <c r="F437" s="136"/>
    </row>
    <row r="438" spans="6:6">
      <c r="F438" s="136"/>
    </row>
    <row r="439" spans="6:6">
      <c r="F439" s="136"/>
    </row>
    <row r="440" spans="6:6">
      <c r="F440" s="136"/>
    </row>
    <row r="441" spans="6:6">
      <c r="F441" s="136"/>
    </row>
    <row r="442" spans="6:6">
      <c r="F442" s="136"/>
    </row>
    <row r="443" spans="6:6">
      <c r="F443" s="136"/>
    </row>
    <row r="444" spans="6:6">
      <c r="F444" s="136"/>
    </row>
    <row r="445" spans="6:6">
      <c r="F445" s="136"/>
    </row>
    <row r="446" spans="6:6">
      <c r="F446" s="136"/>
    </row>
    <row r="447" spans="6:6">
      <c r="F447" s="136"/>
    </row>
    <row r="448" spans="6:6">
      <c r="F448" s="136"/>
    </row>
    <row r="449" spans="6:6">
      <c r="F449" s="136"/>
    </row>
    <row r="450" spans="6:6">
      <c r="F450" s="136"/>
    </row>
    <row r="451" spans="6:6">
      <c r="F451" s="136"/>
    </row>
    <row r="452" spans="6:6">
      <c r="F452" s="136"/>
    </row>
    <row r="453" spans="6:6">
      <c r="F453" s="136"/>
    </row>
    <row r="454" spans="6:6">
      <c r="F454" s="136"/>
    </row>
    <row r="455" spans="6:6">
      <c r="F455" s="136"/>
    </row>
    <row r="456" spans="6:6">
      <c r="F456" s="136"/>
    </row>
    <row r="457" spans="6:6">
      <c r="F457" s="136"/>
    </row>
    <row r="458" spans="6:6">
      <c r="F458" s="136"/>
    </row>
    <row r="459" spans="6:6">
      <c r="F459" s="136"/>
    </row>
    <row r="460" spans="6:6">
      <c r="F460" s="136"/>
    </row>
    <row r="461" spans="6:6">
      <c r="F461" s="136"/>
    </row>
    <row r="462" spans="6:6">
      <c r="F462" s="136"/>
    </row>
    <row r="463" spans="6:6">
      <c r="F463" s="136"/>
    </row>
    <row r="464" spans="6:6">
      <c r="F464" s="136"/>
    </row>
    <row r="465" spans="6:6">
      <c r="F465" s="136"/>
    </row>
    <row r="466" spans="6:6">
      <c r="F466" s="136"/>
    </row>
    <row r="467" spans="6:6">
      <c r="F467" s="136"/>
    </row>
    <row r="468" spans="6:6">
      <c r="F468" s="136"/>
    </row>
    <row r="469" spans="6:6">
      <c r="F469" s="136"/>
    </row>
    <row r="470" spans="6:6">
      <c r="F470" s="136"/>
    </row>
    <row r="471" spans="6:6">
      <c r="F471" s="136"/>
    </row>
    <row r="472" spans="6:6">
      <c r="F472" s="136"/>
    </row>
    <row r="473" spans="6:6">
      <c r="F473" s="136"/>
    </row>
    <row r="474" spans="6:6">
      <c r="F474" s="136"/>
    </row>
    <row r="475" spans="6:6">
      <c r="F475" s="136"/>
    </row>
    <row r="476" spans="6:6">
      <c r="F476" s="136"/>
    </row>
    <row r="477" spans="6:6">
      <c r="F477" s="136"/>
    </row>
    <row r="478" spans="6:6">
      <c r="F478" s="136"/>
    </row>
    <row r="479" spans="6:6">
      <c r="F479" s="136"/>
    </row>
    <row r="480" spans="6:6">
      <c r="F480" s="136"/>
    </row>
    <row r="481" spans="6:6">
      <c r="F481" s="136"/>
    </row>
    <row r="482" spans="6:6">
      <c r="F482" s="136"/>
    </row>
    <row r="483" spans="6:6">
      <c r="F483" s="136"/>
    </row>
    <row r="484" spans="6:6">
      <c r="F484" s="136"/>
    </row>
    <row r="485" spans="6:6">
      <c r="F485" s="136"/>
    </row>
    <row r="486" spans="6:6">
      <c r="F486" s="136"/>
    </row>
    <row r="487" spans="6:6">
      <c r="F487" s="136"/>
    </row>
    <row r="488" spans="6:6">
      <c r="F488" s="136"/>
    </row>
    <row r="489" spans="6:6">
      <c r="F489" s="136"/>
    </row>
    <row r="490" spans="6:6">
      <c r="F490" s="136"/>
    </row>
    <row r="491" spans="6:6">
      <c r="F491" s="136"/>
    </row>
    <row r="492" spans="6:6">
      <c r="F492" s="136"/>
    </row>
    <row r="493" spans="6:6">
      <c r="F493" s="136"/>
    </row>
    <row r="494" spans="6:6">
      <c r="F494" s="136"/>
    </row>
    <row r="495" spans="6:6">
      <c r="F495" s="136"/>
    </row>
    <row r="496" spans="6:6">
      <c r="F496" s="136"/>
    </row>
    <row r="497" spans="6:6">
      <c r="F497" s="136"/>
    </row>
    <row r="498" spans="6:6">
      <c r="F498" s="136"/>
    </row>
    <row r="499" spans="6:6">
      <c r="F499" s="136"/>
    </row>
    <row r="500" spans="6:6">
      <c r="F500" s="136"/>
    </row>
    <row r="501" spans="6:6">
      <c r="F501" s="136"/>
    </row>
    <row r="502" spans="6:6">
      <c r="F502" s="136"/>
    </row>
    <row r="503" spans="6:6">
      <c r="F503" s="136"/>
    </row>
    <row r="504" spans="6:6">
      <c r="F504" s="136"/>
    </row>
    <row r="505" spans="6:6">
      <c r="F505" s="136"/>
    </row>
    <row r="506" spans="6:6">
      <c r="F506" s="136"/>
    </row>
    <row r="507" spans="6:6">
      <c r="F507" s="136"/>
    </row>
    <row r="508" spans="6:6">
      <c r="F508" s="136"/>
    </row>
    <row r="509" spans="6:6">
      <c r="F509" s="136"/>
    </row>
    <row r="510" spans="6:6">
      <c r="F510" s="136"/>
    </row>
    <row r="511" spans="6:6">
      <c r="F511" s="136"/>
    </row>
    <row r="512" spans="6:6">
      <c r="F512" s="136"/>
    </row>
    <row r="513" spans="6:6">
      <c r="F513" s="136"/>
    </row>
    <row r="514" spans="6:6">
      <c r="F514" s="136"/>
    </row>
    <row r="515" spans="6:6">
      <c r="F515" s="136"/>
    </row>
    <row r="516" spans="6:6">
      <c r="F516" s="136"/>
    </row>
    <row r="517" spans="6:6">
      <c r="F517" s="136"/>
    </row>
    <row r="518" spans="6:6">
      <c r="F518" s="136"/>
    </row>
    <row r="519" spans="6:6">
      <c r="F519" s="136"/>
    </row>
    <row r="520" spans="6:6">
      <c r="F520" s="136"/>
    </row>
    <row r="521" spans="6:6">
      <c r="F521" s="136"/>
    </row>
    <row r="522" spans="6:6">
      <c r="F522" s="136"/>
    </row>
    <row r="523" spans="6:6">
      <c r="F523" s="136"/>
    </row>
    <row r="524" spans="6:6">
      <c r="F524" s="136"/>
    </row>
    <row r="525" spans="6:6">
      <c r="F525" s="136"/>
    </row>
    <row r="526" spans="6:6">
      <c r="F526" s="136"/>
    </row>
    <row r="527" spans="6:6">
      <c r="F527" s="136"/>
    </row>
    <row r="528" spans="6:6">
      <c r="F528" s="136"/>
    </row>
    <row r="529" spans="6:6">
      <c r="F529" s="136"/>
    </row>
    <row r="530" spans="6:6">
      <c r="F530" s="136"/>
    </row>
    <row r="531" spans="6:6">
      <c r="F531" s="136"/>
    </row>
    <row r="532" spans="6:6">
      <c r="F532" s="136"/>
    </row>
    <row r="533" spans="6:6">
      <c r="F533" s="136"/>
    </row>
    <row r="534" spans="6:6">
      <c r="F534" s="136"/>
    </row>
    <row r="535" spans="6:6">
      <c r="F535" s="136"/>
    </row>
    <row r="536" spans="6:6">
      <c r="F536" s="136"/>
    </row>
    <row r="537" spans="6:6">
      <c r="F537" s="136"/>
    </row>
    <row r="538" spans="6:6">
      <c r="F538" s="136"/>
    </row>
    <row r="539" spans="6:6">
      <c r="F539" s="136"/>
    </row>
    <row r="540" spans="6:6">
      <c r="F540" s="136"/>
    </row>
    <row r="541" spans="6:6">
      <c r="F541" s="136"/>
    </row>
    <row r="542" spans="6:6">
      <c r="F542" s="136"/>
    </row>
    <row r="543" spans="6:6">
      <c r="F543" s="136"/>
    </row>
    <row r="544" spans="6:6">
      <c r="F544" s="136"/>
    </row>
    <row r="545" spans="6:6">
      <c r="F545" s="136"/>
    </row>
    <row r="546" spans="6:6">
      <c r="F546" s="136"/>
    </row>
    <row r="547" spans="6:6">
      <c r="F547" s="136"/>
    </row>
    <row r="548" spans="6:6">
      <c r="F548" s="136"/>
    </row>
    <row r="549" spans="6:6">
      <c r="F549" s="136"/>
    </row>
    <row r="550" spans="6:6">
      <c r="F550" s="136"/>
    </row>
    <row r="551" spans="6:6">
      <c r="F551" s="136"/>
    </row>
    <row r="552" spans="6:6">
      <c r="F552" s="136"/>
    </row>
    <row r="553" spans="6:6">
      <c r="F553" s="136"/>
    </row>
    <row r="554" spans="6:6">
      <c r="F554" s="136"/>
    </row>
    <row r="555" spans="6:6">
      <c r="F555" s="136"/>
    </row>
    <row r="556" spans="6:6">
      <c r="F556" s="136"/>
    </row>
    <row r="557" spans="6:6">
      <c r="F557" s="136"/>
    </row>
    <row r="558" spans="6:6">
      <c r="F558" s="136"/>
    </row>
    <row r="559" spans="6:6">
      <c r="F559" s="136"/>
    </row>
    <row r="560" spans="6:6">
      <c r="F560" s="136"/>
    </row>
    <row r="561" spans="6:6">
      <c r="F561" s="136"/>
    </row>
    <row r="562" spans="6:6">
      <c r="F562" s="136"/>
    </row>
    <row r="563" spans="6:6">
      <c r="F563" s="136"/>
    </row>
    <row r="564" spans="6:6">
      <c r="F564" s="136"/>
    </row>
    <row r="565" spans="6:6">
      <c r="F565" s="136"/>
    </row>
    <row r="566" spans="6:6">
      <c r="F566" s="136"/>
    </row>
    <row r="567" spans="6:6">
      <c r="F567" s="136"/>
    </row>
    <row r="568" spans="6:6">
      <c r="F568" s="136"/>
    </row>
    <row r="569" spans="6:6">
      <c r="F569" s="136"/>
    </row>
    <row r="570" spans="6:6">
      <c r="F570" s="136"/>
    </row>
    <row r="571" spans="6:6">
      <c r="F571" s="136"/>
    </row>
    <row r="572" spans="6:6">
      <c r="F572" s="136"/>
    </row>
    <row r="573" spans="6:6">
      <c r="F573" s="136"/>
    </row>
    <row r="574" spans="6:6">
      <c r="F574" s="136"/>
    </row>
    <row r="575" spans="6:6">
      <c r="F575" s="136"/>
    </row>
    <row r="576" spans="6:6">
      <c r="F576" s="136"/>
    </row>
    <row r="577" spans="6:6">
      <c r="F577" s="136"/>
    </row>
    <row r="578" spans="6:6">
      <c r="F578" s="136"/>
    </row>
    <row r="579" spans="6:6">
      <c r="F579" s="136"/>
    </row>
    <row r="580" spans="6:6">
      <c r="F580" s="136"/>
    </row>
    <row r="581" spans="6:6">
      <c r="F581" s="136"/>
    </row>
    <row r="582" spans="6:6">
      <c r="F582" s="136"/>
    </row>
    <row r="583" spans="6:6">
      <c r="F583" s="136"/>
    </row>
    <row r="584" spans="6:6">
      <c r="F584" s="136"/>
    </row>
    <row r="585" spans="6:6">
      <c r="F585" s="136"/>
    </row>
    <row r="586" spans="6:6">
      <c r="F586" s="136"/>
    </row>
    <row r="587" spans="6:6">
      <c r="F587" s="136"/>
    </row>
    <row r="588" spans="6:6">
      <c r="F588" s="136"/>
    </row>
    <row r="589" spans="6:6">
      <c r="F589" s="136"/>
    </row>
    <row r="590" spans="6:6">
      <c r="F590" s="136"/>
    </row>
    <row r="591" spans="6:6">
      <c r="F591" s="136"/>
    </row>
    <row r="592" spans="6:6">
      <c r="F592" s="136"/>
    </row>
    <row r="593" spans="6:6">
      <c r="F593" s="136"/>
    </row>
    <row r="594" spans="6:6">
      <c r="F594" s="136"/>
    </row>
    <row r="595" spans="6:6">
      <c r="F595" s="136"/>
    </row>
    <row r="596" spans="6:6">
      <c r="F596" s="136"/>
    </row>
    <row r="597" spans="6:6">
      <c r="F597" s="136"/>
    </row>
    <row r="598" spans="6:6">
      <c r="F598" s="136"/>
    </row>
    <row r="599" spans="6:6">
      <c r="F599" s="136"/>
    </row>
    <row r="600" spans="6:6">
      <c r="F600" s="136"/>
    </row>
    <row r="601" spans="6:6">
      <c r="F601" s="136"/>
    </row>
    <row r="602" spans="6:6">
      <c r="F602" s="136"/>
    </row>
    <row r="603" spans="6:6">
      <c r="F603" s="136"/>
    </row>
    <row r="604" spans="6:6">
      <c r="F604" s="136"/>
    </row>
    <row r="605" spans="6:6">
      <c r="F605" s="136"/>
    </row>
    <row r="606" spans="6:6">
      <c r="F606" s="136"/>
    </row>
    <row r="607" spans="6:6">
      <c r="F607" s="136"/>
    </row>
    <row r="608" spans="6:6">
      <c r="F608" s="136"/>
    </row>
    <row r="609" spans="6:6">
      <c r="F609" s="136"/>
    </row>
    <row r="610" spans="6:6">
      <c r="F610" s="136"/>
    </row>
    <row r="611" spans="6:6">
      <c r="F611" s="136"/>
    </row>
    <row r="612" spans="6:6">
      <c r="F612" s="136"/>
    </row>
    <row r="613" spans="6:6">
      <c r="F613" s="136"/>
    </row>
    <row r="614" spans="6:6">
      <c r="F614" s="136"/>
    </row>
    <row r="615" spans="6:6">
      <c r="F615" s="136"/>
    </row>
    <row r="616" spans="6:6">
      <c r="F616" s="136"/>
    </row>
    <row r="617" spans="6:6">
      <c r="F617" s="136"/>
    </row>
    <row r="618" spans="6:6">
      <c r="F618" s="136"/>
    </row>
    <row r="619" spans="6:6">
      <c r="F619" s="136"/>
    </row>
    <row r="620" spans="6:6">
      <c r="F620" s="136"/>
    </row>
    <row r="621" spans="6:6">
      <c r="F621" s="136"/>
    </row>
    <row r="622" spans="6:6">
      <c r="F622" s="136"/>
    </row>
    <row r="623" spans="6:6">
      <c r="F623" s="136"/>
    </row>
    <row r="624" spans="6:6">
      <c r="F624" s="136"/>
    </row>
    <row r="625" spans="6:6">
      <c r="F625" s="136"/>
    </row>
    <row r="626" spans="6:6">
      <c r="F626" s="136"/>
    </row>
    <row r="627" spans="6:6">
      <c r="F627" s="136"/>
    </row>
    <row r="628" spans="6:6">
      <c r="F628" s="136"/>
    </row>
    <row r="629" spans="6:6">
      <c r="F629" s="136"/>
    </row>
    <row r="630" spans="6:6">
      <c r="F630" s="136"/>
    </row>
    <row r="631" spans="6:6">
      <c r="F631" s="136"/>
    </row>
    <row r="632" spans="6:6">
      <c r="F632" s="136"/>
    </row>
    <row r="633" spans="6:6">
      <c r="F633" s="136"/>
    </row>
    <row r="634" spans="6:6">
      <c r="F634" s="136"/>
    </row>
    <row r="635" spans="6:6">
      <c r="F635" s="136"/>
    </row>
    <row r="636" spans="6:6">
      <c r="F636" s="136"/>
    </row>
    <row r="637" spans="6:6">
      <c r="F637" s="136"/>
    </row>
    <row r="638" spans="6:6">
      <c r="F638" s="136"/>
    </row>
    <row r="639" spans="6:6">
      <c r="F639" s="136"/>
    </row>
    <row r="640" spans="6:6">
      <c r="F640" s="136"/>
    </row>
    <row r="641" spans="6:6">
      <c r="F641" s="136"/>
    </row>
    <row r="642" spans="6:6">
      <c r="F642" s="136"/>
    </row>
    <row r="643" spans="6:6">
      <c r="F643" s="136"/>
    </row>
    <row r="644" spans="6:6">
      <c r="F644" s="136"/>
    </row>
    <row r="645" spans="6:6">
      <c r="F645" s="136"/>
    </row>
    <row r="646" spans="6:6">
      <c r="F646" s="136"/>
    </row>
    <row r="647" spans="6:6">
      <c r="F647" s="136"/>
    </row>
    <row r="648" spans="6:6">
      <c r="F648" s="136"/>
    </row>
    <row r="649" spans="6:6">
      <c r="F649" s="136"/>
    </row>
    <row r="650" spans="6:6">
      <c r="F650" s="136"/>
    </row>
    <row r="651" spans="6:6">
      <c r="F651" s="136"/>
    </row>
    <row r="652" spans="6:6">
      <c r="F652" s="136"/>
    </row>
    <row r="653" spans="6:6">
      <c r="F653" s="136"/>
    </row>
    <row r="654" spans="6:6">
      <c r="F654" s="136"/>
    </row>
    <row r="655" spans="6:6">
      <c r="F655" s="136"/>
    </row>
    <row r="656" spans="6:6">
      <c r="F656" s="136"/>
    </row>
    <row r="657" spans="6:6">
      <c r="F657" s="136"/>
    </row>
    <row r="658" spans="6:6">
      <c r="F658" s="136"/>
    </row>
    <row r="659" spans="6:6">
      <c r="F659" s="136"/>
    </row>
    <row r="660" spans="6:6">
      <c r="F660" s="136"/>
    </row>
    <row r="661" spans="6:6">
      <c r="F661" s="136"/>
    </row>
    <row r="662" spans="6:6">
      <c r="F662" s="136"/>
    </row>
    <row r="663" spans="6:6">
      <c r="F663" s="136"/>
    </row>
    <row r="664" spans="6:6">
      <c r="F664" s="136"/>
    </row>
    <row r="665" spans="6:6">
      <c r="F665" s="136"/>
    </row>
    <row r="666" spans="6:6">
      <c r="F666" s="136"/>
    </row>
    <row r="667" spans="6:6">
      <c r="F667" s="136"/>
    </row>
    <row r="668" spans="6:6">
      <c r="F668" s="136"/>
    </row>
    <row r="669" spans="6:6">
      <c r="F669" s="136"/>
    </row>
    <row r="670" spans="6:6">
      <c r="F670" s="136"/>
    </row>
    <row r="671" spans="6:6">
      <c r="F671" s="136"/>
    </row>
    <row r="672" spans="6:6">
      <c r="F672" s="136"/>
    </row>
    <row r="673" spans="6:6">
      <c r="F673" s="136"/>
    </row>
    <row r="674" spans="6:6">
      <c r="F674" s="136"/>
    </row>
    <row r="675" spans="6:6">
      <c r="F675" s="136"/>
    </row>
    <row r="676" spans="6:6">
      <c r="F676" s="136"/>
    </row>
    <row r="677" spans="6:6">
      <c r="F677" s="136"/>
    </row>
    <row r="678" spans="6:6">
      <c r="F678" s="136"/>
    </row>
    <row r="679" spans="6:6">
      <c r="F679" s="136"/>
    </row>
    <row r="680" spans="6:6">
      <c r="F680" s="136"/>
    </row>
    <row r="681" spans="6:6">
      <c r="F681" s="136"/>
    </row>
    <row r="682" spans="6:6">
      <c r="F682" s="136"/>
    </row>
    <row r="683" spans="6:6">
      <c r="F683" s="136"/>
    </row>
    <row r="684" spans="6:6">
      <c r="F684" s="136"/>
    </row>
    <row r="685" spans="6:6">
      <c r="F685" s="136"/>
    </row>
    <row r="686" spans="6:6">
      <c r="F686" s="136"/>
    </row>
    <row r="687" spans="6:6">
      <c r="F687" s="136"/>
    </row>
    <row r="688" spans="6:6">
      <c r="F688" s="136"/>
    </row>
    <row r="689" spans="6:6">
      <c r="F689" s="136"/>
    </row>
    <row r="690" spans="6:6">
      <c r="F690" s="136"/>
    </row>
    <row r="691" spans="6:6">
      <c r="F691" s="136"/>
    </row>
    <row r="692" spans="6:6">
      <c r="F692" s="136"/>
    </row>
    <row r="693" spans="6:6">
      <c r="F693" s="136"/>
    </row>
    <row r="694" spans="6:6">
      <c r="F694" s="136"/>
    </row>
    <row r="695" spans="6:6">
      <c r="F695" s="136"/>
    </row>
    <row r="696" spans="6:6">
      <c r="F696" s="136"/>
    </row>
    <row r="697" spans="6:6">
      <c r="F697" s="136"/>
    </row>
    <row r="698" spans="6:6">
      <c r="F698" s="136"/>
    </row>
    <row r="699" spans="6:6">
      <c r="F699" s="136"/>
    </row>
    <row r="700" spans="6:6">
      <c r="F700" s="136"/>
    </row>
    <row r="701" spans="6:6">
      <c r="F701" s="136"/>
    </row>
    <row r="702" spans="6:6">
      <c r="F702" s="136"/>
    </row>
    <row r="703" spans="6:6">
      <c r="F703" s="136"/>
    </row>
    <row r="704" spans="6:6">
      <c r="F704" s="136"/>
    </row>
    <row r="705" spans="6:6">
      <c r="F705" s="136"/>
    </row>
    <row r="706" spans="6:6">
      <c r="F706" s="136"/>
    </row>
    <row r="707" spans="6:6">
      <c r="F707" s="136"/>
    </row>
    <row r="708" spans="6:6">
      <c r="F708" s="136"/>
    </row>
    <row r="709" spans="6:6">
      <c r="F709" s="136"/>
    </row>
    <row r="710" spans="6:6">
      <c r="F710" s="136"/>
    </row>
    <row r="711" spans="6:6">
      <c r="F711" s="136"/>
    </row>
    <row r="712" spans="6:6">
      <c r="F712" s="136"/>
    </row>
    <row r="713" spans="6:6">
      <c r="F713" s="136"/>
    </row>
    <row r="714" spans="6:6">
      <c r="F714" s="136"/>
    </row>
    <row r="715" spans="6:6">
      <c r="F715" s="136"/>
    </row>
    <row r="716" spans="6:6">
      <c r="F716" s="136"/>
    </row>
    <row r="717" spans="6:6">
      <c r="F717" s="136"/>
    </row>
    <row r="718" spans="6:6">
      <c r="F718" s="136"/>
    </row>
    <row r="719" spans="6:6">
      <c r="F719" s="136"/>
    </row>
    <row r="720" spans="6:6">
      <c r="F720" s="136"/>
    </row>
    <row r="721" spans="6:6">
      <c r="F721" s="136"/>
    </row>
    <row r="722" spans="6:6">
      <c r="F722" s="136"/>
    </row>
    <row r="723" spans="6:6">
      <c r="F723" s="136"/>
    </row>
    <row r="724" spans="6:6">
      <c r="F724" s="136"/>
    </row>
    <row r="725" spans="6:6">
      <c r="F725" s="136"/>
    </row>
    <row r="726" spans="6:6">
      <c r="F726" s="136"/>
    </row>
    <row r="727" spans="6:6">
      <c r="F727" s="136"/>
    </row>
    <row r="728" spans="6:6">
      <c r="F728" s="136"/>
    </row>
    <row r="729" spans="6:6">
      <c r="F729" s="136"/>
    </row>
    <row r="730" spans="6:6">
      <c r="F730" s="136"/>
    </row>
    <row r="731" spans="6:6">
      <c r="F731" s="136"/>
    </row>
    <row r="732" spans="6:6">
      <c r="F732" s="136"/>
    </row>
    <row r="733" spans="6:6">
      <c r="F733" s="136"/>
    </row>
    <row r="734" spans="6:6">
      <c r="F734" s="136"/>
    </row>
    <row r="735" spans="6:6">
      <c r="F735" s="136"/>
    </row>
    <row r="736" spans="6:6">
      <c r="F736" s="136"/>
    </row>
    <row r="737" spans="6:6">
      <c r="F737" s="136"/>
    </row>
    <row r="738" spans="6:6">
      <c r="F738" s="136"/>
    </row>
    <row r="739" spans="6:6">
      <c r="F739" s="136"/>
    </row>
    <row r="740" spans="6:6">
      <c r="F740" s="136"/>
    </row>
    <row r="741" spans="6:6">
      <c r="F741" s="136"/>
    </row>
    <row r="742" spans="6:6">
      <c r="F742" s="136"/>
    </row>
    <row r="743" spans="6:6">
      <c r="F743" s="136"/>
    </row>
    <row r="744" spans="6:6">
      <c r="F744" s="136"/>
    </row>
    <row r="745" spans="6:6">
      <c r="F745" s="136"/>
    </row>
    <row r="746" spans="6:6">
      <c r="F746" s="136"/>
    </row>
    <row r="747" spans="6:6">
      <c r="F747" s="136"/>
    </row>
    <row r="748" spans="6:6">
      <c r="F748" s="136"/>
    </row>
    <row r="749" spans="6:6">
      <c r="F749" s="136"/>
    </row>
    <row r="750" spans="6:6">
      <c r="F750" s="136"/>
    </row>
    <row r="751" spans="6:6">
      <c r="F751" s="136"/>
    </row>
    <row r="752" spans="6:6">
      <c r="F752" s="136"/>
    </row>
    <row r="753" spans="6:6">
      <c r="F753" s="136"/>
    </row>
    <row r="754" spans="6:6">
      <c r="F754" s="136"/>
    </row>
    <row r="755" spans="6:6">
      <c r="F755" s="136"/>
    </row>
    <row r="756" spans="6:6">
      <c r="F756" s="136"/>
    </row>
    <row r="757" spans="6:6">
      <c r="F757" s="136"/>
    </row>
    <row r="758" spans="6:6">
      <c r="F758" s="136"/>
    </row>
    <row r="759" spans="6:6">
      <c r="F759" s="136"/>
    </row>
    <row r="760" spans="6:6">
      <c r="F760" s="136"/>
    </row>
    <row r="761" spans="6:6">
      <c r="F761" s="136"/>
    </row>
    <row r="762" spans="6:6">
      <c r="F762" s="136"/>
    </row>
    <row r="763" spans="6:6">
      <c r="F763" s="136"/>
    </row>
    <row r="764" spans="6:6">
      <c r="F764" s="136"/>
    </row>
    <row r="765" spans="6:6">
      <c r="F765" s="136"/>
    </row>
    <row r="766" spans="6:6">
      <c r="F766" s="136"/>
    </row>
    <row r="767" spans="6:6">
      <c r="F767" s="136"/>
    </row>
    <row r="768" spans="6:6">
      <c r="F768" s="136"/>
    </row>
    <row r="769" spans="6:6">
      <c r="F769" s="136"/>
    </row>
    <row r="770" spans="6:6">
      <c r="F770" s="136"/>
    </row>
    <row r="771" spans="6:6">
      <c r="F771" s="136"/>
    </row>
  </sheetData>
  <autoFilter ref="A1:U129" xr:uid="{00000000-0009-0000-0000-000004000000}"/>
  <dataValidations count="2">
    <dataValidation type="list" allowBlank="1" showErrorMessage="1" sqref="A57:A129" xr:uid="{00000000-0002-0000-0400-000000000000}">
      <formula1>"Kamis,Jumat,Sabtu,Selasa,Senin,Minggu,Rabu,Jum'at"</formula1>
    </dataValidation>
    <dataValidation type="list" allowBlank="1" showErrorMessage="1" sqref="F2:F5" xr:uid="{40794323-79C5-4FF0-9B72-BEC34173200C}">
      <formula1>$B$2:$B$57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Order</vt:lpstr>
      <vt:lpstr>Sales</vt:lpstr>
      <vt:lpstr>Produk</vt:lpstr>
      <vt:lpstr>Rayu Manis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Fairuz</dc:creator>
  <cp:lastModifiedBy>Zaky Rizqullah</cp:lastModifiedBy>
  <dcterms:created xsi:type="dcterms:W3CDTF">2024-10-20T13:12:20Z</dcterms:created>
  <dcterms:modified xsi:type="dcterms:W3CDTF">2025-01-15T08:52:56Z</dcterms:modified>
</cp:coreProperties>
</file>