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Semester 7\SPK\"/>
    </mc:Choice>
  </mc:AlternateContent>
  <xr:revisionPtr revIDLastSave="0" documentId="13_ncr:1_{F94DB415-CC7B-4B2D-9209-2C8DC366D5BD}" xr6:coauthVersionLast="47" xr6:coauthVersionMax="47" xr10:uidLastSave="{00000000-0000-0000-0000-000000000000}"/>
  <bookViews>
    <workbookView xWindow="-120" yWindow="-120" windowWidth="20730" windowHeight="11160" xr2:uid="{4ACA4D60-98D3-4DF8-B8D4-955F34123A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" l="1"/>
  <c r="F46" i="1"/>
  <c r="G52" i="1"/>
  <c r="F49" i="1"/>
  <c r="F52" i="1"/>
  <c r="F53" i="1"/>
  <c r="E53" i="1"/>
  <c r="E49" i="1"/>
  <c r="D53" i="1"/>
  <c r="D52" i="1"/>
  <c r="C38" i="1"/>
  <c r="D54" i="1" s="1"/>
  <c r="D50" i="1"/>
  <c r="D49" i="1"/>
  <c r="D48" i="1"/>
  <c r="D47" i="1"/>
  <c r="D46" i="1"/>
  <c r="D45" i="1"/>
  <c r="C41" i="1"/>
  <c r="G49" i="1" s="1"/>
  <c r="C40" i="1"/>
  <c r="F50" i="1" s="1"/>
  <c r="C39" i="1"/>
  <c r="E52" i="1" s="1"/>
  <c r="C37" i="1"/>
  <c r="C51" i="1" s="1"/>
  <c r="C45" i="1" l="1"/>
  <c r="C47" i="1"/>
  <c r="C52" i="1"/>
  <c r="H52" i="1" s="1"/>
  <c r="C49" i="1"/>
  <c r="H49" i="1" s="1"/>
  <c r="E50" i="1"/>
  <c r="E54" i="1"/>
  <c r="G48" i="1"/>
  <c r="G51" i="1"/>
  <c r="E45" i="1"/>
  <c r="E46" i="1"/>
  <c r="E47" i="1"/>
  <c r="C50" i="1"/>
  <c r="C54" i="1"/>
  <c r="D51" i="1"/>
  <c r="H51" i="1" s="1"/>
  <c r="E51" i="1"/>
  <c r="F48" i="1"/>
  <c r="F51" i="1"/>
  <c r="G54" i="1"/>
  <c r="G50" i="1"/>
  <c r="F45" i="1"/>
  <c r="C46" i="1"/>
  <c r="H46" i="1" s="1"/>
  <c r="C48" i="1"/>
  <c r="C53" i="1"/>
  <c r="H53" i="1" s="1"/>
  <c r="G45" i="1"/>
  <c r="G46" i="1"/>
  <c r="G47" i="1"/>
  <c r="E48" i="1"/>
  <c r="F54" i="1"/>
  <c r="G53" i="1"/>
  <c r="H48" i="1" l="1"/>
  <c r="I48" i="1" s="1"/>
  <c r="H47" i="1"/>
  <c r="H54" i="1"/>
  <c r="H45" i="1"/>
  <c r="I45" i="1" s="1"/>
  <c r="H50" i="1"/>
  <c r="I52" i="1" l="1"/>
  <c r="I46" i="1"/>
  <c r="J46" i="1" s="1"/>
  <c r="I49" i="1"/>
  <c r="I54" i="1"/>
  <c r="I53" i="1"/>
  <c r="I50" i="1"/>
  <c r="I47" i="1"/>
  <c r="I51" i="1"/>
  <c r="J51" i="1" s="1"/>
  <c r="J45" i="1" l="1"/>
  <c r="J53" i="1"/>
  <c r="J47" i="1"/>
  <c r="J49" i="1"/>
  <c r="C58" i="1"/>
  <c r="J52" i="1"/>
  <c r="J54" i="1"/>
  <c r="J50" i="1"/>
  <c r="J48" i="1"/>
</calcChain>
</file>

<file path=xl/sharedStrings.xml><?xml version="1.0" encoding="utf-8"?>
<sst xmlns="http://schemas.openxmlformats.org/spreadsheetml/2006/main" count="136" uniqueCount="77">
  <si>
    <t>Brand</t>
  </si>
  <si>
    <t>Harga</t>
  </si>
  <si>
    <t>Realme C11</t>
  </si>
  <si>
    <t>Infinix Note 12</t>
  </si>
  <si>
    <t>Samsung Galaxy M21</t>
  </si>
  <si>
    <t>Oppo A16E</t>
  </si>
  <si>
    <t>Realme 9 Pro</t>
  </si>
  <si>
    <t>Ukuran Layar (Inches)</t>
  </si>
  <si>
    <t>Batery (mAh)</t>
  </si>
  <si>
    <t>Infinix GT 10</t>
  </si>
  <si>
    <t>Infinix Zero 30</t>
  </si>
  <si>
    <t>Poco F5</t>
  </si>
  <si>
    <t>No</t>
  </si>
  <si>
    <t>Keterangan</t>
  </si>
  <si>
    <t>Tipe</t>
  </si>
  <si>
    <t>Benefit</t>
  </si>
  <si>
    <t>C2</t>
  </si>
  <si>
    <t>C1</t>
  </si>
  <si>
    <t>C3</t>
  </si>
  <si>
    <t>Batery</t>
  </si>
  <si>
    <t>C4</t>
  </si>
  <si>
    <t>Cost</t>
  </si>
  <si>
    <t>C5</t>
  </si>
  <si>
    <t>Ukuran Layar</t>
  </si>
  <si>
    <t>Kriteria Handphone</t>
  </si>
  <si>
    <t>Skala Reputasi Brand</t>
  </si>
  <si>
    <t>Poin</t>
  </si>
  <si>
    <t>Kurang Terkenal</t>
  </si>
  <si>
    <t>Lumayan Terkenal</t>
  </si>
  <si>
    <t>Cukup Terkenal</t>
  </si>
  <si>
    <t>Terkenal</t>
  </si>
  <si>
    <t>Sangat Terkenal</t>
  </si>
  <si>
    <t>Skala &amp; Point</t>
  </si>
  <si>
    <t>Point</t>
  </si>
  <si>
    <t>Antutu Score</t>
  </si>
  <si>
    <t>Vivo Y15S</t>
  </si>
  <si>
    <t>Itel S23</t>
  </si>
  <si>
    <t>Skala Antutu Score</t>
  </si>
  <si>
    <t>&lt;400000</t>
  </si>
  <si>
    <t>&gt;=400000</t>
  </si>
  <si>
    <t>&gt;=600000</t>
  </si>
  <si>
    <t>&gt;=900000</t>
  </si>
  <si>
    <t>Skala Batery</t>
  </si>
  <si>
    <t>Skala Harga</t>
  </si>
  <si>
    <t>&lt;=2000000</t>
  </si>
  <si>
    <t>&gt;=3000000</t>
  </si>
  <si>
    <t>&gt;=4000000</t>
  </si>
  <si>
    <t>Skala Ukuran Layar</t>
  </si>
  <si>
    <t>&lt;6.5</t>
  </si>
  <si>
    <t>&gt;=6.5</t>
  </si>
  <si>
    <t>&gt;=6.6</t>
  </si>
  <si>
    <t>&gt;=6.7</t>
  </si>
  <si>
    <t>1,6 jutaan</t>
  </si>
  <si>
    <t>2,8 jutaan</t>
  </si>
  <si>
    <t>3 jutaan</t>
  </si>
  <si>
    <t>2,7 jutaan</t>
  </si>
  <si>
    <t>3,2 jutaan</t>
  </si>
  <si>
    <t>3,9 jutaan</t>
  </si>
  <si>
    <t>4,3 jutaan</t>
  </si>
  <si>
    <t>5,3 jutaan</t>
  </si>
  <si>
    <t>1,4 jutaan</t>
  </si>
  <si>
    <t>Tabel berdasarkan Skala Point</t>
  </si>
  <si>
    <t>Nama Hp</t>
  </si>
  <si>
    <t>Reputasi Brand</t>
  </si>
  <si>
    <t xml:space="preserve">Harga </t>
  </si>
  <si>
    <t>&gt;=2700000</t>
  </si>
  <si>
    <t>&gt;=5000000</t>
  </si>
  <si>
    <t>Bobot Kepentingan</t>
  </si>
  <si>
    <t>Total</t>
  </si>
  <si>
    <t>Perhitungan Bobot</t>
  </si>
  <si>
    <t>Perhitungan Metode WP (Weighted Product)</t>
  </si>
  <si>
    <t>Jumlah</t>
  </si>
  <si>
    <t>Kesimpulan</t>
  </si>
  <si>
    <t>Berdasarkan Perhitungan Dengan Metode Weighted Product Dalam Menentukan Daftar Handphone Terbaik 2023</t>
  </si>
  <si>
    <t>Daftar Handphone Terbaik 2023</t>
  </si>
  <si>
    <t>Vektor (Nilai Penentu)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</si>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</sst>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2" xfId="0" applyFill="1" applyBorder="1"/>
    <xf numFmtId="0" fontId="0" fillId="0" borderId="0" xfId="0" applyBorder="1"/>
    <xf numFmtId="0" fontId="0" fillId="0" borderId="6" xfId="0" applyBorder="1"/>
    <xf numFmtId="0" fontId="0" fillId="3" borderId="1" xfId="0" applyFill="1" applyBorder="1"/>
    <xf numFmtId="0" fontId="0" fillId="0" borderId="7" xfId="0" applyBorder="1"/>
    <xf numFmtId="0" fontId="0" fillId="0" borderId="10" xfId="0" applyBorder="1"/>
    <xf numFmtId="0" fontId="0" fillId="0" borderId="10" xfId="0" applyFill="1" applyBorder="1"/>
    <xf numFmtId="0" fontId="0" fillId="4" borderId="1" xfId="0" applyFill="1" applyBorder="1"/>
    <xf numFmtId="0" fontId="2" fillId="2" borderId="8" xfId="0" applyFont="1" applyFill="1" applyBorder="1"/>
    <xf numFmtId="0" fontId="2" fillId="2" borderId="11" xfId="0" applyFont="1" applyFill="1" applyBorder="1"/>
    <xf numFmtId="0" fontId="2" fillId="2" borderId="9" xfId="0" applyFont="1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9" xfId="0" applyFont="1" applyFill="1" applyBorder="1"/>
    <xf numFmtId="0" fontId="0" fillId="4" borderId="9" xfId="0" applyFill="1" applyBorder="1"/>
    <xf numFmtId="0" fontId="0" fillId="4" borderId="8" xfId="0" applyFill="1" applyBorder="1"/>
    <xf numFmtId="0" fontId="0" fillId="0" borderId="2" xfId="0" applyBorder="1"/>
    <xf numFmtId="0" fontId="0" fillId="2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635C-E99C-4F58-8D78-C1BBC3209880}">
  <dimension ref="A1:K58"/>
  <sheetViews>
    <sheetView tabSelected="1" topLeftCell="A32" zoomScale="60" zoomScaleNormal="60" workbookViewId="0">
      <selection activeCell="D40" sqref="D40"/>
    </sheetView>
  </sheetViews>
  <sheetFormatPr defaultRowHeight="15" x14ac:dyDescent="0.25"/>
  <cols>
    <col min="2" max="2" width="22.140625" customWidth="1"/>
    <col min="3" max="3" width="27.140625" customWidth="1"/>
    <col min="4" max="4" width="31.5703125" customWidth="1"/>
    <col min="5" max="5" width="19.28515625" customWidth="1"/>
    <col min="6" max="6" width="21.42578125" customWidth="1"/>
    <col min="7" max="7" width="20.85546875" customWidth="1"/>
    <col min="8" max="8" width="20.140625" customWidth="1"/>
    <col min="9" max="9" width="23" customWidth="1"/>
    <col min="10" max="10" width="24" customWidth="1"/>
    <col min="11" max="11" width="19.85546875" customWidth="1"/>
  </cols>
  <sheetData>
    <row r="1" spans="1:11" x14ac:dyDescent="0.25">
      <c r="A1" s="19" t="s">
        <v>74</v>
      </c>
      <c r="B1" s="25"/>
      <c r="C1" s="25"/>
      <c r="D1" s="25"/>
      <c r="E1" s="25"/>
      <c r="F1" s="25"/>
      <c r="G1" s="20"/>
    </row>
    <row r="2" spans="1:11" ht="15.75" thickBot="1" x14ac:dyDescent="0.3">
      <c r="A2" s="6" t="s">
        <v>12</v>
      </c>
      <c r="B2" s="6" t="s">
        <v>0</v>
      </c>
      <c r="C2" s="6" t="s">
        <v>63</v>
      </c>
      <c r="D2" s="6" t="s">
        <v>34</v>
      </c>
      <c r="E2" s="6" t="s">
        <v>8</v>
      </c>
      <c r="F2" s="6" t="s">
        <v>1</v>
      </c>
      <c r="G2" s="6" t="s">
        <v>7</v>
      </c>
    </row>
    <row r="3" spans="1:11" ht="15.75" thickBot="1" x14ac:dyDescent="0.3">
      <c r="A3" s="1">
        <v>1</v>
      </c>
      <c r="B3" s="1" t="s">
        <v>2</v>
      </c>
      <c r="C3" s="1" t="s">
        <v>30</v>
      </c>
      <c r="D3" s="1">
        <v>105251</v>
      </c>
      <c r="E3" s="1">
        <v>5000</v>
      </c>
      <c r="F3" s="1" t="s">
        <v>52</v>
      </c>
      <c r="G3" s="1">
        <v>6.5</v>
      </c>
      <c r="J3" s="17" t="s">
        <v>32</v>
      </c>
      <c r="K3" s="18"/>
    </row>
    <row r="4" spans="1:11" x14ac:dyDescent="0.25">
      <c r="A4" s="1">
        <v>2</v>
      </c>
      <c r="B4" s="1" t="s">
        <v>3</v>
      </c>
      <c r="C4" s="1" t="s">
        <v>29</v>
      </c>
      <c r="D4" s="1">
        <v>320986</v>
      </c>
      <c r="E4" s="1">
        <v>5000</v>
      </c>
      <c r="F4" s="1" t="s">
        <v>53</v>
      </c>
      <c r="G4" s="1">
        <v>6.7</v>
      </c>
      <c r="J4" s="6" t="s">
        <v>25</v>
      </c>
      <c r="K4" s="6" t="s">
        <v>26</v>
      </c>
    </row>
    <row r="5" spans="1:11" x14ac:dyDescent="0.25">
      <c r="A5" s="1">
        <v>3</v>
      </c>
      <c r="B5" s="1" t="s">
        <v>4</v>
      </c>
      <c r="C5" s="1" t="s">
        <v>29</v>
      </c>
      <c r="D5" s="1">
        <v>168633</v>
      </c>
      <c r="E5" s="1">
        <v>6000</v>
      </c>
      <c r="F5" s="1" t="s">
        <v>54</v>
      </c>
      <c r="G5" s="1">
        <v>6.4</v>
      </c>
      <c r="J5" s="1" t="s">
        <v>27</v>
      </c>
      <c r="K5" s="1">
        <v>1</v>
      </c>
    </row>
    <row r="6" spans="1:11" x14ac:dyDescent="0.25">
      <c r="A6" s="1">
        <v>4</v>
      </c>
      <c r="B6" s="1" t="s">
        <v>5</v>
      </c>
      <c r="C6" s="1" t="s">
        <v>30</v>
      </c>
      <c r="D6" s="1">
        <v>110994</v>
      </c>
      <c r="E6" s="1">
        <v>5000</v>
      </c>
      <c r="F6" s="1" t="s">
        <v>52</v>
      </c>
      <c r="G6" s="1">
        <v>6.52</v>
      </c>
      <c r="J6" s="1" t="s">
        <v>28</v>
      </c>
      <c r="K6" s="1">
        <v>2</v>
      </c>
    </row>
    <row r="7" spans="1:11" x14ac:dyDescent="0.25">
      <c r="A7" s="1">
        <v>5</v>
      </c>
      <c r="B7" s="1" t="s">
        <v>35</v>
      </c>
      <c r="C7" s="1" t="s">
        <v>29</v>
      </c>
      <c r="D7" s="1">
        <v>890288</v>
      </c>
      <c r="E7" s="1">
        <v>5000</v>
      </c>
      <c r="F7" s="1" t="s">
        <v>55</v>
      </c>
      <c r="G7" s="1">
        <v>6.51</v>
      </c>
      <c r="J7" s="1" t="s">
        <v>29</v>
      </c>
      <c r="K7" s="1">
        <v>3</v>
      </c>
    </row>
    <row r="8" spans="1:11" x14ac:dyDescent="0.25">
      <c r="A8" s="1">
        <v>6</v>
      </c>
      <c r="B8" s="1" t="s">
        <v>6</v>
      </c>
      <c r="C8" s="1" t="s">
        <v>28</v>
      </c>
      <c r="D8" s="1">
        <v>400261</v>
      </c>
      <c r="E8" s="1">
        <v>5000</v>
      </c>
      <c r="F8" s="1" t="s">
        <v>56</v>
      </c>
      <c r="G8" s="1">
        <v>6.6</v>
      </c>
      <c r="J8" s="1" t="s">
        <v>30</v>
      </c>
      <c r="K8" s="1">
        <v>4</v>
      </c>
    </row>
    <row r="9" spans="1:11" x14ac:dyDescent="0.25">
      <c r="A9" s="1">
        <v>7</v>
      </c>
      <c r="B9" s="2" t="s">
        <v>9</v>
      </c>
      <c r="C9" s="2" t="s">
        <v>28</v>
      </c>
      <c r="D9" s="2">
        <v>678253</v>
      </c>
      <c r="E9" s="1">
        <v>5000</v>
      </c>
      <c r="F9" s="2" t="s">
        <v>57</v>
      </c>
      <c r="G9" s="2">
        <v>6.67</v>
      </c>
      <c r="J9" s="1" t="s">
        <v>31</v>
      </c>
      <c r="K9" s="1">
        <v>5</v>
      </c>
    </row>
    <row r="10" spans="1:11" x14ac:dyDescent="0.25">
      <c r="A10" s="1">
        <v>8</v>
      </c>
      <c r="B10" s="2" t="s">
        <v>10</v>
      </c>
      <c r="C10" s="2" t="s">
        <v>31</v>
      </c>
      <c r="D10" s="2">
        <v>720090</v>
      </c>
      <c r="E10" s="1">
        <v>5000</v>
      </c>
      <c r="F10" s="2" t="s">
        <v>58</v>
      </c>
      <c r="G10" s="2">
        <v>6.78</v>
      </c>
    </row>
    <row r="11" spans="1:11" x14ac:dyDescent="0.25">
      <c r="A11" s="1">
        <v>9</v>
      </c>
      <c r="B11" s="2" t="s">
        <v>11</v>
      </c>
      <c r="C11" s="2" t="s">
        <v>31</v>
      </c>
      <c r="D11" s="2">
        <v>969903</v>
      </c>
      <c r="E11" s="1">
        <v>5000</v>
      </c>
      <c r="F11" s="2" t="s">
        <v>59</v>
      </c>
      <c r="G11" s="2">
        <v>6.67</v>
      </c>
    </row>
    <row r="12" spans="1:11" x14ac:dyDescent="0.25">
      <c r="A12" s="1">
        <v>10</v>
      </c>
      <c r="B12" s="2" t="s">
        <v>36</v>
      </c>
      <c r="C12" s="2" t="s">
        <v>27</v>
      </c>
      <c r="D12" s="2">
        <v>221000</v>
      </c>
      <c r="E12" s="1">
        <v>5000</v>
      </c>
      <c r="F12" s="2" t="s">
        <v>60</v>
      </c>
      <c r="G12" s="2">
        <v>6.6</v>
      </c>
      <c r="J12" s="9" t="s">
        <v>37</v>
      </c>
      <c r="K12" s="9" t="s">
        <v>33</v>
      </c>
    </row>
    <row r="13" spans="1:11" ht="15.75" thickBot="1" x14ac:dyDescent="0.3">
      <c r="G13" s="7"/>
      <c r="H13" s="8"/>
      <c r="J13" s="1" t="s">
        <v>38</v>
      </c>
      <c r="K13" s="1">
        <v>1</v>
      </c>
    </row>
    <row r="14" spans="1:11" ht="15.75" thickBot="1" x14ac:dyDescent="0.3">
      <c r="B14" s="3" t="s">
        <v>24</v>
      </c>
      <c r="C14" s="4"/>
      <c r="D14" s="5"/>
      <c r="F14" s="7"/>
      <c r="G14" s="7"/>
      <c r="H14" s="8"/>
      <c r="J14" s="1" t="s">
        <v>39</v>
      </c>
      <c r="K14" s="1">
        <v>2</v>
      </c>
    </row>
    <row r="15" spans="1:11" x14ac:dyDescent="0.25">
      <c r="B15" s="6" t="s">
        <v>24</v>
      </c>
      <c r="C15" s="6" t="s">
        <v>13</v>
      </c>
      <c r="D15" s="6" t="s">
        <v>14</v>
      </c>
      <c r="F15" s="7"/>
      <c r="G15" s="7"/>
      <c r="H15" s="8"/>
      <c r="J15" s="1" t="s">
        <v>40</v>
      </c>
      <c r="K15" s="1">
        <v>3</v>
      </c>
    </row>
    <row r="16" spans="1:11" x14ac:dyDescent="0.25">
      <c r="B16" s="1" t="s">
        <v>17</v>
      </c>
      <c r="C16" s="1" t="s">
        <v>63</v>
      </c>
      <c r="D16" s="1" t="s">
        <v>15</v>
      </c>
      <c r="F16" s="7"/>
      <c r="G16" s="7"/>
      <c r="H16" s="8"/>
      <c r="J16" s="1" t="s">
        <v>41</v>
      </c>
      <c r="K16" s="1">
        <v>4</v>
      </c>
    </row>
    <row r="17" spans="1:11" x14ac:dyDescent="0.25">
      <c r="B17" s="1" t="s">
        <v>16</v>
      </c>
      <c r="C17" s="1" t="s">
        <v>34</v>
      </c>
      <c r="D17" s="1" t="s">
        <v>15</v>
      </c>
    </row>
    <row r="18" spans="1:11" x14ac:dyDescent="0.25">
      <c r="B18" s="1" t="s">
        <v>18</v>
      </c>
      <c r="C18" s="1" t="s">
        <v>19</v>
      </c>
      <c r="D18" s="1" t="s">
        <v>15</v>
      </c>
      <c r="F18" s="1"/>
    </row>
    <row r="19" spans="1:11" x14ac:dyDescent="0.25">
      <c r="B19" s="1" t="s">
        <v>20</v>
      </c>
      <c r="C19" s="1" t="s">
        <v>1</v>
      </c>
      <c r="D19" s="1" t="s">
        <v>21</v>
      </c>
      <c r="F19" s="7"/>
      <c r="G19" s="7"/>
      <c r="H19" s="7"/>
      <c r="J19" s="9" t="s">
        <v>42</v>
      </c>
      <c r="K19" s="9" t="s">
        <v>33</v>
      </c>
    </row>
    <row r="20" spans="1:11" x14ac:dyDescent="0.25">
      <c r="B20" s="1" t="s">
        <v>22</v>
      </c>
      <c r="C20" s="1" t="s">
        <v>23</v>
      </c>
      <c r="D20" s="1" t="s">
        <v>15</v>
      </c>
      <c r="E20" s="10"/>
      <c r="F20" s="7"/>
      <c r="G20" s="7"/>
      <c r="J20" s="1">
        <v>5000</v>
      </c>
      <c r="K20" s="1">
        <v>1</v>
      </c>
    </row>
    <row r="21" spans="1:11" x14ac:dyDescent="0.25">
      <c r="E21" s="7"/>
      <c r="F21" s="7"/>
      <c r="G21" s="7"/>
      <c r="J21" s="1">
        <v>6000</v>
      </c>
      <c r="K21" s="1">
        <v>2</v>
      </c>
    </row>
    <row r="22" spans="1:11" x14ac:dyDescent="0.25">
      <c r="A22" s="19"/>
      <c r="B22" s="21" t="s">
        <v>61</v>
      </c>
      <c r="C22" s="14"/>
      <c r="D22" s="15"/>
      <c r="E22" s="15"/>
      <c r="F22" s="15"/>
      <c r="G22" s="16"/>
    </row>
    <row r="23" spans="1:11" x14ac:dyDescent="0.25">
      <c r="A23" s="9" t="s">
        <v>12</v>
      </c>
      <c r="B23" s="9" t="s">
        <v>62</v>
      </c>
      <c r="C23" s="9" t="s">
        <v>63</v>
      </c>
      <c r="D23" s="9" t="s">
        <v>34</v>
      </c>
      <c r="E23" s="9" t="s">
        <v>19</v>
      </c>
      <c r="F23" s="9" t="s">
        <v>64</v>
      </c>
      <c r="G23" s="9" t="s">
        <v>23</v>
      </c>
    </row>
    <row r="24" spans="1:11" x14ac:dyDescent="0.25">
      <c r="A24" s="1">
        <v>1</v>
      </c>
      <c r="B24" s="1" t="s">
        <v>2</v>
      </c>
      <c r="C24" s="1">
        <v>4</v>
      </c>
      <c r="D24" s="1">
        <v>1</v>
      </c>
      <c r="E24" s="1">
        <v>1</v>
      </c>
      <c r="F24" s="2">
        <v>1</v>
      </c>
      <c r="G24" s="2">
        <v>2</v>
      </c>
      <c r="J24" s="9" t="s">
        <v>43</v>
      </c>
      <c r="K24" s="9" t="s">
        <v>33</v>
      </c>
    </row>
    <row r="25" spans="1:11" x14ac:dyDescent="0.25">
      <c r="A25" s="1">
        <v>2</v>
      </c>
      <c r="B25" s="1" t="s">
        <v>3</v>
      </c>
      <c r="C25" s="1">
        <v>3</v>
      </c>
      <c r="D25" s="1">
        <v>1</v>
      </c>
      <c r="E25" s="1">
        <v>1</v>
      </c>
      <c r="F25" s="2">
        <v>2</v>
      </c>
      <c r="G25" s="2">
        <v>4</v>
      </c>
      <c r="J25" s="1" t="s">
        <v>44</v>
      </c>
      <c r="K25" s="1">
        <v>1</v>
      </c>
    </row>
    <row r="26" spans="1:11" x14ac:dyDescent="0.25">
      <c r="A26" s="1">
        <v>3</v>
      </c>
      <c r="B26" s="1" t="s">
        <v>4</v>
      </c>
      <c r="C26" s="1">
        <v>3</v>
      </c>
      <c r="D26" s="1">
        <v>1</v>
      </c>
      <c r="E26" s="1">
        <v>2</v>
      </c>
      <c r="F26" s="2">
        <v>3</v>
      </c>
      <c r="G26" s="2">
        <v>1</v>
      </c>
      <c r="J26" s="1" t="s">
        <v>65</v>
      </c>
      <c r="K26" s="1">
        <v>2</v>
      </c>
    </row>
    <row r="27" spans="1:11" x14ac:dyDescent="0.25">
      <c r="A27" s="1">
        <v>4</v>
      </c>
      <c r="B27" s="1" t="s">
        <v>5</v>
      </c>
      <c r="C27" s="1">
        <v>4</v>
      </c>
      <c r="D27" s="1">
        <v>1</v>
      </c>
      <c r="E27" s="2">
        <v>1</v>
      </c>
      <c r="F27" s="2">
        <v>1</v>
      </c>
      <c r="G27" s="2">
        <v>2</v>
      </c>
      <c r="J27" s="1" t="s">
        <v>45</v>
      </c>
      <c r="K27" s="1">
        <v>3</v>
      </c>
    </row>
    <row r="28" spans="1:11" x14ac:dyDescent="0.25">
      <c r="A28" s="1">
        <v>5</v>
      </c>
      <c r="B28" s="1" t="s">
        <v>35</v>
      </c>
      <c r="C28" s="1">
        <v>3</v>
      </c>
      <c r="D28" s="1">
        <v>3</v>
      </c>
      <c r="E28" s="2">
        <v>1</v>
      </c>
      <c r="F28" s="2">
        <v>2</v>
      </c>
      <c r="G28" s="2">
        <v>2</v>
      </c>
      <c r="J28" s="1" t="s">
        <v>46</v>
      </c>
      <c r="K28" s="1">
        <v>4</v>
      </c>
    </row>
    <row r="29" spans="1:11" x14ac:dyDescent="0.25">
      <c r="A29" s="1">
        <v>6</v>
      </c>
      <c r="B29" s="1" t="s">
        <v>6</v>
      </c>
      <c r="C29" s="1">
        <v>2</v>
      </c>
      <c r="D29" s="1">
        <v>2</v>
      </c>
      <c r="E29" s="2">
        <v>1</v>
      </c>
      <c r="F29" s="2">
        <v>3</v>
      </c>
      <c r="G29" s="2">
        <v>3</v>
      </c>
      <c r="J29" s="2" t="s">
        <v>66</v>
      </c>
      <c r="K29" s="2">
        <v>5</v>
      </c>
    </row>
    <row r="30" spans="1:11" x14ac:dyDescent="0.25">
      <c r="A30" s="1">
        <v>7</v>
      </c>
      <c r="B30" s="1" t="s">
        <v>9</v>
      </c>
      <c r="C30" s="1">
        <v>2</v>
      </c>
      <c r="D30" s="1">
        <v>3</v>
      </c>
      <c r="E30" s="2">
        <v>1</v>
      </c>
      <c r="F30" s="2">
        <v>3</v>
      </c>
      <c r="G30" s="2">
        <v>3</v>
      </c>
    </row>
    <row r="31" spans="1:11" x14ac:dyDescent="0.25">
      <c r="A31" s="1">
        <v>8</v>
      </c>
      <c r="B31" s="1" t="s">
        <v>10</v>
      </c>
      <c r="C31" s="1">
        <v>5</v>
      </c>
      <c r="D31" s="1">
        <v>3</v>
      </c>
      <c r="E31" s="2">
        <v>1</v>
      </c>
      <c r="F31" s="2">
        <v>4</v>
      </c>
      <c r="G31" s="2">
        <v>4</v>
      </c>
    </row>
    <row r="32" spans="1:11" x14ac:dyDescent="0.25">
      <c r="A32" s="1">
        <v>9</v>
      </c>
      <c r="B32" s="1" t="s">
        <v>11</v>
      </c>
      <c r="C32" s="11">
        <v>5</v>
      </c>
      <c r="D32" s="11">
        <v>4</v>
      </c>
      <c r="E32" s="12">
        <v>1</v>
      </c>
      <c r="F32" s="12">
        <v>5</v>
      </c>
      <c r="G32" s="12">
        <v>3</v>
      </c>
      <c r="J32" s="9" t="s">
        <v>47</v>
      </c>
      <c r="K32" s="9" t="s">
        <v>33</v>
      </c>
    </row>
    <row r="33" spans="1:11" x14ac:dyDescent="0.25">
      <c r="A33" s="1">
        <v>10</v>
      </c>
      <c r="B33" s="1" t="s">
        <v>36</v>
      </c>
      <c r="C33" s="1">
        <v>1</v>
      </c>
      <c r="D33" s="1">
        <v>1</v>
      </c>
      <c r="E33" s="2">
        <v>1</v>
      </c>
      <c r="F33" s="2">
        <v>1</v>
      </c>
      <c r="G33" s="2">
        <v>3</v>
      </c>
      <c r="H33" s="13" t="s">
        <v>68</v>
      </c>
      <c r="J33" s="1" t="s">
        <v>48</v>
      </c>
      <c r="K33" s="1">
        <v>1</v>
      </c>
    </row>
    <row r="34" spans="1:11" x14ac:dyDescent="0.25">
      <c r="A34" s="23"/>
      <c r="B34" s="22" t="s">
        <v>67</v>
      </c>
      <c r="C34" s="13">
        <v>4</v>
      </c>
      <c r="D34" s="13">
        <v>4</v>
      </c>
      <c r="E34" s="13">
        <v>5</v>
      </c>
      <c r="F34" s="13">
        <v>5</v>
      </c>
      <c r="G34" s="13">
        <v>3</v>
      </c>
      <c r="H34" s="13">
        <v>21</v>
      </c>
      <c r="J34" s="1" t="s">
        <v>49</v>
      </c>
      <c r="K34" s="1">
        <v>2</v>
      </c>
    </row>
    <row r="35" spans="1:11" x14ac:dyDescent="0.25">
      <c r="J35" s="1" t="s">
        <v>50</v>
      </c>
      <c r="K35" s="1">
        <v>3</v>
      </c>
    </row>
    <row r="36" spans="1:11" x14ac:dyDescent="0.25">
      <c r="B36" s="19" t="s">
        <v>69</v>
      </c>
      <c r="C36" s="20"/>
      <c r="J36" s="1" t="s">
        <v>51</v>
      </c>
      <c r="K36" s="1">
        <v>4</v>
      </c>
    </row>
    <row r="37" spans="1:11" x14ac:dyDescent="0.25">
      <c r="B37" s="1" t="s">
        <v>63</v>
      </c>
      <c r="C37" s="1">
        <f>C34/H34</f>
        <v>0.19047619047619047</v>
      </c>
    </row>
    <row r="38" spans="1:11" x14ac:dyDescent="0.25">
      <c r="B38" s="1" t="s">
        <v>34</v>
      </c>
      <c r="C38" s="1">
        <f>D34/H34</f>
        <v>0.19047619047619047</v>
      </c>
    </row>
    <row r="39" spans="1:11" x14ac:dyDescent="0.25">
      <c r="B39" s="1" t="s">
        <v>19</v>
      </c>
      <c r="C39" s="1">
        <f>E34/H34</f>
        <v>0.23809523809523808</v>
      </c>
    </row>
    <row r="40" spans="1:11" x14ac:dyDescent="0.25">
      <c r="B40" s="1" t="s">
        <v>1</v>
      </c>
      <c r="C40" s="1">
        <f>F34/H34</f>
        <v>0.23809523809523808</v>
      </c>
    </row>
    <row r="41" spans="1:11" x14ac:dyDescent="0.25">
      <c r="B41" s="1" t="s">
        <v>23</v>
      </c>
      <c r="C41" s="1">
        <f>G34/H34</f>
        <v>0.14285714285714285</v>
      </c>
    </row>
    <row r="43" spans="1:11" x14ac:dyDescent="0.25">
      <c r="A43" s="19"/>
      <c r="B43" s="29" t="s">
        <v>70</v>
      </c>
      <c r="C43" s="29"/>
      <c r="D43" s="29"/>
      <c r="E43" s="29"/>
      <c r="F43" s="29"/>
      <c r="G43" s="29"/>
      <c r="H43" s="29"/>
      <c r="I43" s="29"/>
      <c r="J43" s="29"/>
    </row>
    <row r="44" spans="1:11" x14ac:dyDescent="0.25">
      <c r="A44" s="9" t="s">
        <v>12</v>
      </c>
      <c r="B44" s="9" t="s">
        <v>62</v>
      </c>
      <c r="C44" s="9" t="s">
        <v>63</v>
      </c>
      <c r="D44" s="9" t="s">
        <v>34</v>
      </c>
      <c r="E44" s="9" t="s">
        <v>19</v>
      </c>
      <c r="F44" s="9" t="s">
        <v>1</v>
      </c>
      <c r="G44" s="9" t="s">
        <v>23</v>
      </c>
      <c r="H44" s="9" t="s">
        <v>71</v>
      </c>
      <c r="I44" s="9" t="s">
        <v>75</v>
      </c>
      <c r="J44" s="9" t="s">
        <v>76</v>
      </c>
    </row>
    <row r="45" spans="1:11" x14ac:dyDescent="0.25">
      <c r="A45" s="1">
        <v>1</v>
      </c>
      <c r="B45" s="1" t="s">
        <v>2</v>
      </c>
      <c r="C45" s="1">
        <f>C24^C37</f>
        <v>1.3022012070932318</v>
      </c>
      <c r="D45" s="1">
        <f>D24^C38</f>
        <v>1</v>
      </c>
      <c r="E45" s="1">
        <f>E24^C39</f>
        <v>1</v>
      </c>
      <c r="F45" s="1">
        <f>F24^-C40</f>
        <v>1</v>
      </c>
      <c r="G45" s="1">
        <f>G24^C41</f>
        <v>1.1040895136738123</v>
      </c>
      <c r="H45" s="1">
        <f>C45*D45*E45*F45*G45</f>
        <v>1.4377466974450177</v>
      </c>
      <c r="I45" s="1">
        <f>H45/SUM($H$45:$H$54)</f>
        <v>0.10908321010265994</v>
      </c>
      <c r="J45" s="1">
        <f>RANK(I45,$I$45:$I$54,0)</f>
        <v>2</v>
      </c>
    </row>
    <row r="46" spans="1:11" x14ac:dyDescent="0.25">
      <c r="A46" s="1">
        <v>2</v>
      </c>
      <c r="B46" s="1" t="s">
        <v>3</v>
      </c>
      <c r="C46" s="1">
        <f>C25^C37</f>
        <v>1.2327648392357462</v>
      </c>
      <c r="D46" s="1">
        <f>D25^C38</f>
        <v>1</v>
      </c>
      <c r="E46" s="1">
        <f>E25^C39</f>
        <v>1</v>
      </c>
      <c r="F46" s="1">
        <f>F25^-C40</f>
        <v>0.84786399187753514</v>
      </c>
      <c r="G46" s="1">
        <f>G25^C41</f>
        <v>1.2190136542044754</v>
      </c>
      <c r="H46" s="1">
        <f t="shared" ref="H46:H54" si="0">C46*D46*E46*F46*G46</f>
        <v>1.2741336942095127</v>
      </c>
      <c r="I46" s="1">
        <f t="shared" ref="I46:I54" si="1">H46/SUM($H$45:$H$54)</f>
        <v>9.6669735852166455E-2</v>
      </c>
      <c r="J46" s="1">
        <f t="shared" ref="J46:J54" si="2">RANK(I46,$I$45:$I$54,0)</f>
        <v>6</v>
      </c>
    </row>
    <row r="47" spans="1:11" x14ac:dyDescent="0.25">
      <c r="A47" s="1">
        <v>3</v>
      </c>
      <c r="B47" s="1" t="s">
        <v>4</v>
      </c>
      <c r="C47" s="1">
        <f>C26^C37</f>
        <v>1.2327648392357462</v>
      </c>
      <c r="D47" s="1">
        <f>D26^C38</f>
        <v>1</v>
      </c>
      <c r="E47" s="1">
        <f>E26^C39</f>
        <v>1.1794344488973643</v>
      </c>
      <c r="F47" s="1">
        <f>F26^-C40</f>
        <v>0.76983863237214334</v>
      </c>
      <c r="G47" s="1">
        <f>G26^C41</f>
        <v>1</v>
      </c>
      <c r="H47" s="1">
        <f t="shared" si="0"/>
        <v>1.1193186725292483</v>
      </c>
      <c r="I47" s="1">
        <f t="shared" si="1"/>
        <v>8.4923772834475747E-2</v>
      </c>
      <c r="J47" s="1">
        <f t="shared" si="2"/>
        <v>10</v>
      </c>
    </row>
    <row r="48" spans="1:11" x14ac:dyDescent="0.25">
      <c r="A48" s="1">
        <v>4</v>
      </c>
      <c r="B48" s="1" t="s">
        <v>5</v>
      </c>
      <c r="C48" s="1">
        <f>C27^C37</f>
        <v>1.3022012070932318</v>
      </c>
      <c r="D48" s="1">
        <f>D27^C38</f>
        <v>1</v>
      </c>
      <c r="E48" s="1">
        <f>E27^C39</f>
        <v>1</v>
      </c>
      <c r="F48" s="1">
        <f>F27^-$C$40</f>
        <v>1</v>
      </c>
      <c r="G48" s="1">
        <f>G27^$C$41</f>
        <v>1.1040895136738123</v>
      </c>
      <c r="H48" s="1">
        <f t="shared" si="0"/>
        <v>1.4377466974450177</v>
      </c>
      <c r="I48" s="1">
        <f t="shared" si="1"/>
        <v>0.10908321010265994</v>
      </c>
      <c r="J48" s="1">
        <f t="shared" si="2"/>
        <v>2</v>
      </c>
    </row>
    <row r="49" spans="1:10" x14ac:dyDescent="0.25">
      <c r="A49" s="1">
        <v>5</v>
      </c>
      <c r="B49" s="1" t="s">
        <v>35</v>
      </c>
      <c r="C49" s="1">
        <f>C28^C37</f>
        <v>1.2327648392357462</v>
      </c>
      <c r="D49" s="1">
        <f>D28^C38</f>
        <v>1.2327648392357462</v>
      </c>
      <c r="E49" s="1">
        <f>E28^C39</f>
        <v>1</v>
      </c>
      <c r="F49" s="1">
        <f t="shared" ref="F49:F54" si="3">F28^-$C$40</f>
        <v>0.84786399187753514</v>
      </c>
      <c r="G49" s="1">
        <f t="shared" ref="G49:G54" si="4">G28^$C$41</f>
        <v>1.1040895136738123</v>
      </c>
      <c r="H49" s="1">
        <f t="shared" si="0"/>
        <v>1.4226266976131074</v>
      </c>
      <c r="I49" s="1">
        <f t="shared" si="1"/>
        <v>0.10793604132713958</v>
      </c>
      <c r="J49" s="1">
        <f t="shared" si="2"/>
        <v>4</v>
      </c>
    </row>
    <row r="50" spans="1:10" x14ac:dyDescent="0.25">
      <c r="A50" s="1">
        <v>6</v>
      </c>
      <c r="B50" s="1" t="s">
        <v>6</v>
      </c>
      <c r="C50" s="1">
        <f>C29^C37</f>
        <v>1.1411403099940129</v>
      </c>
      <c r="D50" s="1">
        <f>D29^C38</f>
        <v>1.1411403099940129</v>
      </c>
      <c r="E50" s="1">
        <f>E29^C39</f>
        <v>1</v>
      </c>
      <c r="F50" s="1">
        <f t="shared" si="3"/>
        <v>0.76983863237214334</v>
      </c>
      <c r="G50" s="1">
        <f t="shared" si="4"/>
        <v>1.1699308127586869</v>
      </c>
      <c r="H50" s="1">
        <f t="shared" si="0"/>
        <v>1.1728378525626322</v>
      </c>
      <c r="I50" s="1">
        <f t="shared" si="1"/>
        <v>8.8984323952748759E-2</v>
      </c>
      <c r="J50" s="1">
        <f t="shared" si="2"/>
        <v>8</v>
      </c>
    </row>
    <row r="51" spans="1:10" x14ac:dyDescent="0.25">
      <c r="A51" s="1">
        <v>7</v>
      </c>
      <c r="B51" s="1" t="s">
        <v>9</v>
      </c>
      <c r="C51" s="1">
        <f>C30^C37</f>
        <v>1.1411403099940129</v>
      </c>
      <c r="D51" s="1">
        <f>D30^C38</f>
        <v>1.2327648392357462</v>
      </c>
      <c r="E51" s="1">
        <f>E30^C39</f>
        <v>1</v>
      </c>
      <c r="F51" s="1">
        <f t="shared" si="3"/>
        <v>0.76983863237214334</v>
      </c>
      <c r="G51" s="1">
        <f t="shared" si="4"/>
        <v>1.1699308127586869</v>
      </c>
      <c r="H51" s="1">
        <f t="shared" si="0"/>
        <v>1.2670074434331009</v>
      </c>
      <c r="I51" s="1">
        <f t="shared" si="1"/>
        <v>9.6129060424381449E-2</v>
      </c>
      <c r="J51" s="1">
        <f t="shared" si="2"/>
        <v>7</v>
      </c>
    </row>
    <row r="52" spans="1:10" x14ac:dyDescent="0.25">
      <c r="A52" s="1">
        <v>8</v>
      </c>
      <c r="B52" s="1" t="s">
        <v>10</v>
      </c>
      <c r="C52" s="1">
        <f>C31^C37</f>
        <v>1.3587424493318963</v>
      </c>
      <c r="D52" s="1">
        <f>D31^C38</f>
        <v>1.2327648392357462</v>
      </c>
      <c r="E52" s="1">
        <f>E31^C39</f>
        <v>1</v>
      </c>
      <c r="F52" s="1">
        <f t="shared" si="3"/>
        <v>0.71887334872250896</v>
      </c>
      <c r="G52" s="1">
        <f t="shared" si="4"/>
        <v>1.2190136542044754</v>
      </c>
      <c r="H52" s="1">
        <f t="shared" si="0"/>
        <v>1.4678387069879317</v>
      </c>
      <c r="I52" s="1">
        <f t="shared" si="1"/>
        <v>0.11136631950239929</v>
      </c>
      <c r="J52" s="1">
        <f t="shared" si="2"/>
        <v>1</v>
      </c>
    </row>
    <row r="53" spans="1:10" x14ac:dyDescent="0.25">
      <c r="A53" s="1">
        <v>9</v>
      </c>
      <c r="B53" s="1" t="s">
        <v>11</v>
      </c>
      <c r="C53" s="1">
        <f>C32^C37</f>
        <v>1.3587424493318963</v>
      </c>
      <c r="D53" s="1">
        <f>D32^C38</f>
        <v>1.3022012070932318</v>
      </c>
      <c r="E53" s="1">
        <f>E32^C39</f>
        <v>1</v>
      </c>
      <c r="F53" s="1">
        <f t="shared" si="3"/>
        <v>0.6816768891617383</v>
      </c>
      <c r="G53" s="1">
        <f t="shared" si="4"/>
        <v>1.1699308127586869</v>
      </c>
      <c r="H53" s="1">
        <f t="shared" si="0"/>
        <v>1.4110876370937027</v>
      </c>
      <c r="I53" s="1">
        <f t="shared" si="1"/>
        <v>0.10706056182490015</v>
      </c>
      <c r="J53" s="1">
        <f t="shared" si="2"/>
        <v>5</v>
      </c>
    </row>
    <row r="54" spans="1:10" x14ac:dyDescent="0.25">
      <c r="A54" s="1">
        <v>10</v>
      </c>
      <c r="B54" s="1" t="s">
        <v>36</v>
      </c>
      <c r="C54" s="1">
        <f>C33^C37</f>
        <v>1</v>
      </c>
      <c r="D54" s="1">
        <f>D33^C38</f>
        <v>1</v>
      </c>
      <c r="E54" s="1">
        <f>E33^C39</f>
        <v>1</v>
      </c>
      <c r="F54" s="1">
        <f t="shared" si="3"/>
        <v>1</v>
      </c>
      <c r="G54" s="1">
        <f t="shared" si="4"/>
        <v>1.1699308127586869</v>
      </c>
      <c r="H54" s="1">
        <f t="shared" si="0"/>
        <v>1.1699308127586869</v>
      </c>
      <c r="I54" s="1">
        <f t="shared" si="1"/>
        <v>8.8763764076468687E-2</v>
      </c>
      <c r="J54" s="1">
        <f t="shared" si="2"/>
        <v>9</v>
      </c>
    </row>
    <row r="56" spans="1:10" x14ac:dyDescent="0.25">
      <c r="B56" s="19" t="s">
        <v>72</v>
      </c>
      <c r="C56" s="25"/>
      <c r="D56" s="25"/>
      <c r="E56" s="25"/>
      <c r="F56" s="20"/>
    </row>
    <row r="57" spans="1:10" x14ac:dyDescent="0.25">
      <c r="B57" s="26" t="s">
        <v>73</v>
      </c>
      <c r="C57" s="27"/>
      <c r="D57" s="27"/>
      <c r="E57" s="27"/>
      <c r="F57" s="28"/>
    </row>
    <row r="58" spans="1:10" x14ac:dyDescent="0.25">
      <c r="B58" s="24" t="s">
        <v>10</v>
      </c>
      <c r="C58" s="24">
        <f>MAX(I45:I54)</f>
        <v>0.11136631950239929</v>
      </c>
    </row>
  </sheetData>
  <mergeCells count="1">
    <mergeCell ref="B43:J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2023-09-27T03:02:39Z</dcterms:created>
  <dcterms:modified xsi:type="dcterms:W3CDTF">2023-10-31T08:04:39Z</dcterms:modified>
</cp:coreProperties>
</file>