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60"/>
  </bookViews>
  <sheets>
    <sheet name="日历显示计划事项" sheetId="1" r:id="rId1"/>
    <sheet name="计划事项登记表" sheetId="3" r:id="rId2"/>
    <sheet name="Sheet2" sheetId="2" r:id="rId3"/>
    <sheet name="使用说明" sheetId="4" r:id="rId4"/>
  </sheets>
  <externalReferences>
    <externalReference r:id="rId6"/>
    <externalReference r:id="rId7"/>
  </externalReferences>
  <definedNames>
    <definedName name="JBZL" localSheetId="3">[2]基本资料!$A$1:$D$65536</definedName>
    <definedName name="报表" localSheetId="3">#REF!</definedName>
    <definedName name="出口" localSheetId="3">#REF!</definedName>
    <definedName name="电机" localSheetId="3">#REF!</definedName>
    <definedName name="客户" localSheetId="3">OFFSET([1]录入请用字段!$B$4,,,COUNTA([1]录入请用字段!$B:$B),)</definedName>
    <definedName name="类别" localSheetId="3">#REF!</definedName>
    <definedName name="名称规格" localSheetId="3">#REF!</definedName>
    <definedName name="其他" localSheetId="3">#REF!</definedName>
    <definedName name="潜水泵" localSheetId="3">#REF!</definedName>
    <definedName name="上海污泵" localSheetId="3">#REF!</definedName>
    <definedName name="无堵塞" localSheetId="3">#REF!</definedName>
    <definedName name="油浸泵" localSheetId="3">#REF!</definedName>
  </definedNames>
  <calcPr calcId="144525"/>
</workbook>
</file>

<file path=xl/sharedStrings.xml><?xml version="1.0" encoding="utf-8"?>
<sst xmlns="http://schemas.openxmlformats.org/spreadsheetml/2006/main" count="84" uniqueCount="35">
  <si>
    <t>3月</t>
  </si>
  <si>
    <t>4月</t>
  </si>
  <si>
    <t>星期日</t>
  </si>
  <si>
    <t>星期一</t>
  </si>
  <si>
    <t>星期二</t>
  </si>
  <si>
    <t>星期三</t>
  </si>
  <si>
    <t>星期四</t>
  </si>
  <si>
    <t>星期五</t>
  </si>
  <si>
    <t>星期六</t>
  </si>
  <si>
    <t>5月</t>
  </si>
  <si>
    <t>6月</t>
  </si>
  <si>
    <t>计划事项登记表</t>
  </si>
  <si>
    <t>日期</t>
  </si>
  <si>
    <t>计划事项</t>
  </si>
  <si>
    <t>是否完成</t>
  </si>
  <si>
    <t>备注</t>
  </si>
  <si>
    <t>广州出差</t>
  </si>
  <si>
    <t>是</t>
  </si>
  <si>
    <t>采购办公用品</t>
  </si>
  <si>
    <t>五点舞蹈课</t>
  </si>
  <si>
    <t>否</t>
  </si>
  <si>
    <t>公司早会</t>
  </si>
  <si>
    <t>财务对账</t>
  </si>
  <si>
    <t>出差广州</t>
  </si>
  <si>
    <t>培训新员工</t>
  </si>
  <si>
    <t>产品投放</t>
  </si>
  <si>
    <t>无需录入</t>
  </si>
  <si>
    <t>1月</t>
  </si>
  <si>
    <t>2月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</si>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</sst>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0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yy/m/d"/>
    <numFmt numFmtId="181" formatCode="yyyy/m/d\ h:mm\ AM/PM"/>
    <numFmt numFmtId="182" formatCode="[$-804]aaa"/>
    <numFmt numFmtId="183" formatCode="mm/dd/yy"/>
    <numFmt numFmtId="184" formatCode="[DBNum1]上午/下午h&quot;时&quot;mm&quot;分&quot;"/>
    <numFmt numFmtId="8" formatCode="&quot;￥&quot;#,##0.00;[Red]&quot;￥&quot;\-#,##0.00"/>
    <numFmt numFmtId="185" formatCode="h:mm:ss\ AM/PM"/>
    <numFmt numFmtId="186" formatCode="[DBNum1][$-804]m&quot;月&quot;d&quot;日&quot;"/>
    <numFmt numFmtId="187" formatCode="[DBNum1][$-804]yyyy&quot;年&quot;m&quot;月&quot;d&quot;日&quot;"/>
    <numFmt numFmtId="188" formatCode="mmmmm"/>
    <numFmt numFmtId="26" formatCode="\$#,##0.00_);[Red]\(\$#,##0.00\)"/>
    <numFmt numFmtId="25" formatCode="\$#,##0.00_);\(\$#,##0.00\)"/>
    <numFmt numFmtId="189" formatCode="mmmmm\-yy"/>
    <numFmt numFmtId="190" formatCode="#\ ?/?"/>
    <numFmt numFmtId="191" formatCode="dd"/>
    <numFmt numFmtId="24" formatCode="\$#,##0_);[Red]\(\$#,##0\)"/>
    <numFmt numFmtId="192" formatCode="yyyy/m/d;@"/>
    <numFmt numFmtId="7" formatCode="&quot;￥&quot;#,##0.00;&quot;￥&quot;\-#,##0.00"/>
    <numFmt numFmtId="41" formatCode="_ * #,##0_ ;_ * \-#,##0_ ;_ * &quot;-&quot;_ ;_ @_ "/>
    <numFmt numFmtId="193" formatCode="\¥#,##0;\¥\-#,##0"/>
    <numFmt numFmtId="194" formatCode="h:mm\ AM/PM"/>
    <numFmt numFmtId="43" formatCode="_ * #,##0.00_ ;_ * \-#,##0.00_ ;_ * &quot;-&quot;??_ ;_ @_ "/>
    <numFmt numFmtId="195" formatCode="\¥#,##0.00;\¥\-#,##0.00"/>
    <numFmt numFmtId="42" formatCode="_ &quot;￥&quot;* #,##0_ ;_ &quot;￥&quot;* \-#,##0_ ;_ &quot;￥&quot;* &quot;-&quot;_ ;_ @_ "/>
    <numFmt numFmtId="196" formatCode="#\ ??"/>
    <numFmt numFmtId="197" formatCode="m/d"/>
    <numFmt numFmtId="198" formatCode="\¥#,##0;[Red]\¥\-#,##0"/>
    <numFmt numFmtId="199" formatCode="dd\-mmm\-yy"/>
    <numFmt numFmtId="6" formatCode="&quot;￥&quot;#,##0;[Red]&quot;￥&quot;\-#,##0"/>
    <numFmt numFmtId="200" formatCode="dd;;"/>
    <numFmt numFmtId="201" formatCode="[$-804]aaaa"/>
    <numFmt numFmtId="202" formatCode="[DBNum1]h&quot;时&quot;mm&quot;分&quot;"/>
    <numFmt numFmtId="44" formatCode="_ &quot;￥&quot;* #,##0.00_ ;_ &quot;￥&quot;* \-#,##0.00_ ;_ &quot;￥&quot;* &quot;-&quot;??_ ;_ @_ "/>
    <numFmt numFmtId="203" formatCode="0&quot;年&quot;"/>
  </numFmts>
  <fonts count="4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思源黑体 Bold"/>
      <charset val="134"/>
    </font>
    <font>
      <sz val="11"/>
      <color theme="1" tint="0.5"/>
      <name val="思源黑体 Bold"/>
      <charset val="134"/>
    </font>
    <font>
      <sz val="18"/>
      <color theme="1"/>
      <name val="思源黑体 Bold"/>
      <charset val="134"/>
    </font>
    <font>
      <b/>
      <sz val="12"/>
      <color theme="0"/>
      <name val="思源黑体 Bold"/>
      <charset val="134"/>
    </font>
    <font>
      <sz val="11"/>
      <name val="思源黑体 Bold"/>
      <charset val="134"/>
    </font>
    <font>
      <b/>
      <sz val="11"/>
      <name val="思源黑体 Bold"/>
      <charset val="134"/>
    </font>
    <font>
      <b/>
      <sz val="22"/>
      <color theme="0"/>
      <name val="思源黑体 Bold"/>
      <charset val="134"/>
    </font>
    <font>
      <b/>
      <i/>
      <sz val="14"/>
      <color rgb="FF877DEF"/>
      <name val="思源黑体 Bold"/>
      <charset val="134"/>
    </font>
    <font>
      <b/>
      <sz val="20"/>
      <color theme="1"/>
      <name val="思源黑体 Bold"/>
      <charset val="134"/>
    </font>
    <font>
      <b/>
      <sz val="11"/>
      <color rgb="FF877DEF"/>
      <name val="思源黑体 Bold"/>
      <charset val="134"/>
    </font>
    <font>
      <sz val="10"/>
      <color theme="0" tint="-0.35"/>
      <name val="汉仪中黑简"/>
      <charset val="134"/>
    </font>
    <font>
      <b/>
      <sz val="12"/>
      <color rgb="FF877DEF"/>
      <name val="思源黑体 Bold"/>
      <charset val="134"/>
    </font>
    <font>
      <b/>
      <i/>
      <sz val="14"/>
      <color rgb="FFCD6B6B"/>
      <name val="思源黑体 Bold"/>
      <charset val="134"/>
    </font>
    <font>
      <b/>
      <i/>
      <sz val="16"/>
      <color rgb="FF042548"/>
      <name val="思源黑体 Bold"/>
      <charset val="134"/>
    </font>
    <font>
      <b/>
      <sz val="11"/>
      <color rgb="FFCD6B6B"/>
      <name val="思源黑体 Bold"/>
      <charset val="134"/>
    </font>
    <font>
      <sz val="14"/>
      <name val="思源黑体 Bold"/>
      <charset val="134"/>
    </font>
    <font>
      <b/>
      <sz val="14"/>
      <color theme="0"/>
      <name val="思源黑体 Bold"/>
      <charset val="134"/>
    </font>
    <font>
      <b/>
      <sz val="12"/>
      <color theme="1"/>
      <name val="思源黑体 Bold"/>
      <charset val="134"/>
    </font>
    <font>
      <sz val="12"/>
      <color theme="1"/>
      <name val="思源黑体 Bold"/>
      <charset val="134"/>
    </font>
    <font>
      <b/>
      <sz val="11"/>
      <color theme="1"/>
      <name val="思源黑体 Bold"/>
      <charset val="134"/>
    </font>
    <font>
      <sz val="10"/>
      <color theme="1"/>
      <name val="思源黑体 Bold"/>
      <charset val="134"/>
    </font>
    <font>
      <sz val="10"/>
      <name val="思源黑体 Bold"/>
      <charset val="134"/>
    </font>
    <font>
      <b/>
      <i/>
      <sz val="14"/>
      <color rgb="FFDD8905"/>
      <name val="思源黑体 Bold"/>
      <charset val="134"/>
    </font>
    <font>
      <b/>
      <sz val="12"/>
      <color rgb="FFDD8905"/>
      <name val="思源黑体 Bold"/>
      <charset val="134"/>
    </font>
    <font>
      <b/>
      <i/>
      <sz val="14"/>
      <color rgb="FF4EBF9B"/>
      <name val="思源黑体 Bold"/>
      <charset val="134"/>
    </font>
    <font>
      <b/>
      <sz val="11"/>
      <color rgb="FF4EBF9B"/>
      <name val="思源黑体 Bold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877D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6FF"/>
        <bgColor indexed="64"/>
      </patternFill>
    </fill>
    <fill>
      <patternFill patternType="solid">
        <fgColor rgb="FFCD6B6B"/>
        <bgColor indexed="64"/>
      </patternFill>
    </fill>
    <fill>
      <gradientFill>
        <stop position="0">
          <color rgb="FFF5F5F5"/>
        </stop>
        <stop position="1">
          <color rgb="FFEBEBEB"/>
        </stop>
      </gradientFill>
    </fill>
    <fill>
      <patternFill patternType="solid">
        <fgColor rgb="FFF9A316"/>
        <bgColor indexed="64"/>
      </patternFill>
    </fill>
    <fill>
      <patternFill patternType="solid">
        <fgColor rgb="FF4EBF9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thin">
        <color theme="0" tint="-0.35"/>
      </top>
      <bottom style="hair">
        <color theme="0" tint="-0.35"/>
      </bottom>
      <diagonal/>
    </border>
    <border>
      <left style="hair">
        <color theme="0" tint="-0.35"/>
      </left>
      <right/>
      <top style="thin">
        <color theme="0" tint="-0.35"/>
      </top>
      <bottom style="hair">
        <color theme="0" tint="-0.35"/>
      </bottom>
      <diagonal/>
    </border>
    <border>
      <left/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 style="hair">
        <color theme="0" tint="-0.35"/>
      </right>
      <top style="hair">
        <color theme="0" tint="-0.35"/>
      </top>
      <bottom style="hair">
        <color theme="0" tint="-0.35"/>
      </bottom>
      <diagonal/>
    </border>
    <border>
      <left style="hair">
        <color theme="0" tint="-0.35"/>
      </left>
      <right/>
      <top style="hair">
        <color theme="0" tint="-0.35"/>
      </top>
      <bottom style="hair">
        <color theme="0" tint="-0.35"/>
      </bottom>
      <diagonal/>
    </border>
    <border>
      <left/>
      <right/>
      <top style="thin">
        <color theme="0" tint="-0.35"/>
      </top>
      <bottom style="hair">
        <color theme="0" tint="-0.35"/>
      </bottom>
      <diagonal/>
    </border>
    <border>
      <left/>
      <right/>
      <top style="hair">
        <color theme="0" tint="-0.35"/>
      </top>
      <bottom style="hair">
        <color theme="0" tint="-0.35"/>
      </bottom>
      <diagonal/>
    </border>
    <border>
      <left/>
      <right/>
      <top/>
      <bottom style="hair">
        <color rgb="FFEDECFD"/>
      </bottom>
      <diagonal/>
    </border>
    <border>
      <left style="hair">
        <color rgb="FFE4E2FC"/>
      </left>
      <right style="hair">
        <color rgb="FFE4E2FC"/>
      </right>
      <top style="hair">
        <color rgb="FFE4E2FC"/>
      </top>
      <bottom style="hair">
        <color rgb="FFE4E2FC"/>
      </bottom>
      <diagonal/>
    </border>
    <border>
      <left style="hair">
        <color rgb="FFE4E2FC"/>
      </left>
      <right style="hair">
        <color rgb="FFE4E2FC"/>
      </right>
      <top/>
      <bottom style="hair">
        <color rgb="FFE4E2FC"/>
      </bottom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rgb="FFFEECCF"/>
      </left>
      <right style="hair">
        <color rgb="FFFEECCF"/>
      </right>
      <top style="hair">
        <color rgb="FFFEECCF"/>
      </top>
      <bottom style="hair">
        <color rgb="FFFEECC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 tint="-0.149937437055574"/>
      </right>
      <top style="thin">
        <color theme="0" tint="-0.14996795556505"/>
      </top>
      <bottom/>
      <diagonal/>
    </border>
  </borders>
  <cellStyleXfs count="51">
    <xf numFmtId="0" fontId="0" fillId="0" borderId="0">
      <alignment vertical="center"/>
    </xf>
    <xf numFmtId="191" fontId="0" fillId="0" borderId="0" applyNumberFormat="0" applyFill="0" applyProtection="0">
      <alignment horizontal="left" vertical="top" wrapText="1" indent="1"/>
    </xf>
    <xf numFmtId="191" fontId="46" fillId="0" borderId="23" applyFill="0" applyProtection="0">
      <alignment horizontal="left" vertical="center" wrapText="1" indent="1"/>
    </xf>
    <xf numFmtId="0" fontId="29" fillId="16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5" fillId="32" borderId="19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6" fillId="18" borderId="19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1" borderId="22" applyNumberFormat="0" applyAlignment="0" applyProtection="0">
      <alignment vertical="center"/>
    </xf>
    <xf numFmtId="0" fontId="41" fillId="18" borderId="21" applyNumberFormat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92" fontId="3" fillId="3" borderId="5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6" fillId="3" borderId="0" xfId="0" applyFont="1" applyFill="1" applyAlignment="1"/>
    <xf numFmtId="0" fontId="7" fillId="3" borderId="0" xfId="0" applyFont="1" applyFill="1" applyAlignment="1"/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Border="1">
      <alignment vertical="center"/>
    </xf>
    <xf numFmtId="0" fontId="6" fillId="4" borderId="0" xfId="0" applyFont="1" applyFill="1" applyAlignment="1"/>
    <xf numFmtId="0" fontId="8" fillId="3" borderId="0" xfId="0" applyFont="1" applyFill="1" applyAlignment="1">
      <alignment vertical="center"/>
    </xf>
    <xf numFmtId="0" fontId="6" fillId="4" borderId="0" xfId="0" applyFont="1" applyFill="1" applyBorder="1" applyAlignment="1"/>
    <xf numFmtId="0" fontId="6" fillId="3" borderId="0" xfId="0" applyFont="1" applyFill="1" applyBorder="1" applyAlignment="1"/>
    <xf numFmtId="203" fontId="9" fillId="3" borderId="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/>
    <xf numFmtId="0" fontId="10" fillId="4" borderId="0" xfId="45" applyFont="1" applyFill="1" applyBorder="1" applyAlignment="1" applyProtection="1">
      <alignment horizontal="center" vertical="center"/>
    </xf>
    <xf numFmtId="0" fontId="5" fillId="2" borderId="10" xfId="45" applyFont="1" applyFill="1" applyBorder="1" applyAlignment="1" applyProtection="1">
      <alignment horizontal="center" vertical="center"/>
    </xf>
    <xf numFmtId="0" fontId="5" fillId="2" borderId="0" xfId="45" applyFont="1" applyFill="1" applyBorder="1" applyAlignment="1" applyProtection="1">
      <alignment horizontal="center" vertical="center"/>
    </xf>
    <xf numFmtId="0" fontId="6" fillId="3" borderId="0" xfId="0" applyFont="1" applyFill="1" applyAlignment="1">
      <alignment horizontal="center" vertical="center"/>
    </xf>
    <xf numFmtId="200" fontId="11" fillId="3" borderId="11" xfId="44" applyNumberFormat="1" applyFont="1" applyFill="1" applyBorder="1" applyAlignment="1" applyProtection="1">
      <alignment horizontal="center" vertical="center" wrapText="1"/>
    </xf>
    <xf numFmtId="191" fontId="12" fillId="3" borderId="11" xfId="2" applyFont="1" applyFill="1" applyBorder="1" applyAlignment="1" applyProtection="1">
      <alignment horizontal="center" vertical="center" wrapText="1"/>
    </xf>
    <xf numFmtId="200" fontId="13" fillId="3" borderId="12" xfId="44" applyNumberFormat="1" applyFont="1" applyFill="1" applyBorder="1" applyAlignment="1" applyProtection="1">
      <alignment horizontal="center" vertical="center" wrapText="1"/>
    </xf>
    <xf numFmtId="200" fontId="13" fillId="3" borderId="11" xfId="44" applyNumberFormat="1" applyFont="1" applyFill="1" applyBorder="1" applyAlignment="1" applyProtection="1">
      <alignment horizontal="center" vertical="center" wrapText="1"/>
    </xf>
    <xf numFmtId="191" fontId="2" fillId="3" borderId="0" xfId="2" applyFont="1" applyFill="1" applyBorder="1" applyAlignment="1" applyProtection="1">
      <alignment horizontal="center" vertical="center" wrapText="1"/>
    </xf>
    <xf numFmtId="191" fontId="2" fillId="4" borderId="0" xfId="2" applyFont="1" applyFill="1" applyBorder="1" applyAlignment="1" applyProtection="1">
      <alignment horizontal="center" vertical="center" wrapText="1"/>
    </xf>
    <xf numFmtId="203" fontId="14" fillId="3" borderId="0" xfId="0" applyNumberFormat="1" applyFont="1" applyFill="1" applyBorder="1" applyAlignment="1">
      <alignment horizontal="center" vertical="center"/>
    </xf>
    <xf numFmtId="203" fontId="15" fillId="3" borderId="0" xfId="0" applyNumberFormat="1" applyFont="1" applyFill="1" applyAlignment="1">
      <alignment vertical="center"/>
    </xf>
    <xf numFmtId="0" fontId="7" fillId="4" borderId="0" xfId="0" applyFont="1" applyFill="1" applyAlignment="1"/>
    <xf numFmtId="0" fontId="5" fillId="5" borderId="0" xfId="45" applyFont="1" applyFill="1" applyBorder="1" applyAlignment="1" applyProtection="1">
      <alignment horizontal="center" vertical="center"/>
    </xf>
    <xf numFmtId="200" fontId="16" fillId="3" borderId="13" xfId="44" applyNumberFormat="1" applyFont="1" applyFill="1" applyBorder="1" applyAlignment="1" applyProtection="1">
      <alignment horizontal="center" vertical="center" wrapText="1"/>
    </xf>
    <xf numFmtId="200" fontId="16" fillId="3" borderId="0" xfId="44" applyNumberFormat="1" applyFont="1" applyFill="1" applyBorder="1" applyAlignment="1" applyProtection="1">
      <alignment horizontal="center" vertical="center" wrapText="1"/>
    </xf>
    <xf numFmtId="49" fontId="9" fillId="3" borderId="0" xfId="0" applyNumberFormat="1" applyFont="1" applyFill="1" applyBorder="1" applyAlignment="1">
      <alignment vertical="center"/>
    </xf>
    <xf numFmtId="0" fontId="17" fillId="3" borderId="0" xfId="0" applyFont="1" applyFill="1" applyBorder="1" applyAlignment="1" applyProtection="1"/>
    <xf numFmtId="49" fontId="14" fillId="3" borderId="0" xfId="0" applyNumberFormat="1" applyFont="1" applyFill="1" applyBorder="1" applyAlignment="1">
      <alignment vertical="center"/>
    </xf>
    <xf numFmtId="49" fontId="15" fillId="3" borderId="0" xfId="0" applyNumberFormat="1" applyFont="1" applyFill="1" applyAlignment="1">
      <alignment vertical="center"/>
    </xf>
    <xf numFmtId="0" fontId="6" fillId="3" borderId="0" xfId="0" applyFont="1" applyFill="1" applyBorder="1" applyAlignment="1" applyProtection="1"/>
    <xf numFmtId="0" fontId="8" fillId="4" borderId="0" xfId="0" applyFont="1" applyFill="1" applyAlignment="1">
      <alignment vertical="center"/>
    </xf>
    <xf numFmtId="0" fontId="17" fillId="4" borderId="0" xfId="0" applyFont="1" applyFill="1" applyBorder="1" applyAlignment="1" applyProtection="1"/>
    <xf numFmtId="0" fontId="18" fillId="3" borderId="0" xfId="45" applyFont="1" applyFill="1" applyBorder="1" applyAlignment="1" applyProtection="1">
      <alignment horizontal="center" vertical="center"/>
    </xf>
    <xf numFmtId="200" fontId="19" fillId="3" borderId="0" xfId="44" applyNumberFormat="1" applyFont="1" applyFill="1" applyAlignment="1" applyProtection="1">
      <alignment horizontal="left" vertical="top" wrapText="1"/>
    </xf>
    <xf numFmtId="191" fontId="20" fillId="3" borderId="0" xfId="2" applyFont="1" applyFill="1" applyBorder="1" applyAlignment="1" applyProtection="1">
      <alignment horizontal="center" vertical="center" wrapText="1"/>
    </xf>
    <xf numFmtId="191" fontId="20" fillId="4" borderId="0" xfId="2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/>
    <xf numFmtId="200" fontId="21" fillId="3" borderId="0" xfId="44" applyNumberFormat="1" applyFont="1" applyFill="1" applyAlignment="1" applyProtection="1">
      <alignment horizontal="left" vertical="top" wrapText="1"/>
    </xf>
    <xf numFmtId="191" fontId="22" fillId="3" borderId="0" xfId="2" applyFont="1" applyFill="1" applyBorder="1" applyAlignment="1" applyProtection="1">
      <alignment horizontal="center" vertical="center" wrapText="1"/>
    </xf>
    <xf numFmtId="0" fontId="23" fillId="4" borderId="0" xfId="0" applyFont="1" applyFill="1" applyAlignment="1"/>
    <xf numFmtId="0" fontId="8" fillId="6" borderId="0" xfId="0" applyFont="1" applyFill="1" applyAlignment="1">
      <alignment vertical="center"/>
    </xf>
    <xf numFmtId="0" fontId="17" fillId="6" borderId="0" xfId="0" applyFont="1" applyFill="1" applyAlignment="1"/>
    <xf numFmtId="0" fontId="17" fillId="3" borderId="0" xfId="0" applyFont="1" applyFill="1" applyBorder="1" applyAlignment="1"/>
    <xf numFmtId="203" fontId="24" fillId="3" borderId="0" xfId="0" applyNumberFormat="1" applyFont="1" applyFill="1" applyBorder="1" applyAlignment="1">
      <alignment horizontal="center" vertical="center"/>
    </xf>
    <xf numFmtId="0" fontId="7" fillId="6" borderId="0" xfId="0" applyFont="1" applyFill="1" applyAlignment="1"/>
    <xf numFmtId="0" fontId="7" fillId="3" borderId="0" xfId="0" applyFont="1" applyFill="1" applyAlignment="1">
      <alignment horizontal="center" vertical="center"/>
    </xf>
    <xf numFmtId="0" fontId="5" fillId="7" borderId="0" xfId="45" applyFont="1" applyFill="1" applyBorder="1" applyAlignment="1" applyProtection="1">
      <alignment horizontal="center" vertical="center"/>
    </xf>
    <xf numFmtId="200" fontId="25" fillId="3" borderId="14" xfId="44" applyNumberFormat="1" applyFont="1" applyFill="1" applyBorder="1" applyAlignment="1" applyProtection="1">
      <alignment horizontal="center" vertical="center" wrapText="1"/>
    </xf>
    <xf numFmtId="191" fontId="12" fillId="3" borderId="14" xfId="2" applyFont="1" applyFill="1" applyBorder="1" applyAlignment="1" applyProtection="1">
      <alignment horizontal="center" vertical="center" wrapText="1"/>
    </xf>
    <xf numFmtId="203" fontId="26" fillId="3" borderId="0" xfId="0" applyNumberFormat="1" applyFont="1" applyFill="1" applyBorder="1" applyAlignment="1">
      <alignment horizontal="center" vertical="center"/>
    </xf>
    <xf numFmtId="0" fontId="6" fillId="6" borderId="0" xfId="0" applyFont="1" applyFill="1" applyAlignment="1"/>
    <xf numFmtId="0" fontId="5" fillId="8" borderId="0" xfId="45" applyFont="1" applyFill="1" applyBorder="1" applyAlignment="1" applyProtection="1">
      <alignment horizontal="center" vertical="center"/>
    </xf>
    <xf numFmtId="200" fontId="27" fillId="3" borderId="13" xfId="44" applyNumberFormat="1" applyFont="1" applyFill="1" applyBorder="1" applyAlignment="1" applyProtection="1">
      <alignment horizontal="center" vertical="center" wrapText="1"/>
    </xf>
    <xf numFmtId="0" fontId="23" fillId="6" borderId="0" xfId="0" applyFont="1" applyFill="1" applyAlignment="1"/>
    <xf numFmtId="0" fontId="23" fillId="3" borderId="0" xfId="0" applyFont="1" applyFill="1" applyAlignment="1"/>
    <xf numFmtId="200" fontId="27" fillId="3" borderId="0" xfId="44" applyNumberFormat="1" applyFont="1" applyFill="1" applyBorder="1" applyAlignment="1" applyProtection="1">
      <alignment horizontal="center" vertical="center" wrapText="1"/>
    </xf>
    <xf numFmtId="49" fontId="24" fillId="3" borderId="0" xfId="0" applyNumberFormat="1" applyFont="1" applyFill="1" applyBorder="1" applyAlignment="1">
      <alignment vertical="center"/>
    </xf>
    <xf numFmtId="49" fontId="26" fillId="3" borderId="0" xfId="0" applyNumberFormat="1" applyFont="1" applyFill="1" applyBorder="1" applyAlignment="1">
      <alignment vertical="center"/>
    </xf>
  </cellXfs>
  <cellStyles count="51">
    <cellStyle name="常规" xfId="0" builtinId="0"/>
    <cellStyle name="备注" xfId="1"/>
    <cellStyle name="天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mruColors>
      <color rgb="00FFF7EB"/>
      <color rgb="00F9A316"/>
      <color rgb="00E4E2FC"/>
      <color rgb="00FEECCF"/>
      <color rgb="00DD8905"/>
      <color rgb="00CD6B6B"/>
      <color rgb="004EBF9B"/>
      <color rgb="00FFFFFF"/>
      <color rgb="00877DEF"/>
      <color rgb="00F7F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10160</xdr:colOff>
      <xdr:row>4</xdr:row>
      <xdr:rowOff>210820</xdr:rowOff>
    </xdr:from>
    <xdr:to>
      <xdr:col>1</xdr:col>
      <xdr:colOff>10160</xdr:colOff>
      <xdr:row>5</xdr:row>
      <xdr:rowOff>9525</xdr:rowOff>
    </xdr:to>
    <xdr:cxnSp>
      <xdr:nvCxnSpPr>
        <xdr:cNvPr id="7" name="直接连接符 6"/>
        <xdr:cNvCxnSpPr/>
      </xdr:nvCxnSpPr>
      <xdr:spPr>
        <a:xfrm flipV="1">
          <a:off x="75565" y="1353820"/>
          <a:ext cx="0" cy="1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</xdr:colOff>
      <xdr:row>22</xdr:row>
      <xdr:rowOff>210820</xdr:rowOff>
    </xdr:from>
    <xdr:to>
      <xdr:col>1</xdr:col>
      <xdr:colOff>10160</xdr:colOff>
      <xdr:row>23</xdr:row>
      <xdr:rowOff>9525</xdr:rowOff>
    </xdr:to>
    <xdr:cxnSp>
      <xdr:nvCxnSpPr>
        <xdr:cNvPr id="2" name="直接连接符 1"/>
        <xdr:cNvCxnSpPr/>
      </xdr:nvCxnSpPr>
      <xdr:spPr>
        <a:xfrm flipV="1">
          <a:off x="75565" y="8326120"/>
          <a:ext cx="0" cy="1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117475</xdr:colOff>
      <xdr:row>0</xdr:row>
      <xdr:rowOff>12700</xdr:rowOff>
    </xdr:from>
    <xdr:to>
      <xdr:col>16</xdr:col>
      <xdr:colOff>230505</xdr:colOff>
      <xdr:row>66</xdr:row>
      <xdr:rowOff>15240</xdr:rowOff>
    </xdr:to>
    <xdr:grpSp>
      <xdr:nvGrpSpPr>
        <xdr:cNvPr id="2" name="组合 1"/>
        <xdr:cNvGrpSpPr/>
      </xdr:nvGrpSpPr>
      <xdr:grpSpPr>
        <a:xfrm>
          <a:off x="117475" y="12700"/>
          <a:ext cx="11085830" cy="11946890"/>
          <a:chOff x="1929" y="691"/>
          <a:chExt cx="15702" cy="18813"/>
        </a:xfrm>
      </xdr:grpSpPr>
      <xdr:sp>
        <xdr:nvSpPr>
          <xdr:cNvPr id="3" name="矩形 1"/>
          <xdr:cNvSpPr/>
        </xdr:nvSpPr>
        <xdr:spPr>
          <a:xfrm>
            <a:off x="1955" y="691"/>
            <a:ext cx="15676" cy="18813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/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>
          <xdr:nvSpPr>
            <xdr:cNvPr id="6" name="矩形 5"/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>
          <xdr:nvSpPr>
            <xdr:cNvPr id="7" name="文本框 6"/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8" name="文本框 7"/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  <a:endPara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9" name="组合 8"/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>
          <xdr:nvSpPr>
            <xdr:cNvPr id="10" name="文本框 9"/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>
        <xdr:nvCxnSpPr>
          <xdr:cNvPr id="12" name="直接连接符 11"/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/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>
          <xdr:nvCxnSpPr>
            <xdr:cNvPr id="14" name="直接连接符 13"/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/>
            <xdr:cNvGrpSpPr/>
          </xdr:nvGrpSpPr>
          <xdr:grpSpPr>
            <a:xfrm>
              <a:off x="8438" y="3702"/>
              <a:ext cx="3264" cy="2257"/>
              <a:chOff x="10730" y="2878"/>
              <a:chExt cx="3249" cy="2286"/>
            </a:xfrm>
          </xdr:grpSpPr>
          <xdr:sp>
            <xdr:nvSpPr>
              <xdr:cNvPr id="16" name="文本框 15"/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  <a:endPara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17" name="文本框 16"/>
              <xdr:cNvSpPr txBox="1"/>
            </xdr:nvSpPr>
            <xdr:spPr>
              <a:xfrm>
                <a:off x="10832" y="4677"/>
                <a:ext cx="3050" cy="48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汉仪君黑-55W" panose="00020600040101010101" charset="-122"/>
                    <a:ea typeface="宋体" panose="02010600030101010101" pitchFamily="7" charset="-122"/>
                    <a:cs typeface="汉仪君黑-55W" panose="00020600040101010101" charset="-122"/>
                    <a:sym typeface="Times New Roman" panose="02020603050405020304" pitchFamily="12"/>
                  </a:rPr>
                  <a:t>思源黑体 Bold</a:t>
                </a:r>
                <a:endParaRPr lang="zh-CN" altLang="en-US" sz="1200" kern="100">
                  <a:solidFill>
                    <a:sysClr val="windowText" lastClr="000000"/>
                  </a:solidFill>
                  <a:latin typeface="汉仪君黑-55W" panose="00020600040101010101" charset="-122"/>
                  <a:ea typeface="宋体" panose="02010600030101010101" pitchFamily="7" charset="-122"/>
                  <a:cs typeface="汉仪君黑-55W" panose="00020600040101010101" charset="-122"/>
                  <a:sym typeface="Times New Roman" panose="02020603050405020304" pitchFamily="12"/>
                </a:endParaRPr>
              </a:p>
            </xdr:txBody>
          </xdr:sp>
          <xdr:grpSp>
            <xdr:nvGrpSpPr>
              <xdr:cNvPr id="18" name="组合 17"/>
              <xdr:cNvGrpSpPr/>
            </xdr:nvGrpSpPr>
            <xdr:grpSpPr>
              <a:xfrm>
                <a:off x="10730" y="2878"/>
                <a:ext cx="3249" cy="1227"/>
                <a:chOff x="1046" y="2210"/>
                <a:chExt cx="3249" cy="1227"/>
              </a:xfrm>
            </xdr:grpSpPr>
            <xdr:sp>
              <xdr:nvSpPr>
                <xdr:cNvPr id="19" name="文本框 18"/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  <a:endPara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  <xdr:sp>
              <xdr:nvSpPr>
                <xdr:cNvPr id="20" name="文本框 19"/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  <a:endPara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endParaRPr>
                </a:p>
              </xdr:txBody>
            </xdr:sp>
          </xdr:grpSp>
        </xdr:grpSp>
      </xdr:grpSp>
      <xdr:grpSp>
        <xdr:nvGrpSpPr>
          <xdr:cNvPr id="22" name="组合 21"/>
          <xdr:cNvGrpSpPr/>
        </xdr:nvGrpSpPr>
        <xdr:grpSpPr>
          <a:xfrm>
            <a:off x="2741" y="9898"/>
            <a:ext cx="12321" cy="1686"/>
            <a:chOff x="617" y="9476"/>
            <a:chExt cx="11140" cy="1775"/>
          </a:xfrm>
        </xdr:grpSpPr>
        <xdr:grpSp>
          <xdr:nvGrpSpPr>
            <xdr:cNvPr id="23" name="组合 61"/>
            <xdr:cNvGrpSpPr/>
          </xdr:nvGrpSpPr>
          <xdr:grpSpPr>
            <a:xfrm>
              <a:off x="8434" y="9476"/>
              <a:ext cx="3323" cy="1212"/>
              <a:chOff x="1213" y="2210"/>
              <a:chExt cx="3309" cy="1228"/>
            </a:xfrm>
          </xdr:grpSpPr>
          <xdr:sp>
            <xdr:nvSpPr>
              <xdr:cNvPr id="24" name="文本框 23"/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5" name="文本框 24"/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grpSp>
          <xdr:nvGrpSpPr>
            <xdr:cNvPr id="26" name="组合 69"/>
            <xdr:cNvGrpSpPr/>
          </xdr:nvGrpSpPr>
          <xdr:grpSpPr>
            <a:xfrm>
              <a:off x="617" y="9726"/>
              <a:ext cx="9120" cy="1525"/>
              <a:chOff x="-642" y="2454"/>
              <a:chExt cx="9088" cy="1542"/>
            </a:xfrm>
          </xdr:grpSpPr>
          <xdr:sp>
            <xdr:nvSpPr>
              <xdr:cNvPr id="27" name="文本框 26"/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  <a:endPara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8" name="文本框 27"/>
              <xdr:cNvSpPr txBox="1"/>
            </xdr:nvSpPr>
            <xdr:spPr>
              <a:xfrm>
                <a:off x="-642" y="2454"/>
                <a:ext cx="7045" cy="451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1</a:t>
                </a: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、下拉筛选月份和年份自动显示日历和计划事项明细</a:t>
                </a: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29" name="组合 69"/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>
          <xdr:nvSpPr>
            <xdr:cNvPr id="30" name="文本框 29"/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1" name="文本框 30"/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2" name="组合 77"/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>
          <xdr:nvSpPr>
            <xdr:cNvPr id="33" name="文本框 32"/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34" name="文本框 33"/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pic>
        <xdr:nvPicPr>
          <xdr:cNvPr id="35" name="图片 34" descr="WPS图片编辑4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>
        <xdr:nvSpPr>
          <xdr:cNvPr id="36" name="文本框 35"/>
          <xdr:cNvSpPr txBox="1"/>
        </xdr:nvSpPr>
        <xdr:spPr>
          <a:xfrm>
            <a:off x="2561" y="9631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7" name="文本框 36"/>
          <xdr:cNvSpPr txBox="1"/>
        </xdr:nvSpPr>
        <xdr:spPr>
          <a:xfrm>
            <a:off x="11421" y="8177"/>
            <a:ext cx="5188" cy="151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模板中使用的字体仅限于个人学习、研究或欣赏目的使用，如需商用请您自行向版权方购买、获取商用版权。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>
    <xdr:from>
      <xdr:col>9</xdr:col>
      <xdr:colOff>597535</xdr:colOff>
      <xdr:row>38</xdr:row>
      <xdr:rowOff>172720</xdr:rowOff>
    </xdr:from>
    <xdr:to>
      <xdr:col>14</xdr:col>
      <xdr:colOff>450850</xdr:colOff>
      <xdr:row>43</xdr:row>
      <xdr:rowOff>169545</xdr:rowOff>
    </xdr:to>
    <xdr:sp>
      <xdr:nvSpPr>
        <xdr:cNvPr id="38" name="文本框 37"/>
        <xdr:cNvSpPr txBox="1"/>
      </xdr:nvSpPr>
      <xdr:spPr>
        <a:xfrm>
          <a:off x="6769735" y="7049770"/>
          <a:ext cx="3282315" cy="9017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algn="l" eaLnBrk="1" fontAlgn="t">
            <a:lnSpc>
              <a:spcPct val="100000"/>
            </a:lnSpc>
          </a:pP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模板中使用的图标来源于【</a:t>
          </a:r>
          <a:r>
            <a: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XXX</a:t>
          </a: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网站】，仅限于个人学习、研究或欣赏目的使用，</a:t>
          </a: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如需商用请您自行向版权方购买、获取商用版权</a:t>
          </a:r>
          <a:r>
            <a: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。</a:t>
          </a: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0" algn="l" eaLnBrk="1" fontAlgn="t">
            <a:lnSpc>
              <a:spcPct val="100000"/>
            </a:lnSpc>
          </a:pPr>
          <a:endParaRPr lang="zh-CN" altLang="en-US" sz="900" kern="12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>
    <xdr:from>
      <xdr:col>5</xdr:col>
      <xdr:colOff>365125</xdr:colOff>
      <xdr:row>49</xdr:row>
      <xdr:rowOff>75565</xdr:rowOff>
    </xdr:from>
    <xdr:to>
      <xdr:col>6</xdr:col>
      <xdr:colOff>518160</xdr:colOff>
      <xdr:row>51</xdr:row>
      <xdr:rowOff>22860</xdr:rowOff>
    </xdr:to>
    <xdr:sp>
      <xdr:nvSpPr>
        <xdr:cNvPr id="41" name="矩形 40"/>
        <xdr:cNvSpPr/>
      </xdr:nvSpPr>
      <xdr:spPr>
        <a:xfrm>
          <a:off x="3794125" y="8943340"/>
          <a:ext cx="838835" cy="30924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298450</xdr:colOff>
      <xdr:row>35</xdr:row>
      <xdr:rowOff>130175</xdr:rowOff>
    </xdr:from>
    <xdr:to>
      <xdr:col>9</xdr:col>
      <xdr:colOff>83820</xdr:colOff>
      <xdr:row>53</xdr:row>
      <xdr:rowOff>101600</xdr:rowOff>
    </xdr:to>
    <xdr:pic>
      <xdr:nvPicPr>
        <xdr:cNvPr id="21" name="图片 20" descr="MB%G`F5`TTN37YQBFZZO{@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8450" y="6464300"/>
          <a:ext cx="5957570" cy="3228975"/>
        </a:xfrm>
        <a:prstGeom prst="rect">
          <a:avLst/>
        </a:prstGeom>
      </xdr:spPr>
    </xdr:pic>
    <xdr:clientData/>
  </xdr:twoCellAnchor>
  <xdr:twoCellAnchor>
    <xdr:from>
      <xdr:col>0</xdr:col>
      <xdr:colOff>494665</xdr:colOff>
      <xdr:row>35</xdr:row>
      <xdr:rowOff>167005</xdr:rowOff>
    </xdr:from>
    <xdr:to>
      <xdr:col>2</xdr:col>
      <xdr:colOff>30480</xdr:colOff>
      <xdr:row>36</xdr:row>
      <xdr:rowOff>152400</xdr:rowOff>
    </xdr:to>
    <xdr:sp>
      <xdr:nvSpPr>
        <xdr:cNvPr id="40" name="矩形 39"/>
        <xdr:cNvSpPr/>
      </xdr:nvSpPr>
      <xdr:spPr>
        <a:xfrm>
          <a:off x="494665" y="6501130"/>
          <a:ext cx="907415" cy="16637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136525</xdr:colOff>
      <xdr:row>44</xdr:row>
      <xdr:rowOff>174625</xdr:rowOff>
    </xdr:from>
    <xdr:to>
      <xdr:col>6</xdr:col>
      <xdr:colOff>289560</xdr:colOff>
      <xdr:row>45</xdr:row>
      <xdr:rowOff>160020</xdr:rowOff>
    </xdr:to>
    <xdr:sp>
      <xdr:nvSpPr>
        <xdr:cNvPr id="39" name="矩形 38"/>
        <xdr:cNvSpPr/>
      </xdr:nvSpPr>
      <xdr:spPr>
        <a:xfrm>
          <a:off x="3565525" y="8137525"/>
          <a:ext cx="838835" cy="16637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525145</xdr:colOff>
      <xdr:row>44</xdr:row>
      <xdr:rowOff>159385</xdr:rowOff>
    </xdr:from>
    <xdr:to>
      <xdr:col>2</xdr:col>
      <xdr:colOff>60960</xdr:colOff>
      <xdr:row>45</xdr:row>
      <xdr:rowOff>144780</xdr:rowOff>
    </xdr:to>
    <xdr:sp>
      <xdr:nvSpPr>
        <xdr:cNvPr id="42" name="矩形 41"/>
        <xdr:cNvSpPr/>
      </xdr:nvSpPr>
      <xdr:spPr>
        <a:xfrm>
          <a:off x="525145" y="8122285"/>
          <a:ext cx="907415" cy="16637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113665</xdr:colOff>
      <xdr:row>35</xdr:row>
      <xdr:rowOff>174625</xdr:rowOff>
    </xdr:from>
    <xdr:to>
      <xdr:col>6</xdr:col>
      <xdr:colOff>266700</xdr:colOff>
      <xdr:row>36</xdr:row>
      <xdr:rowOff>160020</xdr:rowOff>
    </xdr:to>
    <xdr:sp>
      <xdr:nvSpPr>
        <xdr:cNvPr id="43" name="矩形 42"/>
        <xdr:cNvSpPr/>
      </xdr:nvSpPr>
      <xdr:spPr>
        <a:xfrm>
          <a:off x="3542665" y="6508750"/>
          <a:ext cx="838835" cy="16637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dministrator/&#26700;&#38754;/2018&#24180;7&#26376;&#31291;&#22771;&#20799;&#36164;&#26009;/&#26032;&#24314;&#25991;&#20214;&#22841;/&#36130;&#21153;&#31995;&#32479;&#20043;&#24212;&#25910;&#36134;&#27454;&#31649;&#29702;&#65288;VBA&#26597;&#35810;&#65289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IT/AppData/Roaming/Kingsoft/office6/templates/download/b5b59cc1-2b27-81b4-7192-d1d25f0aa205/&#24211;&#23384;&#34920;-&#36890;&#29992;1.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"/>
      <sheetName val="录入请用字段"/>
      <sheetName val="按时间段查询表"/>
      <sheetName val="封面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基本资料"/>
      <sheetName val="入库"/>
      <sheetName val="出库"/>
      <sheetName val="库存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showGridLines="0" tabSelected="1" workbookViewId="0">
      <selection activeCell="AA10" sqref="AA10"/>
    </sheetView>
  </sheetViews>
  <sheetFormatPr defaultColWidth="8.75" defaultRowHeight="14.25"/>
  <cols>
    <col min="1" max="1" width="0.991666666666667" style="18" customWidth="1"/>
    <col min="2" max="2" width="2.10833333333333" style="19" hidden="1" customWidth="1"/>
    <col min="3" max="3" width="1.33333333333333" style="18" customWidth="1"/>
    <col min="4" max="10" width="10.025" style="16" customWidth="1"/>
    <col min="11" max="11" width="1.33333333333333" style="16" customWidth="1"/>
    <col min="12" max="12" width="1.225" style="16" customWidth="1"/>
    <col min="13" max="13" width="1.10833333333333" style="16" customWidth="1"/>
    <col min="14" max="14" width="1.33333333333333" style="16" customWidth="1"/>
    <col min="15" max="21" width="10.025" style="16" customWidth="1"/>
    <col min="22" max="22" width="1.225" style="16" customWidth="1"/>
    <col min="23" max="23" width="0.991666666666667" style="16" customWidth="1"/>
    <col min="24" max="25" width="8.75" style="16"/>
    <col min="26" max="26" width="9" style="16"/>
    <col min="27" max="29" width="8.75" style="16"/>
    <col min="30" max="30" width="8.75" style="16" customWidth="1"/>
    <col min="31" max="16369" width="8.75" style="16"/>
    <col min="16370" max="16384" width="8.75" style="18"/>
  </cols>
  <sheetData>
    <row r="1" s="16" customFormat="1" ht="10" customHeight="1" spans="1:21">
      <c r="A1" s="20"/>
      <c r="B1" s="21"/>
      <c r="C1" s="2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="16" customFormat="1" ht="8" customHeight="1" spans="1:21">
      <c r="A2" s="20"/>
      <c r="B2" s="21"/>
      <c r="C2" s="23"/>
      <c r="D2" s="23"/>
      <c r="E2" s="23"/>
      <c r="F2" s="23"/>
      <c r="G2" s="23"/>
      <c r="H2" s="23"/>
      <c r="I2" s="23"/>
      <c r="J2" s="23"/>
      <c r="K2" s="23"/>
      <c r="L2" s="49"/>
      <c r="M2" s="59"/>
      <c r="N2" s="23"/>
      <c r="O2" s="23"/>
      <c r="P2" s="23"/>
      <c r="Q2" s="23"/>
      <c r="R2" s="23"/>
      <c r="S2" s="23"/>
      <c r="T2" s="23"/>
      <c r="U2" s="23"/>
    </row>
    <row r="3" s="16" customFormat="1" ht="42" customHeight="1" spans="1:21">
      <c r="A3" s="24"/>
      <c r="B3" s="24"/>
      <c r="C3" s="25"/>
      <c r="D3" s="26">
        <v>2022</v>
      </c>
      <c r="E3" s="26"/>
      <c r="F3" s="44" t="s">
        <v>0</v>
      </c>
      <c r="G3" s="45"/>
      <c r="H3" s="45"/>
      <c r="I3" s="45"/>
      <c r="J3" s="45"/>
      <c r="K3" s="45"/>
      <c r="L3" s="50"/>
      <c r="M3" s="60"/>
      <c r="N3" s="61"/>
      <c r="O3" s="62">
        <v>2022</v>
      </c>
      <c r="P3" s="62"/>
      <c r="Q3" s="75" t="s">
        <v>1</v>
      </c>
      <c r="R3" s="45"/>
      <c r="S3" s="45"/>
      <c r="T3" s="45"/>
      <c r="U3" s="45"/>
    </row>
    <row r="4" s="17" customFormat="1" ht="30" customHeight="1" spans="1:21">
      <c r="A4" s="27"/>
      <c r="B4" s="28"/>
      <c r="C4" s="29"/>
      <c r="D4" s="30" t="s">
        <v>2</v>
      </c>
      <c r="E4" s="30" t="s">
        <v>3</v>
      </c>
      <c r="F4" s="30" t="s">
        <v>4</v>
      </c>
      <c r="G4" s="30" t="s">
        <v>5</v>
      </c>
      <c r="H4" s="30" t="s">
        <v>6</v>
      </c>
      <c r="I4" s="30" t="s">
        <v>7</v>
      </c>
      <c r="J4" s="30" t="s">
        <v>8</v>
      </c>
      <c r="K4" s="51"/>
      <c r="L4" s="40"/>
      <c r="M4" s="63"/>
      <c r="N4" s="64"/>
      <c r="O4" s="65" t="s">
        <v>2</v>
      </c>
      <c r="P4" s="65" t="s">
        <v>3</v>
      </c>
      <c r="Q4" s="65" t="s">
        <v>4</v>
      </c>
      <c r="R4" s="65" t="s">
        <v>5</v>
      </c>
      <c r="S4" s="65" t="s">
        <v>6</v>
      </c>
      <c r="T4" s="65" t="s">
        <v>7</v>
      </c>
      <c r="U4" s="65" t="s">
        <v>8</v>
      </c>
    </row>
    <row r="5" s="16" customFormat="1" ht="17" customHeight="1" spans="1:21">
      <c r="A5" s="24"/>
      <c r="B5" s="24"/>
      <c r="C5" s="31"/>
      <c r="D5" s="32">
        <f>IF(TEXT($D$3&amp;"年"&amp;$F$3&amp;"1日","aaaa")=D4,1,IF(IFERROR(--C5,)&gt;0,IFERROR(--C5,)+1,))</f>
        <v>0</v>
      </c>
      <c r="E5" s="32">
        <f t="array" ref="E5">IF(TEXT($D$3&amp;"年"&amp;$F$3&amp;"1日","aaaa")=E4,1,IF(IFERROR(--D5,)&gt;0,IFERROR(--D5,)+1,))</f>
        <v>0</v>
      </c>
      <c r="F5" s="32">
        <f t="array" ref="F5">IF(TEXT($D$3&amp;"年"&amp;$F$3&amp;"1日","aaaa")=F4,1,IF(IFERROR(--E5,)&gt;0,IFERROR(--E5,)+1,))</f>
        <v>1</v>
      </c>
      <c r="G5" s="32">
        <f t="array" ref="G5">IF(TEXT($D$3&amp;"年"&amp;$F$3&amp;"1日","aaaa")=G4,1,IF(IFERROR(--F5,)&gt;0,IFERROR(--F5,)+1,))</f>
        <v>2</v>
      </c>
      <c r="H5" s="32">
        <f t="array" ref="H5">IF(TEXT($D$3&amp;"年"&amp;$F$3&amp;"1日","aaaa")=H4,1,IF(IFERROR(--G5,)&gt;0,IFERROR(--G5,)+1,))</f>
        <v>3</v>
      </c>
      <c r="I5" s="32">
        <f t="array" ref="I5">IF(TEXT($D$3&amp;"年"&amp;$F$3&amp;"1日","aaaa")=I4,1,IF(IFERROR(--H5,)&gt;0,IFERROR(--H5,)+1,))</f>
        <v>4</v>
      </c>
      <c r="J5" s="32">
        <f t="array" ref="J5">IF(TEXT($D$3&amp;"年"&amp;$F$3&amp;"1日","aaaa")=J4,1,IF(IFERROR(--I5,)&gt;0,IFERROR(--I5,)+1,))</f>
        <v>5</v>
      </c>
      <c r="K5" s="52"/>
      <c r="L5" s="40"/>
      <c r="M5" s="63"/>
      <c r="N5" s="31"/>
      <c r="O5" s="66">
        <f t="array" ref="O5">IF(TEXT($O$3&amp;"年"&amp;$Q$3&amp;"1日","aaaa")=O4,1,IF(IFERROR(--N5,)&gt;0,IFERROR(--N5,)+1,))</f>
        <v>0</v>
      </c>
      <c r="P5" s="66">
        <f t="array" ref="P5">IF(TEXT($O$3&amp;"年"&amp;$Q$3&amp;"1日","aaaa")=P4,1,IF(IFERROR(--O5,)&gt;0,IFERROR(--O5,)+1,))</f>
        <v>0</v>
      </c>
      <c r="Q5" s="66">
        <f t="array" ref="Q5">IF(TEXT($O$3&amp;"年"&amp;$Q$3&amp;"1日","aaaa")=Q4,1,IF(IFERROR(--P5,)&gt;0,IFERROR(--P5,)+1,))</f>
        <v>0</v>
      </c>
      <c r="R5" s="66">
        <f t="array" ref="R5">IF(TEXT($O$3&amp;"年"&amp;$Q$3&amp;"1日","aaaa")=R4,1,IF(IFERROR(--Q5,)&gt;0,IFERROR(--Q5,)+1,))</f>
        <v>0</v>
      </c>
      <c r="S5" s="66">
        <f t="array" ref="S5">IF(TEXT($O$3&amp;"年"&amp;$Q$3&amp;"1日","aaaa")=S4,1,IF(IFERROR(--R5,)&gt;0,IFERROR(--R5,)+1,))</f>
        <v>0</v>
      </c>
      <c r="T5" s="66">
        <f t="array" ref="T5">IF(TEXT($O$3&amp;"年"&amp;$Q$3&amp;"1日","aaaa")=T4,1,IF(IFERROR(--S5,)&gt;0,IFERROR(--S5,)+1,))</f>
        <v>1</v>
      </c>
      <c r="U5" s="66">
        <f t="array" ref="U5">IF(TEXT($O$3&amp;"年"&amp;$Q$3&amp;"1日","aaaa")=U4,1,IF(IFERROR(--T5,)&gt;0,IFERROR(--T5,)+1,))</f>
        <v>2</v>
      </c>
    </row>
    <row r="6" s="16" customFormat="1" ht="57" customHeight="1" spans="1:21">
      <c r="A6" s="24"/>
      <c r="B6" s="24"/>
      <c r="C6" s="31"/>
      <c r="D6" s="33" t="str">
        <f>IFERROR(VLOOKUP(DATE($D$3,SUBSTITUTE($F$3,"月",""),DAY(D5)),计划事项登记表!$B$2:$C$10001,2,0),"")</f>
        <v/>
      </c>
      <c r="E6" s="33" t="str">
        <f>IFERROR(VLOOKUP(DATE($D$3,SUBSTITUTE($F$3,"月",""),DAY(E5)),计划事项登记表!$B$2:$C$10001,2,0),"")</f>
        <v/>
      </c>
      <c r="F6" s="33" t="str">
        <f>IFERROR(VLOOKUP(DATE($D$3,SUBSTITUTE($F$3,"月",""),DAY(F5)),计划事项登记表!$B$2:$C$10001,2,0),"")</f>
        <v>广州出差</v>
      </c>
      <c r="G6" s="33" t="str">
        <f>IFERROR(VLOOKUP(DATE($D$3,SUBSTITUTE($F$3,"月",""),DAY(G5)),计划事项登记表!$B$2:$C$10001,2,0),"")</f>
        <v/>
      </c>
      <c r="H6" s="33" t="str">
        <f>IFERROR(VLOOKUP(DATE($D$3,SUBSTITUTE($F$3,"月",""),DAY(H5)),计划事项登记表!$B$2:$C$10001,2,0),"")</f>
        <v/>
      </c>
      <c r="I6" s="33" t="str">
        <f>IFERROR(VLOOKUP(DATE($D$3,SUBSTITUTE($F$3,"月",""),DAY(I5)),计划事项登记表!$B$2:$C$10001,2,0),"")</f>
        <v/>
      </c>
      <c r="J6" s="33" t="str">
        <f>IFERROR(VLOOKUP(DATE($D$3,SUBSTITUTE($F$3,"月",""),DAY(J5)),计划事项登记表!$B$2:$C$10001,2,0),"")</f>
        <v>采购办公用品</v>
      </c>
      <c r="K6" s="36"/>
      <c r="L6" s="40"/>
      <c r="M6" s="63"/>
      <c r="N6" s="31"/>
      <c r="O6" s="67" t="str">
        <f>IFERROR(VLOOKUP(DATE($O$3,SUBSTITUTE($Q$3,"月",""),DAY(O5)),计划事项登记表!$B$2:$C$10001,2,0),"")</f>
        <v/>
      </c>
      <c r="P6" s="67" t="str">
        <f>IFERROR(VLOOKUP(DATE($O$3,SUBSTITUTE($Q$3,"月",""),DAY(P5)),计划事项登记表!$B$2:$C$10001,2,0),"")</f>
        <v/>
      </c>
      <c r="Q6" s="67" t="str">
        <f>IFERROR(VLOOKUP(DATE($O$3,SUBSTITUTE($Q$3,"月",""),DAY(Q5)),计划事项登记表!$B$2:$C$10001,2,0),"")</f>
        <v/>
      </c>
      <c r="R6" s="67" t="str">
        <f>IFERROR(VLOOKUP(DATE($O$3,SUBSTITUTE($Q$3,"月",""),DAY(R5)),计划事项登记表!$B$2:$C$10001,2,0),"")</f>
        <v/>
      </c>
      <c r="S6" s="67" t="str">
        <f>IFERROR(VLOOKUP(DATE($O$3,SUBSTITUTE($Q$3,"月",""),DAY(S5)),计划事项登记表!$B$2:$C$10001,2,0),"")</f>
        <v/>
      </c>
      <c r="T6" s="67" t="str">
        <f>IFERROR(VLOOKUP(DATE($O$3,SUBSTITUTE($Q$3,"月",""),DAY(T5)),计划事项登记表!$B$2:$C$10001,2,0),"")</f>
        <v/>
      </c>
      <c r="U6" s="67" t="str">
        <f>IFERROR(VLOOKUP(DATE($O$3,SUBSTITUTE($Q$3,"月",""),DAY(U5)),计划事项登记表!$B$2:$C$10001,2,0),"")</f>
        <v>培训新员工</v>
      </c>
    </row>
    <row r="7" s="16" customFormat="1" ht="17" customHeight="1" spans="1:21">
      <c r="A7" s="24"/>
      <c r="B7" s="24"/>
      <c r="C7" s="31"/>
      <c r="D7" s="34">
        <f t="array" ref="D7">MAX(IFERROR(--$D5:$J5,))+COLUMN()-3</f>
        <v>6</v>
      </c>
      <c r="E7" s="34">
        <f t="array" ref="E7">MAX(IFERROR(--$D5:$J5,))+COLUMN()-3</f>
        <v>7</v>
      </c>
      <c r="F7" s="34">
        <f t="array" ref="F7">MAX(IFERROR(--$D5:$J5,))+COLUMN()-3</f>
        <v>8</v>
      </c>
      <c r="G7" s="34">
        <f t="array" ref="G7">MAX(IFERROR(--$D5:$J5,))+COLUMN()-3</f>
        <v>9</v>
      </c>
      <c r="H7" s="34">
        <f t="array" ref="H7">MAX(IFERROR(--$D5:$J5,))+COLUMN()-3</f>
        <v>10</v>
      </c>
      <c r="I7" s="34">
        <f t="array" ref="I7">MAX(IFERROR(--$D5:$J5,))+COLUMN()-3</f>
        <v>11</v>
      </c>
      <c r="J7" s="34">
        <f t="array" ref="J7">MAX(IFERROR(--$D5:$J5,))+COLUMN()-3</f>
        <v>12</v>
      </c>
      <c r="K7" s="52"/>
      <c r="L7" s="40"/>
      <c r="M7" s="63"/>
      <c r="N7" s="31"/>
      <c r="O7" s="66">
        <f t="array" ref="O7:U7">MAX(IFERROR(--$O5:$U5,))+COLUMN()-14</f>
        <v>3</v>
      </c>
      <c r="P7" s="66">
        <v>4</v>
      </c>
      <c r="Q7" s="66">
        <v>5</v>
      </c>
      <c r="R7" s="66">
        <v>6</v>
      </c>
      <c r="S7" s="66">
        <v>7</v>
      </c>
      <c r="T7" s="66">
        <v>8</v>
      </c>
      <c r="U7" s="66">
        <v>9</v>
      </c>
    </row>
    <row r="8" s="16" customFormat="1" ht="57" customHeight="1" spans="1:21">
      <c r="A8" s="24"/>
      <c r="B8" s="24"/>
      <c r="C8" s="31"/>
      <c r="D8" s="33" t="str">
        <f>IFERROR(VLOOKUP(DATE($D$3,SUBSTITUTE($F$3,"月",""),DAY(D7)),计划事项登记表!$B$2:$C$10001,2,0),"")</f>
        <v/>
      </c>
      <c r="E8" s="33" t="str">
        <f>IFERROR(VLOOKUP(DATE($D$3,SUBSTITUTE($F$3,"月",""),DAY(E7)),计划事项登记表!$B$2:$C$10001,2,0),"")</f>
        <v/>
      </c>
      <c r="F8" s="33" t="str">
        <f>IFERROR(VLOOKUP(DATE($D$3,SUBSTITUTE($F$3,"月",""),DAY(F7)),计划事项登记表!$B$2:$C$10001,2,0),"")</f>
        <v/>
      </c>
      <c r="G8" s="33" t="str">
        <f>IFERROR(VLOOKUP(DATE($D$3,SUBSTITUTE($F$3,"月",""),DAY(G7)),计划事项登记表!$B$2:$C$10001,2,0),"")</f>
        <v/>
      </c>
      <c r="H8" s="33" t="str">
        <f>IFERROR(VLOOKUP(DATE($D$3,SUBSTITUTE($F$3,"月",""),DAY(H7)),计划事项登记表!$B$2:$C$10001,2,0),"")</f>
        <v>五点舞蹈课</v>
      </c>
      <c r="I8" s="33" t="str">
        <f>IFERROR(VLOOKUP(DATE($D$3,SUBSTITUTE($F$3,"月",""),DAY(I7)),计划事项登记表!$B$2:$C$10001,2,0),"")</f>
        <v/>
      </c>
      <c r="J8" s="33" t="str">
        <f>IFERROR(VLOOKUP(DATE($D$3,SUBSTITUTE($F$3,"月",""),DAY(J7)),计划事项登记表!$B$2:$C$10001,2,0),"")</f>
        <v/>
      </c>
      <c r="K8" s="53"/>
      <c r="L8" s="40"/>
      <c r="M8" s="63"/>
      <c r="N8" s="31"/>
      <c r="O8" s="67" t="str">
        <f>IFERROR(VLOOKUP(DATE($O$3,SUBSTITUTE($Q$3,"月",""),DAY(O7)),计划事项登记表!$B$2:$C$10001,2,0),"")</f>
        <v/>
      </c>
      <c r="P8" s="67" t="str">
        <f>IFERROR(VLOOKUP(DATE($O$3,SUBSTITUTE($Q$3,"月",""),DAY(P7)),计划事项登记表!$B$2:$C$10001,2,0),"")</f>
        <v/>
      </c>
      <c r="Q8" s="67" t="str">
        <f>IFERROR(VLOOKUP(DATE($O$3,SUBSTITUTE($Q$3,"月",""),DAY(Q7)),计划事项登记表!$B$2:$C$10001,2,0),"")</f>
        <v>产品投放</v>
      </c>
      <c r="R8" s="67" t="str">
        <f>IFERROR(VLOOKUP(DATE($O$3,SUBSTITUTE($Q$3,"月",""),DAY(R7)),计划事项登记表!$B$2:$C$10001,2,0),"")</f>
        <v/>
      </c>
      <c r="S8" s="67" t="str">
        <f>IFERROR(VLOOKUP(DATE($O$3,SUBSTITUTE($Q$3,"月",""),DAY(S7)),计划事项登记表!$B$2:$C$10001,2,0),"")</f>
        <v/>
      </c>
      <c r="T8" s="67" t="str">
        <f>IFERROR(VLOOKUP(DATE($O$3,SUBSTITUTE($Q$3,"月",""),DAY(T7)),计划事项登记表!$B$2:$C$10001,2,0),"")</f>
        <v/>
      </c>
      <c r="U8" s="67" t="str">
        <f>IFERROR(VLOOKUP(DATE($O$3,SUBSTITUTE($Q$3,"月",""),DAY(U7)),计划事项登记表!$B$2:$C$10001,2,0),"")</f>
        <v>出差广州</v>
      </c>
    </row>
    <row r="9" s="16" customFormat="1" ht="17" customHeight="1" spans="1:21">
      <c r="A9" s="24"/>
      <c r="B9" s="24"/>
      <c r="C9" s="31"/>
      <c r="D9" s="35">
        <f t="array" ref="D9">MAX(IFERROR(--$D7:$J7,))+COLUMN()-3</f>
        <v>13</v>
      </c>
      <c r="E9" s="35">
        <f t="array" ref="E9">MAX(IFERROR(--$D7:$J7,))+COLUMN()-3</f>
        <v>14</v>
      </c>
      <c r="F9" s="35">
        <f t="array" ref="F9">MAX(IFERROR(--$D7:$J7,))+COLUMN()-3</f>
        <v>15</v>
      </c>
      <c r="G9" s="35">
        <f t="array" ref="G9">MAX(IFERROR(--$D7:$J7,))+COLUMN()-3</f>
        <v>16</v>
      </c>
      <c r="H9" s="35">
        <f t="array" ref="H9">MAX(IFERROR(--$D7:$J7,))+COLUMN()-3</f>
        <v>17</v>
      </c>
      <c r="I9" s="35">
        <f t="array" ref="I9">MAX(IFERROR(--$D7:$J7,))+COLUMN()-3</f>
        <v>18</v>
      </c>
      <c r="J9" s="35">
        <f t="array" ref="J9">MAX(IFERROR(--$D7:$J7,))+COLUMN()-3</f>
        <v>19</v>
      </c>
      <c r="K9" s="52"/>
      <c r="L9" s="40"/>
      <c r="M9" s="63"/>
      <c r="N9" s="31"/>
      <c r="O9" s="66">
        <f t="array" ref="O9">MAX(IFERROR(--$O7:$U7,))+COLUMN()-14</f>
        <v>10</v>
      </c>
      <c r="P9" s="66">
        <f t="array" ref="P9">MAX(IFERROR(--$O7:$U7,))+COLUMN()-14</f>
        <v>11</v>
      </c>
      <c r="Q9" s="66">
        <f t="array" ref="Q9">MAX(IFERROR(--$O7:$U7,))+COLUMN()-14</f>
        <v>12</v>
      </c>
      <c r="R9" s="66">
        <f t="array" ref="R9">MAX(IFERROR(--$O7:$U7,))+COLUMN()-14</f>
        <v>13</v>
      </c>
      <c r="S9" s="66">
        <f t="array" ref="S9">MAX(IFERROR(--$O7:$U7,))+COLUMN()-14</f>
        <v>14</v>
      </c>
      <c r="T9" s="66">
        <f t="array" ref="T9">MAX(IFERROR(--$O7:$U7,))+COLUMN()-14</f>
        <v>15</v>
      </c>
      <c r="U9" s="66">
        <f t="array" ref="U9">MAX(IFERROR(--$O7:$U7,))+COLUMN()-14</f>
        <v>16</v>
      </c>
    </row>
    <row r="10" s="16" customFormat="1" ht="57" customHeight="1" spans="1:21">
      <c r="A10" s="22"/>
      <c r="B10" s="24"/>
      <c r="C10" s="31"/>
      <c r="D10" s="33" t="str">
        <f>IFERROR(VLOOKUP(DATE($D$3,SUBSTITUTE($F$3,"月",""),DAY(D9)),计划事项登记表!$B$2:$C$10001,2,0),"")</f>
        <v>公司早会</v>
      </c>
      <c r="E10" s="33" t="str">
        <f>IFERROR(VLOOKUP(DATE($D$3,SUBSTITUTE($F$3,"月",""),DAY(E9)),计划事项登记表!$B$2:$C$10001,2,0),"")</f>
        <v/>
      </c>
      <c r="F10" s="33" t="str">
        <f>IFERROR(VLOOKUP(DATE($D$3,SUBSTITUTE($F$3,"月",""),DAY(F9)),计划事项登记表!$B$2:$C$10001,2,0),"")</f>
        <v/>
      </c>
      <c r="G10" s="33" t="str">
        <f>IFERROR(VLOOKUP(DATE($D$3,SUBSTITUTE($F$3,"月",""),DAY(G9)),计划事项登记表!$B$2:$C$10001,2,0),"")</f>
        <v/>
      </c>
      <c r="H10" s="33" t="str">
        <f>IFERROR(VLOOKUP(DATE($D$3,SUBSTITUTE($F$3,"月",""),DAY(H9)),计划事项登记表!$B$2:$C$10001,2,0),"")</f>
        <v/>
      </c>
      <c r="I10" s="33" t="str">
        <f>IFERROR(VLOOKUP(DATE($D$3,SUBSTITUTE($F$3,"月",""),DAY(I9)),计划事项登记表!$B$2:$C$10001,2,0),"")</f>
        <v/>
      </c>
      <c r="J10" s="33" t="str">
        <f>IFERROR(VLOOKUP(DATE($D$3,SUBSTITUTE($F$3,"月",""),DAY(J9)),计划事项登记表!$B$2:$C$10001,2,0),"")</f>
        <v>财务对账</v>
      </c>
      <c r="K10" s="53"/>
      <c r="L10" s="40"/>
      <c r="M10" s="63"/>
      <c r="N10" s="31"/>
      <c r="O10" s="67" t="str">
        <f>IFERROR(VLOOKUP(DATE($O$3,SUBSTITUTE($Q$3,"月",""),DAY(O9)),计划事项登记表!$B$2:$C$10001,2,0),"")</f>
        <v/>
      </c>
      <c r="P10" s="67" t="str">
        <f>IFERROR(VLOOKUP(DATE($O$3,SUBSTITUTE($Q$3,"月",""),DAY(P9)),计划事项登记表!$B$2:$C$10001,2,0),"")</f>
        <v/>
      </c>
      <c r="Q10" s="67" t="str">
        <f>IFERROR(VLOOKUP(DATE($O$3,SUBSTITUTE($Q$3,"月",""),DAY(Q9)),计划事项登记表!$B$2:$C$10001,2,0),"")</f>
        <v/>
      </c>
      <c r="R10" s="67" t="str">
        <f>IFERROR(VLOOKUP(DATE($O$3,SUBSTITUTE($Q$3,"月",""),DAY(R9)),计划事项登记表!$B$2:$C$10001,2,0),"")</f>
        <v/>
      </c>
      <c r="S10" s="67" t="str">
        <f>IFERROR(VLOOKUP(DATE($O$3,SUBSTITUTE($Q$3,"月",""),DAY(S9)),计划事项登记表!$B$2:$C$10001,2,0),"")</f>
        <v/>
      </c>
      <c r="T10" s="67" t="str">
        <f>IFERROR(VLOOKUP(DATE($O$3,SUBSTITUTE($Q$3,"月",""),DAY(T9)),计划事项登记表!$B$2:$C$10001,2,0),"")</f>
        <v>广州出差</v>
      </c>
      <c r="U10" s="67" t="str">
        <f>IFERROR(VLOOKUP(DATE($O$3,SUBSTITUTE($Q$3,"月",""),DAY(U9)),计划事项登记表!$B$2:$C$10001,2,0),"")</f>
        <v/>
      </c>
    </row>
    <row r="11" s="16" customFormat="1" ht="17" customHeight="1" spans="1:21">
      <c r="A11" s="22"/>
      <c r="B11" s="24"/>
      <c r="C11" s="31"/>
      <c r="D11" s="35">
        <f t="array" ref="D11">MAX(IFERROR(--$D9:$J9,))+COLUMN()-3</f>
        <v>20</v>
      </c>
      <c r="E11" s="35">
        <f t="array" ref="E11">MAX(IFERROR(--$D9:$J9,))+COLUMN()-3</f>
        <v>21</v>
      </c>
      <c r="F11" s="35">
        <f t="array" ref="F11">MAX(IFERROR(--$D9:$J9,))+COLUMN()-3</f>
        <v>22</v>
      </c>
      <c r="G11" s="35">
        <f t="array" ref="G11">MAX(IFERROR(--$D9:$J9,))+COLUMN()-3</f>
        <v>23</v>
      </c>
      <c r="H11" s="35">
        <f t="array" ref="H11">MAX(IFERROR(--$D9:$J9,))+COLUMN()-3</f>
        <v>24</v>
      </c>
      <c r="I11" s="35">
        <f t="array" ref="I11">MAX(IFERROR(--$D9:$J9,))+COLUMN()-3</f>
        <v>25</v>
      </c>
      <c r="J11" s="35">
        <f t="array" ref="J11">MAX(IFERROR(--$D9:$J9,))+COLUMN()-3</f>
        <v>26</v>
      </c>
      <c r="K11" s="52"/>
      <c r="L11" s="40"/>
      <c r="M11" s="63"/>
      <c r="N11" s="31"/>
      <c r="O11" s="66">
        <f t="array" ref="O11">MAX(IFERROR(--$O9:$U9,))+COLUMN()-14</f>
        <v>17</v>
      </c>
      <c r="P11" s="66">
        <f t="array" ref="P11">MAX(IFERROR(--$O9:$U9,))+COLUMN()-14</f>
        <v>18</v>
      </c>
      <c r="Q11" s="66">
        <f t="array" ref="Q11">MAX(IFERROR(--$O9:$U9,))+COLUMN()-14</f>
        <v>19</v>
      </c>
      <c r="R11" s="66">
        <f t="array" ref="R11">MAX(IFERROR(--$O9:$U9,))+COLUMN()-14</f>
        <v>20</v>
      </c>
      <c r="S11" s="66">
        <f t="array" ref="S11">MAX(IFERROR(--$O9:$U9,))+COLUMN()-14</f>
        <v>21</v>
      </c>
      <c r="T11" s="66">
        <f t="array" ref="T11">MAX(IFERROR(--$O9:$U9,))+COLUMN()-14</f>
        <v>22</v>
      </c>
      <c r="U11" s="66">
        <f t="array" ref="U11">MAX(IFERROR(--$O9:$U9,))+COLUMN()-14</f>
        <v>23</v>
      </c>
    </row>
    <row r="12" s="16" customFormat="1" ht="57" customHeight="1" spans="1:21">
      <c r="A12" s="22"/>
      <c r="B12" s="24"/>
      <c r="C12" s="31"/>
      <c r="D12" s="33" t="str">
        <f>IFERROR(VLOOKUP(DATE($D$3,SUBSTITUTE($F$3,"月",""),DAY(D11)),计划事项登记表!$B$2:$C$10001,2,0),"")</f>
        <v/>
      </c>
      <c r="E12" s="33" t="str">
        <f>IFERROR(VLOOKUP(DATE($D$3,SUBSTITUTE($F$3,"月",""),DAY(E11)),计划事项登记表!$B$2:$C$10001,2,0),"")</f>
        <v/>
      </c>
      <c r="F12" s="33" t="str">
        <f>IFERROR(VLOOKUP(DATE($D$3,SUBSTITUTE($F$3,"月",""),DAY(F11)),计划事项登记表!$B$2:$C$10001,2,0),"")</f>
        <v>出差广州</v>
      </c>
      <c r="G12" s="33" t="str">
        <f>IFERROR(VLOOKUP(DATE($D$3,SUBSTITUTE($F$3,"月",""),DAY(G11)),计划事项登记表!$B$2:$C$10001,2,0),"")</f>
        <v/>
      </c>
      <c r="H12" s="33" t="str">
        <f>IFERROR(VLOOKUP(DATE($D$3,SUBSTITUTE($F$3,"月",""),DAY(H11)),计划事项登记表!$B$2:$C$10001,2,0),"")</f>
        <v/>
      </c>
      <c r="I12" s="33" t="str">
        <f>IFERROR(VLOOKUP(DATE($D$3,SUBSTITUTE($F$3,"月",""),DAY(I11)),计划事项登记表!$B$2:$C$10001,2,0),"")</f>
        <v/>
      </c>
      <c r="J12" s="33" t="str">
        <f>IFERROR(VLOOKUP(DATE($D$3,SUBSTITUTE($F$3,"月",""),DAY(J11)),计划事项登记表!$B$2:$C$10001,2,0),"")</f>
        <v/>
      </c>
      <c r="K12" s="53"/>
      <c r="L12" s="40"/>
      <c r="M12" s="63"/>
      <c r="N12" s="31"/>
      <c r="O12" s="67" t="str">
        <f>IFERROR(VLOOKUP(DATE($O$3,SUBSTITUTE($Q$3,"月",""),DAY(O11)),计划事项登记表!$B$2:$C$10001,2,0),"")</f>
        <v/>
      </c>
      <c r="P12" s="67" t="str">
        <f>IFERROR(VLOOKUP(DATE($O$3,SUBSTITUTE($Q$3,"月",""),DAY(P11)),计划事项登记表!$B$2:$C$10001,2,0),"")</f>
        <v>采购办公用品</v>
      </c>
      <c r="Q12" s="67" t="str">
        <f>IFERROR(VLOOKUP(DATE($O$3,SUBSTITUTE($Q$3,"月",""),DAY(Q11)),计划事项登记表!$B$2:$C$10001,2,0),"")</f>
        <v/>
      </c>
      <c r="R12" s="67" t="str">
        <f>IFERROR(VLOOKUP(DATE($O$3,SUBSTITUTE($Q$3,"月",""),DAY(R11)),计划事项登记表!$B$2:$C$10001,2,0),"")</f>
        <v/>
      </c>
      <c r="S12" s="67" t="str">
        <f>IFERROR(VLOOKUP(DATE($O$3,SUBSTITUTE($Q$3,"月",""),DAY(S11)),计划事项登记表!$B$2:$C$10001,2,0),"")</f>
        <v/>
      </c>
      <c r="T12" s="67" t="str">
        <f>IFERROR(VLOOKUP(DATE($O$3,SUBSTITUTE($Q$3,"月",""),DAY(T11)),计划事项登记表!$B$2:$C$10001,2,0),"")</f>
        <v>五点舞蹈课</v>
      </c>
      <c r="U12" s="67" t="str">
        <f>IFERROR(VLOOKUP(DATE($O$3,SUBSTITUTE($Q$3,"月",""),DAY(U11)),计划事项登记表!$B$2:$C$10001,2,0),"")</f>
        <v/>
      </c>
    </row>
    <row r="13" s="16" customFormat="1" ht="17" customHeight="1" spans="1:21">
      <c r="A13" s="22"/>
      <c r="B13" s="24"/>
      <c r="C13" s="31"/>
      <c r="D13" s="35">
        <f t="array" ref="D13">IF((MAX(IFERROR(--$D11:$J11,))+COLUMN()-3)&lt;=DAY(EOMONTH($D$3&amp;"年"&amp;$F$3&amp;"1日",0)),(MAX(IFERROR(--$D11:$J11,))+COLUMN()-3),)</f>
        <v>27</v>
      </c>
      <c r="E13" s="35">
        <f t="array" ref="E13">IF((MAX(IFERROR(--$D11:$J11,))+COLUMN()-3)&lt;=DAY(EOMONTH($D$3&amp;"年"&amp;$F$3&amp;"1日",0)),(MAX(IFERROR(--$D11:$J11,))+COLUMN()-3),)</f>
        <v>28</v>
      </c>
      <c r="F13" s="35">
        <f t="array" ref="F13">IF((MAX(IFERROR(--$D11:$J11,))+COLUMN()-3)&lt;=DAY(EOMONTH($D$3&amp;"年"&amp;$F$3&amp;"1日",0)),(MAX(IFERROR(--$D11:$J11,))+COLUMN()-3),)</f>
        <v>29</v>
      </c>
      <c r="G13" s="35">
        <f t="array" ref="G13">IF((MAX(IFERROR(--$D11:$J11,))+COLUMN()-3)&lt;=DAY(EOMONTH($D$3&amp;"年"&amp;$F$3&amp;"1日",0)),(MAX(IFERROR(--$D11:$J11,))+COLUMN()-3),)</f>
        <v>30</v>
      </c>
      <c r="H13" s="35">
        <f t="array" ref="H13">IF((MAX(IFERROR(--$D11:$J11,))+COLUMN()-3)&lt;=DAY(EOMONTH($D$3&amp;"年"&amp;$F$3&amp;"1日",0)),(MAX(IFERROR(--$D11:$J11,))+COLUMN()-3),)</f>
        <v>31</v>
      </c>
      <c r="I13" s="35">
        <f t="array" ref="I13">IF((MAX(IFERROR(--$D11:$J11,))+COLUMN()-3)&lt;=DAY(EOMONTH($D$3&amp;"年"&amp;$F$3&amp;"1日",0)),(MAX(IFERROR(--$D11:$J11,))+COLUMN()-3),)</f>
        <v>0</v>
      </c>
      <c r="J13" s="35">
        <f t="array" ref="J13">IF((MAX(IFERROR(--$D11:$J11,))+COLUMN()-3)&lt;=DAY(EOMONTH($D$3&amp;"年"&amp;$F$3&amp;"1日",0)),(MAX(IFERROR(--$D11:$J11,))+COLUMN()-3),)</f>
        <v>0</v>
      </c>
      <c r="K13" s="52"/>
      <c r="L13" s="40"/>
      <c r="M13" s="63"/>
      <c r="N13" s="31"/>
      <c r="O13" s="66">
        <f t="array" ref="O13">IF((MAX(IFERROR(--$O11:$U11,))+COLUMN()-14)&lt;=DAY(EOMONTH($O$3&amp;"年"&amp;$Q$3&amp;"1日",0)),(MAX(IFERROR(--$O11:$U11,))+COLUMN()-14),)</f>
        <v>24</v>
      </c>
      <c r="P13" s="66">
        <f t="array" ref="P13">IF((MAX(IFERROR(--$O11:$U11,))+COLUMN()-14)&lt;=DAY(EOMONTH($O$3&amp;"年"&amp;$Q$3&amp;"1日",0)),(MAX(IFERROR(--$O11:$U11,))+COLUMN()-14),)</f>
        <v>25</v>
      </c>
      <c r="Q13" s="66">
        <f t="array" ref="Q13">IF((MAX(IFERROR(--$O11:$U11,))+COLUMN()-14)&lt;=DAY(EOMONTH($O$3&amp;"年"&amp;$Q$3&amp;"1日",0)),(MAX(IFERROR(--$O11:$U11,))+COLUMN()-14),)</f>
        <v>26</v>
      </c>
      <c r="R13" s="66">
        <f t="array" ref="R13">IF((MAX(IFERROR(--$O11:$U11,))+COLUMN()-14)&lt;=DAY(EOMONTH($O$3&amp;"年"&amp;$Q$3&amp;"1日",0)),(MAX(IFERROR(--$O11:$U11,))+COLUMN()-14),)</f>
        <v>27</v>
      </c>
      <c r="S13" s="66">
        <f t="array" ref="S13">IF((MAX(IFERROR(--$O11:$U11,))+COLUMN()-14)&lt;=DAY(EOMONTH($O$3&amp;"年"&amp;$Q$3&amp;"1日",0)),(MAX(IFERROR(--$O11:$U11,))+COLUMN()-14),)</f>
        <v>28</v>
      </c>
      <c r="T13" s="66">
        <f t="array" ref="T13">IF((MAX(IFERROR(--$O11:$U11,))+COLUMN()-14)&lt;=DAY(EOMONTH($O$3&amp;"年"&amp;$Q$3&amp;"1日",0)),(MAX(IFERROR(--$O11:$U11,))+COLUMN()-14),)</f>
        <v>29</v>
      </c>
      <c r="U13" s="66">
        <f t="array" ref="U13">IF((MAX(IFERROR(--$O11:$U11,))+COLUMN()-14)&lt;=DAY(EOMONTH($O$3&amp;"年"&amp;$Q$3&amp;"1日",0)),(MAX(IFERROR(--$O11:$U11,))+COLUMN()-14),)</f>
        <v>30</v>
      </c>
    </row>
    <row r="14" s="16" customFormat="1" ht="57" customHeight="1" spans="1:21">
      <c r="A14" s="22"/>
      <c r="B14" s="24"/>
      <c r="C14" s="31"/>
      <c r="D14" s="33" t="str">
        <f>IFERROR(VLOOKUP(DATE($D$3,SUBSTITUTE($F$3,"月",""),DAY(D13)),#REF!,2,0),"")</f>
        <v/>
      </c>
      <c r="E14" s="33" t="str">
        <f>IFERROR(VLOOKUP(DATE($D$3,SUBSTITUTE($F$3,"月",""),DAY(E13)),#REF!,2,0),"")</f>
        <v/>
      </c>
      <c r="F14" s="33" t="str">
        <f>IFERROR(VLOOKUP(DATE($D$3,SUBSTITUTE($F$3,"月",""),DAY(F13)),#REF!,2,0),"")</f>
        <v/>
      </c>
      <c r="G14" s="33" t="str">
        <f>IFERROR(VLOOKUP(DATE($D$3,SUBSTITUTE($F$3,"月",""),DAY(G13)),#REF!,2,0),"")</f>
        <v/>
      </c>
      <c r="H14" s="33" t="str">
        <f>IFERROR(VLOOKUP(DATE($D$3,SUBSTITUTE($F$3,"月",""),DAY(H13)),#REF!,2,0),"")</f>
        <v/>
      </c>
      <c r="I14" s="33" t="str">
        <f>IFERROR(VLOOKUP(DATE($D$3,SUBSTITUTE($F$3,"月",""),DAY(I13)),#REF!,2,0),"")</f>
        <v/>
      </c>
      <c r="J14" s="33" t="str">
        <f>IFERROR(VLOOKUP(DATE($D$3,SUBSTITUTE($F$3,"月",""),DAY(J13)),#REF!,2,0),"")</f>
        <v/>
      </c>
      <c r="K14" s="53"/>
      <c r="L14" s="40"/>
      <c r="M14" s="63"/>
      <c r="N14" s="31"/>
      <c r="O14" s="67" t="str">
        <f>IFERROR(VLOOKUP(DATE($O$3,SUBSTITUTE($Q$3,"月",""),DAY(O13)),#REF!,2,0),"")</f>
        <v/>
      </c>
      <c r="P14" s="67" t="str">
        <f>IFERROR(VLOOKUP(DATE($O$3,SUBSTITUTE($Q$3,"月",""),DAY(P13)),#REF!,2,0),"")</f>
        <v/>
      </c>
      <c r="Q14" s="67" t="str">
        <f>IFERROR(VLOOKUP(DATE($O$3,SUBSTITUTE($Q$3,"月",""),DAY(Q13)),#REF!,2,0),"")</f>
        <v/>
      </c>
      <c r="R14" s="67" t="str">
        <f>IFERROR(VLOOKUP(DATE($O$3,SUBSTITUTE($Q$3,"月",""),DAY(R13)),#REF!,2,0),"")</f>
        <v/>
      </c>
      <c r="S14" s="67" t="str">
        <f>IFERROR(VLOOKUP(DATE($O$3,SUBSTITUTE($Q$3,"月",""),DAY(S13)),#REF!,2,0),"")</f>
        <v/>
      </c>
      <c r="T14" s="67" t="str">
        <f>IFERROR(VLOOKUP(DATE($O$3,SUBSTITUTE($Q$3,"月",""),DAY(T13)),#REF!,2,0),"")</f>
        <v/>
      </c>
      <c r="U14" s="67" t="str">
        <f>IFERROR(VLOOKUP(DATE($O$3,SUBSTITUTE($Q$3,"月",""),DAY(U13)),#REF!,2,0),"")</f>
        <v/>
      </c>
    </row>
    <row r="15" s="16" customFormat="1" ht="17" customHeight="1" spans="1:21">
      <c r="A15" s="22"/>
      <c r="B15" s="24"/>
      <c r="C15" s="31"/>
      <c r="D15" s="35">
        <f t="array" ref="D15">IF((MAX(IFERROR(--$D13:$J13,))+COLUMN()-3)&lt;=DAY(EOMONTH($D$3&amp;"年"&amp;$F$3&amp;"1日",0)),(MAX(IFERROR(--$D13:$J13,))+COLUMN()-3),)</f>
        <v>0</v>
      </c>
      <c r="E15" s="35">
        <f t="array" ref="E15">IF((MAX(IFERROR(--$D13:$J13,))+COLUMN()-3)&lt;=DAY(EOMONTH($D$3&amp;"年"&amp;$F$3&amp;"1日",0)),(MAX(IFERROR(--$D13:$J13,))+COLUMN()-3),)</f>
        <v>0</v>
      </c>
      <c r="F15" s="35">
        <f t="array" ref="F15">IF((MAX(IFERROR(--$D13:$J13,))+COLUMN()-3)&lt;=DAY(EOMONTH($D$3&amp;"年"&amp;$F$3&amp;"1日",0)),(MAX(IFERROR(--$D13:$J13,))+COLUMN()-3),)</f>
        <v>0</v>
      </c>
      <c r="G15" s="35">
        <f t="array" ref="G15">IF((MAX(IFERROR(--$D13:$J13,))+COLUMN()-3)&lt;=DAY(EOMONTH($D$3&amp;"年"&amp;$F$3&amp;"1日",0)),(MAX(IFERROR(--$D13:$J13,))+COLUMN()-3),)</f>
        <v>0</v>
      </c>
      <c r="H15" s="35">
        <f t="array" ref="H15">IF((MAX(IFERROR(--$D13:$J13,))+COLUMN()-3)&lt;=DAY(EOMONTH($D$3&amp;"年"&amp;$F$3&amp;"1日",0)),(MAX(IFERROR(--$D13:$J13,))+COLUMN()-3),)</f>
        <v>0</v>
      </c>
      <c r="I15" s="35">
        <f t="array" ref="I15">IF((MAX(IFERROR(--$D13:$J13,))+COLUMN()-3)&lt;=DAY(EOMONTH($D$3&amp;"年"&amp;$F$3&amp;"1日",0)),(MAX(IFERROR(--$D13:$J13,))+COLUMN()-3),)</f>
        <v>0</v>
      </c>
      <c r="J15" s="35">
        <f t="array" ref="J15">IF((MAX(IFERROR(--$D13:$J13,))+COLUMN()-3)&lt;=DAY(EOMONTH($D$3&amp;"年"&amp;$F$3&amp;"1日",0)),(MAX(IFERROR(--$D13:$J13,))+COLUMN()-3),)</f>
        <v>0</v>
      </c>
      <c r="K15" s="52"/>
      <c r="L15" s="40"/>
      <c r="M15" s="63"/>
      <c r="N15" s="31"/>
      <c r="O15" s="66">
        <f t="array" ref="O15">IF((MAX(IFERROR(--$O13:$U13,))+COLUMN()-14)&lt;=DAY(EOMONTH($O$3&amp;"年"&amp;$Q$3&amp;"1日",0)),(MAX(IFERROR(--$O13:$U13,))+COLUMN()-14),)</f>
        <v>0</v>
      </c>
      <c r="P15" s="66">
        <f t="array" ref="P15">IF((MAX(IFERROR(--$O13:$U13,))+COLUMN()-14)&lt;=DAY(EOMONTH($O$3&amp;"年"&amp;$Q$3&amp;"1日",0)),(MAX(IFERROR(--$O13:$U13,))+COLUMN()-14),)</f>
        <v>0</v>
      </c>
      <c r="Q15" s="66">
        <f t="array" ref="Q15">IF((MAX(IFERROR(--$O13:$U13,))+COLUMN()-14)&lt;=DAY(EOMONTH($O$3&amp;"年"&amp;$Q$3&amp;"1日",0)),(MAX(IFERROR(--$O13:$U13,))+COLUMN()-14),)</f>
        <v>0</v>
      </c>
      <c r="R15" s="66">
        <f t="array" ref="R15">IF((MAX(IFERROR(--$O13:$U13,))+COLUMN()-14)&lt;=DAY(EOMONTH($O$3&amp;"年"&amp;$Q$3&amp;"1日",0)),(MAX(IFERROR(--$O13:$U13,))+COLUMN()-14),)</f>
        <v>0</v>
      </c>
      <c r="S15" s="66">
        <f t="array" ref="S15">IF((MAX(IFERROR(--$O13:$U13,))+COLUMN()-14)&lt;=DAY(EOMONTH($O$3&amp;"年"&amp;$Q$3&amp;"1日",0)),(MAX(IFERROR(--$O13:$U13,))+COLUMN()-14),)</f>
        <v>0</v>
      </c>
      <c r="T15" s="66">
        <f t="array" ref="T15">IF((MAX(IFERROR(--$O13:$U13,))+COLUMN()-14)&lt;=DAY(EOMONTH($O$3&amp;"年"&amp;$Q$3&amp;"1日",0)),(MAX(IFERROR(--$O13:$U13,))+COLUMN()-14),)</f>
        <v>0</v>
      </c>
      <c r="U15" s="66">
        <f t="array" ref="U15">IF((MAX(IFERROR(--$O13:$U13,))+COLUMN()-14)&lt;=DAY(EOMONTH($O$3&amp;"年"&amp;$Q$3&amp;"1日",0)),(MAX(IFERROR(--$O13:$U13,))+COLUMN()-14),)</f>
        <v>0</v>
      </c>
    </row>
    <row r="16" s="16" customFormat="1" ht="57" customHeight="1" spans="1:21">
      <c r="A16" s="22"/>
      <c r="B16" s="24"/>
      <c r="C16" s="31"/>
      <c r="D16" s="33" t="str">
        <f>IFERROR(VLOOKUP(DATE($D$3,SUBSTITUTE($F$3,"月",""),DAY(D15)),计划事项登记表!$B$2:$C$10001,2,0),"")</f>
        <v/>
      </c>
      <c r="E16" s="33" t="str">
        <f>IFERROR(VLOOKUP(DATE($D$3,SUBSTITUTE($F$3,"月",""),DAY(E15)),计划事项登记表!$B$2:$C$10001,2,0),"")</f>
        <v/>
      </c>
      <c r="F16" s="33" t="str">
        <f>IFERROR(VLOOKUP(DATE($D$3,SUBSTITUTE($F$3,"月",""),DAY(F15)),计划事项登记表!$B$2:$C$10001,2,0),"")</f>
        <v/>
      </c>
      <c r="G16" s="33" t="str">
        <f>IFERROR(VLOOKUP(DATE($D$3,SUBSTITUTE($F$3,"月",""),DAY(G15)),计划事项登记表!$B$2:$C$10001,2,0),"")</f>
        <v/>
      </c>
      <c r="H16" s="33" t="str">
        <f>IFERROR(VLOOKUP(DATE($D$3,SUBSTITUTE($F$3,"月",""),DAY(H15)),计划事项登记表!$B$2:$C$10001,2,0),"")</f>
        <v/>
      </c>
      <c r="I16" s="33" t="str">
        <f>IFERROR(VLOOKUP(DATE($D$3,SUBSTITUTE($F$3,"月",""),DAY(I15)),计划事项登记表!$B$2:$C$10001,2,0),"")</f>
        <v/>
      </c>
      <c r="J16" s="33" t="str">
        <f>IFERROR(VLOOKUP(DATE($D$3,SUBSTITUTE($F$3,"月",""),DAY(J15)),计划事项登记表!$B$2:$C$10001,2,0),"")</f>
        <v/>
      </c>
      <c r="K16" s="53"/>
      <c r="L16" s="40"/>
      <c r="M16" s="63"/>
      <c r="N16" s="31"/>
      <c r="O16" s="67" t="str">
        <f>IFERROR(VLOOKUP(DATE($O$3,SUBSTITUTE($Q$3,"月",""),DAY(O15)),计划事项登记表!$B$2:$C$10001,2,0),"")</f>
        <v/>
      </c>
      <c r="P16" s="67" t="str">
        <f>IFERROR(VLOOKUP(DATE($O$3,SUBSTITUTE($Q$3,"月",""),DAY(P15)),计划事项登记表!$B$2:$C$10001,2,0),"")</f>
        <v/>
      </c>
      <c r="Q16" s="67" t="str">
        <f>IFERROR(VLOOKUP(DATE($O$3,SUBSTITUTE($Q$3,"月",""),DAY(Q15)),计划事项登记表!$B$2:$C$10001,2,0),"")</f>
        <v/>
      </c>
      <c r="R16" s="67" t="str">
        <f>IFERROR(VLOOKUP(DATE($O$3,SUBSTITUTE($Q$3,"月",""),DAY(R15)),计划事项登记表!$B$2:$C$10001,2,0),"")</f>
        <v/>
      </c>
      <c r="S16" s="67" t="str">
        <f>IFERROR(VLOOKUP(DATE($O$3,SUBSTITUTE($Q$3,"月",""),DAY(S15)),计划事项登记表!$B$2:$C$10001,2,0),"")</f>
        <v/>
      </c>
      <c r="T16" s="67" t="str">
        <f>IFERROR(VLOOKUP(DATE($O$3,SUBSTITUTE($Q$3,"月",""),DAY(T15)),计划事项登记表!$B$2:$C$10001,2,0),"")</f>
        <v/>
      </c>
      <c r="U16" s="67" t="str">
        <f>IFERROR(VLOOKUP(DATE($O$3,SUBSTITUTE($Q$3,"月",""),DAY(U15)),计划事项登记表!$B$2:$C$10001,2,0),"")</f>
        <v/>
      </c>
    </row>
    <row r="17" s="16" customFormat="1" ht="15" customHeight="1" spans="1:21">
      <c r="A17" s="22"/>
      <c r="B17" s="24"/>
      <c r="D17" s="36"/>
      <c r="E17" s="36"/>
      <c r="F17" s="36"/>
      <c r="G17" s="36"/>
      <c r="H17" s="36"/>
      <c r="I17" s="36"/>
      <c r="J17" s="36"/>
      <c r="K17" s="53"/>
      <c r="L17" s="40"/>
      <c r="M17" s="63"/>
      <c r="N17" s="31"/>
      <c r="O17" s="36"/>
      <c r="P17" s="36"/>
      <c r="Q17" s="36"/>
      <c r="R17" s="36"/>
      <c r="S17" s="36"/>
      <c r="T17" s="36"/>
      <c r="U17" s="36"/>
    </row>
    <row r="18" s="16" customFormat="1" ht="15" customHeight="1" spans="1:21">
      <c r="A18" s="22"/>
      <c r="B18" s="24"/>
      <c r="C18" s="22"/>
      <c r="D18" s="37"/>
      <c r="E18" s="37"/>
      <c r="F18" s="37"/>
      <c r="G18" s="37"/>
      <c r="H18" s="37"/>
      <c r="I18" s="37"/>
      <c r="J18" s="37"/>
      <c r="K18" s="54"/>
      <c r="L18" s="22"/>
      <c r="M18" s="22"/>
      <c r="N18" s="22"/>
      <c r="O18" s="37"/>
      <c r="P18" s="37"/>
      <c r="Q18" s="37"/>
      <c r="R18" s="37"/>
      <c r="S18" s="37"/>
      <c r="T18" s="37"/>
      <c r="U18" s="37"/>
    </row>
    <row r="19" s="16" customFormat="1" ht="8" customHeight="1" spans="1:21">
      <c r="A19" s="22"/>
      <c r="B19" s="24"/>
      <c r="C19" s="22"/>
      <c r="D19" s="37"/>
      <c r="E19" s="37"/>
      <c r="F19" s="37"/>
      <c r="G19" s="37"/>
      <c r="H19" s="37"/>
      <c r="I19" s="37"/>
      <c r="J19" s="37"/>
      <c r="K19" s="54"/>
      <c r="L19" s="22"/>
      <c r="M19" s="22"/>
      <c r="N19" s="22"/>
      <c r="O19" s="37"/>
      <c r="P19" s="37"/>
      <c r="Q19" s="37"/>
      <c r="R19" s="37"/>
      <c r="S19" s="37"/>
      <c r="T19" s="37"/>
      <c r="U19" s="37"/>
    </row>
    <row r="20" s="16" customFormat="1" ht="42" customHeight="1" spans="1:21">
      <c r="A20" s="24"/>
      <c r="B20" s="24"/>
      <c r="C20" s="25"/>
      <c r="D20" s="38">
        <v>2022</v>
      </c>
      <c r="E20" s="38"/>
      <c r="F20" s="46" t="s">
        <v>9</v>
      </c>
      <c r="G20" s="45"/>
      <c r="H20" s="45"/>
      <c r="I20" s="45"/>
      <c r="J20" s="45"/>
      <c r="K20" s="45"/>
      <c r="L20" s="50"/>
      <c r="M20" s="60"/>
      <c r="N20" s="61"/>
      <c r="O20" s="68">
        <v>2022</v>
      </c>
      <c r="P20" s="68"/>
      <c r="Q20" s="76" t="s">
        <v>10</v>
      </c>
      <c r="R20" s="45"/>
      <c r="S20" s="45"/>
      <c r="T20" s="45"/>
      <c r="U20" s="45"/>
    </row>
    <row r="21" s="18" customFormat="1" ht="6" hidden="1" customHeight="1" spans="1:21">
      <c r="A21" s="22"/>
      <c r="B21" s="24"/>
      <c r="C21" s="16"/>
      <c r="D21" s="39"/>
      <c r="E21" s="39"/>
      <c r="F21" s="47"/>
      <c r="G21" s="48"/>
      <c r="H21" s="48"/>
      <c r="I21" s="48"/>
      <c r="J21" s="48"/>
      <c r="K21" s="48"/>
      <c r="L21" s="55"/>
      <c r="M21" s="69"/>
      <c r="N21" s="16"/>
      <c r="O21" s="39"/>
      <c r="P21" s="39"/>
      <c r="Q21" s="47"/>
      <c r="R21" s="48"/>
      <c r="S21" s="48"/>
      <c r="T21" s="48"/>
      <c r="U21" s="48"/>
    </row>
    <row r="22" s="17" customFormat="1" ht="25" customHeight="1" spans="1:21">
      <c r="A22" s="40"/>
      <c r="B22" s="28"/>
      <c r="D22" s="41" t="s">
        <v>2</v>
      </c>
      <c r="E22" s="41" t="s">
        <v>3</v>
      </c>
      <c r="F22" s="41" t="s">
        <v>4</v>
      </c>
      <c r="G22" s="41" t="s">
        <v>5</v>
      </c>
      <c r="H22" s="41" t="s">
        <v>6</v>
      </c>
      <c r="I22" s="41" t="s">
        <v>7</v>
      </c>
      <c r="J22" s="41" t="s">
        <v>8</v>
      </c>
      <c r="K22" s="51"/>
      <c r="L22" s="40"/>
      <c r="M22" s="69"/>
      <c r="O22" s="70" t="s">
        <v>2</v>
      </c>
      <c r="P22" s="70" t="s">
        <v>3</v>
      </c>
      <c r="Q22" s="70" t="s">
        <v>4</v>
      </c>
      <c r="R22" s="70" t="s">
        <v>5</v>
      </c>
      <c r="S22" s="70" t="s">
        <v>6</v>
      </c>
      <c r="T22" s="70" t="s">
        <v>7</v>
      </c>
      <c r="U22" s="70" t="s">
        <v>8</v>
      </c>
    </row>
    <row r="23" s="16" customFormat="1" ht="17" customHeight="1" spans="1:21">
      <c r="A23" s="22"/>
      <c r="B23" s="24"/>
      <c r="D23" s="42">
        <f t="array" ref="D23">IF(TEXT($D$20&amp;"年"&amp;$F$20&amp;"1日","aaaa")=D22,1,IF(IFERROR(--C23,)&gt;0,IFERROR(--C23,)+1,))</f>
        <v>1</v>
      </c>
      <c r="E23" s="42">
        <f t="array" ref="E23">IF(TEXT($D$20&amp;"年"&amp;$F$20&amp;"1日","aaaa")=E22,1,IF(IFERROR(--D23,)&gt;0,IFERROR(--D23,)+1,))</f>
        <v>2</v>
      </c>
      <c r="F23" s="42">
        <f t="array" ref="F23">IF(TEXT($D$20&amp;"年"&amp;$F$20&amp;"1日","aaaa")=F22,1,IF(IFERROR(--E23,)&gt;0,IFERROR(--E23,)+1,))</f>
        <v>3</v>
      </c>
      <c r="G23" s="42">
        <f t="array" ref="G23">IF(TEXT($D$20&amp;"年"&amp;$F$20&amp;"1日","aaaa")=G22,1,IF(IFERROR(--F23,)&gt;0,IFERROR(--F23,)+1,))</f>
        <v>4</v>
      </c>
      <c r="H23" s="42">
        <f t="array" ref="H23">IF(TEXT($D$20&amp;"年"&amp;$F$20&amp;"1日","aaaa")=H22,1,IF(IFERROR(--G23,)&gt;0,IFERROR(--G23,)+1,))</f>
        <v>5</v>
      </c>
      <c r="I23" s="42">
        <f t="array" ref="I23">IF(TEXT($D$20&amp;"年"&amp;$F$20&amp;"1日","aaaa")=I22,1,IF(IFERROR(--H23,)&gt;0,IFERROR(--H23,)+1,))</f>
        <v>6</v>
      </c>
      <c r="J23" s="42">
        <f t="array" ref="J23">IF(TEXT($D$20&amp;"年"&amp;$F$20&amp;"1日","aaaa")=J22,1,IF(IFERROR(--I23,)&gt;0,IFERROR(--I23,)+1,))</f>
        <v>7</v>
      </c>
      <c r="K23" s="56"/>
      <c r="L23" s="22"/>
      <c r="M23" s="69"/>
      <c r="O23" s="71">
        <f t="array" ref="O23">IF(TEXT($O$20&amp;"年"&amp;$Q$20&amp;"1日","aaaa")=O22,1,IF(IFERROR(--N23,)&gt;0,IFERROR(--N23,)+1,))</f>
        <v>0</v>
      </c>
      <c r="P23" s="71">
        <f t="array" ref="P23">IF(TEXT($O$20&amp;"年"&amp;$Q$20&amp;"1日","aaaa")=P22,1,IF(IFERROR(--O23,)&gt;0,IFERROR(--O23,)+1,))</f>
        <v>0</v>
      </c>
      <c r="Q23" s="71">
        <f t="array" ref="Q23">IF(TEXT($O$20&amp;"年"&amp;$Q$20&amp;"1日","aaaa")=Q22,1,IF(IFERROR(--P23,)&gt;0,IFERROR(--P23,)+1,))</f>
        <v>0</v>
      </c>
      <c r="R23" s="71">
        <f t="array" ref="R23">IF(TEXT($O$20&amp;"年"&amp;$Q$20&amp;"1日","aaaa")=R22,1,IF(IFERROR(--Q23,)&gt;0,IFERROR(--Q23,)+1,))</f>
        <v>1</v>
      </c>
      <c r="S23" s="71">
        <f t="array" ref="S23">IF(TEXT($O$20&amp;"年"&amp;$Q$20&amp;"1日","aaaa")=S22,1,IF(IFERROR(--R23,)&gt;0,IFERROR(--R23,)+1,))</f>
        <v>2</v>
      </c>
      <c r="T23" s="71">
        <f t="array" ref="T23">IF(TEXT($O$20&amp;"年"&amp;$Q$20&amp;"1日","aaaa")=T22,1,IF(IFERROR(--S23,)&gt;0,IFERROR(--S23,)+1,))</f>
        <v>3</v>
      </c>
      <c r="U23" s="71">
        <f t="array" ref="U23">IF(TEXT($O$20&amp;"年"&amp;$Q$20&amp;"1日","aaaa")=U22,1,IF(IFERROR(--T23,)&gt;0,IFERROR(--T23,)+1,))</f>
        <v>4</v>
      </c>
    </row>
    <row r="24" s="16" customFormat="1" ht="57" customHeight="1" spans="1:21">
      <c r="A24" s="22"/>
      <c r="B24" s="24"/>
      <c r="D24" s="33" t="str">
        <f>IFERROR(VLOOKUP(DATE($D$20,SUBSTITUTE($F$20,"月",""),DAY(D23)),计划事项登记表!$B$2:$C$10001,2,0),"")</f>
        <v>财务对账</v>
      </c>
      <c r="E24" s="33" t="str">
        <f>IFERROR(VLOOKUP(DATE($D$20,SUBSTITUTE($F$20,"月",""),DAY(E23)),计划事项登记表!$B$2:$C$10001,2,0),"")</f>
        <v/>
      </c>
      <c r="F24" s="33" t="str">
        <f>IFERROR(VLOOKUP(DATE($D$20,SUBSTITUTE($F$20,"月",""),DAY(F23)),计划事项登记表!$B$2:$C$10001,2,0),"")</f>
        <v/>
      </c>
      <c r="G24" s="33" t="str">
        <f>IFERROR(VLOOKUP(DATE($D$20,SUBSTITUTE($F$20,"月",""),DAY(G23)),计划事项登记表!$B$2:$C$10001,2,0),"")</f>
        <v/>
      </c>
      <c r="H24" s="33" t="str">
        <f>IFERROR(VLOOKUP(DATE($D$20,SUBSTITUTE($F$20,"月",""),DAY(H23)),计划事项登记表!$B$2:$C$10001,2,0),"")</f>
        <v/>
      </c>
      <c r="I24" s="33" t="str">
        <f>IFERROR(VLOOKUP(DATE($D$20,SUBSTITUTE($F$20,"月",""),DAY(I23)),计划事项登记表!$B$2:$C$10001,2,0),"")</f>
        <v/>
      </c>
      <c r="J24" s="33" t="str">
        <f>IFERROR(VLOOKUP(DATE($D$20,SUBSTITUTE($F$20,"月",""),DAY(J23)),计划事项登记表!$B$2:$C$10001,2,0),"")</f>
        <v/>
      </c>
      <c r="K24" s="57"/>
      <c r="L24" s="58"/>
      <c r="M24" s="72"/>
      <c r="N24" s="73"/>
      <c r="O24" s="33" t="str">
        <f>IFERROR(VLOOKUP(DATE($O$20,SUBSTITUTE($Q$20,"月",""),DAY(O23)),计划事项登记表!$B$2:$C$10001,2,0),"")</f>
        <v/>
      </c>
      <c r="P24" s="33" t="str">
        <f>IFERROR(VLOOKUP(DATE($O$20,SUBSTITUTE($Q$20,"月",""),DAY(P23)),计划事项登记表!$B$2:$C$10001,2,0),"")</f>
        <v/>
      </c>
      <c r="Q24" s="33" t="str">
        <f>IFERROR(VLOOKUP(DATE($O$20,SUBSTITUTE($Q$20,"月",""),DAY(Q23)),计划事项登记表!$B$2:$C$10001,2,0),"")</f>
        <v/>
      </c>
      <c r="R24" s="33" t="str">
        <f>IFERROR(VLOOKUP(DATE($O$20,SUBSTITUTE($Q$20,"月",""),DAY(R23)),计划事项登记表!$B$2:$C$10001,2,0),"")</f>
        <v/>
      </c>
      <c r="S24" s="33" t="str">
        <f>IFERROR(VLOOKUP(DATE($O$20,SUBSTITUTE($Q$20,"月",""),DAY(S23)),计划事项登记表!$B$2:$C$10001,2,0),"")</f>
        <v/>
      </c>
      <c r="T24" s="33" t="str">
        <f>IFERROR(VLOOKUP(DATE($O$20,SUBSTITUTE($Q$20,"月",""),DAY(T23)),计划事项登记表!$B$2:$C$10001,2,0),"")</f>
        <v/>
      </c>
      <c r="U24" s="33" t="str">
        <f>IFERROR(VLOOKUP(DATE($O$20,SUBSTITUTE($Q$20,"月",""),DAY(U23)),计划事项登记表!$B$2:$C$10001,2,0),"")</f>
        <v/>
      </c>
    </row>
    <row r="25" s="16" customFormat="1" ht="17" customHeight="1" spans="1:21">
      <c r="A25" s="22"/>
      <c r="B25" s="24"/>
      <c r="D25" s="42">
        <f t="array" ref="D25">MAX(IFERROR(--$D23:$J23,))+COLUMN()-3</f>
        <v>8</v>
      </c>
      <c r="E25" s="42">
        <f t="array" ref="E25">MAX(IFERROR(--$D23:$J23,))+COLUMN()-3</f>
        <v>9</v>
      </c>
      <c r="F25" s="42">
        <f t="array" ref="F25">MAX(IFERROR(--$D23:$J23,))+COLUMN()-3</f>
        <v>10</v>
      </c>
      <c r="G25" s="42">
        <f t="array" ref="G25">MAX(IFERROR(--$D23:$J23,))+COLUMN()-3</f>
        <v>11</v>
      </c>
      <c r="H25" s="42">
        <f t="array" ref="H25">MAX(IFERROR(--$D23:$J23,))+COLUMN()-3</f>
        <v>12</v>
      </c>
      <c r="I25" s="42">
        <f t="array" ref="I25">MAX(IFERROR(--$D23:$J23,))+COLUMN()-3</f>
        <v>13</v>
      </c>
      <c r="J25" s="42">
        <f t="array" ref="J25">MAX(IFERROR(--$D23:$J23,))+COLUMN()-3</f>
        <v>14</v>
      </c>
      <c r="K25" s="56"/>
      <c r="L25" s="22"/>
      <c r="M25" s="69"/>
      <c r="O25" s="71">
        <f t="array" ref="O25">MAX(IFERROR(--$O23:$U23,))+COLUMN()-14</f>
        <v>5</v>
      </c>
      <c r="P25" s="71">
        <f t="array" ref="P25">MAX(IFERROR(--$O23:$U23,))+COLUMN()-14</f>
        <v>6</v>
      </c>
      <c r="Q25" s="71">
        <f t="array" ref="Q25">MAX(IFERROR(--$O23:$U23,))+COLUMN()-14</f>
        <v>7</v>
      </c>
      <c r="R25" s="71">
        <f t="array" ref="R25">MAX(IFERROR(--$O23:$U23,))+COLUMN()-14</f>
        <v>8</v>
      </c>
      <c r="S25" s="71">
        <f t="array" ref="S25">MAX(IFERROR(--$O23:$U23,))+COLUMN()-14</f>
        <v>9</v>
      </c>
      <c r="T25" s="71">
        <f t="array" ref="T25">MAX(IFERROR(--$O23:$U23,))+COLUMN()-14</f>
        <v>10</v>
      </c>
      <c r="U25" s="71">
        <f t="array" ref="U25">MAX(IFERROR(--$O23:$U23,))+COLUMN()-14</f>
        <v>11</v>
      </c>
    </row>
    <row r="26" s="16" customFormat="1" ht="57" customHeight="1" spans="1:21">
      <c r="A26" s="22"/>
      <c r="B26" s="24"/>
      <c r="D26" s="33" t="str">
        <f>IFERROR(VLOOKUP(DATE($D$20,SUBSTITUTE($F$20,"月",""),DAY(D25)),计划事项登记表!$B$2:$C$10001,2,0),"")</f>
        <v/>
      </c>
      <c r="E26" s="33" t="str">
        <f>IFERROR(VLOOKUP(DATE($D$20,SUBSTITUTE($F$20,"月",""),DAY(E25)),计划事项登记表!$B$2:$C$10001,2,0),"")</f>
        <v/>
      </c>
      <c r="F26" s="33" t="str">
        <f>IFERROR(VLOOKUP(DATE($D$20,SUBSTITUTE($F$20,"月",""),DAY(F25)),计划事项登记表!$B$2:$C$10001,2,0),"")</f>
        <v/>
      </c>
      <c r="G26" s="33" t="str">
        <f>IFERROR(VLOOKUP(DATE($D$20,SUBSTITUTE($F$20,"月",""),DAY(G25)),计划事项登记表!$B$2:$C$10001,2,0),"")</f>
        <v/>
      </c>
      <c r="H26" s="33" t="str">
        <f>IFERROR(VLOOKUP(DATE($D$20,SUBSTITUTE($F$20,"月",""),DAY(H25)),计划事项登记表!$B$2:$C$10001,2,0),"")</f>
        <v/>
      </c>
      <c r="I26" s="33" t="str">
        <f>IFERROR(VLOOKUP(DATE($D$20,SUBSTITUTE($F$20,"月",""),DAY(I25)),计划事项登记表!$B$2:$C$10001,2,0),"")</f>
        <v/>
      </c>
      <c r="J26" s="33" t="str">
        <f>IFERROR(VLOOKUP(DATE($D$20,SUBSTITUTE($F$20,"月",""),DAY(J25)),计划事项登记表!$B$2:$C$10001,2,0),"")</f>
        <v/>
      </c>
      <c r="K26" s="57"/>
      <c r="L26" s="58"/>
      <c r="M26" s="72"/>
      <c r="N26" s="73"/>
      <c r="O26" s="33" t="str">
        <f>IFERROR(VLOOKUP(DATE($O$20,SUBSTITUTE($Q$20,"月",""),DAY(O25)),计划事项登记表!$B$2:$C$10001,2,0),"")</f>
        <v/>
      </c>
      <c r="P26" s="33" t="str">
        <f>IFERROR(VLOOKUP(DATE($O$20,SUBSTITUTE($Q$20,"月",""),DAY(P25)),计划事项登记表!$B$2:$C$10001,2,0),"")</f>
        <v/>
      </c>
      <c r="Q26" s="33" t="str">
        <f>IFERROR(VLOOKUP(DATE($O$20,SUBSTITUTE($Q$20,"月",""),DAY(Q25)),计划事项登记表!$B$2:$C$10001,2,0),"")</f>
        <v/>
      </c>
      <c r="R26" s="33" t="str">
        <f>IFERROR(VLOOKUP(DATE($O$20,SUBSTITUTE($Q$20,"月",""),DAY(R25)),计划事项登记表!$B$2:$C$10001,2,0),"")</f>
        <v/>
      </c>
      <c r="S26" s="33" t="str">
        <f>IFERROR(VLOOKUP(DATE($O$20,SUBSTITUTE($Q$20,"月",""),DAY(S25)),计划事项登记表!$B$2:$C$10001,2,0),"")</f>
        <v/>
      </c>
      <c r="T26" s="33" t="str">
        <f>IFERROR(VLOOKUP(DATE($O$20,SUBSTITUTE($Q$20,"月",""),DAY(T25)),计划事项登记表!$B$2:$C$10001,2,0),"")</f>
        <v/>
      </c>
      <c r="U26" s="33" t="str">
        <f>IFERROR(VLOOKUP(DATE($O$20,SUBSTITUTE($Q$20,"月",""),DAY(U25)),计划事项登记表!$B$2:$C$10001,2,0),"")</f>
        <v/>
      </c>
    </row>
    <row r="27" s="16" customFormat="1" ht="17" customHeight="1" spans="1:21">
      <c r="A27" s="22"/>
      <c r="B27" s="24"/>
      <c r="D27" s="42">
        <f t="array" ref="D27">MAX(IFERROR(--$D25:$J25,))+COLUMN()-3</f>
        <v>15</v>
      </c>
      <c r="E27" s="42">
        <f t="array" ref="E27">MAX(IFERROR(--$D25:$J25,))+COLUMN()-3</f>
        <v>16</v>
      </c>
      <c r="F27" s="42">
        <f t="array" ref="F27">MAX(IFERROR(--$D25:$J25,))+COLUMN()-3</f>
        <v>17</v>
      </c>
      <c r="G27" s="42">
        <f t="array" ref="G27">MAX(IFERROR(--$D25:$J25,))+COLUMN()-3</f>
        <v>18</v>
      </c>
      <c r="H27" s="42">
        <f t="array" ref="H27">MAX(IFERROR(--$D25:$J25,))+COLUMN()-3</f>
        <v>19</v>
      </c>
      <c r="I27" s="42">
        <f t="array" ref="I27">MAX(IFERROR(--$D25:$J25,))+COLUMN()-3</f>
        <v>20</v>
      </c>
      <c r="J27" s="42">
        <f t="array" ref="J27">MAX(IFERROR(--$D25:$J25,))+COLUMN()-3</f>
        <v>21</v>
      </c>
      <c r="K27" s="56"/>
      <c r="L27" s="22"/>
      <c r="M27" s="69"/>
      <c r="O27" s="71">
        <f t="array" ref="O27">MAX(IFERROR(--$O25:$U25,))+COLUMN()-14</f>
        <v>12</v>
      </c>
      <c r="P27" s="71">
        <f t="array" ref="P27">MAX(IFERROR(--$O25:$U25,))+COLUMN()-14</f>
        <v>13</v>
      </c>
      <c r="Q27" s="71">
        <f t="array" ref="Q27">MAX(IFERROR(--$O25:$U25,))+COLUMN()-14</f>
        <v>14</v>
      </c>
      <c r="R27" s="71">
        <f t="array" ref="R27">MAX(IFERROR(--$O25:$U25,))+COLUMN()-14</f>
        <v>15</v>
      </c>
      <c r="S27" s="71">
        <f t="array" ref="S27">MAX(IFERROR(--$O25:$U25,))+COLUMN()-14</f>
        <v>16</v>
      </c>
      <c r="T27" s="71">
        <f t="array" ref="T27">MAX(IFERROR(--$O25:$U25,))+COLUMN()-14</f>
        <v>17</v>
      </c>
      <c r="U27" s="71">
        <f t="array" ref="U27">MAX(IFERROR(--$O25:$U25,))+COLUMN()-14</f>
        <v>18</v>
      </c>
    </row>
    <row r="28" s="16" customFormat="1" ht="57" customHeight="1" spans="1:21">
      <c r="A28" s="22"/>
      <c r="B28" s="24"/>
      <c r="D28" s="33" t="str">
        <f>IFERROR(VLOOKUP(DATE($D$20,SUBSTITUTE($F$20,"月",""),DAY(D27)),计划事项登记表!$B$2:$C$10001,2,0),"")</f>
        <v>培训新员工</v>
      </c>
      <c r="E28" s="33" t="str">
        <f>IFERROR(VLOOKUP(DATE($D$20,SUBSTITUTE($F$20,"月",""),DAY(E27)),计划事项登记表!$B$2:$C$10001,2,0),"")</f>
        <v/>
      </c>
      <c r="F28" s="33" t="str">
        <f>IFERROR(VLOOKUP(DATE($D$20,SUBSTITUTE($F$20,"月",""),DAY(F27)),计划事项登记表!$B$2:$C$10001,2,0),"")</f>
        <v/>
      </c>
      <c r="G28" s="33" t="str">
        <f>IFERROR(VLOOKUP(DATE($D$20,SUBSTITUTE($F$20,"月",""),DAY(G27)),计划事项登记表!$B$2:$C$10001,2,0),"")</f>
        <v/>
      </c>
      <c r="H28" s="33" t="str">
        <f>IFERROR(VLOOKUP(DATE($D$20,SUBSTITUTE($F$20,"月",""),DAY(H27)),计划事项登记表!$B$2:$C$10001,2,0),"")</f>
        <v/>
      </c>
      <c r="I28" s="33" t="str">
        <f>IFERROR(VLOOKUP(DATE($D$20,SUBSTITUTE($F$20,"月",""),DAY(I27)),计划事项登记表!$B$2:$C$10001,2,0),"")</f>
        <v/>
      </c>
      <c r="J28" s="33" t="str">
        <f>IFERROR(VLOOKUP(DATE($D$20,SUBSTITUTE($F$20,"月",""),DAY(J27)),计划事项登记表!$B$2:$C$10001,2,0),"")</f>
        <v/>
      </c>
      <c r="K28" s="57"/>
      <c r="L28" s="58"/>
      <c r="M28" s="72"/>
      <c r="N28" s="73"/>
      <c r="O28" s="33" t="str">
        <f>IFERROR(VLOOKUP(DATE($O$20,SUBSTITUTE($Q$20,"月",""),DAY(O27)),计划事项登记表!$B$2:$C$10001,2,0),"")</f>
        <v/>
      </c>
      <c r="P28" s="33" t="str">
        <f>IFERROR(VLOOKUP(DATE($O$20,SUBSTITUTE($Q$20,"月",""),DAY(P27)),计划事项登记表!$B$2:$C$10001,2,0),"")</f>
        <v/>
      </c>
      <c r="Q28" s="33" t="str">
        <f>IFERROR(VLOOKUP(DATE($O$20,SUBSTITUTE($Q$20,"月",""),DAY(Q27)),计划事项登记表!$B$2:$C$10001,2,0),"")</f>
        <v/>
      </c>
      <c r="R28" s="33" t="str">
        <f>IFERROR(VLOOKUP(DATE($O$20,SUBSTITUTE($Q$20,"月",""),DAY(R27)),计划事项登记表!$B$2:$C$10001,2,0),"")</f>
        <v/>
      </c>
      <c r="S28" s="33" t="str">
        <f>IFERROR(VLOOKUP(DATE($O$20,SUBSTITUTE($Q$20,"月",""),DAY(S27)),计划事项登记表!$B$2:$C$10001,2,0),"")</f>
        <v/>
      </c>
      <c r="T28" s="33" t="str">
        <f>IFERROR(VLOOKUP(DATE($O$20,SUBSTITUTE($Q$20,"月",""),DAY(T27)),计划事项登记表!$B$2:$C$10001,2,0),"")</f>
        <v/>
      </c>
      <c r="U28" s="33" t="str">
        <f>IFERROR(VLOOKUP(DATE($O$20,SUBSTITUTE($Q$20,"月",""),DAY(U27)),计划事项登记表!$B$2:$C$10001,2,0),"")</f>
        <v/>
      </c>
    </row>
    <row r="29" s="16" customFormat="1" ht="17" customHeight="1" spans="1:21">
      <c r="A29" s="22"/>
      <c r="B29" s="24"/>
      <c r="D29" s="42">
        <f t="array" ref="D29">MAX(IFERROR(--$D27:$J27,))+COLUMN()-3</f>
        <v>22</v>
      </c>
      <c r="E29" s="42">
        <f t="array" ref="E29">MAX(IFERROR(--$D27:$J27,))+COLUMN()-3</f>
        <v>23</v>
      </c>
      <c r="F29" s="42">
        <f t="array" ref="F29">MAX(IFERROR(--$D27:$J27,))+COLUMN()-3</f>
        <v>24</v>
      </c>
      <c r="G29" s="42">
        <f t="array" ref="G29">MAX(IFERROR(--$D27:$J27,))+COLUMN()-3</f>
        <v>25</v>
      </c>
      <c r="H29" s="42">
        <f t="array" ref="H29">MAX(IFERROR(--$D27:$J27,))+COLUMN()-3</f>
        <v>26</v>
      </c>
      <c r="I29" s="42">
        <f t="array" ref="I29">MAX(IFERROR(--$D27:$J27,))+COLUMN()-3</f>
        <v>27</v>
      </c>
      <c r="J29" s="42">
        <f t="array" ref="J29">MAX(IFERROR(--$D27:$J27,))+COLUMN()-3</f>
        <v>28</v>
      </c>
      <c r="K29" s="56"/>
      <c r="L29" s="22"/>
      <c r="M29" s="69"/>
      <c r="O29" s="71">
        <f t="array" ref="O29">MAX(IFERROR(--$O27:$U27,))+COLUMN()-14</f>
        <v>19</v>
      </c>
      <c r="P29" s="71">
        <f t="array" ref="P29">MAX(IFERROR(--$O27:$U27,))+COLUMN()-14</f>
        <v>20</v>
      </c>
      <c r="Q29" s="71">
        <f t="array" ref="Q29">MAX(IFERROR(--$O27:$U27,))+COLUMN()-14</f>
        <v>21</v>
      </c>
      <c r="R29" s="71">
        <f t="array" ref="R29">MAX(IFERROR(--$O27:$U27,))+COLUMN()-14</f>
        <v>22</v>
      </c>
      <c r="S29" s="71">
        <f t="array" ref="S29">MAX(IFERROR(--$O27:$U27,))+COLUMN()-14</f>
        <v>23</v>
      </c>
      <c r="T29" s="71">
        <f t="array" ref="T29">MAX(IFERROR(--$O27:$U27,))+COLUMN()-14</f>
        <v>24</v>
      </c>
      <c r="U29" s="71">
        <f t="array" ref="U29">MAX(IFERROR(--$O27:$U27,))+COLUMN()-14</f>
        <v>25</v>
      </c>
    </row>
    <row r="30" s="16" customFormat="1" ht="57" customHeight="1" spans="1:21">
      <c r="A30" s="22"/>
      <c r="B30" s="24"/>
      <c r="D30" s="33" t="str">
        <f>IFERROR(VLOOKUP(DATE($D$20,SUBSTITUTE($F$20,"月",""),DAY(D29)),计划事项登记表!$B$2:$C$10001,2,0),"")</f>
        <v>产品投放</v>
      </c>
      <c r="E30" s="33" t="str">
        <f>IFERROR(VLOOKUP(DATE($D$20,SUBSTITUTE($F$20,"月",""),DAY(E29)),计划事项登记表!$B$2:$C$10001,2,0),"")</f>
        <v/>
      </c>
      <c r="F30" s="33" t="str">
        <f>IFERROR(VLOOKUP(DATE($D$20,SUBSTITUTE($F$20,"月",""),DAY(F29)),计划事项登记表!$B$2:$C$10001,2,0),"")</f>
        <v/>
      </c>
      <c r="G30" s="33" t="str">
        <f>IFERROR(VLOOKUP(DATE($D$20,SUBSTITUTE($F$20,"月",""),DAY(G29)),计划事项登记表!$B$2:$C$10001,2,0),"")</f>
        <v/>
      </c>
      <c r="H30" s="33" t="str">
        <f>IFERROR(VLOOKUP(DATE($D$20,SUBSTITUTE($F$20,"月",""),DAY(H29)),计划事项登记表!$B$2:$C$10001,2,0),"")</f>
        <v/>
      </c>
      <c r="I30" s="33" t="str">
        <f>IFERROR(VLOOKUP(DATE($D$20,SUBSTITUTE($F$20,"月",""),DAY(I29)),计划事项登记表!$B$2:$C$10001,2,0),"")</f>
        <v/>
      </c>
      <c r="J30" s="33" t="str">
        <f>IFERROR(VLOOKUP(DATE($D$20,SUBSTITUTE($F$20,"月",""),DAY(J29)),计划事项登记表!$B$2:$C$10001,2,0),"")</f>
        <v/>
      </c>
      <c r="K30" s="57"/>
      <c r="L30" s="58"/>
      <c r="M30" s="72"/>
      <c r="N30" s="73"/>
      <c r="O30" s="33" t="str">
        <f>IFERROR(VLOOKUP(DATE($O$20,SUBSTITUTE($Q$20,"月",""),DAY(O29)),计划事项登记表!$B$2:$C$10001,2,0),"")</f>
        <v/>
      </c>
      <c r="P30" s="33" t="str">
        <f>IFERROR(VLOOKUP(DATE($O$20,SUBSTITUTE($Q$20,"月",""),DAY(P29)),计划事项登记表!$B$2:$C$10001,2,0),"")</f>
        <v/>
      </c>
      <c r="Q30" s="33" t="str">
        <f>IFERROR(VLOOKUP(DATE($O$20,SUBSTITUTE($Q$20,"月",""),DAY(Q29)),计划事项登记表!$B$2:$C$10001,2,0),"")</f>
        <v/>
      </c>
      <c r="R30" s="33" t="str">
        <f>IFERROR(VLOOKUP(DATE($O$20,SUBSTITUTE($Q$20,"月",""),DAY(R29)),计划事项登记表!$B$2:$C$10001,2,0),"")</f>
        <v/>
      </c>
      <c r="S30" s="33" t="str">
        <f>IFERROR(VLOOKUP(DATE($O$20,SUBSTITUTE($Q$20,"月",""),DAY(S29)),计划事项登记表!$B$2:$C$10001,2,0),"")</f>
        <v/>
      </c>
      <c r="T30" s="33" t="str">
        <f>IFERROR(VLOOKUP(DATE($O$20,SUBSTITUTE($Q$20,"月",""),DAY(T29)),计划事项登记表!$B$2:$C$10001,2,0),"")</f>
        <v/>
      </c>
      <c r="U30" s="33" t="str">
        <f>IFERROR(VLOOKUP(DATE($O$20,SUBSTITUTE($Q$20,"月",""),DAY(U29)),计划事项登记表!$B$2:$C$10001,2,0),"")</f>
        <v/>
      </c>
    </row>
    <row r="31" s="16" customFormat="1" ht="17" customHeight="1" spans="1:21">
      <c r="A31" s="22"/>
      <c r="B31" s="24"/>
      <c r="D31" s="42">
        <f t="array" ref="D31">IF((MAX(IFERROR(--$D29:$J29,))+COLUMN()-3)&lt;=DAY(EOMONTH($D$3&amp;"年"&amp;$F$3&amp;"1日",0)),(MAX(IFERROR(--$D29:$J29,))+COLUMN()-3),)</f>
        <v>29</v>
      </c>
      <c r="E31" s="42">
        <f t="array" ref="E31">IF((MAX(IFERROR(--$D29:$J29,))+COLUMN()-3)&lt;=DAY(EOMONTH($D$3&amp;"年"&amp;$F$3&amp;"1日",0)),(MAX(IFERROR(--$D29:$J29,))+COLUMN()-3),)</f>
        <v>30</v>
      </c>
      <c r="F31" s="42">
        <f t="array" ref="F31">IF((MAX(IFERROR(--$D29:$J29,))+COLUMN()-3)&lt;=DAY(EOMONTH($D$3&amp;"年"&amp;$F$3&amp;"1日",0)),(MAX(IFERROR(--$D29:$J29,))+COLUMN()-3),)</f>
        <v>31</v>
      </c>
      <c r="G31" s="42">
        <f t="array" ref="G31">IF((MAX(IFERROR(--$D29:$J29,))+COLUMN()-3)&lt;=DAY(EOMONTH($D$3&amp;"年"&amp;$F$3&amp;"1日",0)),(MAX(IFERROR(--$D29:$J29,))+COLUMN()-3),)</f>
        <v>0</v>
      </c>
      <c r="H31" s="42">
        <f t="array" ref="H31">IF((MAX(IFERROR(--$D29:$J29,))+COLUMN()-3)&lt;=DAY(EOMONTH($D$3&amp;"年"&amp;$F$3&amp;"1日",0)),(MAX(IFERROR(--$D29:$J29,))+COLUMN()-3),)</f>
        <v>0</v>
      </c>
      <c r="I31" s="42">
        <f t="array" ref="I31">IF((MAX(IFERROR(--$D29:$J29,))+COLUMN()-3)&lt;=DAY(EOMONTH($D$3&amp;"年"&amp;$F$3&amp;"1日",0)),(MAX(IFERROR(--$D29:$J29,))+COLUMN()-3),)</f>
        <v>0</v>
      </c>
      <c r="J31" s="42">
        <f t="array" ref="J31">IF((MAX(IFERROR(--$D29:$J29,))+COLUMN()-3)&lt;=DAY(EOMONTH($D$3&amp;"年"&amp;$F$3&amp;"1日",0)),(MAX(IFERROR(--$D29:$J29,))+COLUMN()-3),)</f>
        <v>0</v>
      </c>
      <c r="K31" s="56"/>
      <c r="L31" s="22"/>
      <c r="M31" s="69"/>
      <c r="O31" s="71">
        <f t="array" ref="O31">IF((MAX(IFERROR(--$O29:$U29,))+COLUMN()-14)&lt;=DAY(EOMONTH($D$3&amp;"年"&amp;$F$3&amp;"1日",0)),(MAX(IFERROR(--$O29:$U29,))+COLUMN()-14),)</f>
        <v>26</v>
      </c>
      <c r="P31" s="71">
        <f t="array" ref="P31">IF((MAX(IFERROR(--$O29:$U29,))+COLUMN()-14)&lt;=DAY(EOMONTH($D$3&amp;"年"&amp;$F$3&amp;"1日",0)),(MAX(IFERROR(--$O29:$U29,))+COLUMN()-14),)</f>
        <v>27</v>
      </c>
      <c r="Q31" s="71">
        <f t="array" ref="Q31">IF((MAX(IFERROR(--$O29:$U29,))+COLUMN()-14)&lt;=DAY(EOMONTH($D$3&amp;"年"&amp;$F$3&amp;"1日",0)),(MAX(IFERROR(--$O29:$U29,))+COLUMN()-14),)</f>
        <v>28</v>
      </c>
      <c r="R31" s="71">
        <f t="array" ref="R31">IF((MAX(IFERROR(--$O29:$U29,))+COLUMN()-14)&lt;=DAY(EOMONTH($D$3&amp;"年"&amp;$F$3&amp;"1日",0)),(MAX(IFERROR(--$O29:$U29,))+COLUMN()-14),)</f>
        <v>29</v>
      </c>
      <c r="S31" s="71">
        <f t="array" ref="S31">IF((MAX(IFERROR(--$O29:$U29,))+COLUMN()-14)&lt;=DAY(EOMONTH($D$3&amp;"年"&amp;$F$3&amp;"1日",0)),(MAX(IFERROR(--$O29:$U29,))+COLUMN()-14),)</f>
        <v>30</v>
      </c>
      <c r="T31" s="71">
        <f t="array" ref="T31">IF((MAX(IFERROR(--$O29:$U29,))+COLUMN()-14)&lt;=DAY(EOMONTH($D$3&amp;"年"&amp;$F$3&amp;"1日",0)),(MAX(IFERROR(--$O29:$U29,))+COLUMN()-14),)</f>
        <v>31</v>
      </c>
      <c r="U31" s="71">
        <f t="array" ref="U31">IF((MAX(IFERROR(--$O29:$U29,))+COLUMN()-14)&lt;=DAY(EOMONTH($D$3&amp;"年"&amp;$F$3&amp;"1日",0)),(MAX(IFERROR(--$O29:$U29,))+COLUMN()-14),)</f>
        <v>0</v>
      </c>
    </row>
    <row r="32" s="16" customFormat="1" ht="57" customHeight="1" spans="1:21">
      <c r="A32" s="22"/>
      <c r="B32" s="24"/>
      <c r="D32" s="33" t="str">
        <f>IFERROR(VLOOKUP(DATE($D$20,SUBSTITUTE($F$20,"月",""),DAY(D31)),计划事项登记表!$B$2:$C$10001,2,0),"")</f>
        <v/>
      </c>
      <c r="E32" s="33" t="str">
        <f>IFERROR(VLOOKUP(DATE($D$20,SUBSTITUTE($F$20,"月",""),DAY(E31)),计划事项登记表!$B$2:$C$10001,2,0),"")</f>
        <v/>
      </c>
      <c r="F32" s="33" t="str">
        <f>IFERROR(VLOOKUP(DATE($D$20,SUBSTITUTE($F$20,"月",""),DAY(F31)),计划事项登记表!$B$2:$C$10001,2,0),"")</f>
        <v/>
      </c>
      <c r="G32" s="33" t="str">
        <f>IFERROR(VLOOKUP(DATE($D$20,SUBSTITUTE($F$20,"月",""),DAY(G31)),计划事项登记表!$B$2:$C$10001,2,0),"")</f>
        <v/>
      </c>
      <c r="H32" s="33" t="str">
        <f>IFERROR(VLOOKUP(DATE($D$20,SUBSTITUTE($F$20,"月",""),DAY(H31)),计划事项登记表!$B$2:$C$10001,2,0),"")</f>
        <v/>
      </c>
      <c r="I32" s="33" t="str">
        <f>IFERROR(VLOOKUP(DATE($D$20,SUBSTITUTE($F$20,"月",""),DAY(I31)),计划事项登记表!$B$2:$C$10001,2,0),"")</f>
        <v/>
      </c>
      <c r="J32" s="33" t="str">
        <f>IFERROR(VLOOKUP(DATE($D$20,SUBSTITUTE($F$20,"月",""),DAY(J31)),计划事项登记表!$B$2:$C$10001,2,0),"")</f>
        <v/>
      </c>
      <c r="K32" s="57"/>
      <c r="L32" s="58"/>
      <c r="M32" s="72"/>
      <c r="N32" s="73"/>
      <c r="O32" s="33" t="str">
        <f>IFERROR(VLOOKUP(DATE($O$20,SUBSTITUTE($Q$20,"月",""),DAY(O31)),计划事项登记表!$B$2:$C$10001,2,0),"")</f>
        <v/>
      </c>
      <c r="P32" s="33" t="str">
        <f>IFERROR(VLOOKUP(DATE($O$20,SUBSTITUTE($Q$20,"月",""),DAY(P31)),计划事项登记表!$B$2:$C$10001,2,0),"")</f>
        <v/>
      </c>
      <c r="Q32" s="33" t="str">
        <f>IFERROR(VLOOKUP(DATE($O$20,SUBSTITUTE($Q$20,"月",""),DAY(Q31)),计划事项登记表!$B$2:$C$10001,2,0),"")</f>
        <v/>
      </c>
      <c r="R32" s="33" t="str">
        <f>IFERROR(VLOOKUP(DATE($O$20,SUBSTITUTE($Q$20,"月",""),DAY(R31)),计划事项登记表!$B$2:$C$10001,2,0),"")</f>
        <v/>
      </c>
      <c r="S32" s="33" t="str">
        <f>IFERROR(VLOOKUP(DATE($O$20,SUBSTITUTE($Q$20,"月",""),DAY(S31)),计划事项登记表!$B$2:$C$10001,2,0),"")</f>
        <v/>
      </c>
      <c r="T32" s="33" t="str">
        <f>IFERROR(VLOOKUP(DATE($O$20,SUBSTITUTE($Q$20,"月",""),DAY(T31)),计划事项登记表!$B$2:$C$10001,2,0),"")</f>
        <v/>
      </c>
      <c r="U32" s="33" t="str">
        <f>IFERROR(VLOOKUP(DATE($O$20,SUBSTITUTE($Q$20,"月",""),DAY(U31)),计划事项登记表!$B$2:$C$10001,2,0),"")</f>
        <v/>
      </c>
    </row>
    <row r="33" s="16" customFormat="1" ht="17" customHeight="1" spans="1:21">
      <c r="A33" s="22"/>
      <c r="B33" s="24"/>
      <c r="D33" s="43">
        <f t="array" ref="D33">IF((MAX(IFERROR(--$D31:$J31,))+COLUMN()-3)&lt;=DAY(EOMONTH($D$3&amp;"年"&amp;$F$3&amp;"1日",0)),(MAX(IFERROR(--$D31:$J31,))+COLUMN()-3),)</f>
        <v>0</v>
      </c>
      <c r="E33" s="43">
        <f t="array" ref="E33">IF((MAX(IFERROR(--$D31:$J31,))+COLUMN()-3)&lt;=DAY(EOMONTH($D$3&amp;"年"&amp;$F$3&amp;"1日",0)),(MAX(IFERROR(--$D31:$J31,))+COLUMN()-3),)</f>
        <v>0</v>
      </c>
      <c r="F33" s="43">
        <f t="array" ref="F33">IF((MAX(IFERROR(--$D31:$J31,))+COLUMN()-3)&lt;=DAY(EOMONTH($D$3&amp;"年"&amp;$F$3&amp;"1日",0)),(MAX(IFERROR(--$D31:$J31,))+COLUMN()-3),)</f>
        <v>0</v>
      </c>
      <c r="G33" s="43">
        <f t="array" ref="G33">IF((MAX(IFERROR(--$D31:$J31,))+COLUMN()-3)&lt;=DAY(EOMONTH($D$3&amp;"年"&amp;$F$3&amp;"1日",0)),(MAX(IFERROR(--$D31:$J31,))+COLUMN()-3),)</f>
        <v>0</v>
      </c>
      <c r="H33" s="43">
        <f t="array" ref="H33">IF((MAX(IFERROR(--$D31:$J31,))+COLUMN()-3)&lt;=DAY(EOMONTH($D$3&amp;"年"&amp;$F$3&amp;"1日",0)),(MAX(IFERROR(--$D31:$J31,))+COLUMN()-3),)</f>
        <v>0</v>
      </c>
      <c r="I33" s="43">
        <f t="array" ref="I33">IF((MAX(IFERROR(--$D31:$J31,))+COLUMN()-3)&lt;=DAY(EOMONTH($D$3&amp;"年"&amp;$F$3&amp;"1日",0)),(MAX(IFERROR(--$D31:$J31,))+COLUMN()-3),)</f>
        <v>0</v>
      </c>
      <c r="J33" s="43">
        <f t="array" ref="J33">IF((MAX(IFERROR(--$D31:$J31,))+COLUMN()-3)&lt;=DAY(EOMONTH($D$3&amp;"年"&amp;$F$3&amp;"1日",0)),(MAX(IFERROR(--$D31:$J31,))+COLUMN()-3),)</f>
        <v>0</v>
      </c>
      <c r="K33" s="56"/>
      <c r="L33" s="22"/>
      <c r="M33" s="69"/>
      <c r="O33" s="74">
        <f t="array" ref="O33">IF((MAX(IFERROR(--$O31:$U31,))+COLUMN()-14)&lt;=DAY(EOMONTH($D$3&amp;"年"&amp;$F$3&amp;"1日",0)),(MAX(IFERROR(--$O31:$U31,))+COLUMN()-14),)</f>
        <v>0</v>
      </c>
      <c r="P33" s="74">
        <f t="array" ref="P33">IF((MAX(IFERROR(--$O31:$U31,))+COLUMN()-14)&lt;=DAY(EOMONTH($D$3&amp;"年"&amp;$F$3&amp;"1日",0)),(MAX(IFERROR(--$O31:$U31,))+COLUMN()-14),)</f>
        <v>0</v>
      </c>
      <c r="Q33" s="74">
        <f t="array" ref="Q33">IF((MAX(IFERROR(--$O31:$U31,))+COLUMN()-14)&lt;=DAY(EOMONTH($D$3&amp;"年"&amp;$F$3&amp;"1日",0)),(MAX(IFERROR(--$O31:$U31,))+COLUMN()-14),)</f>
        <v>0</v>
      </c>
      <c r="R33" s="74">
        <f t="array" ref="R33">IF((MAX(IFERROR(--$O31:$U31,))+COLUMN()-14)&lt;=DAY(EOMONTH($D$3&amp;"年"&amp;$F$3&amp;"1日",0)),(MAX(IFERROR(--$O31:$U31,))+COLUMN()-14),)</f>
        <v>0</v>
      </c>
      <c r="S33" s="74">
        <f t="array" ref="S33">IF((MAX(IFERROR(--$O31:$U31,))+COLUMN()-14)&lt;=DAY(EOMONTH($D$3&amp;"年"&amp;$F$3&amp;"1日",0)),(MAX(IFERROR(--$O31:$U31,))+COLUMN()-14),)</f>
        <v>0</v>
      </c>
      <c r="T33" s="74">
        <f t="array" ref="T33">IF((MAX(IFERROR(--$O31:$U31,))+COLUMN()-14)&lt;=DAY(EOMONTH($D$3&amp;"年"&amp;$F$3&amp;"1日",0)),(MAX(IFERROR(--$O31:$U31,))+COLUMN()-14),)</f>
        <v>0</v>
      </c>
      <c r="U33" s="74">
        <f t="array" ref="U33">IF((MAX(IFERROR(--$O31:$U31,))+COLUMN()-14)&lt;=DAY(EOMONTH($D$3&amp;"年"&amp;$F$3&amp;"1日",0)),(MAX(IFERROR(--$O31:$U31,))+COLUMN()-14),)</f>
        <v>0</v>
      </c>
    </row>
    <row r="34" s="16" customFormat="1" ht="57" customHeight="1" spans="1:21">
      <c r="A34" s="22"/>
      <c r="B34" s="24"/>
      <c r="D34" s="33" t="str">
        <f>IFERROR(VLOOKUP(DATE($D$20,SUBSTITUTE($F20,"月",""),DAY(D33)),计划事项登记表!$B$2:$C$10001,2,0),"")</f>
        <v/>
      </c>
      <c r="E34" s="33" t="str">
        <f>IFERROR(VLOOKUP(DATE($D$20,SUBSTITUTE($F20,"月",""),DAY(E33)),计划事项登记表!$B$2:$C$10001,2,0),"")</f>
        <v/>
      </c>
      <c r="F34" s="33" t="str">
        <f>IFERROR(VLOOKUP(DATE($D$20,SUBSTITUTE($F20,"月",""),DAY(F33)),计划事项登记表!$B$2:$C$10001,2,0),"")</f>
        <v/>
      </c>
      <c r="G34" s="33" t="str">
        <f>IFERROR(VLOOKUP(DATE($D$20,SUBSTITUTE($F20,"月",""),DAY(G33)),计划事项登记表!$B$2:$C$10001,2,0),"")</f>
        <v/>
      </c>
      <c r="H34" s="33" t="str">
        <f>IFERROR(VLOOKUP(DATE($D$20,SUBSTITUTE($F20,"月",""),DAY(H33)),计划事项登记表!$B$2:$C$10001,2,0),"")</f>
        <v/>
      </c>
      <c r="I34" s="33" t="str">
        <f>IFERROR(VLOOKUP(DATE($D$20,SUBSTITUTE($F20,"月",""),DAY(I33)),计划事项登记表!$B$2:$C$10001,2,0),"")</f>
        <v/>
      </c>
      <c r="J34" s="33" t="str">
        <f>IFERROR(VLOOKUP(DATE($D$20,SUBSTITUTE($F20,"月",""),DAY(J33)),计划事项登记表!$B$2:$C$10001,2,0),"")</f>
        <v/>
      </c>
      <c r="K34" s="57"/>
      <c r="L34" s="58"/>
      <c r="M34" s="72"/>
      <c r="N34" s="73"/>
      <c r="O34" s="33" t="str">
        <f>IFERROR(VLOOKUP(DATE($O$20,SUBSTITUTE($Q20,"月",""),DAY(O33)),计划事项登记表!$B$2:$C$10001,2,0),"")</f>
        <v/>
      </c>
      <c r="P34" s="33" t="str">
        <f>IFERROR(VLOOKUP(DATE($O$20,SUBSTITUTE($Q20,"月",""),DAY(P33)),计划事项登记表!$B$2:$C$10001,2,0),"")</f>
        <v/>
      </c>
      <c r="Q34" s="33" t="str">
        <f>IFERROR(VLOOKUP(DATE($O$20,SUBSTITUTE($Q20,"月",""),DAY(Q33)),计划事项登记表!$B$2:$C$10001,2,0),"")</f>
        <v/>
      </c>
      <c r="R34" s="33" t="str">
        <f>IFERROR(VLOOKUP(DATE($O$20,SUBSTITUTE($Q20,"月",""),DAY(R33)),计划事项登记表!$B$2:$C$10001,2,0),"")</f>
        <v/>
      </c>
      <c r="S34" s="33" t="str">
        <f>IFERROR(VLOOKUP(DATE($O$20,SUBSTITUTE($Q20,"月",""),DAY(S33)),计划事项登记表!$B$2:$C$10001,2,0),"")</f>
        <v/>
      </c>
      <c r="T34" s="33" t="str">
        <f>IFERROR(VLOOKUP(DATE($O$20,SUBSTITUTE($Q20,"月",""),DAY(T33)),计划事项登记表!$B$2:$C$10001,2,0),"")</f>
        <v/>
      </c>
      <c r="U34" s="33" t="str">
        <f>IFERROR(VLOOKUP(DATE($O$20,SUBSTITUTE($Q20,"月",""),DAY(U33)),计划事项登记表!$B$2:$C$10001,2,0),"")</f>
        <v/>
      </c>
    </row>
    <row r="35" s="16" customFormat="1" ht="13" customHeight="1"/>
    <row r="36" s="16" customFormat="1" ht="12" customHeight="1"/>
  </sheetData>
  <sheetProtection formatCells="0" insertHyperlinks="0" autoFilter="0"/>
  <mergeCells count="4">
    <mergeCell ref="D3:E3"/>
    <mergeCell ref="O3:P3"/>
    <mergeCell ref="D20:E20"/>
    <mergeCell ref="O20:P20"/>
  </mergeCells>
  <dataValidations count="5">
    <dataValidation allowBlank="1" showInputMessage="1" prompt="日期" sqref="D5:K5 O5:V5 D23:K23 O23:V23"/>
    <dataValidation allowBlank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D4:K4 O4:V4 D22:K22 O22:U22"/>
    <dataValidation type="list" allowBlank="1" showInputMessage="1" showErrorMessage="1" sqref="F3 Q3 F20:F21 Q20:Q21">
      <formula1>Sheet2!$C$3:$C$14</formula1>
    </dataValidation>
    <dataValidation allowBlank="1" prompt="日期" sqref="D6:K6 O6:V6 D8:K8 O8:V8 D10:K10 O10:V10 D12:K12 O12:V12 D14:K14 O14:V14 D24:K24 O24:V24 D26:K26 O26:V26 D28:K28 O28:V28 D30:K30 O30:V30 D32:K32 O32:V32 D34:K34 O34:V34 D16:K19 O16:V19"/>
    <dataValidation type="list" allowBlank="1" showInputMessage="1" showErrorMessage="1" sqref="D3:E3 O3:P3 D20:E21 O20:P21">
      <formula1>Sheet2!$B$3:$B$14</formula1>
    </dataValidation>
  </dataValidations>
  <pageMargins left="0.118055555555556" right="0.0784722222222222" top="0.393055555555556" bottom="0.432638888888889" header="0.196527777777778" footer="0.31458333333333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6"/>
  <sheetViews>
    <sheetView showGridLines="0" workbookViewId="0">
      <selection activeCell="N12" sqref="N12"/>
    </sheetView>
  </sheetViews>
  <sheetFormatPr defaultColWidth="8.89166666666667" defaultRowHeight="14.25" outlineLevelCol="5"/>
  <cols>
    <col min="1" max="1" width="2.33333333333333" style="4" customWidth="1"/>
    <col min="2" max="2" width="17.5583333333333" style="5" customWidth="1"/>
    <col min="3" max="3" width="24.6666666666667" style="5" customWidth="1"/>
    <col min="4" max="4" width="10.775" style="5" customWidth="1"/>
    <col min="5" max="5" width="8.89166666666667" style="4"/>
    <col min="6" max="6" width="13.6666666666667" style="4" customWidth="1"/>
    <col min="7" max="7" width="2.33333333333333" style="4" customWidth="1"/>
    <col min="8" max="16384" width="8.89166666666667" style="4"/>
  </cols>
  <sheetData>
    <row r="1" ht="38" customHeight="1" spans="2:6">
      <c r="B1" s="6" t="s">
        <v>11</v>
      </c>
      <c r="C1" s="6"/>
      <c r="D1" s="6"/>
      <c r="E1" s="6"/>
      <c r="F1" s="6"/>
    </row>
    <row r="2" ht="30" customHeight="1" spans="2:6">
      <c r="B2" s="7" t="s">
        <v>12</v>
      </c>
      <c r="C2" s="8" t="s">
        <v>13</v>
      </c>
      <c r="D2" s="9" t="s">
        <v>14</v>
      </c>
      <c r="E2" s="13"/>
      <c r="F2" s="9" t="s">
        <v>15</v>
      </c>
    </row>
    <row r="3" ht="20" customHeight="1" spans="2:6">
      <c r="B3" s="10">
        <v>44621</v>
      </c>
      <c r="C3" s="11" t="s">
        <v>16</v>
      </c>
      <c r="D3" s="12" t="s">
        <v>17</v>
      </c>
      <c r="E3" s="14">
        <f>IF(D3="","",IF(D3="是",1,-1))</f>
        <v>1</v>
      </c>
      <c r="F3" s="15"/>
    </row>
    <row r="4" ht="20" customHeight="1" spans="2:6">
      <c r="B4" s="10">
        <v>44625</v>
      </c>
      <c r="C4" s="11" t="s">
        <v>18</v>
      </c>
      <c r="D4" s="12" t="s">
        <v>17</v>
      </c>
      <c r="E4" s="14">
        <f>IF(D4="","",IF(D4="是",1,-1))</f>
        <v>1</v>
      </c>
      <c r="F4" s="15"/>
    </row>
    <row r="5" ht="20" customHeight="1" spans="2:6">
      <c r="B5" s="10">
        <v>44630</v>
      </c>
      <c r="C5" s="11" t="s">
        <v>19</v>
      </c>
      <c r="D5" s="12" t="s">
        <v>20</v>
      </c>
      <c r="E5" s="14">
        <f>IF(D5="","",IF(D5="是",1,-1))</f>
        <v>-1</v>
      </c>
      <c r="F5" s="15"/>
    </row>
    <row r="6" ht="20" customHeight="1" spans="2:6">
      <c r="B6" s="10">
        <v>44633</v>
      </c>
      <c r="C6" s="11" t="s">
        <v>21</v>
      </c>
      <c r="D6" s="12" t="s">
        <v>17</v>
      </c>
      <c r="E6" s="14">
        <f>IF(D6="","",IF(D6="是",1,-1))</f>
        <v>1</v>
      </c>
      <c r="F6" s="15"/>
    </row>
    <row r="7" ht="20" customHeight="1" spans="2:6">
      <c r="B7" s="10">
        <v>44639</v>
      </c>
      <c r="C7" s="11" t="s">
        <v>22</v>
      </c>
      <c r="D7" s="12" t="s">
        <v>17</v>
      </c>
      <c r="E7" s="14">
        <f>IF(D7="","",IF(D7="是",1,-1))</f>
        <v>1</v>
      </c>
      <c r="F7" s="15"/>
    </row>
    <row r="8" ht="20" customHeight="1" spans="2:6">
      <c r="B8" s="10">
        <v>44642</v>
      </c>
      <c r="C8" s="11" t="s">
        <v>23</v>
      </c>
      <c r="D8" s="12" t="s">
        <v>20</v>
      </c>
      <c r="E8" s="14">
        <f t="shared" ref="E8:E26" si="0">IF(D8="","",IF(D8="是",1,-1))</f>
        <v>-1</v>
      </c>
      <c r="F8" s="15"/>
    </row>
    <row r="9" ht="20" customHeight="1" spans="2:6">
      <c r="B9" s="10">
        <v>44650</v>
      </c>
      <c r="C9" s="11" t="s">
        <v>22</v>
      </c>
      <c r="D9" s="12" t="s">
        <v>17</v>
      </c>
      <c r="E9" s="14">
        <f t="shared" si="0"/>
        <v>1</v>
      </c>
      <c r="F9" s="15"/>
    </row>
    <row r="10" ht="20" customHeight="1" spans="2:6">
      <c r="B10" s="10">
        <v>44653</v>
      </c>
      <c r="C10" s="11" t="s">
        <v>24</v>
      </c>
      <c r="D10" s="12" t="s">
        <v>20</v>
      </c>
      <c r="E10" s="14">
        <f t="shared" si="0"/>
        <v>-1</v>
      </c>
      <c r="F10" s="15"/>
    </row>
    <row r="11" ht="20" customHeight="1" spans="2:6">
      <c r="B11" s="10">
        <v>44656</v>
      </c>
      <c r="C11" s="11" t="s">
        <v>25</v>
      </c>
      <c r="D11" s="12" t="s">
        <v>17</v>
      </c>
      <c r="E11" s="14">
        <f t="shared" si="0"/>
        <v>1</v>
      </c>
      <c r="F11" s="15"/>
    </row>
    <row r="12" ht="20" customHeight="1" spans="2:6">
      <c r="B12" s="10">
        <v>44666</v>
      </c>
      <c r="C12" s="11" t="s">
        <v>16</v>
      </c>
      <c r="D12" s="12" t="s">
        <v>17</v>
      </c>
      <c r="E12" s="14">
        <f t="shared" si="0"/>
        <v>1</v>
      </c>
      <c r="F12" s="15"/>
    </row>
    <row r="13" ht="20" customHeight="1" spans="2:6">
      <c r="B13" s="10">
        <v>44669</v>
      </c>
      <c r="C13" s="11" t="s">
        <v>18</v>
      </c>
      <c r="D13" s="12" t="s">
        <v>17</v>
      </c>
      <c r="E13" s="14">
        <f t="shared" si="0"/>
        <v>1</v>
      </c>
      <c r="F13" s="15"/>
    </row>
    <row r="14" ht="20" customHeight="1" spans="2:6">
      <c r="B14" s="10">
        <v>44673</v>
      </c>
      <c r="C14" s="11" t="s">
        <v>19</v>
      </c>
      <c r="D14" s="12" t="s">
        <v>17</v>
      </c>
      <c r="E14" s="14">
        <f t="shared" si="0"/>
        <v>1</v>
      </c>
      <c r="F14" s="15"/>
    </row>
    <row r="15" ht="20" customHeight="1" spans="2:6">
      <c r="B15" s="10">
        <v>44675</v>
      </c>
      <c r="C15" s="11" t="s">
        <v>21</v>
      </c>
      <c r="D15" s="12" t="s">
        <v>17</v>
      </c>
      <c r="E15" s="14">
        <f t="shared" si="0"/>
        <v>1</v>
      </c>
      <c r="F15" s="15"/>
    </row>
    <row r="16" ht="20" customHeight="1" spans="2:6">
      <c r="B16" s="10">
        <v>44660</v>
      </c>
      <c r="C16" s="11" t="s">
        <v>23</v>
      </c>
      <c r="D16" s="12" t="s">
        <v>17</v>
      </c>
      <c r="E16" s="14">
        <f t="shared" si="0"/>
        <v>1</v>
      </c>
      <c r="F16" s="15"/>
    </row>
    <row r="17" ht="20" customHeight="1" spans="2:6">
      <c r="B17" s="10">
        <v>44682</v>
      </c>
      <c r="C17" s="11" t="s">
        <v>22</v>
      </c>
      <c r="D17" s="12" t="s">
        <v>17</v>
      </c>
      <c r="E17" s="14">
        <f t="shared" si="0"/>
        <v>1</v>
      </c>
      <c r="F17" s="15"/>
    </row>
    <row r="18" ht="20" customHeight="1" spans="2:6">
      <c r="B18" s="10">
        <v>44696</v>
      </c>
      <c r="C18" s="11" t="s">
        <v>24</v>
      </c>
      <c r="D18" s="12" t="s">
        <v>17</v>
      </c>
      <c r="E18" s="14">
        <f t="shared" si="0"/>
        <v>1</v>
      </c>
      <c r="F18" s="15"/>
    </row>
    <row r="19" ht="20" customHeight="1" spans="2:6">
      <c r="B19" s="10">
        <v>44703</v>
      </c>
      <c r="C19" s="11" t="s">
        <v>25</v>
      </c>
      <c r="D19" s="12" t="s">
        <v>17</v>
      </c>
      <c r="E19" s="14">
        <f t="shared" si="0"/>
        <v>1</v>
      </c>
      <c r="F19" s="15"/>
    </row>
    <row r="20" ht="20" customHeight="1" spans="2:6">
      <c r="B20" s="10"/>
      <c r="C20" s="11"/>
      <c r="D20" s="12"/>
      <c r="E20" s="14" t="str">
        <f t="shared" si="0"/>
        <v/>
      </c>
      <c r="F20" s="15"/>
    </row>
    <row r="21" ht="20" customHeight="1" spans="2:6">
      <c r="B21" s="10"/>
      <c r="C21" s="11"/>
      <c r="D21" s="12"/>
      <c r="E21" s="14" t="str">
        <f t="shared" ref="E21:E26" si="1">IF(D21="","",IF(D21="是",1,-1))</f>
        <v/>
      </c>
      <c r="F21" s="15"/>
    </row>
    <row r="22" ht="20" customHeight="1" spans="2:6">
      <c r="B22" s="10"/>
      <c r="C22" s="11"/>
      <c r="D22" s="12"/>
      <c r="E22" s="14" t="str">
        <f t="shared" si="1"/>
        <v/>
      </c>
      <c r="F22" s="15"/>
    </row>
    <row r="23" ht="20" customHeight="1" spans="2:6">
      <c r="B23" s="10"/>
      <c r="C23" s="11"/>
      <c r="D23" s="12"/>
      <c r="E23" s="14" t="str">
        <f t="shared" si="1"/>
        <v/>
      </c>
      <c r="F23" s="15"/>
    </row>
    <row r="24" ht="20" customHeight="1" spans="2:6">
      <c r="B24" s="10"/>
      <c r="C24" s="11"/>
      <c r="D24" s="12"/>
      <c r="E24" s="14" t="str">
        <f t="shared" si="1"/>
        <v/>
      </c>
      <c r="F24" s="15"/>
    </row>
    <row r="25" ht="20" customHeight="1" spans="2:6">
      <c r="B25" s="10"/>
      <c r="C25" s="11"/>
      <c r="D25" s="12"/>
      <c r="E25" s="14" t="str">
        <f t="shared" si="1"/>
        <v/>
      </c>
      <c r="F25" s="15"/>
    </row>
    <row r="26" ht="20" customHeight="1" spans="2:6">
      <c r="B26" s="10"/>
      <c r="C26" s="11"/>
      <c r="D26" s="12"/>
      <c r="E26" s="14" t="str">
        <f t="shared" si="1"/>
        <v/>
      </c>
      <c r="F26" s="15"/>
    </row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</sheetData>
  <sheetProtection formatCells="0" insertHyperlinks="0" autoFilter="0"/>
  <mergeCells count="2">
    <mergeCell ref="B1:F1"/>
    <mergeCell ref="D2:E2"/>
  </mergeCells>
  <dataValidations count="1">
    <dataValidation type="list" allowBlank="1" showInputMessage="1" showErrorMessage="1" sqref="D3:D26">
      <formula1>"是,否"</formula1>
    </dataValidation>
  </dataValidations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72d79a3-5271-44d6-9d30-6a65a855de8e}">
            <x14:iconSet iconSet="3Symbols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1"/>
              <x14:cfIcon iconSet="3Symbols" iconId="2"/>
            </x14:iconSet>
          </x14:cfRule>
          <xm:sqref>E3:E26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4"/>
  <sheetViews>
    <sheetView showGridLines="0" workbookViewId="0">
      <selection activeCell="L17" sqref="L17"/>
    </sheetView>
  </sheetViews>
  <sheetFormatPr defaultColWidth="9" defaultRowHeight="13.5" outlineLevelCol="2"/>
  <cols>
    <col min="1" max="1" width="2.88333333333333" customWidth="1"/>
  </cols>
  <sheetData>
    <row r="2" spans="2:3">
      <c r="B2" s="2" t="s">
        <v>26</v>
      </c>
      <c r="C2" s="2"/>
    </row>
    <row r="3" spans="2:3">
      <c r="B3" s="3">
        <v>2020</v>
      </c>
      <c r="C3" s="3" t="s">
        <v>27</v>
      </c>
    </row>
    <row r="4" spans="2:3">
      <c r="B4" s="3">
        <v>2021</v>
      </c>
      <c r="C4" s="3" t="s">
        <v>28</v>
      </c>
    </row>
    <row r="5" spans="2:3">
      <c r="B5" s="3">
        <v>2022</v>
      </c>
      <c r="C5" s="3" t="s">
        <v>0</v>
      </c>
    </row>
    <row r="6" spans="2:3">
      <c r="B6" s="3">
        <v>2023</v>
      </c>
      <c r="C6" s="3" t="s">
        <v>1</v>
      </c>
    </row>
    <row r="7" spans="2:3">
      <c r="B7" s="3">
        <v>2024</v>
      </c>
      <c r="C7" s="3" t="s">
        <v>9</v>
      </c>
    </row>
    <row r="8" spans="2:3">
      <c r="B8" s="3">
        <v>2025</v>
      </c>
      <c r="C8" s="3" t="s">
        <v>10</v>
      </c>
    </row>
    <row r="9" spans="2:3">
      <c r="B9" s="3">
        <v>2026</v>
      </c>
      <c r="C9" s="3" t="s">
        <v>29</v>
      </c>
    </row>
    <row r="10" spans="2:3">
      <c r="B10" s="3">
        <v>2027</v>
      </c>
      <c r="C10" s="3" t="s">
        <v>30</v>
      </c>
    </row>
    <row r="11" spans="2:3">
      <c r="B11" s="3">
        <v>2028</v>
      </c>
      <c r="C11" s="3" t="s">
        <v>31</v>
      </c>
    </row>
    <row r="12" spans="2:3">
      <c r="B12" s="3">
        <v>2029</v>
      </c>
      <c r="C12" s="3" t="s">
        <v>32</v>
      </c>
    </row>
    <row r="13" spans="2:3">
      <c r="B13" s="3">
        <v>2030</v>
      </c>
      <c r="C13" s="3" t="s">
        <v>33</v>
      </c>
    </row>
    <row r="14" spans="2:3">
      <c r="B14" s="3">
        <v>2031</v>
      </c>
      <c r="C14" s="3" t="s">
        <v>34</v>
      </c>
    </row>
  </sheetData>
  <sheetProtection formatCells="0" insertHyperlinks="0" autoFilter="0"/>
  <mergeCells count="1">
    <mergeCell ref="B2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"/>
  <sheetViews>
    <sheetView showGridLines="0" workbookViewId="0">
      <selection activeCell="T16" sqref="T16"/>
    </sheetView>
  </sheetViews>
  <sheetFormatPr defaultColWidth="9" defaultRowHeight="14.25"/>
  <cols>
    <col min="1" max="16384" width="9" style="1"/>
  </cols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3" interlineOnOff="0" interlineColor="0" isDbSheet="0" isDashBoardSheet="0"/>
    <woSheetProps sheetStid="2" interlineOnOff="0" interlineColor="0" isDbSheet="0" isDashBoardSheet="0"/>
    <woSheetProps sheetStid="4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2" master=""/>
  <rangeList sheetStid="4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2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日历显示计划事项</vt:lpstr>
      <vt:lpstr>计划事项登记表</vt:lpstr>
      <vt:lpstr>Sheet2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ㄣ尐＂♥　倩　¶　ぬ</cp:lastModifiedBy>
  <dcterms:created xsi:type="dcterms:W3CDTF">2019-12-26T16:20:00Z</dcterms:created>
  <dcterms:modified xsi:type="dcterms:W3CDTF">2022-04-05T17:15:00Z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FC564A7AB9E4495E8D9EEC5223230B99</vt:lpwstr>
  </property>
  <property fmtid="{D5CDD505-2E9C-101B-9397-08002B2CF9AE}" pid="3" name="KSOProductBuildVer">
    <vt:lpwstr>2052-0.0.0.0</vt:lpwstr>
  </property>
  <property fmtid="{D5CDD505-2E9C-101B-9397-08002B2CF9AE}" pid="4" name="KSOTemplateUUID">
    <vt:lpwstr>v1.0_mb_sGc7L/2Py4hMkTqIZCIkZg==</vt:lpwstr>
  </property>
</Properties>
</file>