
<file path=[Content_Types].xml><?xml version="1.0" encoding="utf-8"?>
<Types xmlns="http://schemas.openxmlformats.org/package/2006/content-types">
  <Default ContentType="image/png" Extension="png"/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image/svg+xml" PartName="/xl/media/image1.sv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1" sheetId="1" r:id="rId1"/>
    <sheet name="说明" sheetId="2" r:id="rId2"/>
  </sheets>
  <definedNames>
    <definedName name="_xlnm._FilterDatabase" localSheetId="0" hidden="1">'1'!#REF!</definedName>
  </definedNames>
  <calcPr calcId="144525"/>
</workbook>
</file>

<file path=xl/sharedStrings.xml><?xml version="1.0" encoding="utf-8"?>
<sst xmlns="http://schemas.openxmlformats.org/spreadsheetml/2006/main" count="56" uniqueCount="42">
  <si>
    <t>项目</t>
  </si>
  <si>
    <t>计划数</t>
  </si>
  <si>
    <t>占比</t>
  </si>
  <si>
    <t>总计划</t>
  </si>
  <si>
    <t>日</t>
  </si>
  <si>
    <t>一</t>
  </si>
  <si>
    <t>二</t>
  </si>
  <si>
    <t>三</t>
  </si>
  <si>
    <t>四</t>
  </si>
  <si>
    <t>五</t>
  </si>
  <si>
    <t>六</t>
  </si>
  <si>
    <t>紧急</t>
  </si>
  <si>
    <t>重要</t>
  </si>
  <si>
    <t>日常</t>
  </si>
  <si>
    <t>计划摘要</t>
  </si>
  <si>
    <t>计划内容</t>
  </si>
  <si>
    <t>重要程度</t>
  </si>
  <si>
    <t>计划
天数</t>
  </si>
  <si>
    <t>计划日期</t>
  </si>
  <si>
    <t>计划结束</t>
  </si>
  <si>
    <t>实际结束</t>
  </si>
  <si>
    <t>实际推
迟天数</t>
  </si>
  <si>
    <t>预警提醒</t>
  </si>
  <si>
    <t>超期</t>
  </si>
  <si>
    <t>今天</t>
  </si>
  <si>
    <t>一周</t>
  </si>
  <si>
    <t>十天</t>
  </si>
  <si>
    <t>一月</t>
  </si>
  <si>
    <t>摘要1</t>
  </si>
  <si>
    <t>主体结构</t>
  </si>
  <si>
    <t>摘要2</t>
  </si>
  <si>
    <t>园林绿化</t>
  </si>
  <si>
    <t>摘要3</t>
  </si>
  <si>
    <t>公建道路</t>
  </si>
  <si>
    <t>摘要4</t>
  </si>
  <si>
    <t>门窗工程</t>
  </si>
  <si>
    <t>摘要5</t>
  </si>
  <si>
    <t>室内工程</t>
  </si>
  <si>
    <t>摘要6</t>
  </si>
  <si>
    <t>水电燃气</t>
  </si>
  <si>
    <t>摘要7</t>
  </si>
  <si>
    <t>电器工程</t>
  </si>
</sst>
</file>

<file path=xl/styles.xml><?xml version="1.0" encoding="utf-8"?>
<styleSheet xmlns="http://schemas.openxmlformats.org/spreadsheetml/2006/main">
  <numFmts count="12">
    <numFmt numFmtId="43" formatCode="_ * #,##0.00_ ;_ * \-#,##0.00_ ;_ * &quot;-&quot;??_ ;_ @_ "/>
    <numFmt numFmtId="41" formatCode="_ * #,##0_ ;_ * \-#,##0_ ;_ * &quot;-&quot;_ ;_ @_ "/>
    <numFmt numFmtId="176" formatCode="0&quot;天&quot;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yyyy/m/d;@"/>
    <numFmt numFmtId="178" formatCode="yyyy&quot;年&quot;"/>
    <numFmt numFmtId="179" formatCode="m&quot;月&quot;;@"/>
    <numFmt numFmtId="180" formatCode="d"/>
    <numFmt numFmtId="181" formatCode="m/d;@"/>
    <numFmt numFmtId="182" formatCode="[$-804]aaa;@"/>
    <numFmt numFmtId="183" formatCode="上午/下午h&quot;时&quot;mm&quot;分&quot;ss&quot;秒&quot;;@"/>
  </numFmts>
  <fonts count="50">
    <font>
      <sz val="11"/>
      <color indexed="8"/>
      <name val="宋体"/>
      <charset val="134"/>
    </font>
    <font>
      <sz val="11"/>
      <color theme="1"/>
      <name val="黑体"/>
      <charset val="134"/>
      <scheme val="minor"/>
    </font>
    <font>
      <sz val="12"/>
      <color indexed="8"/>
      <name val="思源黑体 Bold"/>
      <charset val="134"/>
    </font>
    <font>
      <sz val="11"/>
      <name val="思源黑体 Medium"/>
      <charset val="134"/>
    </font>
    <font>
      <sz val="11"/>
      <color indexed="8"/>
      <name val="思源黑体 Medium"/>
      <charset val="134"/>
    </font>
    <font>
      <sz val="12"/>
      <color theme="1"/>
      <name val="思源黑体 Medium"/>
      <charset val="134"/>
    </font>
    <font>
      <sz val="12"/>
      <color indexed="8"/>
      <name val="思源黑体 Medium"/>
      <charset val="134"/>
    </font>
    <font>
      <sz val="11"/>
      <color theme="1"/>
      <name val="思源黑体 Bold"/>
      <charset val="134"/>
    </font>
    <font>
      <sz val="12"/>
      <color theme="1"/>
      <name val="思源黑体 Bold"/>
      <charset val="134"/>
    </font>
    <font>
      <b/>
      <sz val="22"/>
      <color theme="0"/>
      <name val="思源黑体 Bold"/>
      <charset val="134"/>
    </font>
    <font>
      <b/>
      <sz val="24"/>
      <color theme="0"/>
      <name val="思源黑体 Bold"/>
      <charset val="134"/>
    </font>
    <font>
      <b/>
      <sz val="24"/>
      <color theme="1"/>
      <name val="思源黑体 Bold"/>
      <charset val="134"/>
    </font>
    <font>
      <b/>
      <sz val="12"/>
      <color theme="1"/>
      <name val="思源黑体 Bold"/>
      <charset val="134"/>
    </font>
    <font>
      <b/>
      <sz val="12"/>
      <color rgb="FF80A6CE"/>
      <name val="思源黑体 Bold"/>
      <charset val="134"/>
    </font>
    <font>
      <b/>
      <sz val="12"/>
      <color rgb="FF2B7FA3"/>
      <name val="思源黑体 Bold"/>
      <charset val="134"/>
    </font>
    <font>
      <b/>
      <sz val="12"/>
      <color rgb="FF8BAF1F"/>
      <name val="思源黑体 Bold"/>
      <charset val="134"/>
    </font>
    <font>
      <b/>
      <sz val="12"/>
      <color rgb="FFC89700"/>
      <name val="思源黑体 Bold"/>
      <charset val="134"/>
    </font>
    <font>
      <b/>
      <sz val="12"/>
      <color rgb="FFBB093F"/>
      <name val="思源黑体 Bold"/>
      <charset val="134"/>
    </font>
    <font>
      <sz val="12"/>
      <color rgb="FFBB093F"/>
      <name val="思源黑体 Bold"/>
      <charset val="134"/>
    </font>
    <font>
      <b/>
      <sz val="12"/>
      <color theme="0"/>
      <name val="思源黑体 Bold"/>
      <charset val="134"/>
    </font>
    <font>
      <sz val="11"/>
      <color theme="1"/>
      <name val="思源黑体 Medium"/>
      <charset val="134"/>
    </font>
    <font>
      <b/>
      <sz val="14"/>
      <color theme="1" tint="0.25"/>
      <name val="思源黑体 Bold"/>
      <charset val="134"/>
    </font>
    <font>
      <b/>
      <sz val="11"/>
      <color theme="0"/>
      <name val="思源黑体 Bold"/>
      <charset val="134"/>
    </font>
    <font>
      <sz val="11"/>
      <color theme="1" tint="0.25"/>
      <name val="思源黑体 Bold"/>
      <charset val="134"/>
    </font>
    <font>
      <b/>
      <sz val="11"/>
      <color theme="1"/>
      <name val="思源黑体 Bold"/>
      <charset val="134"/>
    </font>
    <font>
      <b/>
      <sz val="10"/>
      <color theme="0"/>
      <name val="思源黑体 Bold"/>
      <charset val="134"/>
    </font>
    <font>
      <sz val="11"/>
      <color rgb="FFFF0000"/>
      <name val="思源黑体 Medium"/>
      <charset val="2"/>
    </font>
    <font>
      <sz val="14"/>
      <color theme="1"/>
      <name val="思源黑体 Bold"/>
      <charset val="134"/>
    </font>
    <font>
      <sz val="11"/>
      <color theme="1"/>
      <name val="宋体"/>
      <charset val="134"/>
    </font>
    <font>
      <sz val="11"/>
      <color indexed="8"/>
      <name val="思源黑体 Bold"/>
      <charset val="134"/>
    </font>
    <font>
      <sz val="12"/>
      <name val="思源黑体 Medium"/>
      <charset val="134"/>
    </font>
    <font>
      <sz val="11"/>
      <color indexed="8"/>
      <name val="黑体"/>
      <charset val="134"/>
      <scheme val="minor"/>
    </font>
    <font>
      <sz val="11"/>
      <color theme="0"/>
      <name val="黑体"/>
      <charset val="134"/>
      <scheme val="minor"/>
    </font>
    <font>
      <b/>
      <sz val="11"/>
      <color rgb="FF3F3F3F"/>
      <name val="黑体"/>
      <charset val="134"/>
      <scheme val="minor"/>
    </font>
    <font>
      <sz val="11"/>
      <color rgb="FF9C0006"/>
      <name val="黑体"/>
      <charset val="134"/>
      <scheme val="minor"/>
    </font>
    <font>
      <sz val="11"/>
      <color rgb="FF3F3F76"/>
      <name val="黑体"/>
      <charset val="134"/>
      <scheme val="minor"/>
    </font>
    <font>
      <sz val="11"/>
      <color rgb="FF006100"/>
      <name val="黑体"/>
      <charset val="134"/>
      <scheme val="minor"/>
    </font>
    <font>
      <u/>
      <sz val="11"/>
      <color rgb="FF800080"/>
      <name val="黑体"/>
      <charset val="134"/>
      <scheme val="minor"/>
    </font>
    <font>
      <b/>
      <sz val="11"/>
      <color theme="3"/>
      <name val="黑体"/>
      <charset val="134"/>
      <scheme val="minor"/>
    </font>
    <font>
      <sz val="11"/>
      <color rgb="FF9C6500"/>
      <name val="黑体"/>
      <charset val="134"/>
      <scheme val="minor"/>
    </font>
    <font>
      <b/>
      <sz val="11"/>
      <color rgb="FFFA7D00"/>
      <name val="黑体"/>
      <charset val="134"/>
      <scheme val="minor"/>
    </font>
    <font>
      <u/>
      <sz val="11"/>
      <color rgb="FF0000FF"/>
      <name val="黑体"/>
      <charset val="134"/>
      <scheme val="minor"/>
    </font>
    <font>
      <sz val="11"/>
      <color rgb="FFFA7D00"/>
      <name val="黑体"/>
      <charset val="134"/>
      <scheme val="minor"/>
    </font>
    <font>
      <i/>
      <sz val="11"/>
      <color rgb="FF7F7F7F"/>
      <name val="黑体"/>
      <charset val="134"/>
      <scheme val="minor"/>
    </font>
    <font>
      <sz val="11"/>
      <color rgb="FFFF0000"/>
      <name val="黑体"/>
      <charset val="134"/>
      <scheme val="minor"/>
    </font>
    <font>
      <b/>
      <sz val="11"/>
      <color rgb="FFFFFFFF"/>
      <name val="黑体"/>
      <charset val="134"/>
      <scheme val="minor"/>
    </font>
    <font>
      <b/>
      <sz val="18"/>
      <color theme="3"/>
      <name val="黑体"/>
      <charset val="134"/>
      <scheme val="minor"/>
    </font>
    <font>
      <b/>
      <sz val="15"/>
      <color theme="3"/>
      <name val="黑体"/>
      <charset val="134"/>
      <scheme val="minor"/>
    </font>
    <font>
      <b/>
      <sz val="13"/>
      <color theme="3"/>
      <name val="黑体"/>
      <charset val="134"/>
      <scheme val="minor"/>
    </font>
    <font>
      <b/>
      <sz val="11"/>
      <color theme="1"/>
      <name val="黑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B7FA3"/>
        <bgColor indexed="64"/>
      </patternFill>
    </fill>
    <fill>
      <patternFill patternType="solid">
        <fgColor rgb="FFB8DDEC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B3DD3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599993896298105"/>
        <bgColor indexed="64"/>
      </patternFill>
    </fill>
  </fills>
  <borders count="31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 style="thin">
        <color theme="0" tint="-0.35"/>
      </left>
      <right/>
      <top/>
      <bottom style="thin">
        <color theme="0" tint="-0.35"/>
      </bottom>
      <diagonal/>
    </border>
    <border>
      <left/>
      <right style="thin">
        <color theme="0" tint="-0.35"/>
      </right>
      <top/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/>
      <top style="thin">
        <color theme="0" tint="-0.35"/>
      </top>
      <bottom style="thin">
        <color theme="0" tint="-0.35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15"/>
      </left>
      <right/>
      <top style="thin">
        <color theme="0" tint="-0.15"/>
      </top>
      <bottom/>
      <diagonal/>
    </border>
    <border>
      <left style="thin">
        <color theme="0" tint="-0.15"/>
      </left>
      <right/>
      <top/>
      <bottom/>
      <diagonal/>
    </border>
    <border>
      <left style="thin">
        <color theme="0" tint="-0.15"/>
      </left>
      <right/>
      <top/>
      <bottom style="thin">
        <color theme="0" tint="-0.1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 tint="-0.35"/>
      </top>
      <bottom style="hair">
        <color theme="0" tint="-0.35"/>
      </bottom>
      <diagonal/>
    </border>
    <border>
      <left/>
      <right/>
      <top style="hair">
        <color theme="0" tint="-0.35"/>
      </top>
      <bottom style="hair">
        <color theme="0" tint="-0.35"/>
      </bottom>
      <diagonal/>
    </border>
    <border>
      <left/>
      <right/>
      <top style="thin">
        <color theme="0" tint="-0.15"/>
      </top>
      <bottom/>
      <diagonal/>
    </border>
    <border>
      <left/>
      <right style="thin">
        <color theme="0" tint="-0.15"/>
      </right>
      <top style="thin">
        <color theme="0" tint="-0.15"/>
      </top>
      <bottom/>
      <diagonal/>
    </border>
    <border>
      <left/>
      <right style="thin">
        <color theme="0" tint="-0.15"/>
      </right>
      <top/>
      <bottom/>
      <diagonal/>
    </border>
    <border>
      <left/>
      <right/>
      <top/>
      <bottom style="thin">
        <color theme="0" tint="-0.15"/>
      </bottom>
      <diagonal/>
    </border>
    <border>
      <left/>
      <right style="thin">
        <color theme="0" tint="-0.15"/>
      </right>
      <top/>
      <bottom style="thin">
        <color theme="0" tint="-0.15"/>
      </bottom>
      <diagonal/>
    </border>
    <border>
      <left/>
      <right style="thin">
        <color theme="0" tint="-0.35"/>
      </right>
      <top style="thin">
        <color theme="0" tint="-0.35"/>
      </top>
      <bottom style="hair">
        <color theme="0" tint="-0.35"/>
      </bottom>
      <diagonal/>
    </border>
    <border>
      <left/>
      <right style="thin">
        <color theme="0" tint="-0.35"/>
      </right>
      <top style="hair">
        <color theme="0" tint="-0.35"/>
      </top>
      <bottom style="hair">
        <color theme="0" tint="-0.3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1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5" fillId="16" borderId="24" applyNumberFormat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21" borderId="26" applyNumberFormat="0" applyFont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7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8" fillId="0" borderId="25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1" borderId="23" applyNumberFormat="0" applyAlignment="0" applyProtection="0">
      <alignment vertical="center"/>
    </xf>
    <xf numFmtId="0" fontId="40" fillId="11" borderId="24" applyNumberFormat="0" applyAlignment="0" applyProtection="0">
      <alignment vertical="center"/>
    </xf>
    <xf numFmtId="0" fontId="45" fillId="32" borderId="28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42" fillId="0" borderId="27" applyNumberFormat="0" applyFill="0" applyAlignment="0" applyProtection="0">
      <alignment vertical="center"/>
    </xf>
    <xf numFmtId="0" fontId="49" fillId="0" borderId="30" applyNumberFormat="0" applyFill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177" fontId="8" fillId="2" borderId="0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right" vertical="center"/>
    </xf>
    <xf numFmtId="9" fontId="14" fillId="2" borderId="0" xfId="0" applyNumberFormat="1" applyFont="1" applyFill="1" applyAlignment="1">
      <alignment horizontal="center" vertical="center"/>
    </xf>
    <xf numFmtId="9" fontId="12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right" vertical="center"/>
    </xf>
    <xf numFmtId="0" fontId="15" fillId="5" borderId="0" xfId="0" applyFont="1" applyFill="1" applyAlignment="1">
      <alignment horizontal="right" vertical="center"/>
    </xf>
    <xf numFmtId="9" fontId="15" fillId="2" borderId="0" xfId="0" applyNumberFormat="1" applyFont="1" applyFill="1" applyAlignment="1">
      <alignment horizontal="center" vertical="center"/>
    </xf>
    <xf numFmtId="0" fontId="12" fillId="2" borderId="1" xfId="0" applyFont="1" applyFill="1" applyBorder="1" applyAlignment="1">
      <alignment horizontal="right" vertical="center"/>
    </xf>
    <xf numFmtId="0" fontId="12" fillId="2" borderId="2" xfId="0" applyFont="1" applyFill="1" applyBorder="1" applyAlignment="1">
      <alignment horizontal="right" vertical="center"/>
    </xf>
    <xf numFmtId="0" fontId="16" fillId="5" borderId="0" xfId="0" applyFont="1" applyFill="1" applyAlignment="1">
      <alignment horizontal="right" vertical="center"/>
    </xf>
    <xf numFmtId="9" fontId="16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right" vertical="center"/>
    </xf>
    <xf numFmtId="9" fontId="18" fillId="2" borderId="0" xfId="0" applyNumberFormat="1" applyFont="1" applyFill="1" applyBorder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176" fontId="20" fillId="2" borderId="4" xfId="0" applyNumberFormat="1" applyFont="1" applyFill="1" applyBorder="1" applyAlignment="1">
      <alignment horizontal="center" vertical="center"/>
    </xf>
    <xf numFmtId="177" fontId="20" fillId="2" borderId="4" xfId="0" applyNumberFormat="1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176" fontId="20" fillId="2" borderId="7" xfId="0" applyNumberFormat="1" applyFont="1" applyFill="1" applyBorder="1" applyAlignment="1">
      <alignment horizontal="center" vertical="center"/>
    </xf>
    <xf numFmtId="177" fontId="20" fillId="2" borderId="7" xfId="0" applyNumberFormat="1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76" fontId="20" fillId="0" borderId="7" xfId="0" applyNumberFormat="1" applyFont="1" applyFill="1" applyBorder="1" applyAlignment="1">
      <alignment horizontal="center" vertical="center"/>
    </xf>
    <xf numFmtId="177" fontId="20" fillId="0" borderId="4" xfId="0" applyNumberFormat="1" applyFont="1" applyFill="1" applyBorder="1" applyAlignment="1">
      <alignment horizontal="center" vertical="center"/>
    </xf>
    <xf numFmtId="177" fontId="20" fillId="0" borderId="7" xfId="0" applyNumberFormat="1" applyFont="1" applyFill="1" applyBorder="1" applyAlignment="1">
      <alignment horizontal="center" vertical="center"/>
    </xf>
    <xf numFmtId="177" fontId="20" fillId="0" borderId="7" xfId="0" applyNumberFormat="1" applyFont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12" fillId="2" borderId="0" xfId="0" applyNumberFormat="1" applyFont="1" applyFill="1" applyAlignment="1">
      <alignment horizontal="center" vertical="center"/>
    </xf>
    <xf numFmtId="178" fontId="21" fillId="2" borderId="0" xfId="0" applyNumberFormat="1" applyFont="1" applyFill="1" applyBorder="1" applyAlignment="1">
      <alignment horizontal="center" vertical="center"/>
    </xf>
    <xf numFmtId="179" fontId="12" fillId="2" borderId="0" xfId="0" applyNumberFormat="1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180" fontId="23" fillId="0" borderId="10" xfId="0" applyNumberFormat="1" applyFont="1" applyFill="1" applyBorder="1" applyAlignment="1">
      <alignment horizontal="center" vertical="center"/>
    </xf>
    <xf numFmtId="180" fontId="23" fillId="0" borderId="11" xfId="0" applyNumberFormat="1" applyFont="1" applyFill="1" applyBorder="1" applyAlignment="1">
      <alignment horizontal="center" vertical="center"/>
    </xf>
    <xf numFmtId="180" fontId="23" fillId="0" borderId="12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Alignment="1">
      <alignment horizontal="center" vertical="center"/>
    </xf>
    <xf numFmtId="180" fontId="24" fillId="2" borderId="0" xfId="0" applyNumberFormat="1" applyFont="1" applyFill="1" applyAlignment="1">
      <alignment horizontal="center" vertical="center"/>
    </xf>
    <xf numFmtId="0" fontId="19" fillId="3" borderId="3" xfId="0" applyNumberFormat="1" applyFont="1" applyFill="1" applyBorder="1" applyAlignment="1">
      <alignment horizontal="center" vertical="center" wrapText="1"/>
    </xf>
    <xf numFmtId="177" fontId="19" fillId="3" borderId="3" xfId="0" applyNumberFormat="1" applyFont="1" applyFill="1" applyBorder="1" applyAlignment="1">
      <alignment horizontal="center" vertical="center" wrapText="1"/>
    </xf>
    <xf numFmtId="181" fontId="25" fillId="3" borderId="3" xfId="0" applyNumberFormat="1" applyFont="1" applyFill="1" applyBorder="1" applyAlignment="1">
      <alignment horizontal="center" vertical="center"/>
    </xf>
    <xf numFmtId="0" fontId="19" fillId="3" borderId="3" xfId="0" applyNumberFormat="1" applyFont="1" applyFill="1" applyBorder="1" applyAlignment="1">
      <alignment horizontal="center" vertical="center"/>
    </xf>
    <xf numFmtId="182" fontId="25" fillId="3" borderId="13" xfId="0" applyNumberFormat="1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176" fontId="20" fillId="0" borderId="4" xfId="0" applyNumberFormat="1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83" fontId="21" fillId="2" borderId="0" xfId="0" applyNumberFormat="1" applyFont="1" applyFill="1" applyBorder="1" applyAlignment="1">
      <alignment vertical="center"/>
    </xf>
    <xf numFmtId="179" fontId="21" fillId="2" borderId="0" xfId="0" applyNumberFormat="1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center" vertical="center"/>
    </xf>
    <xf numFmtId="183" fontId="12" fillId="2" borderId="0" xfId="0" applyNumberFormat="1" applyFont="1" applyFill="1" applyBorder="1" applyAlignment="1"/>
    <xf numFmtId="0" fontId="19" fillId="7" borderId="0" xfId="0" applyFont="1" applyFill="1" applyBorder="1" applyAlignment="1">
      <alignment horizontal="center" vertical="center"/>
    </xf>
    <xf numFmtId="180" fontId="23" fillId="0" borderId="16" xfId="0" applyNumberFormat="1" applyFont="1" applyFill="1" applyBorder="1" applyAlignment="1">
      <alignment horizontal="center" vertical="center"/>
    </xf>
    <xf numFmtId="180" fontId="23" fillId="0" borderId="17" xfId="0" applyNumberFormat="1" applyFont="1" applyFill="1" applyBorder="1" applyAlignment="1">
      <alignment horizontal="center" vertical="center"/>
    </xf>
    <xf numFmtId="180" fontId="23" fillId="0" borderId="0" xfId="0" applyNumberFormat="1" applyFont="1" applyFill="1" applyBorder="1" applyAlignment="1">
      <alignment horizontal="center" vertical="center"/>
    </xf>
    <xf numFmtId="180" fontId="23" fillId="0" borderId="18" xfId="0" applyNumberFormat="1" applyFont="1" applyFill="1" applyBorder="1" applyAlignment="1">
      <alignment horizontal="center" vertical="center"/>
    </xf>
    <xf numFmtId="180" fontId="23" fillId="0" borderId="19" xfId="0" applyNumberFormat="1" applyFont="1" applyFill="1" applyBorder="1" applyAlignment="1">
      <alignment horizontal="center" vertical="center"/>
    </xf>
    <xf numFmtId="180" fontId="23" fillId="0" borderId="20" xfId="0" applyNumberFormat="1" applyFont="1" applyFill="1" applyBorder="1" applyAlignment="1">
      <alignment horizontal="center" vertical="center"/>
    </xf>
    <xf numFmtId="180" fontId="7" fillId="2" borderId="0" xfId="0" applyNumberFormat="1" applyFont="1" applyFill="1" applyAlignment="1">
      <alignment horizontal="center" vertical="center"/>
    </xf>
    <xf numFmtId="0" fontId="8" fillId="2" borderId="0" xfId="0" applyFont="1" applyFill="1">
      <alignment vertical="center"/>
    </xf>
    <xf numFmtId="0" fontId="28" fillId="2" borderId="0" xfId="0" applyFont="1" applyFill="1">
      <alignment vertical="center"/>
    </xf>
    <xf numFmtId="0" fontId="2" fillId="0" borderId="0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theme="0"/>
        </patternFill>
      </fill>
    </dxf>
    <dxf>
      <fill>
        <gradientFill degree="90">
          <stop position="0">
            <color theme="0"/>
          </stop>
          <stop position="1">
            <color rgb="FFB3DD3D"/>
          </stop>
        </gradientFill>
      </fill>
    </dxf>
    <dxf>
      <fill>
        <gradientFill degree="90">
          <stop position="0">
            <color theme="0"/>
          </stop>
          <stop position="1">
            <color rgb="FFFFC30E"/>
          </stop>
        </gradientFill>
      </fill>
    </dxf>
  </dxfs>
  <tableStyles count="0" defaultTableStyle="TableStyleMedium2" defaultPivotStyle="PivotStyleLight16"/>
  <colors>
    <mruColors>
      <color rgb="00FFEFBE"/>
      <color rgb="00FF5C61"/>
      <color rgb="00FFD0D1"/>
      <color rgb="00FFA7AA"/>
      <color rgb="00B8DDEC"/>
      <color rgb="0080A6CE"/>
      <color rgb="00000000"/>
      <color rgb="007CBFDC"/>
      <color rgb="002B7FA3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6" Type="http://schemas.microsoft.com/office/2011/relationships/chartColorStyle" Target="colors1.xml"/><Relationship Id="rId5" Type="http://schemas.microsoft.com/office/2011/relationships/chartStyle" Target="style1.xml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62737015663644"/>
          <c:y val="0.06875"/>
          <c:w val="0.927452596867271"/>
          <c:h val="0.8016875"/>
        </c:manualLayout>
      </c:layout>
      <c:barChart>
        <c:barDir val="col"/>
        <c:grouping val="clustered"/>
        <c:varyColors val="0"/>
        <c:ser>
          <c:idx val="0"/>
          <c:order val="0"/>
          <c:spPr>
            <a:blipFill rotWithShape="1"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 rotWithShape="1">
                <a:blip xmlns:r="http://schemas.openxmlformats.org/officeDocument/2006/relationships" r:embed="rId2"/>
                <a:stretch>
                  <a:fillRect/>
                </a:stretch>
              </a:blip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blipFill rotWithShape="1"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blipFill rotWithShape="1"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思源黑体 Bold" panose="020B0800000000000000" charset="-122"/>
                    <a:ea typeface="思源黑体 Bold" panose="020B0800000000000000" charset="-122"/>
                    <a:cs typeface="思源黑体 Bold" panose="020B0800000000000000" charset="-122"/>
                    <a:sym typeface="思源黑体 Bold" panose="020B0800000000000000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('1'!$B$6,'1'!$B$8,'1'!$B$10,'1'!$B$12)</c:f>
              <c:strCache>
                <c:ptCount val="4"/>
                <c:pt idx="0">
                  <c:v>总计划</c:v>
                </c:pt>
                <c:pt idx="1">
                  <c:v>紧急</c:v>
                </c:pt>
                <c:pt idx="2">
                  <c:v>重要</c:v>
                </c:pt>
                <c:pt idx="3">
                  <c:v>日常</c:v>
                </c:pt>
              </c:strCache>
            </c:strRef>
          </c:cat>
          <c:val>
            <c:numRef>
              <c:f>('1'!$G$6,'1'!$G$8,'1'!$G$10,'1'!$G$12)</c:f>
              <c:numCache>
                <c:formatCode>0%</c:formatCode>
                <c:ptCount val="4"/>
                <c:pt idx="0">
                  <c:v>1</c:v>
                </c:pt>
                <c:pt idx="1">
                  <c:v>0.428571428571429</c:v>
                </c:pt>
                <c:pt idx="2">
                  <c:v>0.285714285714286</c:v>
                </c:pt>
                <c:pt idx="3">
                  <c:v>0.285714285714286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455917935"/>
        <c:axId val="594571154"/>
      </c:barChart>
      <c:catAx>
        <c:axId val="455917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黑体 Bold" panose="020B0800000000000000" charset="-122"/>
                <a:ea typeface="思源黑体 Bold" panose="020B0800000000000000" charset="-122"/>
                <a:cs typeface="思源黑体 Bold" panose="020B0800000000000000" charset="-122"/>
                <a:sym typeface="思源黑体 Bold" panose="020B0800000000000000" charset="-122"/>
              </a:defRPr>
            </a:pPr>
          </a:p>
        </c:txPr>
        <c:crossAx val="594571154"/>
        <c:crosses val="autoZero"/>
        <c:auto val="1"/>
        <c:lblAlgn val="ctr"/>
        <c:lblOffset val="100"/>
        <c:noMultiLvlLbl val="0"/>
      </c:catAx>
      <c:valAx>
        <c:axId val="59457115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黑体 Bold" panose="020B0800000000000000" charset="-122"/>
                <a:ea typeface="思源黑体 Bold" panose="020B0800000000000000" charset="-122"/>
                <a:cs typeface="思源黑体 Bold" panose="020B0800000000000000" charset="-122"/>
                <a:sym typeface="思源黑体 Bold" panose="020B0800000000000000" charset="-122"/>
              </a:defRPr>
            </a:pPr>
          </a:p>
        </c:txPr>
        <c:crossAx val="45591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00" b="1">
          <a:latin typeface="思源黑体 Bold" panose="020B0800000000000000" charset="-122"/>
          <a:ea typeface="思源黑体 Bold" panose="020B0800000000000000" charset="-122"/>
          <a:cs typeface="思源黑体 Bold" panose="020B0800000000000000" charset="-122"/>
          <a:sym typeface="思源黑体 Bold" panose="020B08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svg"/><Relationship Id="rId2" Type="http://schemas.openxmlformats.org/officeDocument/2006/relationships/image" Target="../media/image5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264160</xdr:colOff>
      <xdr:row>3</xdr:row>
      <xdr:rowOff>60325</xdr:rowOff>
    </xdr:from>
    <xdr:to>
      <xdr:col>14</xdr:col>
      <xdr:colOff>114300</xdr:colOff>
      <xdr:row>12</xdr:row>
      <xdr:rowOff>102235</xdr:rowOff>
    </xdr:to>
    <xdr:graphicFrame>
      <xdr:nvGraphicFramePr>
        <xdr:cNvPr id="5" name="图表 4"/>
        <xdr:cNvGraphicFramePr/>
      </xdr:nvGraphicFramePr>
      <xdr:xfrm>
        <a:off x="4350385" y="1355725"/>
        <a:ext cx="4119880" cy="20866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66675</xdr:colOff>
      <xdr:row>3</xdr:row>
      <xdr:rowOff>47625</xdr:rowOff>
    </xdr:from>
    <xdr:to>
      <xdr:col>6</xdr:col>
      <xdr:colOff>850265</xdr:colOff>
      <xdr:row>12</xdr:row>
      <xdr:rowOff>123825</xdr:rowOff>
    </xdr:to>
    <xdr:sp>
      <xdr:nvSpPr>
        <xdr:cNvPr id="7" name="任意多边形 6"/>
        <xdr:cNvSpPr/>
      </xdr:nvSpPr>
      <xdr:spPr>
        <a:xfrm>
          <a:off x="200025" y="1343025"/>
          <a:ext cx="3869690" cy="2120900"/>
        </a:xfrm>
        <a:custGeom>
          <a:avLst/>
          <a:gdLst>
            <a:gd name="connsiteX0" fmla="*/ 0 w 6090"/>
            <a:gd name="connsiteY0" fmla="*/ 330 h 3120"/>
            <a:gd name="connsiteX1" fmla="*/ 300 w 6090"/>
            <a:gd name="connsiteY1" fmla="*/ 0 h 3120"/>
            <a:gd name="connsiteX2" fmla="*/ 5745 w 6090"/>
            <a:gd name="connsiteY2" fmla="*/ 30 h 3120"/>
            <a:gd name="connsiteX3" fmla="*/ 6060 w 6090"/>
            <a:gd name="connsiteY3" fmla="*/ 360 h 3120"/>
            <a:gd name="connsiteX4" fmla="*/ 6090 w 6090"/>
            <a:gd name="connsiteY4" fmla="*/ 2670 h 3120"/>
            <a:gd name="connsiteX5" fmla="*/ 5790 w 6090"/>
            <a:gd name="connsiteY5" fmla="*/ 3120 h 3120"/>
            <a:gd name="connsiteX6" fmla="*/ 330 w 6090"/>
            <a:gd name="connsiteY6" fmla="*/ 3090 h 3120"/>
            <a:gd name="connsiteX7" fmla="*/ 15 w 6090"/>
            <a:gd name="connsiteY7" fmla="*/ 2775 h 3120"/>
            <a:gd name="connsiteX8" fmla="*/ 0 w 6090"/>
            <a:gd name="connsiteY8" fmla="*/ 330 h 31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6090" h="3120">
              <a:moveTo>
                <a:pt x="0" y="330"/>
              </a:moveTo>
              <a:cubicBezTo>
                <a:pt x="0" y="46"/>
                <a:pt x="16" y="0"/>
                <a:pt x="300" y="0"/>
              </a:cubicBezTo>
              <a:lnTo>
                <a:pt x="5745" y="30"/>
              </a:lnTo>
              <a:cubicBezTo>
                <a:pt x="6029" y="30"/>
                <a:pt x="6060" y="76"/>
                <a:pt x="6060" y="360"/>
              </a:cubicBezTo>
              <a:lnTo>
                <a:pt x="6090" y="2670"/>
              </a:lnTo>
              <a:cubicBezTo>
                <a:pt x="6090" y="2954"/>
                <a:pt x="6074" y="3120"/>
                <a:pt x="5790" y="3120"/>
              </a:cubicBezTo>
              <a:lnTo>
                <a:pt x="330" y="3090"/>
              </a:lnTo>
              <a:cubicBezTo>
                <a:pt x="46" y="3090"/>
                <a:pt x="15" y="3059"/>
                <a:pt x="15" y="2775"/>
              </a:cubicBezTo>
              <a:lnTo>
                <a:pt x="0" y="330"/>
              </a:lnTo>
              <a:close/>
            </a:path>
          </a:pathLst>
        </a:custGeom>
        <a:noFill/>
        <a:ln w="952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219075</xdr:colOff>
      <xdr:row>1</xdr:row>
      <xdr:rowOff>390525</xdr:rowOff>
    </xdr:from>
    <xdr:to>
      <xdr:col>1</xdr:col>
      <xdr:colOff>646430</xdr:colOff>
      <xdr:row>1</xdr:row>
      <xdr:rowOff>817880</xdr:rowOff>
    </xdr:to>
    <xdr:pic>
      <xdr:nvPicPr>
        <xdr:cNvPr id="8" name="图片 7" descr="32313534353636323b32313534353635313bd0a3d4b0cda8d6aa"/>
        <xdr:cNvPicPr>
          <a:picLocks noChangeAspect="1"/>
        </xdr:cNvPicPr>
      </xdr:nvPicPr>
      <xdr:blipFill>
        <a:blip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52425" y="504825"/>
          <a:ext cx="427355" cy="427355"/>
        </a:xfrm>
        <a:prstGeom prst="rect">
          <a:avLst/>
        </a:prstGeom>
      </xdr:spPr>
    </xdr:pic>
    <xdr:clientData/>
  </xdr:twoCellAnchor>
  <xdr:twoCellAnchor>
    <xdr:from>
      <xdr:col>1</xdr:col>
      <xdr:colOff>762000</xdr:colOff>
      <xdr:row>1</xdr:row>
      <xdr:rowOff>180975</xdr:rowOff>
    </xdr:from>
    <xdr:to>
      <xdr:col>10</xdr:col>
      <xdr:colOff>359410</xdr:colOff>
      <xdr:row>2</xdr:row>
      <xdr:rowOff>22225</xdr:rowOff>
    </xdr:to>
    <xdr:grpSp>
      <xdr:nvGrpSpPr>
        <xdr:cNvPr id="11" name="组合 10"/>
        <xdr:cNvGrpSpPr/>
      </xdr:nvGrpSpPr>
      <xdr:grpSpPr>
        <a:xfrm>
          <a:off x="895350" y="295275"/>
          <a:ext cx="5988685" cy="908050"/>
          <a:chOff x="1350" y="420"/>
          <a:chExt cx="9431" cy="1444"/>
        </a:xfrm>
      </xdr:grpSpPr>
      <xdr:sp>
        <xdr:nvSpPr>
          <xdr:cNvPr id="9" name="文本框 8"/>
          <xdr:cNvSpPr txBox="1"/>
        </xdr:nvSpPr>
        <xdr:spPr>
          <a:xfrm>
            <a:off x="1350" y="1200"/>
            <a:ext cx="9431" cy="664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400" i="1">
                <a:solidFill>
                  <a:schemeClr val="bg1"/>
                </a:solidFill>
                <a:latin typeface="思源黑体 Bold" panose="020B0800000000000000" charset="-122"/>
                <a:ea typeface="思源黑体 Bold" panose="020B0800000000000000" charset="-122"/>
              </a:rPr>
              <a:t>Gantt chart of work plan and task schedule</a:t>
            </a:r>
            <a:endParaRPr lang="zh-CN" altLang="en-US" sz="1400" i="1">
              <a:solidFill>
                <a:schemeClr val="bg1"/>
              </a:solidFill>
              <a:latin typeface="思源黑体 Bold" panose="020B0800000000000000" charset="-122"/>
              <a:ea typeface="思源黑体 Bold" panose="020B0800000000000000" charset="-12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1350" y="420"/>
            <a:ext cx="9431" cy="836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2800" b="1">
                <a:solidFill>
                  <a:schemeClr val="bg1"/>
                </a:solidFill>
                <a:latin typeface="思源黑体 Bold" panose="020B0800000000000000" charset="-122"/>
                <a:ea typeface="思源黑体 Bold" panose="020B0800000000000000" charset="-122"/>
              </a:rPr>
              <a:t>工作计划任务进度甘特表</a:t>
            </a:r>
            <a:endParaRPr lang="zh-CN" altLang="en-US" sz="2800" b="1">
              <a:solidFill>
                <a:schemeClr val="bg1"/>
              </a:solidFill>
              <a:latin typeface="思源黑体 Bold" panose="020B0800000000000000" charset="-122"/>
              <a:ea typeface="思源黑体 Bold" panose="020B0800000000000000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390525</xdr:colOff>
      <xdr:row>0</xdr:row>
      <xdr:rowOff>66675</xdr:rowOff>
    </xdr:from>
    <xdr:to>
      <xdr:col>15</xdr:col>
      <xdr:colOff>83820</xdr:colOff>
      <xdr:row>76</xdr:row>
      <xdr:rowOff>106045</xdr:rowOff>
    </xdr:to>
    <xdr:grpSp>
      <xdr:nvGrpSpPr>
        <xdr:cNvPr id="2" name="组合 1"/>
        <xdr:cNvGrpSpPr/>
      </xdr:nvGrpSpPr>
      <xdr:grpSpPr>
        <a:xfrm>
          <a:off x="390525" y="66675"/>
          <a:ext cx="9980295" cy="13069570"/>
          <a:chOff x="1929" y="676"/>
          <a:chExt cx="15687" cy="20582"/>
        </a:xfrm>
      </xdr:grpSpPr>
      <xdr:sp>
        <xdr:nvSpPr>
          <xdr:cNvPr id="3" name="矩形 1"/>
          <xdr:cNvSpPr/>
        </xdr:nvSpPr>
        <xdr:spPr>
          <a:xfrm>
            <a:off x="1940" y="676"/>
            <a:ext cx="15676" cy="20582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127000" sx="101000" sy="101000" algn="ctr" rotWithShape="0">
              <a:schemeClr val="bg1">
                <a:lumMod val="75000"/>
                <a:alpha val="3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pic>
        <xdr:nvPicPr>
          <xdr:cNvPr id="4" name="图片 3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2612" y="7630"/>
            <a:ext cx="5350" cy="1847"/>
          </a:xfrm>
          <a:prstGeom prst="rect">
            <a:avLst/>
          </a:prstGeom>
          <a:noFill/>
          <a:ln w="9525">
            <a:noFill/>
          </a:ln>
        </xdr:spPr>
      </xdr:pic>
      <xdr:grpSp>
        <xdr:nvGrpSpPr>
          <xdr:cNvPr id="5" name="组合 102"/>
          <xdr:cNvGrpSpPr/>
        </xdr:nvGrpSpPr>
        <xdr:grpSpPr>
          <a:xfrm>
            <a:off x="1929" y="1552"/>
            <a:ext cx="7686" cy="1159"/>
            <a:chOff x="-48" y="701"/>
            <a:chExt cx="6845" cy="1248"/>
          </a:xfrm>
        </xdr:grpSpPr>
        <xdr:sp>
          <xdr:nvSpPr>
            <xdr:cNvPr id="6" name="矩形 5"/>
            <xdr:cNvSpPr/>
          </xdr:nvSpPr>
          <xdr:spPr>
            <a:xfrm>
              <a:off x="-48" y="717"/>
              <a:ext cx="170" cy="737"/>
            </a:xfrm>
            <a:prstGeom prst="rect">
              <a:avLst/>
            </a:prstGeom>
            <a:solidFill>
              <a:srgbClr val="FF283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7" name="文本框 6"/>
            <xdr:cNvSpPr txBox="1"/>
          </xdr:nvSpPr>
          <xdr:spPr>
            <a:xfrm>
              <a:off x="166" y="701"/>
              <a:ext cx="6631" cy="1036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稻壳儿</a:t>
              </a:r>
              <a:r>
                <a:rPr lang="zh-CN" altLang="en-US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表格</a:t>
              </a:r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模板使用说明</a:t>
              </a:r>
              <a:endParaRPr lang="en-US" altLang="zh-CN" sz="2600" kern="100"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8" name="文本框 7"/>
            <xdr:cNvSpPr txBox="1"/>
          </xdr:nvSpPr>
          <xdr:spPr>
            <a:xfrm>
              <a:off x="74" y="1481"/>
              <a:ext cx="5912" cy="4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（本页为说明页，用户使用模板时可删除本页内容）</a:t>
              </a:r>
              <a:endPara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9" name="组合 8"/>
          <xdr:cNvGrpSpPr/>
        </xdr:nvGrpSpPr>
        <xdr:grpSpPr>
          <a:xfrm>
            <a:off x="2453" y="2975"/>
            <a:ext cx="5363" cy="1090"/>
            <a:chOff x="1212" y="2209"/>
            <a:chExt cx="4839" cy="1158"/>
          </a:xfrm>
        </xdr:grpSpPr>
        <xdr:sp>
          <xdr:nvSpPr>
            <xdr:cNvPr id="10" name="文本框 9"/>
            <xdr:cNvSpPr txBox="1"/>
          </xdr:nvSpPr>
          <xdr:spPr>
            <a:xfrm>
              <a:off x="1212" y="2209"/>
              <a:ext cx="1555" cy="115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01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1" name="文本框 10"/>
            <xdr:cNvSpPr txBox="1"/>
          </xdr:nvSpPr>
          <xdr:spPr>
            <a:xfrm>
              <a:off x="2218" y="2404"/>
              <a:ext cx="3833" cy="7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>
                <a:buClrTx/>
                <a:buSzTx/>
                <a:buFontTx/>
              </a:pPr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基础操作</a:t>
              </a:r>
              <a:r>
                <a:rPr lang="zh-CN" altLang="en-US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指南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cxnSp>
        <xdr:nvCxnSpPr>
          <xdr:cNvPr id="12" name="直接连接符 11"/>
          <xdr:cNvCxnSpPr/>
        </xdr:nvCxnSpPr>
        <xdr:spPr>
          <a:xfrm>
            <a:off x="10789" y="3893"/>
            <a:ext cx="0" cy="14467"/>
          </a:xfrm>
          <a:prstGeom prst="line">
            <a:avLst/>
          </a:prstGeom>
          <a:ln w="9525">
            <a:solidFill>
              <a:srgbClr val="222222">
                <a:alpha val="8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" name="组合 12"/>
          <xdr:cNvGrpSpPr/>
        </xdr:nvGrpSpPr>
        <xdr:grpSpPr>
          <a:xfrm>
            <a:off x="11420" y="2991"/>
            <a:ext cx="5114" cy="2715"/>
            <a:chOff x="8438" y="3702"/>
            <a:chExt cx="4604" cy="2855"/>
          </a:xfrm>
        </xdr:grpSpPr>
        <xdr:cxnSp>
          <xdr:nvCxnSpPr>
            <xdr:cNvPr id="14" name="直接连接符 13"/>
            <xdr:cNvCxnSpPr/>
          </xdr:nvCxnSpPr>
          <xdr:spPr>
            <a:xfrm>
              <a:off x="8722" y="6083"/>
              <a:ext cx="4320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5" name="组合 34"/>
            <xdr:cNvGrpSpPr/>
          </xdr:nvGrpSpPr>
          <xdr:grpSpPr>
            <a:xfrm>
              <a:off x="8438" y="3702"/>
              <a:ext cx="3264" cy="2855"/>
              <a:chOff x="10730" y="2878"/>
              <a:chExt cx="3249" cy="2891"/>
            </a:xfrm>
          </xdr:grpSpPr>
          <xdr:sp>
            <xdr:nvSpPr>
              <xdr:cNvPr id="16" name="文本框 15"/>
              <xdr:cNvSpPr txBox="1"/>
            </xdr:nvSpPr>
            <xdr:spPr>
              <a:xfrm>
                <a:off x="10892" y="4279"/>
                <a:ext cx="1702" cy="463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中文｜字体名称</a:t>
                </a:r>
                <a:endPara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17" name="文本框 16"/>
              <xdr:cNvSpPr txBox="1"/>
            </xdr:nvSpPr>
            <xdr:spPr>
              <a:xfrm>
                <a:off x="10835" y="4689"/>
                <a:ext cx="3052" cy="48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zh-CN" altLang="en-US" sz="1200" kern="100">
                    <a:latin typeface="汉仪君黑-55W" charset="0"/>
                    <a:ea typeface="宋体" panose="02010600030101010101" pitchFamily="7" charset="-122"/>
                    <a:cs typeface="汉仪君黑-55W" charset="0"/>
                    <a:sym typeface="Times New Roman" panose="02020603050405020304" pitchFamily="12"/>
                  </a:rPr>
                  <a:t>思源黑体 Bold</a:t>
                </a:r>
                <a:endParaRPr lang="zh-CN" altLang="en-US" sz="1200" kern="100">
                  <a:latin typeface="汉仪君黑-55W" charset="0"/>
                  <a:ea typeface="宋体" panose="02010600030101010101" pitchFamily="7" charset="-122"/>
                  <a:cs typeface="汉仪君黑-55W" charset="0"/>
                  <a:sym typeface="Times New Roman" panose="02020603050405020304" pitchFamily="12"/>
                </a:endParaRPr>
              </a:p>
            </xdr:txBody>
          </xdr:sp>
          <xdr:grpSp>
            <xdr:nvGrpSpPr>
              <xdr:cNvPr id="18" name="组合 17"/>
              <xdr:cNvGrpSpPr/>
            </xdr:nvGrpSpPr>
            <xdr:grpSpPr>
              <a:xfrm>
                <a:off x="10730" y="2878"/>
                <a:ext cx="3249" cy="1227"/>
                <a:chOff x="1046" y="2210"/>
                <a:chExt cx="3249" cy="1227"/>
              </a:xfrm>
            </xdr:grpSpPr>
            <xdr:sp>
              <xdr:nvSpPr>
                <xdr:cNvPr id="19" name="文本框 18"/>
                <xdr:cNvSpPr txBox="1"/>
              </xdr:nvSpPr>
              <xdr:spPr>
                <a:xfrm>
                  <a:off x="1046" y="2210"/>
                  <a:ext cx="1505" cy="1227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3800" b="1" kern="1200">
                      <a:solidFill>
                        <a:srgbClr val="FF283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02</a:t>
                  </a:r>
                  <a:endPara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  <xdr:sp>
              <xdr:nvSpPr>
                <xdr:cNvPr id="20" name="文本框 19"/>
                <xdr:cNvSpPr txBox="1"/>
              </xdr:nvSpPr>
              <xdr:spPr>
                <a:xfrm>
                  <a:off x="2013" y="2404"/>
                  <a:ext cx="2282" cy="73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2200" b="1" kern="1200">
                      <a:solidFill>
                        <a:srgbClr val="22222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字体说明</a:t>
                  </a:r>
                  <a:endPara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</xdr:grpSp>
          <xdr:sp>
            <xdr:nvSpPr>
              <xdr:cNvPr id="39" name="文本框 38"/>
              <xdr:cNvSpPr txBox="1"/>
            </xdr:nvSpPr>
            <xdr:spPr>
              <a:xfrm>
                <a:off x="10835" y="5281"/>
                <a:ext cx="3052" cy="48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zh-CN" altLang="en-US" sz="1200" kern="100">
                    <a:latin typeface="汉仪君黑-55W" charset="0"/>
                    <a:ea typeface="宋体" panose="02010600030101010101" pitchFamily="7" charset="-122"/>
                    <a:cs typeface="汉仪君黑-55W" charset="0"/>
                    <a:sym typeface="Times New Roman" panose="02020603050405020304" pitchFamily="12"/>
                  </a:rPr>
                  <a:t>思源黑体 Medium</a:t>
                </a:r>
                <a:endParaRPr lang="zh-CN" altLang="en-US" sz="1200" kern="100">
                  <a:latin typeface="汉仪君黑-55W" charset="0"/>
                  <a:ea typeface="宋体" panose="02010600030101010101" pitchFamily="7" charset="-122"/>
                  <a:cs typeface="汉仪君黑-55W" charset="0"/>
                  <a:sym typeface="Times New Roman" panose="02020603050405020304" pitchFamily="12"/>
                </a:endParaRPr>
              </a:p>
            </xdr:txBody>
          </xdr:sp>
        </xdr:grpSp>
      </xdr:grpSp>
      <xdr:grpSp>
        <xdr:nvGrpSpPr>
          <xdr:cNvPr id="21" name="组合 20"/>
          <xdr:cNvGrpSpPr/>
        </xdr:nvGrpSpPr>
        <xdr:grpSpPr>
          <a:xfrm>
            <a:off x="11386" y="9898"/>
            <a:ext cx="5123" cy="2534"/>
            <a:chOff x="8434" y="9476"/>
            <a:chExt cx="4632" cy="2670"/>
          </a:xfrm>
        </xdr:grpSpPr>
        <xdr:grpSp>
          <xdr:nvGrpSpPr>
            <xdr:cNvPr id="22" name="组合 61"/>
            <xdr:cNvGrpSpPr/>
          </xdr:nvGrpSpPr>
          <xdr:grpSpPr>
            <a:xfrm>
              <a:off x="8434" y="9476"/>
              <a:ext cx="3323" cy="1212"/>
              <a:chOff x="1213" y="2210"/>
              <a:chExt cx="3309" cy="1228"/>
            </a:xfrm>
          </xdr:grpSpPr>
          <xdr:sp>
            <xdr:nvSpPr>
              <xdr:cNvPr id="23" name="文本框 22"/>
              <xdr:cNvSpPr txBox="1"/>
            </xdr:nvSpPr>
            <xdr:spPr>
              <a:xfrm>
                <a:off x="1213" y="2210"/>
                <a:ext cx="1554" cy="122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03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4" name="文本框 23"/>
              <xdr:cNvSpPr txBox="1"/>
            </xdr:nvSpPr>
            <xdr:spPr>
              <a:xfrm>
                <a:off x="2236" y="2404"/>
                <a:ext cx="2286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素材说明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  <xdr:grpSp>
          <xdr:nvGrpSpPr>
            <xdr:cNvPr id="25" name="组合 69"/>
            <xdr:cNvGrpSpPr/>
          </xdr:nvGrpSpPr>
          <xdr:grpSpPr>
            <a:xfrm>
              <a:off x="8443" y="10825"/>
              <a:ext cx="4623" cy="1321"/>
              <a:chOff x="7157" y="3565"/>
              <a:chExt cx="4607" cy="1335"/>
            </a:xfrm>
          </xdr:grpSpPr>
          <xdr:sp>
            <xdr:nvSpPr>
              <xdr:cNvPr id="26" name="文本框 25"/>
              <xdr:cNvSpPr txBox="1"/>
            </xdr:nvSpPr>
            <xdr:spPr>
              <a:xfrm>
                <a:off x="7157" y="3565"/>
                <a:ext cx="1289" cy="43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图片：</a:t>
                </a:r>
                <a:endPara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7" name="文本框 26"/>
              <xdr:cNvSpPr txBox="1"/>
            </xdr:nvSpPr>
            <xdr:spPr>
              <a:xfrm>
                <a:off x="7161" y="4042"/>
                <a:ext cx="4603" cy="85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 fontAlgn="t">
                  <a:lnSpc>
                    <a:spcPct val="100000"/>
                  </a:lnSpc>
                </a:pPr>
                <a:r>
                  <a:rPr lang="zh-CN" altLang="en-US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模板中使用的图片来源于【稻壳图标】，该图片具有CC0共享协议，您可在遵循CC0共享协议的情况下使用。</a:t>
                </a: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</xdr:txBody>
          </xdr:sp>
        </xdr:grpSp>
      </xdr:grpSp>
      <xdr:grpSp>
        <xdr:nvGrpSpPr>
          <xdr:cNvPr id="28" name="组合 69"/>
          <xdr:cNvGrpSpPr/>
        </xdr:nvGrpSpPr>
        <xdr:grpSpPr>
          <a:xfrm>
            <a:off x="2563" y="4290"/>
            <a:ext cx="5175" cy="941"/>
            <a:chOff x="7139" y="3569"/>
            <a:chExt cx="4652" cy="1008"/>
          </a:xfrm>
        </xdr:grpSpPr>
        <xdr:sp>
          <xdr:nvSpPr>
            <xdr:cNvPr id="29" name="文本框 28"/>
            <xdr:cNvSpPr txBox="1"/>
          </xdr:nvSpPr>
          <xdr:spPr>
            <a:xfrm>
              <a:off x="7139" y="3569"/>
              <a:ext cx="3308" cy="44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如何撤销工作表保护？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0" name="文本框 29"/>
            <xdr:cNvSpPr txBox="1"/>
          </xdr:nvSpPr>
          <xdr:spPr>
            <a:xfrm>
              <a:off x="7197" y="3960"/>
              <a:ext cx="4594" cy="61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选中对应工作表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点击：「审阅---撤销工作表」保护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31" name="组合 77"/>
          <xdr:cNvGrpSpPr/>
        </xdr:nvGrpSpPr>
        <xdr:grpSpPr>
          <a:xfrm>
            <a:off x="2545" y="6825"/>
            <a:ext cx="6112" cy="948"/>
            <a:chOff x="7127" y="5903"/>
            <a:chExt cx="5482" cy="1014"/>
          </a:xfrm>
        </xdr:grpSpPr>
        <xdr:sp>
          <xdr:nvSpPr>
            <xdr:cNvPr id="32" name="文本框 31"/>
            <xdr:cNvSpPr txBox="1"/>
          </xdr:nvSpPr>
          <xdr:spPr>
            <a:xfrm>
              <a:off x="7127" y="5903"/>
              <a:ext cx="2426" cy="43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如何增加行数？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3" name="文本框 32"/>
            <xdr:cNvSpPr txBox="1"/>
          </xdr:nvSpPr>
          <xdr:spPr>
            <a:xfrm>
              <a:off x="7197" y="6292"/>
              <a:ext cx="5412" cy="62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、选中最后一行，鼠标放在选中区域右下角。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、当鼠标箭头变成黑色十字形时，点击鼠标左键下拉即可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pic>
        <xdr:nvPicPr>
          <xdr:cNvPr id="34" name="图片 33" descr="WPS图片编辑4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2738" y="5322"/>
            <a:ext cx="7079" cy="1043"/>
          </a:xfrm>
          <a:prstGeom prst="rect">
            <a:avLst/>
          </a:prstGeom>
          <a:effectLst>
            <a:outerShdw blurRad="38100" sx="101000" sy="101000" algn="ctr" rotWithShape="0">
              <a:schemeClr val="bg1">
                <a:lumMod val="75000"/>
                <a:alpha val="40000"/>
              </a:schemeClr>
            </a:outerShdw>
          </a:effectLst>
        </xdr:spPr>
      </xdr:pic>
      <xdr:grpSp>
        <xdr:nvGrpSpPr>
          <xdr:cNvPr id="35" name="组合 77"/>
          <xdr:cNvGrpSpPr/>
        </xdr:nvGrpSpPr>
        <xdr:grpSpPr>
          <a:xfrm>
            <a:off x="2458" y="9631"/>
            <a:ext cx="8149" cy="4796"/>
            <a:chOff x="7045" y="5903"/>
            <a:chExt cx="7323" cy="5147"/>
          </a:xfrm>
        </xdr:grpSpPr>
        <xdr:sp>
          <xdr:nvSpPr>
            <xdr:cNvPr id="36" name="文本框 35"/>
            <xdr:cNvSpPr txBox="1"/>
          </xdr:nvSpPr>
          <xdr:spPr>
            <a:xfrm>
              <a:off x="7138" y="5903"/>
              <a:ext cx="4408" cy="42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请在此处输入表格使用说明问题。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7" name="文本框 36"/>
            <xdr:cNvSpPr txBox="1"/>
          </xdr:nvSpPr>
          <xdr:spPr>
            <a:xfrm>
              <a:off x="7192" y="6331"/>
              <a:ext cx="7176" cy="935"/>
            </a:xfrm>
            <a:prstGeom prst="rect">
              <a:avLst/>
            </a:prstGeom>
            <a:noFill/>
          </xdr:spPr>
          <xdr:txBody>
            <a:bodyPr wrap="square" rtlCol="0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、计划天数、推迟天数、预警提醒和日期为公式自动计算更新，无需录入操作</a:t>
              </a:r>
              <a:r>
                <a: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(</a:t>
              </a:r>
              <a:r>
                <a:rPr lang="zh-CN" altLang="en-US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如红色方框区域</a:t>
              </a:r>
              <a:r>
                <a: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)</a:t>
              </a:r>
              <a:r>
                <a:rPr lang="zh-CN" altLang="en-US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；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43" name="文本框 42"/>
            <xdr:cNvSpPr txBox="1"/>
          </xdr:nvSpPr>
          <xdr:spPr>
            <a:xfrm>
              <a:off x="7045" y="10340"/>
              <a:ext cx="7176" cy="710"/>
            </a:xfrm>
            <a:prstGeom prst="rect">
              <a:avLst/>
            </a:prstGeom>
            <a:noFill/>
          </xdr:spPr>
          <xdr:txBody>
            <a:bodyPr wrap="square" rtlCol="0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、动态图表智能更新；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sp>
        <xdr:nvSpPr>
          <xdr:cNvPr id="38" name="文本框 37"/>
          <xdr:cNvSpPr txBox="1"/>
        </xdr:nvSpPr>
        <xdr:spPr>
          <a:xfrm>
            <a:off x="11421" y="8177"/>
            <a:ext cx="5188" cy="151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fontAlgn="auto">
              <a:lnSpc>
                <a:spcPct val="150000"/>
              </a:lnSpc>
            </a:pPr>
            <a:r>
              <a:rPr lang="zh-CN" altLang="en-US"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</a:rPr>
              <a:t>【说明】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endParaRPr>
          </a:p>
          <a:p>
            <a:pPr marL="39370" algn="l" fontAlgn="auto">
              <a:lnSpc>
                <a:spcPct val="200000"/>
              </a:lnSpc>
            </a:pPr>
            <a:r>
              <a:rPr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模板中使用的字体仅限于个人学习、研究或欣赏目的使用，如需商用请您自行向版权方购买、获取商用版权。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</xdr:txBody>
      </xdr:sp>
    </xdr:grpSp>
    <xdr:clientData/>
  </xdr:twoCellAnchor>
  <xdr:twoCellAnchor editAs="oneCell">
    <xdr:from>
      <xdr:col>1</xdr:col>
      <xdr:colOff>55880</xdr:colOff>
      <xdr:row>38</xdr:row>
      <xdr:rowOff>99695</xdr:rowOff>
    </xdr:from>
    <xdr:to>
      <xdr:col>8</xdr:col>
      <xdr:colOff>171450</xdr:colOff>
      <xdr:row>45</xdr:row>
      <xdr:rowOff>142875</xdr:rowOff>
    </xdr:to>
    <xdr:pic>
      <xdr:nvPicPr>
        <xdr:cNvPr id="40" name="图片 39"/>
        <xdr:cNvPicPr>
          <a:picLocks noChangeAspect="1"/>
        </xdr:cNvPicPr>
      </xdr:nvPicPr>
      <xdr:blipFill>
        <a:blip r:embed="rId3"/>
        <a:srcRect l="7968"/>
        <a:stretch>
          <a:fillRect/>
        </a:stretch>
      </xdr:blipFill>
      <xdr:spPr>
        <a:xfrm>
          <a:off x="741680" y="6614795"/>
          <a:ext cx="4916170" cy="1243330"/>
        </a:xfrm>
        <a:prstGeom prst="rect">
          <a:avLst/>
        </a:prstGeom>
        <a:noFill/>
        <a:ln w="9525">
          <a:noFill/>
        </a:ln>
        <a:effectLst>
          <a:outerShdw blurRad="63500" sx="102000" sy="102000" algn="ctr" rotWithShape="0">
            <a:schemeClr val="tx1">
              <a:lumMod val="65000"/>
              <a:lumOff val="3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238125</xdr:colOff>
      <xdr:row>38</xdr:row>
      <xdr:rowOff>142875</xdr:rowOff>
    </xdr:from>
    <xdr:to>
      <xdr:col>2</xdr:col>
      <xdr:colOff>504825</xdr:colOff>
      <xdr:row>45</xdr:row>
      <xdr:rowOff>123190</xdr:rowOff>
    </xdr:to>
    <xdr:sp>
      <xdr:nvSpPr>
        <xdr:cNvPr id="41" name="矩形 40"/>
        <xdr:cNvSpPr/>
      </xdr:nvSpPr>
      <xdr:spPr>
        <a:xfrm>
          <a:off x="1609725" y="6657975"/>
          <a:ext cx="266700" cy="118046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457200</xdr:colOff>
      <xdr:row>38</xdr:row>
      <xdr:rowOff>152400</xdr:rowOff>
    </xdr:from>
    <xdr:to>
      <xdr:col>8</xdr:col>
      <xdr:colOff>123190</xdr:colOff>
      <xdr:row>45</xdr:row>
      <xdr:rowOff>132715</xdr:rowOff>
    </xdr:to>
    <xdr:sp>
      <xdr:nvSpPr>
        <xdr:cNvPr id="42" name="矩形 41"/>
        <xdr:cNvSpPr/>
      </xdr:nvSpPr>
      <xdr:spPr>
        <a:xfrm>
          <a:off x="3200400" y="6667500"/>
          <a:ext cx="2409190" cy="118046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66675</xdr:colOff>
      <xdr:row>51</xdr:row>
      <xdr:rowOff>34925</xdr:rowOff>
    </xdr:from>
    <xdr:to>
      <xdr:col>8</xdr:col>
      <xdr:colOff>324485</xdr:colOff>
      <xdr:row>58</xdr:row>
      <xdr:rowOff>170815</xdr:rowOff>
    </xdr:to>
    <xdr:pic>
      <xdr:nvPicPr>
        <xdr:cNvPr id="44" name="图片 4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52475" y="8778875"/>
          <a:ext cx="5058410" cy="1336040"/>
        </a:xfrm>
        <a:prstGeom prst="rect">
          <a:avLst/>
        </a:prstGeom>
        <a:noFill/>
        <a:ln w="9525">
          <a:noFill/>
        </a:ln>
        <a:effectLst>
          <a:outerShdw blurRad="63500" sx="102000" sy="102000" algn="ctr" rotWithShape="0">
            <a:schemeClr val="tx1">
              <a:lumMod val="50000"/>
              <a:lumOff val="50000"/>
              <a:alpha val="40000"/>
            </a:schemeClr>
          </a:outerShdw>
        </a:effectLst>
      </xdr:spPr>
    </xdr:pic>
    <xdr:clientData/>
  </xdr:twoCellAnchor>
  <xdr:twoCellAnchor editAs="oneCell">
    <xdr:from>
      <xdr:col>1</xdr:col>
      <xdr:colOff>66040</xdr:colOff>
      <xdr:row>64</xdr:row>
      <xdr:rowOff>64135</xdr:rowOff>
    </xdr:from>
    <xdr:to>
      <xdr:col>8</xdr:col>
      <xdr:colOff>257175</xdr:colOff>
      <xdr:row>75</xdr:row>
      <xdr:rowOff>19050</xdr:rowOff>
    </xdr:to>
    <xdr:pic>
      <xdr:nvPicPr>
        <xdr:cNvPr id="45" name="图片 4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51840" y="11036935"/>
          <a:ext cx="4991735" cy="1840865"/>
        </a:xfrm>
        <a:prstGeom prst="rect">
          <a:avLst/>
        </a:prstGeom>
        <a:noFill/>
        <a:ln w="9525">
          <a:noFill/>
        </a:ln>
        <a:effectLst>
          <a:outerShdw blurRad="63500" sx="102000" sy="102000" algn="ctr" rotWithShape="0">
            <a:schemeClr val="tx1">
              <a:lumMod val="50000"/>
              <a:lumOff val="50000"/>
              <a:alpha val="40000"/>
            </a:schemeClr>
          </a:outerShdw>
        </a:effectLst>
      </xdr:spPr>
    </xdr:pic>
    <xdr:clientData/>
  </xdr:twoCellAnchor>
  <xdr:twoCellAnchor>
    <xdr:from>
      <xdr:col>1</xdr:col>
      <xdr:colOff>8890</xdr:colOff>
      <xdr:row>61</xdr:row>
      <xdr:rowOff>151765</xdr:rowOff>
    </xdr:from>
    <xdr:to>
      <xdr:col>8</xdr:col>
      <xdr:colOff>288925</xdr:colOff>
      <xdr:row>64</xdr:row>
      <xdr:rowOff>57150</xdr:rowOff>
    </xdr:to>
    <xdr:sp>
      <xdr:nvSpPr>
        <xdr:cNvPr id="46" name="文本框 45"/>
        <xdr:cNvSpPr txBox="1"/>
      </xdr:nvSpPr>
      <xdr:spPr>
        <a:xfrm>
          <a:off x="694690" y="10610215"/>
          <a:ext cx="5080635" cy="419735"/>
        </a:xfrm>
        <a:prstGeom prst="rect">
          <a:avLst/>
        </a:prstGeom>
        <a:noFill/>
      </xdr:spPr>
      <xdr:txBody>
        <a:bodyPr wrap="square" rtlCol="0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algn="l" eaLnBrk="1" fontAlgn="t">
            <a:lnSpc>
              <a:spcPct val="100000"/>
            </a:lnSpc>
          </a:pPr>
          <a:r>
            <a: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rPr>
            <a:t>3</a:t>
          </a:r>
          <a:r>
            <a:rPr lang="zh-CN" altLang="en-US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rPr>
            <a:t>、日历自动计算更新；</a:t>
          </a:r>
          <a:endParaRPr lang="en-US" altLang="zh-CN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Times New Roman" panose="02020603050405020304" pitchFamily="12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jpeg"/><Relationship Id="rId1" Type="http://schemas.openxmlformats.org/officeDocument/2006/relationships/image" Target="../media/image11.jpeg"/></Relationships>
</file>

<file path=xl/theme/theme1.xml><?xml version="1.0" encoding="utf-8"?>
<a:theme xmlns:a="http://schemas.openxmlformats.org/drawingml/2006/main" name="图钉">
  <a:themeElements>
    <a:clrScheme name="Pushpin">
      <a:dk1>
        <a:sysClr val="windowText" lastClr="000000"/>
      </a:dk1>
      <a:lt1>
        <a:sysClr val="window" lastClr="FFFFFF"/>
      </a:lt1>
      <a:dk2>
        <a:srgbClr val="465E9C"/>
      </a:dk2>
      <a:lt2>
        <a:srgbClr val="CCDDEA"/>
      </a:lt2>
      <a:accent1>
        <a:srgbClr val="FDA023"/>
      </a:accent1>
      <a:accent2>
        <a:srgbClr val="AA2B1E"/>
      </a:accent2>
      <a:accent3>
        <a:srgbClr val="71685C"/>
      </a:accent3>
      <a:accent4>
        <a:srgbClr val="64A73B"/>
      </a:accent4>
      <a:accent5>
        <a:srgbClr val="EB5605"/>
      </a:accent5>
      <a:accent6>
        <a:srgbClr val="B9CA1A"/>
      </a:accent6>
      <a:hlink>
        <a:srgbClr val="D83E2C"/>
      </a:hlink>
      <a:folHlink>
        <a:srgbClr val="ED7D27"/>
      </a:folHlink>
    </a:clrScheme>
    <a:fontScheme name="Pushpin">
      <a:majorFont>
        <a:latin typeface="Constantia"/>
        <a:ea typeface=""/>
        <a:cs typeface=""/>
        <a:font script="Jpan" typeface="HGS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Grek" typeface="Arial"/>
        <a:font script="Cyrl" typeface="Arial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ushpi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  <a:lumMod val="100000"/>
              </a:schemeClr>
            </a:gs>
            <a:gs pos="40000">
              <a:schemeClr val="phClr">
                <a:tint val="60000"/>
                <a:satMod val="130000"/>
                <a:lumMod val="100000"/>
              </a:schemeClr>
            </a:gs>
            <a:gs pos="100000">
              <a:schemeClr val="phClr">
                <a:tint val="96000"/>
                <a:lumMod val="108000"/>
              </a:schemeClr>
            </a:gs>
          </a:gsLst>
          <a:lin ang="5400000" scaled="0"/>
        </a:gradFill>
        <a:gradFill rotWithShape="1">
          <a:gsLst>
            <a:gs pos="0">
              <a:schemeClr val="phClr"/>
            </a:gs>
            <a:gs pos="100000">
              <a:schemeClr val="phClr">
                <a:shade val="76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80000"/>
              <a:lumMod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38100" dir="4800000" sx="98000" sy="98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38100" dist="38100" dir="4800000" sx="96000" sy="96000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3240000"/>
            </a:lightRig>
          </a:scene3d>
          <a:sp3d>
            <a:bevelT w="28575" h="28575"/>
          </a:sp3d>
        </a:effectStyle>
      </a:effectStyleLst>
      <a:bgFillStyleLst>
        <a:solidFill>
          <a:schemeClr val="phClr">
            <a:tint val="93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satMod val="140000"/>
                <a:lumMod val="50000"/>
              </a:schemeClr>
              <a:schemeClr val="phClr">
                <a:tint val="95000"/>
                <a:satMod val="180000"/>
                <a:lumMod val="160000"/>
              </a:schemeClr>
            </a:duotone>
          </a:blip>
          <a:stretch>
            <a:fillRect/>
          </a:stretch>
        </a:blipFill>
        <a:blipFill rotWithShape="1">
          <a:blip xmlns:r="http://schemas.openxmlformats.org/officeDocument/2006/relationships" r:embed="rId2">
            <a:duotone>
              <a:schemeClr val="phClr">
                <a:tint val="98000"/>
                <a:shade val="90000"/>
                <a:satMod val="120000"/>
                <a:lumMod val="54000"/>
              </a:schemeClr>
              <a:schemeClr val="phClr">
                <a:tint val="80000"/>
                <a:satMod val="160000"/>
                <a:lumMod val="140000"/>
              </a:schemeClr>
            </a:duotone>
          </a:blip>
          <a:stretch>
            <a:fillRect/>
          </a:stretch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25"/>
  </sheetPr>
  <dimension ref="A1:IV602"/>
  <sheetViews>
    <sheetView showGridLines="0" tabSelected="1" workbookViewId="0">
      <selection activeCell="AI10" sqref="AI10"/>
    </sheetView>
  </sheetViews>
  <sheetFormatPr defaultColWidth="9" defaultRowHeight="21"/>
  <cols>
    <col min="1" max="1" width="1.75" style="5" customWidth="1"/>
    <col min="2" max="2" width="10.125" style="6" customWidth="1"/>
    <col min="3" max="3" width="12" style="6" customWidth="1"/>
    <col min="4" max="4" width="5" style="6" customWidth="1"/>
    <col min="5" max="5" width="6.625" style="6" customWidth="1"/>
    <col min="6" max="6" width="6.75" style="6" customWidth="1"/>
    <col min="7" max="7" width="11.375" style="7" customWidth="1"/>
    <col min="8" max="8" width="11.75" style="7" customWidth="1"/>
    <col min="9" max="9" width="11.125" style="8" customWidth="1"/>
    <col min="10" max="10" width="9.125" style="9" customWidth="1"/>
    <col min="11" max="15" width="6.00833333333333" style="8" customWidth="1"/>
    <col min="16" max="79" width="4.75833333333333" style="8" customWidth="1"/>
    <col min="80" max="85" width="9" style="8" customWidth="1"/>
    <col min="86" max="86" width="2" style="8" customWidth="1"/>
    <col min="87" max="227" width="9" style="8"/>
    <col min="228" max="16384" width="9" style="5"/>
  </cols>
  <sheetData>
    <row r="1" customFormat="1" ht="9" customHeight="1" spans="1:256">
      <c r="A1" s="10"/>
      <c r="B1" s="11"/>
      <c r="C1" s="11"/>
      <c r="D1" s="11"/>
      <c r="E1" s="11"/>
      <c r="F1" s="11"/>
      <c r="G1" s="12"/>
      <c r="H1" s="12"/>
      <c r="I1" s="11"/>
      <c r="J1" s="52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93"/>
      <c r="HU1" s="93"/>
      <c r="HV1" s="93"/>
      <c r="HW1" s="93"/>
      <c r="HX1" s="93"/>
      <c r="HY1" s="93"/>
      <c r="HZ1" s="93"/>
      <c r="IA1" s="93"/>
      <c r="IB1" s="93"/>
      <c r="IC1" s="93"/>
      <c r="ID1" s="93"/>
      <c r="IE1" s="93"/>
      <c r="IF1" s="93"/>
      <c r="IG1" s="93"/>
      <c r="IH1" s="93"/>
      <c r="II1" s="93"/>
      <c r="IJ1" s="93"/>
      <c r="IK1" s="93"/>
      <c r="IL1" s="93"/>
      <c r="IM1" s="93"/>
      <c r="IN1" s="93"/>
      <c r="IO1" s="93"/>
      <c r="IP1" s="93"/>
      <c r="IQ1" s="93"/>
      <c r="IR1" s="93"/>
      <c r="IS1" s="93"/>
      <c r="IT1" s="93"/>
      <c r="IU1" s="93"/>
      <c r="IV1" s="93"/>
    </row>
    <row r="2" customFormat="1" ht="84" customHeight="1" spans="1:256">
      <c r="A2" s="13"/>
      <c r="B2" s="14"/>
      <c r="C2" s="15"/>
      <c r="D2" s="15"/>
      <c r="E2" s="15"/>
      <c r="F2" s="15"/>
      <c r="G2" s="15"/>
      <c r="H2" s="15"/>
      <c r="I2" s="15"/>
      <c r="J2" s="15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87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/>
      <c r="EH2" s="86"/>
      <c r="EI2" s="86"/>
      <c r="EJ2" s="86"/>
      <c r="EK2" s="86"/>
      <c r="EL2" s="86"/>
      <c r="EM2" s="86"/>
      <c r="EN2" s="86"/>
      <c r="EO2" s="86"/>
      <c r="EP2" s="86"/>
      <c r="EQ2" s="86"/>
      <c r="ER2" s="86"/>
      <c r="ES2" s="86"/>
      <c r="ET2" s="86"/>
      <c r="EU2" s="86"/>
      <c r="EV2" s="86"/>
      <c r="EW2" s="86"/>
      <c r="EX2" s="86"/>
      <c r="EY2" s="86"/>
      <c r="EZ2" s="86"/>
      <c r="FA2" s="86"/>
      <c r="FB2" s="86"/>
      <c r="FC2" s="86"/>
      <c r="FD2" s="86"/>
      <c r="FE2" s="86"/>
      <c r="FF2" s="86"/>
      <c r="FG2" s="86"/>
      <c r="FH2" s="86"/>
      <c r="FI2" s="86"/>
      <c r="FJ2" s="86"/>
      <c r="FK2" s="86"/>
      <c r="FL2" s="86"/>
      <c r="FM2" s="86"/>
      <c r="FN2" s="86"/>
      <c r="FO2" s="86"/>
      <c r="FP2" s="86"/>
      <c r="FQ2" s="86"/>
      <c r="FR2" s="86"/>
      <c r="FS2" s="86"/>
      <c r="FT2" s="86"/>
      <c r="FU2" s="86"/>
      <c r="FV2" s="86"/>
      <c r="FW2" s="86"/>
      <c r="FX2" s="86"/>
      <c r="FY2" s="86"/>
      <c r="FZ2" s="86"/>
      <c r="GA2" s="86"/>
      <c r="GB2" s="86"/>
      <c r="GC2" s="86"/>
      <c r="GD2" s="86"/>
      <c r="GE2" s="86"/>
      <c r="GF2" s="86"/>
      <c r="GG2" s="86"/>
      <c r="GH2" s="86"/>
      <c r="GI2" s="86"/>
      <c r="GJ2" s="86"/>
      <c r="GK2" s="86"/>
      <c r="GL2" s="86"/>
      <c r="GM2" s="86"/>
      <c r="GN2" s="86"/>
      <c r="GO2" s="86"/>
      <c r="GP2" s="86"/>
      <c r="GQ2" s="86"/>
      <c r="GR2" s="86"/>
      <c r="GS2" s="86"/>
      <c r="GT2" s="86"/>
      <c r="GU2" s="86"/>
      <c r="GV2" s="86"/>
      <c r="GW2" s="86"/>
      <c r="GX2" s="86"/>
      <c r="GY2" s="86"/>
      <c r="GZ2" s="86"/>
      <c r="HA2" s="86"/>
      <c r="HB2" s="86"/>
      <c r="HC2" s="86"/>
      <c r="HD2" s="86"/>
      <c r="HE2" s="86"/>
      <c r="HF2" s="86"/>
      <c r="HG2" s="86"/>
      <c r="HH2" s="86"/>
      <c r="HI2" s="86"/>
      <c r="HJ2" s="86"/>
      <c r="HK2" s="86"/>
      <c r="HL2" s="86"/>
      <c r="HM2" s="86"/>
      <c r="HN2" s="86"/>
      <c r="HO2" s="86"/>
      <c r="HP2" s="86"/>
      <c r="HQ2" s="86"/>
      <c r="HR2" s="86"/>
      <c r="HS2" s="86"/>
      <c r="HT2" s="93"/>
      <c r="HU2" s="93"/>
      <c r="HV2" s="93"/>
      <c r="HW2" s="93"/>
      <c r="HX2" s="93"/>
      <c r="HY2" s="93"/>
      <c r="HZ2" s="93"/>
      <c r="IA2" s="93"/>
      <c r="IB2" s="93"/>
      <c r="IC2" s="93"/>
      <c r="ID2" s="93"/>
      <c r="IE2" s="93"/>
      <c r="IF2" s="93"/>
      <c r="IG2" s="93"/>
      <c r="IH2" s="93"/>
      <c r="II2" s="93"/>
      <c r="IJ2" s="93"/>
      <c r="IK2" s="93"/>
      <c r="IL2" s="93"/>
      <c r="IM2" s="93"/>
      <c r="IN2" s="93"/>
      <c r="IO2" s="93"/>
      <c r="IP2" s="93"/>
      <c r="IQ2" s="93"/>
      <c r="IR2" s="93"/>
      <c r="IS2" s="93"/>
      <c r="IT2" s="93"/>
      <c r="IU2" s="93"/>
      <c r="IV2" s="93"/>
    </row>
    <row r="3" s="2" customFormat="1" ht="9" customHeight="1" spans="1:256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2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  <c r="CO3" s="89"/>
      <c r="CP3" s="89"/>
      <c r="CQ3" s="89"/>
      <c r="CR3" s="89"/>
      <c r="CS3" s="89"/>
      <c r="CT3" s="89"/>
      <c r="CU3" s="89"/>
      <c r="CV3" s="89"/>
      <c r="CW3" s="89"/>
      <c r="CX3" s="89"/>
      <c r="CY3" s="89"/>
      <c r="CZ3" s="89"/>
      <c r="DA3" s="89"/>
      <c r="DB3" s="89"/>
      <c r="DC3" s="89"/>
      <c r="DD3" s="89"/>
      <c r="DE3" s="89"/>
      <c r="DF3" s="89"/>
      <c r="DG3" s="89"/>
      <c r="DH3" s="89"/>
      <c r="DI3" s="89"/>
      <c r="DJ3" s="89"/>
      <c r="DK3" s="89"/>
      <c r="DL3" s="89"/>
      <c r="DM3" s="89"/>
      <c r="DN3" s="89"/>
      <c r="DO3" s="89"/>
      <c r="DP3" s="89"/>
      <c r="DQ3" s="89"/>
      <c r="DR3" s="89"/>
      <c r="DS3" s="89"/>
      <c r="DT3" s="89"/>
      <c r="DU3" s="89"/>
      <c r="DV3" s="89"/>
      <c r="DW3" s="89"/>
      <c r="DX3" s="89"/>
      <c r="DY3" s="89"/>
      <c r="DZ3" s="89"/>
      <c r="EA3" s="89"/>
      <c r="EB3" s="89"/>
      <c r="EC3" s="89"/>
      <c r="ED3" s="89"/>
      <c r="EE3" s="89"/>
      <c r="EF3" s="89"/>
      <c r="EG3" s="89"/>
      <c r="EH3" s="89"/>
      <c r="EI3" s="89"/>
      <c r="EJ3" s="89"/>
      <c r="EK3" s="89"/>
      <c r="EL3" s="89"/>
      <c r="EM3" s="89"/>
      <c r="EN3" s="89"/>
      <c r="EO3" s="89"/>
      <c r="EP3" s="89"/>
      <c r="EQ3" s="89"/>
      <c r="ER3" s="89"/>
      <c r="ES3" s="89"/>
      <c r="ET3" s="89"/>
      <c r="EU3" s="89"/>
      <c r="EV3" s="89"/>
      <c r="EW3" s="89"/>
      <c r="EX3" s="89"/>
      <c r="EY3" s="89"/>
      <c r="EZ3" s="89"/>
      <c r="FA3" s="89"/>
      <c r="FB3" s="89"/>
      <c r="FC3" s="89"/>
      <c r="FD3" s="89"/>
      <c r="FE3" s="89"/>
      <c r="FF3" s="89"/>
      <c r="FG3" s="89"/>
      <c r="FH3" s="89"/>
      <c r="FI3" s="89"/>
      <c r="FJ3" s="89"/>
      <c r="FK3" s="89"/>
      <c r="FL3" s="89"/>
      <c r="FM3" s="89"/>
      <c r="FN3" s="89"/>
      <c r="FO3" s="89"/>
      <c r="FP3" s="89"/>
      <c r="FQ3" s="89"/>
      <c r="FR3" s="89"/>
      <c r="FS3" s="89"/>
      <c r="FT3" s="89"/>
      <c r="FU3" s="89"/>
      <c r="FV3" s="89"/>
      <c r="FW3" s="89"/>
      <c r="FX3" s="89"/>
      <c r="FY3" s="89"/>
      <c r="FZ3" s="89"/>
      <c r="GA3" s="89"/>
      <c r="GB3" s="89"/>
      <c r="GC3" s="89"/>
      <c r="GD3" s="89"/>
      <c r="GE3" s="89"/>
      <c r="GF3" s="89"/>
      <c r="GG3" s="89"/>
      <c r="GH3" s="89"/>
      <c r="GI3" s="89"/>
      <c r="GJ3" s="89"/>
      <c r="GK3" s="89"/>
      <c r="GL3" s="89"/>
      <c r="GM3" s="89"/>
      <c r="GN3" s="89"/>
      <c r="GO3" s="89"/>
      <c r="GP3" s="89"/>
      <c r="GQ3" s="89"/>
      <c r="GR3" s="89"/>
      <c r="GS3" s="89"/>
      <c r="GT3" s="89"/>
      <c r="GU3" s="89"/>
      <c r="GV3" s="89"/>
      <c r="GW3" s="89"/>
      <c r="GX3" s="89"/>
      <c r="GY3" s="89"/>
      <c r="GZ3" s="89"/>
      <c r="HA3" s="89"/>
      <c r="HB3" s="89"/>
      <c r="HC3" s="89"/>
      <c r="HD3" s="89"/>
      <c r="HE3" s="89"/>
      <c r="HF3" s="89"/>
      <c r="HG3" s="89"/>
      <c r="HH3" s="89"/>
      <c r="HI3" s="89"/>
      <c r="HJ3" s="89"/>
      <c r="HK3" s="89"/>
      <c r="HL3" s="89"/>
      <c r="HM3" s="89"/>
      <c r="HN3" s="89"/>
      <c r="HO3" s="89"/>
      <c r="HP3" s="89"/>
      <c r="HQ3" s="89"/>
      <c r="HR3" s="89"/>
      <c r="HS3" s="89"/>
      <c r="HT3" s="94"/>
      <c r="HU3" s="94"/>
      <c r="HV3" s="94"/>
      <c r="HW3" s="94"/>
      <c r="HX3" s="94"/>
      <c r="HY3" s="94"/>
      <c r="HZ3" s="94"/>
      <c r="IA3" s="94"/>
      <c r="IB3" s="94"/>
      <c r="IC3" s="94"/>
      <c r="ID3" s="94"/>
      <c r="IE3" s="94"/>
      <c r="IF3" s="94"/>
      <c r="IG3" s="94"/>
      <c r="IH3" s="94"/>
      <c r="II3" s="94"/>
      <c r="IJ3" s="94"/>
      <c r="IK3" s="94"/>
      <c r="IL3" s="94"/>
      <c r="IM3" s="94"/>
      <c r="IN3" s="94"/>
      <c r="IO3" s="94"/>
      <c r="IP3" s="94"/>
      <c r="IQ3" s="94"/>
      <c r="IR3" s="94"/>
      <c r="IS3" s="94"/>
      <c r="IT3" s="94"/>
      <c r="IU3" s="94"/>
      <c r="IV3" s="94"/>
    </row>
    <row r="4" customFormat="1" ht="28" customHeight="1" spans="1:246">
      <c r="A4" s="16"/>
      <c r="B4" s="17" t="s">
        <v>0</v>
      </c>
      <c r="C4" s="17" t="s">
        <v>1</v>
      </c>
      <c r="D4" s="17"/>
      <c r="E4" s="17"/>
      <c r="F4" s="17"/>
      <c r="G4" s="17" t="s">
        <v>2</v>
      </c>
      <c r="H4" s="18"/>
      <c r="I4" s="18"/>
      <c r="J4" s="53"/>
      <c r="K4" s="18"/>
      <c r="L4" s="18"/>
      <c r="M4" s="18"/>
      <c r="N4" s="18"/>
      <c r="O4" s="11"/>
      <c r="P4" s="54">
        <f ca="1">NOW()</f>
        <v>44624.4572453704</v>
      </c>
      <c r="Q4" s="54"/>
      <c r="R4" s="54"/>
      <c r="S4" s="72"/>
      <c r="T4" s="73">
        <f ca="1">NOW()</f>
        <v>44624.4572453704</v>
      </c>
      <c r="U4" s="73"/>
      <c r="V4" s="73"/>
      <c r="W4" s="74"/>
      <c r="X4" s="54">
        <f ca="1">NOW()</f>
        <v>44624.4572453704</v>
      </c>
      <c r="Y4" s="54"/>
      <c r="Z4" s="54"/>
      <c r="AA4" s="72"/>
      <c r="AB4" s="73">
        <f ca="1">NOW()+31</f>
        <v>44655.4572453704</v>
      </c>
      <c r="AC4" s="73"/>
      <c r="AD4" s="73"/>
      <c r="AE4" s="85"/>
      <c r="AF4" s="85"/>
      <c r="AG4" s="85"/>
      <c r="AH4" s="85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HT4" s="93"/>
      <c r="HU4" s="93"/>
      <c r="HV4" s="93"/>
      <c r="HW4" s="93"/>
      <c r="HX4" s="93"/>
      <c r="HY4" s="93"/>
      <c r="HZ4" s="93"/>
      <c r="IA4" s="93"/>
      <c r="IB4" s="93"/>
      <c r="IC4" s="93"/>
      <c r="ID4" s="93"/>
      <c r="IE4" s="93"/>
      <c r="IF4" s="93"/>
      <c r="IG4" s="93"/>
      <c r="IH4" s="93"/>
      <c r="II4" s="93"/>
      <c r="IJ4" s="93"/>
      <c r="IK4" s="93"/>
      <c r="IL4" s="93"/>
    </row>
    <row r="5" customFormat="1" ht="7" customHeight="1" spans="1:246">
      <c r="A5" s="16"/>
      <c r="B5" s="18"/>
      <c r="C5" s="18"/>
      <c r="D5" s="18"/>
      <c r="E5" s="18"/>
      <c r="F5" s="18"/>
      <c r="G5" s="18"/>
      <c r="H5" s="18"/>
      <c r="I5" s="18"/>
      <c r="J5" s="53"/>
      <c r="K5" s="18"/>
      <c r="L5" s="18"/>
      <c r="M5" s="18"/>
      <c r="N5" s="18"/>
      <c r="O5" s="11"/>
      <c r="P5" s="55"/>
      <c r="Q5" s="55"/>
      <c r="R5" s="55"/>
      <c r="S5" s="75"/>
      <c r="T5" s="55"/>
      <c r="U5" s="55"/>
      <c r="V5" s="55"/>
      <c r="W5" s="11"/>
      <c r="X5" s="55"/>
      <c r="Y5" s="55"/>
      <c r="Z5" s="55"/>
      <c r="AA5" s="75"/>
      <c r="AB5" s="55"/>
      <c r="AC5" s="55"/>
      <c r="AD5" s="55"/>
      <c r="AE5" s="85"/>
      <c r="AF5" s="85"/>
      <c r="AG5" s="85"/>
      <c r="AH5" s="85"/>
      <c r="HT5" s="93"/>
      <c r="HU5" s="93"/>
      <c r="HV5" s="93"/>
      <c r="HW5" s="93"/>
      <c r="HX5" s="93"/>
      <c r="HY5" s="93"/>
      <c r="HZ5" s="93"/>
      <c r="IA5" s="93"/>
      <c r="IB5" s="93"/>
      <c r="IC5" s="93"/>
      <c r="ID5" s="93"/>
      <c r="IE5" s="93"/>
      <c r="IF5" s="93"/>
      <c r="IG5" s="93"/>
      <c r="IH5" s="93"/>
      <c r="II5" s="93"/>
      <c r="IJ5" s="93"/>
      <c r="IK5" s="93"/>
      <c r="IL5" s="93"/>
    </row>
    <row r="6" customFormat="1" ht="18" customHeight="1" spans="1:246">
      <c r="A6" s="16"/>
      <c r="B6" s="18" t="s">
        <v>3</v>
      </c>
      <c r="C6" s="19">
        <f>COUNTA($C$16:$C$10001)</f>
        <v>7</v>
      </c>
      <c r="D6" s="19"/>
      <c r="E6" s="19"/>
      <c r="F6" s="19"/>
      <c r="G6" s="20">
        <v>1</v>
      </c>
      <c r="H6" s="21"/>
      <c r="I6" s="18"/>
      <c r="J6" s="53"/>
      <c r="K6" s="18"/>
      <c r="L6" s="18"/>
      <c r="M6" s="18"/>
      <c r="N6" s="18"/>
      <c r="O6" s="11"/>
      <c r="P6" s="56" t="s">
        <v>4</v>
      </c>
      <c r="Q6" s="56" t="s">
        <v>5</v>
      </c>
      <c r="R6" s="56" t="s">
        <v>6</v>
      </c>
      <c r="S6" s="56" t="s">
        <v>7</v>
      </c>
      <c r="T6" s="56" t="s">
        <v>8</v>
      </c>
      <c r="U6" s="56" t="s">
        <v>9</v>
      </c>
      <c r="V6" s="56" t="s">
        <v>10</v>
      </c>
      <c r="W6" s="11"/>
      <c r="X6" s="76" t="s">
        <v>4</v>
      </c>
      <c r="Y6" s="76" t="s">
        <v>5</v>
      </c>
      <c r="Z6" s="76" t="s">
        <v>6</v>
      </c>
      <c r="AA6" s="76" t="s">
        <v>7</v>
      </c>
      <c r="AB6" s="76" t="s">
        <v>8</v>
      </c>
      <c r="AC6" s="76" t="s">
        <v>9</v>
      </c>
      <c r="AD6" s="76" t="s">
        <v>10</v>
      </c>
      <c r="AE6" s="85"/>
      <c r="AF6" s="85"/>
      <c r="AG6" s="85"/>
      <c r="AH6" s="85"/>
      <c r="HT6" s="93"/>
      <c r="HU6" s="93"/>
      <c r="HV6" s="93"/>
      <c r="HW6" s="93"/>
      <c r="HX6" s="93"/>
      <c r="HY6" s="93"/>
      <c r="HZ6" s="93"/>
      <c r="IA6" s="93"/>
      <c r="IB6" s="93"/>
      <c r="IC6" s="93"/>
      <c r="ID6" s="93"/>
      <c r="IE6" s="93"/>
      <c r="IF6" s="93"/>
      <c r="IG6" s="93"/>
      <c r="IH6" s="93"/>
      <c r="II6" s="93"/>
      <c r="IJ6" s="93"/>
      <c r="IK6" s="93"/>
      <c r="IL6" s="93"/>
    </row>
    <row r="7" customFormat="1" ht="18" customHeight="1" spans="1:246">
      <c r="A7" s="16"/>
      <c r="B7" s="18"/>
      <c r="C7" s="22"/>
      <c r="D7" s="22"/>
      <c r="E7" s="22"/>
      <c r="F7" s="22"/>
      <c r="G7" s="21"/>
      <c r="H7" s="21"/>
      <c r="I7" s="18"/>
      <c r="J7" s="53"/>
      <c r="K7" s="18"/>
      <c r="L7" s="18"/>
      <c r="M7" s="18"/>
      <c r="N7" s="18"/>
      <c r="O7" s="11"/>
      <c r="P7" s="57" t="str">
        <f ca="1" t="array" ref="P7:V12">IF(MONTH(DATE(YEAR(T4),MONTH(T4),1))&lt;&gt;MONTH(DATE(YEAR(T4),MONTH(T4),1)-(WEEKDAY(DATE(YEAR(T4),MONTH(T4),1))-1)+{0;1;2;3;4;5}*7+{1,2,3,4,5,6,7}-1),"",DATE(YEAR(T4),MONTH(T4),1)-(WEEKDAY(DATE(YEAR(T4),MONTH(T4),1))-1)+{0;1;2;3;4;5}*7+{1,2,3,4,5,6,7}-1)</f>
        <v/>
      </c>
      <c r="Q7" s="77" t="str">
        <v/>
      </c>
      <c r="R7" s="77">
        <v>44621</v>
      </c>
      <c r="S7" s="77">
        <v>44622</v>
      </c>
      <c r="T7" s="77">
        <v>44623</v>
      </c>
      <c r="U7" s="77">
        <v>44624</v>
      </c>
      <c r="V7" s="78">
        <v>44625</v>
      </c>
      <c r="W7" s="11"/>
      <c r="X7" s="57" t="str">
        <f ca="1" t="array" ref="X7:AD11">IF(MONTH(DATE(YEAR(AB4),MONTH(AB4),1))&lt;&gt;MONTH(DATE(YEAR(AB4),MONTH(AB4),1)-(WEEKDAY(DATE(YEAR(AB4),MONTH(AB4),1))-1)+{0;1;2;3;4;5}*7+{1,2,3,4,5,6,7}-1),"",DATE(YEAR(AB4),MONTH(AB4),1)-(WEEKDAY(DATE(YEAR(AB4),MONTH(AB4),1))-1)+{0;1;2;3;4;5}*7+{1,2,3,4,5,6,7}-1)</f>
        <v/>
      </c>
      <c r="Y7" s="77" t="str">
        <v/>
      </c>
      <c r="Z7" s="77" t="str">
        <v/>
      </c>
      <c r="AA7" s="77" t="str">
        <v/>
      </c>
      <c r="AB7" s="77" t="str">
        <v/>
      </c>
      <c r="AC7" s="77">
        <v>44652</v>
      </c>
      <c r="AD7" s="78">
        <v>44653</v>
      </c>
      <c r="AE7" s="85"/>
      <c r="AF7" s="85"/>
      <c r="AG7" s="85"/>
      <c r="AH7" s="85"/>
      <c r="HT7" s="93"/>
      <c r="HU7" s="93"/>
      <c r="HV7" s="93"/>
      <c r="HW7" s="93"/>
      <c r="HX7" s="93"/>
      <c r="HY7" s="93"/>
      <c r="HZ7" s="93"/>
      <c r="IA7" s="93"/>
      <c r="IB7" s="93"/>
      <c r="IC7" s="93"/>
      <c r="ID7" s="93"/>
      <c r="IE7" s="93"/>
      <c r="IF7" s="93"/>
      <c r="IG7" s="93"/>
      <c r="IH7" s="93"/>
      <c r="II7" s="93"/>
      <c r="IJ7" s="93"/>
      <c r="IK7" s="93"/>
      <c r="IL7" s="93"/>
    </row>
    <row r="8" customFormat="1" ht="18" customHeight="1" spans="1:246">
      <c r="A8" s="16"/>
      <c r="B8" s="18" t="s">
        <v>11</v>
      </c>
      <c r="C8" s="23">
        <f>COUNTIFS($E$16:$E$10001,B8)</f>
        <v>3</v>
      </c>
      <c r="D8" s="23"/>
      <c r="E8" s="23"/>
      <c r="F8" s="23"/>
      <c r="G8" s="24">
        <f>C8/C6</f>
        <v>0.428571428571429</v>
      </c>
      <c r="H8" s="24"/>
      <c r="I8" s="18"/>
      <c r="J8" s="53"/>
      <c r="K8" s="18"/>
      <c r="L8" s="18"/>
      <c r="M8" s="18"/>
      <c r="N8" s="18"/>
      <c r="O8" s="11"/>
      <c r="P8" s="58">
        <v>44626</v>
      </c>
      <c r="Q8" s="79">
        <v>44627</v>
      </c>
      <c r="R8" s="79">
        <v>44628</v>
      </c>
      <c r="S8" s="79">
        <v>44629</v>
      </c>
      <c r="T8" s="79">
        <v>44630</v>
      </c>
      <c r="U8" s="79">
        <v>44631</v>
      </c>
      <c r="V8" s="80">
        <v>44632</v>
      </c>
      <c r="W8" s="11"/>
      <c r="X8" s="58">
        <v>44654</v>
      </c>
      <c r="Y8" s="79">
        <v>44655</v>
      </c>
      <c r="Z8" s="79">
        <v>44656</v>
      </c>
      <c r="AA8" s="79">
        <v>44657</v>
      </c>
      <c r="AB8" s="79">
        <v>44658</v>
      </c>
      <c r="AC8" s="79">
        <v>44659</v>
      </c>
      <c r="AD8" s="80">
        <v>44660</v>
      </c>
      <c r="AE8" s="85"/>
      <c r="AF8" s="85"/>
      <c r="AG8" s="85"/>
      <c r="AH8" s="85"/>
      <c r="HT8" s="93"/>
      <c r="HU8" s="93"/>
      <c r="HV8" s="93"/>
      <c r="HW8" s="93"/>
      <c r="HX8" s="93"/>
      <c r="HY8" s="93"/>
      <c r="HZ8" s="93"/>
      <c r="IA8" s="93"/>
      <c r="IB8" s="93"/>
      <c r="IC8" s="93"/>
      <c r="ID8" s="93"/>
      <c r="IE8" s="93"/>
      <c r="IF8" s="93"/>
      <c r="IG8" s="93"/>
      <c r="IH8" s="93"/>
      <c r="II8" s="93"/>
      <c r="IJ8" s="93"/>
      <c r="IK8" s="93"/>
      <c r="IL8" s="93"/>
    </row>
    <row r="9" customFormat="1" ht="18" customHeight="1" spans="1:246">
      <c r="A9" s="16"/>
      <c r="B9" s="18"/>
      <c r="C9" s="22"/>
      <c r="D9" s="25"/>
      <c r="E9" s="26"/>
      <c r="F9" s="26"/>
      <c r="G9" s="21"/>
      <c r="H9" s="21"/>
      <c r="I9" s="18"/>
      <c r="J9" s="53"/>
      <c r="K9" s="18"/>
      <c r="L9" s="18"/>
      <c r="M9" s="18"/>
      <c r="N9" s="18"/>
      <c r="O9" s="11"/>
      <c r="P9" s="58">
        <v>44633</v>
      </c>
      <c r="Q9" s="79">
        <v>44634</v>
      </c>
      <c r="R9" s="79">
        <v>44635</v>
      </c>
      <c r="S9" s="79">
        <v>44636</v>
      </c>
      <c r="T9" s="79">
        <v>44637</v>
      </c>
      <c r="U9" s="79">
        <v>44638</v>
      </c>
      <c r="V9" s="80">
        <v>44639</v>
      </c>
      <c r="W9" s="11"/>
      <c r="X9" s="58">
        <v>44661</v>
      </c>
      <c r="Y9" s="79">
        <v>44662</v>
      </c>
      <c r="Z9" s="79">
        <v>44663</v>
      </c>
      <c r="AA9" s="79">
        <v>44664</v>
      </c>
      <c r="AB9" s="79">
        <v>44665</v>
      </c>
      <c r="AC9" s="79">
        <v>44666</v>
      </c>
      <c r="AD9" s="80">
        <v>44667</v>
      </c>
      <c r="AE9" s="85"/>
      <c r="AF9" s="85"/>
      <c r="AG9" s="85"/>
      <c r="AH9" s="85"/>
      <c r="HT9" s="93"/>
      <c r="HU9" s="93"/>
      <c r="HV9" s="93"/>
      <c r="HW9" s="93"/>
      <c r="HX9" s="93"/>
      <c r="HY9" s="93"/>
      <c r="HZ9" s="93"/>
      <c r="IA9" s="93"/>
      <c r="IB9" s="93"/>
      <c r="IC9" s="93"/>
      <c r="ID9" s="93"/>
      <c r="IE9" s="93"/>
      <c r="IF9" s="93"/>
      <c r="IG9" s="93"/>
      <c r="IH9" s="93"/>
      <c r="II9" s="93"/>
      <c r="IJ9" s="93"/>
      <c r="IK9" s="93"/>
      <c r="IL9" s="93"/>
    </row>
    <row r="10" customFormat="1" ht="18" customHeight="1" spans="1:246">
      <c r="A10" s="16"/>
      <c r="B10" s="18" t="s">
        <v>12</v>
      </c>
      <c r="C10" s="27">
        <f>COUNTIFS($E$16:$E$10001,B10)</f>
        <v>2</v>
      </c>
      <c r="D10" s="27"/>
      <c r="E10" s="27"/>
      <c r="F10" s="27"/>
      <c r="G10" s="28">
        <f>C10/C6</f>
        <v>0.285714285714286</v>
      </c>
      <c r="H10" s="28"/>
      <c r="I10" s="18"/>
      <c r="J10" s="53"/>
      <c r="K10" s="18"/>
      <c r="L10" s="18"/>
      <c r="M10" s="18"/>
      <c r="N10" s="18"/>
      <c r="O10" s="11"/>
      <c r="P10" s="58">
        <v>44640</v>
      </c>
      <c r="Q10" s="79">
        <v>44641</v>
      </c>
      <c r="R10" s="79">
        <v>44642</v>
      </c>
      <c r="S10" s="79">
        <v>44643</v>
      </c>
      <c r="T10" s="79">
        <v>44644</v>
      </c>
      <c r="U10" s="79">
        <v>44645</v>
      </c>
      <c r="V10" s="80">
        <v>44646</v>
      </c>
      <c r="W10" s="11"/>
      <c r="X10" s="58">
        <v>44668</v>
      </c>
      <c r="Y10" s="79">
        <v>44669</v>
      </c>
      <c r="Z10" s="79">
        <v>44670</v>
      </c>
      <c r="AA10" s="79">
        <v>44671</v>
      </c>
      <c r="AB10" s="79">
        <v>44672</v>
      </c>
      <c r="AC10" s="79">
        <v>44673</v>
      </c>
      <c r="AD10" s="80">
        <v>44674</v>
      </c>
      <c r="AE10" s="85"/>
      <c r="AF10" s="85"/>
      <c r="AG10" s="85"/>
      <c r="AH10" s="85"/>
      <c r="HT10" s="93"/>
      <c r="HU10" s="93"/>
      <c r="HV10" s="93"/>
      <c r="HW10" s="93"/>
      <c r="HX10" s="93"/>
      <c r="HY10" s="93"/>
      <c r="HZ10" s="93"/>
      <c r="IA10" s="93"/>
      <c r="IB10" s="93"/>
      <c r="IC10" s="93"/>
      <c r="ID10" s="93"/>
      <c r="IE10" s="93"/>
      <c r="IF10" s="93"/>
      <c r="IG10" s="93"/>
      <c r="IH10" s="93"/>
      <c r="II10" s="93"/>
      <c r="IJ10" s="93"/>
      <c r="IK10" s="93"/>
      <c r="IL10" s="93"/>
    </row>
    <row r="11" customFormat="1" ht="18" customHeight="1" spans="1:246">
      <c r="A11" s="16"/>
      <c r="B11" s="18"/>
      <c r="C11" s="22"/>
      <c r="D11" s="22"/>
      <c r="E11" s="22"/>
      <c r="F11" s="22"/>
      <c r="G11" s="21"/>
      <c r="H11" s="21"/>
      <c r="I11" s="18"/>
      <c r="J11" s="53"/>
      <c r="K11" s="18"/>
      <c r="L11" s="18"/>
      <c r="M11" s="18"/>
      <c r="N11" s="18"/>
      <c r="O11" s="11"/>
      <c r="P11" s="58">
        <v>44647</v>
      </c>
      <c r="Q11" s="79">
        <v>44648</v>
      </c>
      <c r="R11" s="79">
        <v>44649</v>
      </c>
      <c r="S11" s="79">
        <v>44650</v>
      </c>
      <c r="T11" s="79">
        <v>44651</v>
      </c>
      <c r="U11" s="79" t="str">
        <v/>
      </c>
      <c r="V11" s="80" t="str">
        <v/>
      </c>
      <c r="W11" s="11"/>
      <c r="X11" s="58">
        <v>44675</v>
      </c>
      <c r="Y11" s="79">
        <v>44676</v>
      </c>
      <c r="Z11" s="79">
        <v>44677</v>
      </c>
      <c r="AA11" s="79">
        <v>44678</v>
      </c>
      <c r="AB11" s="79">
        <v>44679</v>
      </c>
      <c r="AC11" s="79">
        <v>44680</v>
      </c>
      <c r="AD11" s="80">
        <v>44681</v>
      </c>
      <c r="AE11" s="85"/>
      <c r="AF11" s="85"/>
      <c r="AG11" s="85"/>
      <c r="AH11" s="85"/>
      <c r="HT11" s="93"/>
      <c r="HU11" s="93"/>
      <c r="HV11" s="93"/>
      <c r="HW11" s="93"/>
      <c r="HX11" s="93"/>
      <c r="HY11" s="93"/>
      <c r="HZ11" s="93"/>
      <c r="IA11" s="93"/>
      <c r="IB11" s="93"/>
      <c r="IC11" s="93"/>
      <c r="ID11" s="93"/>
      <c r="IE11" s="93"/>
      <c r="IF11" s="93"/>
      <c r="IG11" s="93"/>
      <c r="IH11" s="93"/>
      <c r="II11" s="93"/>
      <c r="IJ11" s="93"/>
      <c r="IK11" s="93"/>
      <c r="IL11" s="93"/>
    </row>
    <row r="12" s="3" customFormat="1" ht="18" customHeight="1" spans="1:246">
      <c r="A12" s="29"/>
      <c r="B12" s="18" t="s">
        <v>13</v>
      </c>
      <c r="C12" s="30">
        <f>COUNTIFS($E$16:$E$10001,B12)</f>
        <v>2</v>
      </c>
      <c r="D12" s="30"/>
      <c r="E12" s="30"/>
      <c r="F12" s="30"/>
      <c r="G12" s="31">
        <f>C12/C6</f>
        <v>0.285714285714286</v>
      </c>
      <c r="H12" s="31"/>
      <c r="I12" s="11"/>
      <c r="J12" s="52"/>
      <c r="K12" s="11"/>
      <c r="L12" s="11"/>
      <c r="M12" s="11"/>
      <c r="N12" s="11"/>
      <c r="O12" s="11"/>
      <c r="P12" s="59" t="str">
        <v/>
      </c>
      <c r="Q12" s="81" t="str">
        <v/>
      </c>
      <c r="R12" s="81" t="str">
        <v/>
      </c>
      <c r="S12" s="81" t="str">
        <v/>
      </c>
      <c r="T12" s="81" t="str">
        <v/>
      </c>
      <c r="U12" s="81" t="str">
        <v/>
      </c>
      <c r="V12" s="82" t="str">
        <v/>
      </c>
      <c r="W12" s="11"/>
      <c r="X12" s="59"/>
      <c r="Y12" s="81"/>
      <c r="Z12" s="81"/>
      <c r="AA12" s="81"/>
      <c r="AB12" s="81"/>
      <c r="AC12" s="81"/>
      <c r="AD12" s="82"/>
      <c r="AE12" s="84"/>
      <c r="AF12" s="84"/>
      <c r="AG12" s="84"/>
      <c r="AH12" s="84"/>
      <c r="HT12" s="95"/>
      <c r="HU12" s="95"/>
      <c r="HV12" s="95"/>
      <c r="HW12" s="95"/>
      <c r="HX12" s="95"/>
      <c r="HY12" s="95"/>
      <c r="HZ12" s="95"/>
      <c r="IA12" s="95"/>
      <c r="IB12" s="95"/>
      <c r="IC12" s="95"/>
      <c r="ID12" s="95"/>
      <c r="IE12" s="95"/>
      <c r="IF12" s="95"/>
      <c r="IG12" s="95"/>
      <c r="IH12" s="95"/>
      <c r="II12" s="95"/>
      <c r="IJ12" s="95"/>
      <c r="IK12" s="95"/>
      <c r="IL12" s="95"/>
    </row>
    <row r="13" s="3" customFormat="1" ht="16" customHeight="1" spans="1:246">
      <c r="A13" s="29"/>
      <c r="B13" s="29"/>
      <c r="C13" s="29"/>
      <c r="D13" s="29"/>
      <c r="E13" s="29"/>
      <c r="F13" s="29"/>
      <c r="G13" s="32"/>
      <c r="H13" s="32"/>
      <c r="I13" s="29"/>
      <c r="J13" s="60"/>
      <c r="K13" s="29"/>
      <c r="L13" s="29"/>
      <c r="M13" s="29"/>
      <c r="N13" s="29"/>
      <c r="O13" s="29"/>
      <c r="P13" s="61"/>
      <c r="Q13" s="83"/>
      <c r="R13" s="83"/>
      <c r="S13" s="83"/>
      <c r="T13" s="83"/>
      <c r="U13" s="83"/>
      <c r="V13" s="61"/>
      <c r="W13" s="29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HT13" s="95"/>
      <c r="HU13" s="95"/>
      <c r="HV13" s="95"/>
      <c r="HW13" s="95"/>
      <c r="HX13" s="95"/>
      <c r="HY13" s="95"/>
      <c r="HZ13" s="95"/>
      <c r="IA13" s="95"/>
      <c r="IB13" s="95"/>
      <c r="IC13" s="95"/>
      <c r="ID13" s="95"/>
      <c r="IE13" s="95"/>
      <c r="IF13" s="95"/>
      <c r="IG13" s="95"/>
      <c r="IH13" s="95"/>
      <c r="II13" s="95"/>
      <c r="IJ13" s="95"/>
      <c r="IK13" s="95"/>
      <c r="IL13" s="95"/>
    </row>
    <row r="14" s="3" customFormat="1" ht="25" customHeight="1" spans="1:246">
      <c r="A14" s="29"/>
      <c r="B14" s="33" t="s">
        <v>14</v>
      </c>
      <c r="C14" s="33" t="s">
        <v>15</v>
      </c>
      <c r="D14" s="34" t="s">
        <v>16</v>
      </c>
      <c r="E14" s="34"/>
      <c r="F14" s="34" t="s">
        <v>17</v>
      </c>
      <c r="G14" s="33" t="s">
        <v>18</v>
      </c>
      <c r="H14" s="33" t="s">
        <v>19</v>
      </c>
      <c r="I14" s="33" t="s">
        <v>20</v>
      </c>
      <c r="J14" s="62" t="s">
        <v>21</v>
      </c>
      <c r="K14" s="63" t="s">
        <v>22</v>
      </c>
      <c r="L14" s="63"/>
      <c r="M14" s="63"/>
      <c r="N14" s="63"/>
      <c r="O14" s="63"/>
      <c r="P14" s="64">
        <f>G16</f>
        <v>44621</v>
      </c>
      <c r="Q14" s="64">
        <f>P14+1</f>
        <v>44622</v>
      </c>
      <c r="R14" s="64">
        <f t="shared" ref="R14:AG14" si="0">Q14+1</f>
        <v>44623</v>
      </c>
      <c r="S14" s="64">
        <f t="shared" si="0"/>
        <v>44624</v>
      </c>
      <c r="T14" s="64">
        <f t="shared" si="0"/>
        <v>44625</v>
      </c>
      <c r="U14" s="64">
        <f t="shared" si="0"/>
        <v>44626</v>
      </c>
      <c r="V14" s="64">
        <f t="shared" si="0"/>
        <v>44627</v>
      </c>
      <c r="W14" s="64">
        <f t="shared" si="0"/>
        <v>44628</v>
      </c>
      <c r="X14" s="64">
        <f t="shared" si="0"/>
        <v>44629</v>
      </c>
      <c r="Y14" s="64">
        <f t="shared" si="0"/>
        <v>44630</v>
      </c>
      <c r="Z14" s="64">
        <f t="shared" si="0"/>
        <v>44631</v>
      </c>
      <c r="AA14" s="64">
        <f t="shared" si="0"/>
        <v>44632</v>
      </c>
      <c r="AB14" s="64">
        <f t="shared" si="0"/>
        <v>44633</v>
      </c>
      <c r="AC14" s="64">
        <f t="shared" si="0"/>
        <v>44634</v>
      </c>
      <c r="AD14" s="64">
        <f t="shared" si="0"/>
        <v>44635</v>
      </c>
      <c r="AE14" s="64">
        <f t="shared" si="0"/>
        <v>44636</v>
      </c>
      <c r="AF14" s="64">
        <f t="shared" si="0"/>
        <v>44637</v>
      </c>
      <c r="AG14" s="64">
        <f t="shared" si="0"/>
        <v>44638</v>
      </c>
      <c r="AH14" s="64">
        <f t="shared" ref="AH14:BJ14" si="1">AG14+1</f>
        <v>44639</v>
      </c>
      <c r="AI14" s="64">
        <f t="shared" si="1"/>
        <v>44640</v>
      </c>
      <c r="AJ14" s="64">
        <f t="shared" si="1"/>
        <v>44641</v>
      </c>
      <c r="AK14" s="64">
        <f t="shared" si="1"/>
        <v>44642</v>
      </c>
      <c r="AL14" s="64">
        <f t="shared" si="1"/>
        <v>44643</v>
      </c>
      <c r="AM14" s="64">
        <f t="shared" si="1"/>
        <v>44644</v>
      </c>
      <c r="AN14" s="64">
        <f t="shared" si="1"/>
        <v>44645</v>
      </c>
      <c r="AO14" s="64">
        <f t="shared" si="1"/>
        <v>44646</v>
      </c>
      <c r="AP14" s="64">
        <f t="shared" si="1"/>
        <v>44647</v>
      </c>
      <c r="AQ14" s="64">
        <f t="shared" si="1"/>
        <v>44648</v>
      </c>
      <c r="AR14" s="64">
        <f t="shared" si="1"/>
        <v>44649</v>
      </c>
      <c r="AS14" s="64">
        <f t="shared" si="1"/>
        <v>44650</v>
      </c>
      <c r="AT14" s="64">
        <f t="shared" si="1"/>
        <v>44651</v>
      </c>
      <c r="AU14" s="64">
        <f t="shared" si="1"/>
        <v>44652</v>
      </c>
      <c r="AV14" s="64">
        <f t="shared" si="1"/>
        <v>44653</v>
      </c>
      <c r="AW14" s="64">
        <f t="shared" si="1"/>
        <v>44654</v>
      </c>
      <c r="AX14" s="64">
        <f t="shared" si="1"/>
        <v>44655</v>
      </c>
      <c r="AY14" s="64">
        <f t="shared" si="1"/>
        <v>44656</v>
      </c>
      <c r="AZ14" s="64">
        <f t="shared" si="1"/>
        <v>44657</v>
      </c>
      <c r="BA14" s="64">
        <f t="shared" si="1"/>
        <v>44658</v>
      </c>
      <c r="BB14" s="64">
        <f t="shared" si="1"/>
        <v>44659</v>
      </c>
      <c r="BC14" s="64">
        <f t="shared" si="1"/>
        <v>44660</v>
      </c>
      <c r="BD14" s="64">
        <f t="shared" si="1"/>
        <v>44661</v>
      </c>
      <c r="BE14" s="64">
        <f t="shared" si="1"/>
        <v>44662</v>
      </c>
      <c r="BF14" s="64">
        <f t="shared" si="1"/>
        <v>44663</v>
      </c>
      <c r="BG14" s="64">
        <f t="shared" si="1"/>
        <v>44664</v>
      </c>
      <c r="BH14" s="64">
        <f t="shared" si="1"/>
        <v>44665</v>
      </c>
      <c r="BI14" s="64">
        <f t="shared" si="1"/>
        <v>44666</v>
      </c>
      <c r="BJ14" s="64">
        <f t="shared" si="1"/>
        <v>44667</v>
      </c>
      <c r="HT14" s="95"/>
      <c r="HU14" s="95"/>
      <c r="HV14" s="95"/>
      <c r="HW14" s="95"/>
      <c r="HX14" s="95"/>
      <c r="HY14" s="95"/>
      <c r="HZ14" s="95"/>
      <c r="IA14" s="95"/>
      <c r="IB14" s="95"/>
      <c r="IC14" s="95"/>
      <c r="ID14" s="95"/>
      <c r="IE14" s="95"/>
      <c r="IF14" s="95"/>
      <c r="IG14" s="95"/>
      <c r="IH14" s="95"/>
      <c r="II14" s="95"/>
      <c r="IJ14" s="95"/>
      <c r="IK14" s="95"/>
      <c r="IL14" s="95"/>
    </row>
    <row r="15" s="3" customFormat="1" ht="25" customHeight="1" spans="1:246">
      <c r="A15" s="29"/>
      <c r="B15" s="33"/>
      <c r="C15" s="33"/>
      <c r="D15" s="34"/>
      <c r="E15" s="34"/>
      <c r="F15" s="34"/>
      <c r="G15" s="33"/>
      <c r="H15" s="33"/>
      <c r="I15" s="33"/>
      <c r="J15" s="65"/>
      <c r="K15" s="63" t="s">
        <v>23</v>
      </c>
      <c r="L15" s="63" t="s">
        <v>24</v>
      </c>
      <c r="M15" s="63" t="s">
        <v>25</v>
      </c>
      <c r="N15" s="63" t="s">
        <v>26</v>
      </c>
      <c r="O15" s="63" t="s">
        <v>27</v>
      </c>
      <c r="P15" s="66">
        <f>P14</f>
        <v>44621</v>
      </c>
      <c r="Q15" s="66">
        <f>Q14</f>
        <v>44622</v>
      </c>
      <c r="R15" s="66">
        <f t="shared" ref="R15:AG15" si="2">R14</f>
        <v>44623</v>
      </c>
      <c r="S15" s="66">
        <f t="shared" si="2"/>
        <v>44624</v>
      </c>
      <c r="T15" s="66">
        <f t="shared" si="2"/>
        <v>44625</v>
      </c>
      <c r="U15" s="66">
        <f t="shared" si="2"/>
        <v>44626</v>
      </c>
      <c r="V15" s="66">
        <f t="shared" si="2"/>
        <v>44627</v>
      </c>
      <c r="W15" s="66">
        <f t="shared" si="2"/>
        <v>44628</v>
      </c>
      <c r="X15" s="66">
        <f t="shared" si="2"/>
        <v>44629</v>
      </c>
      <c r="Y15" s="66">
        <f t="shared" si="2"/>
        <v>44630</v>
      </c>
      <c r="Z15" s="66">
        <f t="shared" si="2"/>
        <v>44631</v>
      </c>
      <c r="AA15" s="66">
        <f t="shared" si="2"/>
        <v>44632</v>
      </c>
      <c r="AB15" s="66">
        <f t="shared" si="2"/>
        <v>44633</v>
      </c>
      <c r="AC15" s="66">
        <f t="shared" si="2"/>
        <v>44634</v>
      </c>
      <c r="AD15" s="66">
        <f t="shared" si="2"/>
        <v>44635</v>
      </c>
      <c r="AE15" s="66">
        <f t="shared" si="2"/>
        <v>44636</v>
      </c>
      <c r="AF15" s="66">
        <f t="shared" si="2"/>
        <v>44637</v>
      </c>
      <c r="AG15" s="66">
        <f t="shared" si="2"/>
        <v>44638</v>
      </c>
      <c r="AH15" s="66">
        <f t="shared" ref="AH15:BJ15" si="3">AH14</f>
        <v>44639</v>
      </c>
      <c r="AI15" s="66">
        <f t="shared" si="3"/>
        <v>44640</v>
      </c>
      <c r="AJ15" s="66">
        <f t="shared" si="3"/>
        <v>44641</v>
      </c>
      <c r="AK15" s="66">
        <f t="shared" si="3"/>
        <v>44642</v>
      </c>
      <c r="AL15" s="66">
        <f t="shared" si="3"/>
        <v>44643</v>
      </c>
      <c r="AM15" s="66">
        <f t="shared" si="3"/>
        <v>44644</v>
      </c>
      <c r="AN15" s="66">
        <f t="shared" si="3"/>
        <v>44645</v>
      </c>
      <c r="AO15" s="66">
        <f t="shared" si="3"/>
        <v>44646</v>
      </c>
      <c r="AP15" s="66">
        <f t="shared" si="3"/>
        <v>44647</v>
      </c>
      <c r="AQ15" s="66">
        <f t="shared" si="3"/>
        <v>44648</v>
      </c>
      <c r="AR15" s="66">
        <f t="shared" si="3"/>
        <v>44649</v>
      </c>
      <c r="AS15" s="66">
        <f t="shared" si="3"/>
        <v>44650</v>
      </c>
      <c r="AT15" s="66">
        <f t="shared" si="3"/>
        <v>44651</v>
      </c>
      <c r="AU15" s="66">
        <f t="shared" si="3"/>
        <v>44652</v>
      </c>
      <c r="AV15" s="66">
        <f t="shared" si="3"/>
        <v>44653</v>
      </c>
      <c r="AW15" s="66">
        <f t="shared" si="3"/>
        <v>44654</v>
      </c>
      <c r="AX15" s="66">
        <f t="shared" si="3"/>
        <v>44655</v>
      </c>
      <c r="AY15" s="66">
        <f t="shared" si="3"/>
        <v>44656</v>
      </c>
      <c r="AZ15" s="66">
        <f t="shared" si="3"/>
        <v>44657</v>
      </c>
      <c r="BA15" s="66">
        <f t="shared" si="3"/>
        <v>44658</v>
      </c>
      <c r="BB15" s="66">
        <f t="shared" si="3"/>
        <v>44659</v>
      </c>
      <c r="BC15" s="66">
        <f t="shared" si="3"/>
        <v>44660</v>
      </c>
      <c r="BD15" s="66">
        <f t="shared" si="3"/>
        <v>44661</v>
      </c>
      <c r="BE15" s="66">
        <f t="shared" si="3"/>
        <v>44662</v>
      </c>
      <c r="BF15" s="66">
        <f t="shared" si="3"/>
        <v>44663</v>
      </c>
      <c r="BG15" s="66">
        <f t="shared" si="3"/>
        <v>44664</v>
      </c>
      <c r="BH15" s="66">
        <f t="shared" si="3"/>
        <v>44665</v>
      </c>
      <c r="BI15" s="66">
        <f t="shared" si="3"/>
        <v>44666</v>
      </c>
      <c r="BJ15" s="66">
        <f t="shared" si="3"/>
        <v>44667</v>
      </c>
      <c r="HT15" s="95"/>
      <c r="HU15" s="95"/>
      <c r="HV15" s="95"/>
      <c r="HW15" s="95"/>
      <c r="HX15" s="95"/>
      <c r="HY15" s="95"/>
      <c r="HZ15" s="95"/>
      <c r="IA15" s="95"/>
      <c r="IB15" s="95"/>
      <c r="IC15" s="95"/>
      <c r="ID15" s="95"/>
      <c r="IE15" s="95"/>
      <c r="IF15" s="95"/>
      <c r="IG15" s="95"/>
      <c r="IH15" s="95"/>
      <c r="II15" s="95"/>
      <c r="IJ15" s="95"/>
      <c r="IK15" s="95"/>
      <c r="IL15" s="95"/>
    </row>
    <row r="16" ht="20" customHeight="1" spans="1:62">
      <c r="A16" s="35"/>
      <c r="B16" s="36" t="s">
        <v>28</v>
      </c>
      <c r="C16" s="36" t="s">
        <v>29</v>
      </c>
      <c r="D16" s="37">
        <f>IF(E16="紧急",1,IF(E16="重要",0,IF(E16="日常",-1,"")))</f>
        <v>1</v>
      </c>
      <c r="E16" s="38" t="s">
        <v>11</v>
      </c>
      <c r="F16" s="39">
        <f>H16-G16</f>
        <v>6</v>
      </c>
      <c r="G16" s="40">
        <v>44621</v>
      </c>
      <c r="H16" s="40">
        <v>44627</v>
      </c>
      <c r="I16" s="40"/>
      <c r="J16" s="39" t="b">
        <f>IF(B16="","-",IF(I16&gt;H16,I16-H16))</f>
        <v>0</v>
      </c>
      <c r="K16" s="67" t="str">
        <f ca="1">IF($I16&lt;&gt;"","",IF($H16="","",IF($H16&lt;TODAY(),TODAY()-$H16,"-")))</f>
        <v>-</v>
      </c>
      <c r="L16" s="67" t="str">
        <f ca="1">IF($I16&lt;&gt;"","",IF($H16=TODAY(),"★","-"))</f>
        <v>-</v>
      </c>
      <c r="M16" s="67" t="str">
        <f ca="1">IF($I16&lt;&gt;"","",IF(AND($H16&lt;=TODAY()+7,$H16&gt;TODAY()),"★","-"))</f>
        <v>★</v>
      </c>
      <c r="N16" s="67" t="str">
        <f ca="1" t="shared" ref="N16:N23" si="4">IF($I16&lt;&gt;"","",IF(AND($H16&lt;=TODAY()+10,$H16&gt;TODAY()+7),"★","-"))</f>
        <v>-</v>
      </c>
      <c r="O16" s="67" t="str">
        <f ca="1" t="shared" ref="O16:O23" si="5">IF($I16&lt;&gt;"","",IF(AND($H16&lt;=TODAY()+30,$H16&gt;TODAY()+10),"★","-"))</f>
        <v>-</v>
      </c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90"/>
    </row>
    <row r="17" ht="20" customHeight="1" spans="1:62">
      <c r="A17" s="35"/>
      <c r="B17" s="41" t="s">
        <v>30</v>
      </c>
      <c r="C17" s="41" t="s">
        <v>31</v>
      </c>
      <c r="D17" s="42">
        <f t="shared" ref="D17:D31" si="6">IF(E17="紧急",1,IF(E17="重要",0,IF(E17="日常",-1,"")))</f>
        <v>0</v>
      </c>
      <c r="E17" s="43" t="s">
        <v>12</v>
      </c>
      <c r="F17" s="44">
        <f t="shared" ref="F17:F31" si="7">H17-G17</f>
        <v>10</v>
      </c>
      <c r="G17" s="40">
        <v>44622</v>
      </c>
      <c r="H17" s="45">
        <v>44632</v>
      </c>
      <c r="I17" s="45"/>
      <c r="J17" s="39" t="b">
        <f t="shared" ref="J17:J31" si="8">IF(B17="","-",IF(I17&gt;H17,I17-H17))</f>
        <v>0</v>
      </c>
      <c r="K17" s="67" t="str">
        <f ca="1" t="shared" ref="K17:K31" si="9">IF($I17&lt;&gt;"","",IF($H17="","",IF($H17&lt;TODAY(),TODAY()-$H17,"-")))</f>
        <v>-</v>
      </c>
      <c r="L17" s="67" t="str">
        <f ca="1" t="shared" ref="L17:L31" si="10">IF($I17&lt;&gt;"","",IF($H17=TODAY(),"★","-"))</f>
        <v>-</v>
      </c>
      <c r="M17" s="67" t="str">
        <f ca="1" t="shared" ref="M17:M31" si="11">IF($I17&lt;&gt;"","",IF(AND($H17&lt;=TODAY()+7,$H17&gt;TODAY()),"★","-"))</f>
        <v>-</v>
      </c>
      <c r="N17" s="67" t="str">
        <f ca="1" t="shared" si="4"/>
        <v>★</v>
      </c>
      <c r="O17" s="67" t="str">
        <f ca="1" t="shared" si="5"/>
        <v>-</v>
      </c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91"/>
    </row>
    <row r="18" ht="20" customHeight="1" spans="1:62">
      <c r="A18" s="35"/>
      <c r="B18" s="41" t="s">
        <v>32</v>
      </c>
      <c r="C18" s="41" t="s">
        <v>33</v>
      </c>
      <c r="D18" s="42">
        <f t="shared" si="6"/>
        <v>-1</v>
      </c>
      <c r="E18" s="43" t="s">
        <v>13</v>
      </c>
      <c r="F18" s="44">
        <f t="shared" si="7"/>
        <v>4</v>
      </c>
      <c r="G18" s="40">
        <v>44623</v>
      </c>
      <c r="H18" s="45">
        <v>44627</v>
      </c>
      <c r="I18" s="45"/>
      <c r="J18" s="39" t="b">
        <f t="shared" si="8"/>
        <v>0</v>
      </c>
      <c r="K18" s="67" t="str">
        <f ca="1" t="shared" si="9"/>
        <v>-</v>
      </c>
      <c r="L18" s="67" t="str">
        <f ca="1" t="shared" si="10"/>
        <v>-</v>
      </c>
      <c r="M18" s="67" t="str">
        <f ca="1" t="shared" si="11"/>
        <v>★</v>
      </c>
      <c r="N18" s="67" t="str">
        <f ca="1" t="shared" si="4"/>
        <v>-</v>
      </c>
      <c r="O18" s="67" t="str">
        <f ca="1" t="shared" si="5"/>
        <v>-</v>
      </c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91"/>
    </row>
    <row r="19" ht="20" customHeight="1" spans="2:62">
      <c r="B19" s="46" t="s">
        <v>34</v>
      </c>
      <c r="C19" s="46" t="s">
        <v>35</v>
      </c>
      <c r="D19" s="47">
        <f t="shared" si="6"/>
        <v>1</v>
      </c>
      <c r="E19" s="43" t="s">
        <v>11</v>
      </c>
      <c r="F19" s="48">
        <f t="shared" si="7"/>
        <v>18</v>
      </c>
      <c r="G19" s="49">
        <v>44624</v>
      </c>
      <c r="H19" s="50">
        <v>44642</v>
      </c>
      <c r="I19" s="50"/>
      <c r="J19" s="70" t="b">
        <f t="shared" si="8"/>
        <v>0</v>
      </c>
      <c r="K19" s="67" t="str">
        <f ca="1" t="shared" si="9"/>
        <v>-</v>
      </c>
      <c r="L19" s="67" t="str">
        <f ca="1" t="shared" si="10"/>
        <v>-</v>
      </c>
      <c r="M19" s="67" t="str">
        <f ca="1" t="shared" si="11"/>
        <v>-</v>
      </c>
      <c r="N19" s="67" t="str">
        <f ca="1" t="shared" si="4"/>
        <v>-</v>
      </c>
      <c r="O19" s="67" t="str">
        <f ca="1" t="shared" si="5"/>
        <v>★</v>
      </c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92"/>
    </row>
    <row r="20" ht="20" customHeight="1" spans="2:62">
      <c r="B20" s="46" t="s">
        <v>36</v>
      </c>
      <c r="C20" s="46" t="s">
        <v>37</v>
      </c>
      <c r="D20" s="47">
        <f t="shared" si="6"/>
        <v>0</v>
      </c>
      <c r="E20" s="43" t="s">
        <v>12</v>
      </c>
      <c r="F20" s="48">
        <f t="shared" si="7"/>
        <v>10</v>
      </c>
      <c r="G20" s="49">
        <v>44625</v>
      </c>
      <c r="H20" s="50">
        <v>44635</v>
      </c>
      <c r="I20" s="50">
        <v>44640</v>
      </c>
      <c r="J20" s="70">
        <f t="shared" si="8"/>
        <v>5</v>
      </c>
      <c r="K20" s="67" t="str">
        <f ca="1" t="shared" si="9"/>
        <v/>
      </c>
      <c r="L20" s="67" t="str">
        <f ca="1" t="shared" si="10"/>
        <v/>
      </c>
      <c r="M20" s="67" t="str">
        <f ca="1" t="shared" si="11"/>
        <v/>
      </c>
      <c r="N20" s="67" t="str">
        <f ca="1" t="shared" si="4"/>
        <v/>
      </c>
      <c r="O20" s="67" t="str">
        <f ca="1" t="shared" si="5"/>
        <v/>
      </c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92"/>
    </row>
    <row r="21" ht="20" customHeight="1" spans="2:62">
      <c r="B21" s="46" t="s">
        <v>38</v>
      </c>
      <c r="C21" s="46" t="s">
        <v>39</v>
      </c>
      <c r="D21" s="47">
        <f t="shared" si="6"/>
        <v>-1</v>
      </c>
      <c r="E21" s="43" t="s">
        <v>13</v>
      </c>
      <c r="F21" s="48">
        <f t="shared" si="7"/>
        <v>4</v>
      </c>
      <c r="G21" s="49">
        <v>44626</v>
      </c>
      <c r="H21" s="50">
        <v>44630</v>
      </c>
      <c r="I21" s="50"/>
      <c r="J21" s="70" t="b">
        <f t="shared" si="8"/>
        <v>0</v>
      </c>
      <c r="K21" s="67" t="str">
        <f ca="1" t="shared" si="9"/>
        <v>-</v>
      </c>
      <c r="L21" s="67" t="str">
        <f ca="1" t="shared" si="10"/>
        <v>-</v>
      </c>
      <c r="M21" s="67" t="str">
        <f ca="1" t="shared" si="11"/>
        <v>★</v>
      </c>
      <c r="N21" s="67" t="str">
        <f ca="1" t="shared" si="4"/>
        <v>-</v>
      </c>
      <c r="O21" s="67" t="str">
        <f ca="1" t="shared" si="5"/>
        <v>-</v>
      </c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92"/>
    </row>
    <row r="22" ht="20" customHeight="1" spans="2:62">
      <c r="B22" s="46" t="s">
        <v>40</v>
      </c>
      <c r="C22" s="46" t="s">
        <v>41</v>
      </c>
      <c r="D22" s="47">
        <f t="shared" si="6"/>
        <v>1</v>
      </c>
      <c r="E22" s="43" t="s">
        <v>11</v>
      </c>
      <c r="F22" s="48">
        <f t="shared" si="7"/>
        <v>4</v>
      </c>
      <c r="G22" s="49">
        <v>44627</v>
      </c>
      <c r="H22" s="50">
        <v>44631</v>
      </c>
      <c r="I22" s="50">
        <v>44635</v>
      </c>
      <c r="J22" s="70">
        <f t="shared" si="8"/>
        <v>4</v>
      </c>
      <c r="K22" s="67" t="str">
        <f ca="1" t="shared" si="9"/>
        <v/>
      </c>
      <c r="L22" s="67" t="str">
        <f ca="1" t="shared" si="10"/>
        <v/>
      </c>
      <c r="M22" s="67" t="str">
        <f ca="1" t="shared" si="11"/>
        <v/>
      </c>
      <c r="N22" s="67" t="str">
        <f ca="1" t="shared" si="4"/>
        <v/>
      </c>
      <c r="O22" s="67" t="str">
        <f ca="1" t="shared" si="5"/>
        <v/>
      </c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92"/>
    </row>
    <row r="23" ht="20" customHeight="1" spans="2:62">
      <c r="B23" s="46"/>
      <c r="C23" s="46"/>
      <c r="D23" s="47" t="str">
        <f t="shared" si="6"/>
        <v/>
      </c>
      <c r="E23" s="43"/>
      <c r="F23" s="48">
        <f t="shared" si="7"/>
        <v>0</v>
      </c>
      <c r="G23" s="51"/>
      <c r="H23" s="51"/>
      <c r="I23" s="51"/>
      <c r="J23" s="70" t="str">
        <f t="shared" si="8"/>
        <v>-</v>
      </c>
      <c r="K23" s="67" t="str">
        <f ca="1" t="shared" si="9"/>
        <v/>
      </c>
      <c r="L23" s="67" t="str">
        <f ca="1" t="shared" si="10"/>
        <v>-</v>
      </c>
      <c r="M23" s="67" t="str">
        <f ca="1" t="shared" si="11"/>
        <v>-</v>
      </c>
      <c r="N23" s="67" t="str">
        <f ca="1" t="shared" si="4"/>
        <v>-</v>
      </c>
      <c r="O23" s="67" t="str">
        <f ca="1" t="shared" si="5"/>
        <v>-</v>
      </c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92"/>
    </row>
    <row r="24" ht="20" customHeight="1" spans="2:62">
      <c r="B24" s="46"/>
      <c r="C24" s="46"/>
      <c r="D24" s="47" t="str">
        <f t="shared" ref="D24:D53" si="12">IF(E24="紧急",1,IF(E24="重要",0,IF(E24="日常",-1,"")))</f>
        <v/>
      </c>
      <c r="E24" s="43"/>
      <c r="F24" s="48">
        <f t="shared" ref="F24:F53" si="13">H24-G24</f>
        <v>0</v>
      </c>
      <c r="G24" s="51"/>
      <c r="H24" s="51"/>
      <c r="I24" s="51"/>
      <c r="J24" s="70" t="str">
        <f t="shared" ref="J24:J53" si="14">IF(B24="","-",IF(I24&gt;H24,I24-H24))</f>
        <v>-</v>
      </c>
      <c r="K24" s="67" t="str">
        <f ca="1" t="shared" ref="K24:K53" si="15">IF($I24&lt;&gt;"","",IF($H24="","",IF($H24&lt;TODAY(),TODAY()-$H24,"-")))</f>
        <v/>
      </c>
      <c r="L24" s="67" t="str">
        <f ca="1" t="shared" ref="L24:L53" si="16">IF($I24&lt;&gt;"","",IF($H24=TODAY(),"★","-"))</f>
        <v>-</v>
      </c>
      <c r="M24" s="67" t="str">
        <f ca="1" t="shared" ref="M24:M53" si="17">IF($I24&lt;&gt;"","",IF(AND($H24&lt;=TODAY()+7,$H24&gt;TODAY()),"★","-"))</f>
        <v>-</v>
      </c>
      <c r="N24" s="67" t="str">
        <f ca="1" t="shared" ref="N24:N53" si="18">IF($I24&lt;&gt;"","",IF(AND($H24&lt;=TODAY()+10,$H24&gt;TODAY()+7),"★","-"))</f>
        <v>-</v>
      </c>
      <c r="O24" s="67" t="str">
        <f ca="1" t="shared" ref="O24:O53" si="19">IF($I24&lt;&gt;"","",IF(AND($H24&lt;=TODAY()+30,$H24&gt;TODAY()+10),"★","-"))</f>
        <v>-</v>
      </c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92"/>
    </row>
    <row r="25" ht="20" customHeight="1" spans="2:62">
      <c r="B25" s="46"/>
      <c r="C25" s="46"/>
      <c r="D25" s="47" t="str">
        <f t="shared" si="12"/>
        <v/>
      </c>
      <c r="E25" s="43"/>
      <c r="F25" s="48">
        <f t="shared" si="13"/>
        <v>0</v>
      </c>
      <c r="G25" s="51"/>
      <c r="H25" s="51"/>
      <c r="I25" s="51"/>
      <c r="J25" s="70" t="str">
        <f t="shared" si="14"/>
        <v>-</v>
      </c>
      <c r="K25" s="67" t="str">
        <f ca="1" t="shared" si="15"/>
        <v/>
      </c>
      <c r="L25" s="67" t="str">
        <f ca="1" t="shared" si="16"/>
        <v>-</v>
      </c>
      <c r="M25" s="67" t="str">
        <f ca="1" t="shared" si="17"/>
        <v>-</v>
      </c>
      <c r="N25" s="67" t="str">
        <f ca="1" t="shared" si="18"/>
        <v>-</v>
      </c>
      <c r="O25" s="67" t="str">
        <f ca="1" t="shared" si="19"/>
        <v>-</v>
      </c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92"/>
    </row>
    <row r="26" ht="20" customHeight="1" spans="2:62">
      <c r="B26" s="46"/>
      <c r="C26" s="46"/>
      <c r="D26" s="47" t="str">
        <f t="shared" si="12"/>
        <v/>
      </c>
      <c r="E26" s="43"/>
      <c r="F26" s="48">
        <f t="shared" si="13"/>
        <v>0</v>
      </c>
      <c r="G26" s="51"/>
      <c r="H26" s="51"/>
      <c r="I26" s="51"/>
      <c r="J26" s="70" t="str">
        <f t="shared" si="14"/>
        <v>-</v>
      </c>
      <c r="K26" s="67" t="str">
        <f ca="1" t="shared" si="15"/>
        <v/>
      </c>
      <c r="L26" s="67" t="str">
        <f ca="1" t="shared" si="16"/>
        <v>-</v>
      </c>
      <c r="M26" s="67" t="str">
        <f ca="1" t="shared" si="17"/>
        <v>-</v>
      </c>
      <c r="N26" s="67" t="str">
        <f ca="1" t="shared" si="18"/>
        <v>-</v>
      </c>
      <c r="O26" s="67" t="str">
        <f ca="1" t="shared" si="19"/>
        <v>-</v>
      </c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92"/>
    </row>
    <row r="27" ht="20" customHeight="1" spans="2:62">
      <c r="B27" s="46"/>
      <c r="C27" s="46"/>
      <c r="D27" s="47" t="str">
        <f t="shared" si="12"/>
        <v/>
      </c>
      <c r="E27" s="43"/>
      <c r="F27" s="48">
        <f t="shared" si="13"/>
        <v>0</v>
      </c>
      <c r="G27" s="51"/>
      <c r="H27" s="51"/>
      <c r="I27" s="51"/>
      <c r="J27" s="70" t="str">
        <f t="shared" si="14"/>
        <v>-</v>
      </c>
      <c r="K27" s="67" t="str">
        <f ca="1" t="shared" si="15"/>
        <v/>
      </c>
      <c r="L27" s="67" t="str">
        <f ca="1" t="shared" si="16"/>
        <v>-</v>
      </c>
      <c r="M27" s="67" t="str">
        <f ca="1" t="shared" si="17"/>
        <v>-</v>
      </c>
      <c r="N27" s="67" t="str">
        <f ca="1" t="shared" si="18"/>
        <v>-</v>
      </c>
      <c r="O27" s="67" t="str">
        <f ca="1" t="shared" si="19"/>
        <v>-</v>
      </c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92"/>
    </row>
    <row r="28" ht="20" customHeight="1" spans="2:62">
      <c r="B28" s="46"/>
      <c r="C28" s="46"/>
      <c r="D28" s="47" t="str">
        <f t="shared" si="12"/>
        <v/>
      </c>
      <c r="E28" s="43"/>
      <c r="F28" s="48">
        <f t="shared" si="13"/>
        <v>0</v>
      </c>
      <c r="G28" s="51"/>
      <c r="H28" s="51"/>
      <c r="I28" s="51"/>
      <c r="J28" s="70" t="str">
        <f t="shared" si="14"/>
        <v>-</v>
      </c>
      <c r="K28" s="67" t="str">
        <f ca="1" t="shared" si="15"/>
        <v/>
      </c>
      <c r="L28" s="67" t="str">
        <f ca="1" t="shared" si="16"/>
        <v>-</v>
      </c>
      <c r="M28" s="67" t="str">
        <f ca="1" t="shared" si="17"/>
        <v>-</v>
      </c>
      <c r="N28" s="67" t="str">
        <f ca="1" t="shared" si="18"/>
        <v>-</v>
      </c>
      <c r="O28" s="67" t="str">
        <f ca="1" t="shared" si="19"/>
        <v>-</v>
      </c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92"/>
    </row>
    <row r="29" ht="20" customHeight="1" spans="2:62">
      <c r="B29" s="46"/>
      <c r="C29" s="46"/>
      <c r="D29" s="47" t="str">
        <f t="shared" si="12"/>
        <v/>
      </c>
      <c r="E29" s="43"/>
      <c r="F29" s="48">
        <f t="shared" si="13"/>
        <v>0</v>
      </c>
      <c r="G29" s="51"/>
      <c r="H29" s="51"/>
      <c r="I29" s="51"/>
      <c r="J29" s="70" t="str">
        <f t="shared" si="14"/>
        <v>-</v>
      </c>
      <c r="K29" s="67" t="str">
        <f ca="1" t="shared" si="15"/>
        <v/>
      </c>
      <c r="L29" s="67" t="str">
        <f ca="1" t="shared" si="16"/>
        <v>-</v>
      </c>
      <c r="M29" s="67" t="str">
        <f ca="1" t="shared" si="17"/>
        <v>-</v>
      </c>
      <c r="N29" s="67" t="str">
        <f ca="1" t="shared" si="18"/>
        <v>-</v>
      </c>
      <c r="O29" s="67" t="str">
        <f ca="1" t="shared" si="19"/>
        <v>-</v>
      </c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92"/>
    </row>
    <row r="30" ht="20" customHeight="1" spans="2:62">
      <c r="B30" s="46"/>
      <c r="C30" s="46"/>
      <c r="D30" s="47" t="str">
        <f t="shared" si="12"/>
        <v/>
      </c>
      <c r="E30" s="43"/>
      <c r="F30" s="48">
        <f t="shared" si="13"/>
        <v>0</v>
      </c>
      <c r="G30" s="51"/>
      <c r="H30" s="51"/>
      <c r="I30" s="51"/>
      <c r="J30" s="70" t="str">
        <f t="shared" si="14"/>
        <v>-</v>
      </c>
      <c r="K30" s="67" t="str">
        <f ca="1" t="shared" si="15"/>
        <v/>
      </c>
      <c r="L30" s="67" t="str">
        <f ca="1" t="shared" si="16"/>
        <v>-</v>
      </c>
      <c r="M30" s="67" t="str">
        <f ca="1" t="shared" si="17"/>
        <v>-</v>
      </c>
      <c r="N30" s="67" t="str">
        <f ca="1" t="shared" si="18"/>
        <v>-</v>
      </c>
      <c r="O30" s="67" t="str">
        <f ca="1" t="shared" si="19"/>
        <v>-</v>
      </c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92"/>
    </row>
    <row r="31" ht="20" customHeight="1" spans="2:62">
      <c r="B31" s="46"/>
      <c r="C31" s="46"/>
      <c r="D31" s="47" t="str">
        <f t="shared" si="12"/>
        <v/>
      </c>
      <c r="E31" s="43"/>
      <c r="F31" s="48">
        <f t="shared" si="13"/>
        <v>0</v>
      </c>
      <c r="G31" s="51"/>
      <c r="H31" s="51"/>
      <c r="I31" s="51"/>
      <c r="J31" s="70" t="str">
        <f t="shared" si="14"/>
        <v>-</v>
      </c>
      <c r="K31" s="67" t="str">
        <f ca="1" t="shared" si="15"/>
        <v/>
      </c>
      <c r="L31" s="67" t="str">
        <f ca="1" t="shared" si="16"/>
        <v>-</v>
      </c>
      <c r="M31" s="67" t="str">
        <f ca="1" t="shared" si="17"/>
        <v>-</v>
      </c>
      <c r="N31" s="67" t="str">
        <f ca="1" t="shared" si="18"/>
        <v>-</v>
      </c>
      <c r="O31" s="67" t="str">
        <f ca="1" t="shared" si="19"/>
        <v>-</v>
      </c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92"/>
    </row>
    <row r="32" ht="20" customHeight="1" spans="2:62">
      <c r="B32" s="46"/>
      <c r="C32" s="46"/>
      <c r="D32" s="47" t="str">
        <f t="shared" si="12"/>
        <v/>
      </c>
      <c r="E32" s="43"/>
      <c r="F32" s="48">
        <f t="shared" si="13"/>
        <v>0</v>
      </c>
      <c r="G32" s="51"/>
      <c r="H32" s="51"/>
      <c r="I32" s="51"/>
      <c r="J32" s="70" t="str">
        <f t="shared" si="14"/>
        <v>-</v>
      </c>
      <c r="K32" s="67" t="str">
        <f ca="1" t="shared" si="15"/>
        <v/>
      </c>
      <c r="L32" s="67" t="str">
        <f ca="1" t="shared" si="16"/>
        <v>-</v>
      </c>
      <c r="M32" s="67" t="str">
        <f ca="1" t="shared" si="17"/>
        <v>-</v>
      </c>
      <c r="N32" s="67" t="str">
        <f ca="1" t="shared" si="18"/>
        <v>-</v>
      </c>
      <c r="O32" s="67" t="str">
        <f ca="1" t="shared" si="19"/>
        <v>-</v>
      </c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92"/>
    </row>
    <row r="33" ht="20" customHeight="1" spans="2:62">
      <c r="B33" s="46"/>
      <c r="C33" s="46"/>
      <c r="D33" s="47" t="str">
        <f t="shared" si="12"/>
        <v/>
      </c>
      <c r="E33" s="43"/>
      <c r="F33" s="48">
        <f t="shared" si="13"/>
        <v>0</v>
      </c>
      <c r="G33" s="51"/>
      <c r="H33" s="51"/>
      <c r="I33" s="51"/>
      <c r="J33" s="70" t="str">
        <f t="shared" si="14"/>
        <v>-</v>
      </c>
      <c r="K33" s="67" t="str">
        <f ca="1" t="shared" si="15"/>
        <v/>
      </c>
      <c r="L33" s="67" t="str">
        <f ca="1" t="shared" si="16"/>
        <v>-</v>
      </c>
      <c r="M33" s="67" t="str">
        <f ca="1" t="shared" si="17"/>
        <v>-</v>
      </c>
      <c r="N33" s="67" t="str">
        <f ca="1" t="shared" si="18"/>
        <v>-</v>
      </c>
      <c r="O33" s="67" t="str">
        <f ca="1" t="shared" si="19"/>
        <v>-</v>
      </c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92"/>
    </row>
    <row r="34" ht="20" customHeight="1" spans="2:62">
      <c r="B34" s="46"/>
      <c r="C34" s="46"/>
      <c r="D34" s="47" t="str">
        <f t="shared" si="12"/>
        <v/>
      </c>
      <c r="E34" s="43"/>
      <c r="F34" s="48">
        <f t="shared" si="13"/>
        <v>0</v>
      </c>
      <c r="G34" s="51"/>
      <c r="H34" s="51"/>
      <c r="I34" s="51"/>
      <c r="J34" s="70" t="str">
        <f t="shared" si="14"/>
        <v>-</v>
      </c>
      <c r="K34" s="67" t="str">
        <f ca="1" t="shared" si="15"/>
        <v/>
      </c>
      <c r="L34" s="67" t="str">
        <f ca="1" t="shared" si="16"/>
        <v>-</v>
      </c>
      <c r="M34" s="67" t="str">
        <f ca="1" t="shared" si="17"/>
        <v>-</v>
      </c>
      <c r="N34" s="67" t="str">
        <f ca="1" t="shared" si="18"/>
        <v>-</v>
      </c>
      <c r="O34" s="67" t="str">
        <f ca="1" t="shared" si="19"/>
        <v>-</v>
      </c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92"/>
    </row>
    <row r="35" ht="20" customHeight="1" spans="2:62">
      <c r="B35" s="46"/>
      <c r="C35" s="46"/>
      <c r="D35" s="47" t="str">
        <f t="shared" si="12"/>
        <v/>
      </c>
      <c r="E35" s="43"/>
      <c r="F35" s="48">
        <f t="shared" si="13"/>
        <v>0</v>
      </c>
      <c r="G35" s="51"/>
      <c r="H35" s="51"/>
      <c r="I35" s="51"/>
      <c r="J35" s="70" t="str">
        <f t="shared" si="14"/>
        <v>-</v>
      </c>
      <c r="K35" s="67" t="str">
        <f ca="1" t="shared" si="15"/>
        <v/>
      </c>
      <c r="L35" s="67" t="str">
        <f ca="1" t="shared" si="16"/>
        <v>-</v>
      </c>
      <c r="M35" s="67" t="str">
        <f ca="1" t="shared" si="17"/>
        <v>-</v>
      </c>
      <c r="N35" s="67" t="str">
        <f ca="1" t="shared" si="18"/>
        <v>-</v>
      </c>
      <c r="O35" s="67" t="str">
        <f ca="1" t="shared" si="19"/>
        <v>-</v>
      </c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92"/>
    </row>
    <row r="36" ht="20" customHeight="1" spans="2:62">
      <c r="B36" s="46"/>
      <c r="C36" s="46"/>
      <c r="D36" s="47" t="str">
        <f t="shared" si="12"/>
        <v/>
      </c>
      <c r="E36" s="43"/>
      <c r="F36" s="48">
        <f t="shared" si="13"/>
        <v>0</v>
      </c>
      <c r="G36" s="51"/>
      <c r="H36" s="51"/>
      <c r="I36" s="51"/>
      <c r="J36" s="70" t="str">
        <f t="shared" si="14"/>
        <v>-</v>
      </c>
      <c r="K36" s="67" t="str">
        <f ca="1" t="shared" si="15"/>
        <v/>
      </c>
      <c r="L36" s="67" t="str">
        <f ca="1" t="shared" si="16"/>
        <v>-</v>
      </c>
      <c r="M36" s="67" t="str">
        <f ca="1" t="shared" si="17"/>
        <v>-</v>
      </c>
      <c r="N36" s="67" t="str">
        <f ca="1" t="shared" si="18"/>
        <v>-</v>
      </c>
      <c r="O36" s="67" t="str">
        <f ca="1" t="shared" si="19"/>
        <v>-</v>
      </c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92"/>
    </row>
    <row r="37" ht="20" customHeight="1" spans="2:62">
      <c r="B37" s="46"/>
      <c r="C37" s="46"/>
      <c r="D37" s="47" t="str">
        <f t="shared" si="12"/>
        <v/>
      </c>
      <c r="E37" s="43"/>
      <c r="F37" s="48">
        <f t="shared" si="13"/>
        <v>0</v>
      </c>
      <c r="G37" s="51"/>
      <c r="H37" s="51"/>
      <c r="I37" s="51"/>
      <c r="J37" s="70" t="str">
        <f t="shared" si="14"/>
        <v>-</v>
      </c>
      <c r="K37" s="67" t="str">
        <f ca="1" t="shared" si="15"/>
        <v/>
      </c>
      <c r="L37" s="67" t="str">
        <f ca="1" t="shared" si="16"/>
        <v>-</v>
      </c>
      <c r="M37" s="67" t="str">
        <f ca="1" t="shared" si="17"/>
        <v>-</v>
      </c>
      <c r="N37" s="67" t="str">
        <f ca="1" t="shared" si="18"/>
        <v>-</v>
      </c>
      <c r="O37" s="67" t="str">
        <f ca="1" t="shared" si="19"/>
        <v>-</v>
      </c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92"/>
    </row>
    <row r="38" ht="20" customHeight="1" spans="2:62">
      <c r="B38" s="46"/>
      <c r="C38" s="46"/>
      <c r="D38" s="47" t="str">
        <f t="shared" si="12"/>
        <v/>
      </c>
      <c r="E38" s="43"/>
      <c r="F38" s="48">
        <f t="shared" si="13"/>
        <v>0</v>
      </c>
      <c r="G38" s="51"/>
      <c r="H38" s="51"/>
      <c r="I38" s="51"/>
      <c r="J38" s="70" t="str">
        <f t="shared" si="14"/>
        <v>-</v>
      </c>
      <c r="K38" s="67" t="str">
        <f ca="1" t="shared" si="15"/>
        <v/>
      </c>
      <c r="L38" s="67" t="str">
        <f ca="1" t="shared" si="16"/>
        <v>-</v>
      </c>
      <c r="M38" s="67" t="str">
        <f ca="1" t="shared" si="17"/>
        <v>-</v>
      </c>
      <c r="N38" s="67" t="str">
        <f ca="1" t="shared" si="18"/>
        <v>-</v>
      </c>
      <c r="O38" s="67" t="str">
        <f ca="1" t="shared" si="19"/>
        <v>-</v>
      </c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92"/>
    </row>
    <row r="39" ht="20" customHeight="1" spans="2:62">
      <c r="B39" s="46"/>
      <c r="C39" s="46"/>
      <c r="D39" s="47" t="str">
        <f t="shared" si="12"/>
        <v/>
      </c>
      <c r="E39" s="43"/>
      <c r="F39" s="48">
        <f t="shared" si="13"/>
        <v>0</v>
      </c>
      <c r="G39" s="51"/>
      <c r="H39" s="51"/>
      <c r="I39" s="51"/>
      <c r="J39" s="70" t="str">
        <f t="shared" si="14"/>
        <v>-</v>
      </c>
      <c r="K39" s="67" t="str">
        <f ca="1" t="shared" si="15"/>
        <v/>
      </c>
      <c r="L39" s="67" t="str">
        <f ca="1" t="shared" si="16"/>
        <v>-</v>
      </c>
      <c r="M39" s="67" t="str">
        <f ca="1" t="shared" si="17"/>
        <v>-</v>
      </c>
      <c r="N39" s="67" t="str">
        <f ca="1" t="shared" si="18"/>
        <v>-</v>
      </c>
      <c r="O39" s="67" t="str">
        <f ca="1" t="shared" si="19"/>
        <v>-</v>
      </c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92"/>
    </row>
    <row r="40" ht="20" customHeight="1" spans="2:62">
      <c r="B40" s="46"/>
      <c r="C40" s="46"/>
      <c r="D40" s="47" t="str">
        <f t="shared" si="12"/>
        <v/>
      </c>
      <c r="E40" s="43"/>
      <c r="F40" s="48">
        <f t="shared" si="13"/>
        <v>0</v>
      </c>
      <c r="G40" s="51"/>
      <c r="H40" s="51"/>
      <c r="I40" s="51"/>
      <c r="J40" s="70" t="str">
        <f t="shared" si="14"/>
        <v>-</v>
      </c>
      <c r="K40" s="67" t="str">
        <f ca="1" t="shared" si="15"/>
        <v/>
      </c>
      <c r="L40" s="67" t="str">
        <f ca="1" t="shared" si="16"/>
        <v>-</v>
      </c>
      <c r="M40" s="67" t="str">
        <f ca="1" t="shared" si="17"/>
        <v>-</v>
      </c>
      <c r="N40" s="67" t="str">
        <f ca="1" t="shared" si="18"/>
        <v>-</v>
      </c>
      <c r="O40" s="67" t="str">
        <f ca="1" t="shared" si="19"/>
        <v>-</v>
      </c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92"/>
    </row>
    <row r="41" ht="20" customHeight="1" spans="2:62">
      <c r="B41" s="46"/>
      <c r="C41" s="46"/>
      <c r="D41" s="47" t="str">
        <f t="shared" si="12"/>
        <v/>
      </c>
      <c r="E41" s="43"/>
      <c r="F41" s="48">
        <f t="shared" si="13"/>
        <v>0</v>
      </c>
      <c r="G41" s="51"/>
      <c r="H41" s="51"/>
      <c r="I41" s="51"/>
      <c r="J41" s="70" t="str">
        <f t="shared" si="14"/>
        <v>-</v>
      </c>
      <c r="K41" s="67" t="str">
        <f ca="1" t="shared" si="15"/>
        <v/>
      </c>
      <c r="L41" s="67" t="str">
        <f ca="1" t="shared" si="16"/>
        <v>-</v>
      </c>
      <c r="M41" s="67" t="str">
        <f ca="1" t="shared" si="17"/>
        <v>-</v>
      </c>
      <c r="N41" s="67" t="str">
        <f ca="1" t="shared" si="18"/>
        <v>-</v>
      </c>
      <c r="O41" s="67" t="str">
        <f ca="1" t="shared" si="19"/>
        <v>-</v>
      </c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92"/>
    </row>
    <row r="42" ht="20" customHeight="1" spans="2:62">
      <c r="B42" s="46"/>
      <c r="C42" s="46"/>
      <c r="D42" s="47" t="str">
        <f t="shared" si="12"/>
        <v/>
      </c>
      <c r="E42" s="43"/>
      <c r="F42" s="48">
        <f t="shared" si="13"/>
        <v>0</v>
      </c>
      <c r="G42" s="51"/>
      <c r="H42" s="51"/>
      <c r="I42" s="51"/>
      <c r="J42" s="70" t="str">
        <f t="shared" si="14"/>
        <v>-</v>
      </c>
      <c r="K42" s="67" t="str">
        <f ca="1" t="shared" si="15"/>
        <v/>
      </c>
      <c r="L42" s="67" t="str">
        <f ca="1" t="shared" si="16"/>
        <v>-</v>
      </c>
      <c r="M42" s="67" t="str">
        <f ca="1" t="shared" si="17"/>
        <v>-</v>
      </c>
      <c r="N42" s="67" t="str">
        <f ca="1" t="shared" si="18"/>
        <v>-</v>
      </c>
      <c r="O42" s="67" t="str">
        <f ca="1" t="shared" si="19"/>
        <v>-</v>
      </c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92"/>
    </row>
    <row r="43" ht="20" customHeight="1" spans="2:62">
      <c r="B43" s="46"/>
      <c r="C43" s="46"/>
      <c r="D43" s="47" t="str">
        <f t="shared" si="12"/>
        <v/>
      </c>
      <c r="E43" s="43"/>
      <c r="F43" s="48">
        <f t="shared" si="13"/>
        <v>0</v>
      </c>
      <c r="G43" s="51"/>
      <c r="H43" s="51"/>
      <c r="I43" s="51"/>
      <c r="J43" s="70" t="str">
        <f t="shared" si="14"/>
        <v>-</v>
      </c>
      <c r="K43" s="67" t="str">
        <f ca="1" t="shared" si="15"/>
        <v/>
      </c>
      <c r="L43" s="67" t="str">
        <f ca="1" t="shared" si="16"/>
        <v>-</v>
      </c>
      <c r="M43" s="67" t="str">
        <f ca="1" t="shared" si="17"/>
        <v>-</v>
      </c>
      <c r="N43" s="67" t="str">
        <f ca="1" t="shared" si="18"/>
        <v>-</v>
      </c>
      <c r="O43" s="67" t="str">
        <f ca="1" t="shared" si="19"/>
        <v>-</v>
      </c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92"/>
    </row>
    <row r="44" ht="20" customHeight="1" spans="2:62">
      <c r="B44" s="46"/>
      <c r="C44" s="46"/>
      <c r="D44" s="47" t="str">
        <f t="shared" si="12"/>
        <v/>
      </c>
      <c r="E44" s="43"/>
      <c r="F44" s="48">
        <f t="shared" si="13"/>
        <v>0</v>
      </c>
      <c r="G44" s="51"/>
      <c r="H44" s="51"/>
      <c r="I44" s="51"/>
      <c r="J44" s="70" t="str">
        <f t="shared" si="14"/>
        <v>-</v>
      </c>
      <c r="K44" s="67" t="str">
        <f ca="1" t="shared" si="15"/>
        <v/>
      </c>
      <c r="L44" s="67" t="str">
        <f ca="1" t="shared" si="16"/>
        <v>-</v>
      </c>
      <c r="M44" s="67" t="str">
        <f ca="1" t="shared" si="17"/>
        <v>-</v>
      </c>
      <c r="N44" s="67" t="str">
        <f ca="1" t="shared" si="18"/>
        <v>-</v>
      </c>
      <c r="O44" s="67" t="str">
        <f ca="1" t="shared" si="19"/>
        <v>-</v>
      </c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92"/>
    </row>
    <row r="45" ht="20" customHeight="1" spans="2:62">
      <c r="B45" s="46"/>
      <c r="C45" s="46"/>
      <c r="D45" s="47" t="str">
        <f t="shared" si="12"/>
        <v/>
      </c>
      <c r="E45" s="43"/>
      <c r="F45" s="48">
        <f t="shared" si="13"/>
        <v>0</v>
      </c>
      <c r="G45" s="51"/>
      <c r="H45" s="51"/>
      <c r="I45" s="51"/>
      <c r="J45" s="70" t="str">
        <f t="shared" si="14"/>
        <v>-</v>
      </c>
      <c r="K45" s="67" t="str">
        <f ca="1" t="shared" si="15"/>
        <v/>
      </c>
      <c r="L45" s="67" t="str">
        <f ca="1" t="shared" si="16"/>
        <v>-</v>
      </c>
      <c r="M45" s="67" t="str">
        <f ca="1" t="shared" si="17"/>
        <v>-</v>
      </c>
      <c r="N45" s="67" t="str">
        <f ca="1" t="shared" si="18"/>
        <v>-</v>
      </c>
      <c r="O45" s="67" t="str">
        <f ca="1" t="shared" si="19"/>
        <v>-</v>
      </c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92"/>
    </row>
    <row r="46" ht="20" customHeight="1" spans="2:62">
      <c r="B46" s="46"/>
      <c r="C46" s="46"/>
      <c r="D46" s="47" t="str">
        <f t="shared" si="12"/>
        <v/>
      </c>
      <c r="E46" s="43"/>
      <c r="F46" s="48">
        <f t="shared" si="13"/>
        <v>0</v>
      </c>
      <c r="G46" s="51"/>
      <c r="H46" s="51"/>
      <c r="I46" s="51"/>
      <c r="J46" s="70" t="str">
        <f t="shared" si="14"/>
        <v>-</v>
      </c>
      <c r="K46" s="67" t="str">
        <f ca="1" t="shared" si="15"/>
        <v/>
      </c>
      <c r="L46" s="67" t="str">
        <f ca="1" t="shared" si="16"/>
        <v>-</v>
      </c>
      <c r="M46" s="67" t="str">
        <f ca="1" t="shared" si="17"/>
        <v>-</v>
      </c>
      <c r="N46" s="67" t="str">
        <f ca="1" t="shared" si="18"/>
        <v>-</v>
      </c>
      <c r="O46" s="67" t="str">
        <f ca="1" t="shared" si="19"/>
        <v>-</v>
      </c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92"/>
    </row>
    <row r="47" ht="20" customHeight="1" spans="2:62">
      <c r="B47" s="46"/>
      <c r="C47" s="46"/>
      <c r="D47" s="47" t="str">
        <f t="shared" si="12"/>
        <v/>
      </c>
      <c r="E47" s="43"/>
      <c r="F47" s="48">
        <f t="shared" si="13"/>
        <v>0</v>
      </c>
      <c r="G47" s="51"/>
      <c r="H47" s="51"/>
      <c r="I47" s="51"/>
      <c r="J47" s="70" t="str">
        <f t="shared" si="14"/>
        <v>-</v>
      </c>
      <c r="K47" s="67" t="str">
        <f ca="1" t="shared" si="15"/>
        <v/>
      </c>
      <c r="L47" s="67" t="str">
        <f ca="1" t="shared" si="16"/>
        <v>-</v>
      </c>
      <c r="M47" s="67" t="str">
        <f ca="1" t="shared" si="17"/>
        <v>-</v>
      </c>
      <c r="N47" s="67" t="str">
        <f ca="1" t="shared" si="18"/>
        <v>-</v>
      </c>
      <c r="O47" s="67" t="str">
        <f ca="1" t="shared" si="19"/>
        <v>-</v>
      </c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92"/>
    </row>
    <row r="48" ht="20" customHeight="1" spans="2:62">
      <c r="B48" s="46"/>
      <c r="C48" s="46"/>
      <c r="D48" s="47" t="str">
        <f t="shared" si="12"/>
        <v/>
      </c>
      <c r="E48" s="43"/>
      <c r="F48" s="48">
        <f t="shared" si="13"/>
        <v>0</v>
      </c>
      <c r="G48" s="51"/>
      <c r="H48" s="51"/>
      <c r="I48" s="51"/>
      <c r="J48" s="70" t="str">
        <f t="shared" si="14"/>
        <v>-</v>
      </c>
      <c r="K48" s="67" t="str">
        <f ca="1" t="shared" si="15"/>
        <v/>
      </c>
      <c r="L48" s="67" t="str">
        <f ca="1" t="shared" si="16"/>
        <v>-</v>
      </c>
      <c r="M48" s="67" t="str">
        <f ca="1" t="shared" si="17"/>
        <v>-</v>
      </c>
      <c r="N48" s="67" t="str">
        <f ca="1" t="shared" si="18"/>
        <v>-</v>
      </c>
      <c r="O48" s="67" t="str">
        <f ca="1" t="shared" si="19"/>
        <v>-</v>
      </c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92"/>
    </row>
    <row r="49" ht="20" customHeight="1" spans="2:62">
      <c r="B49" s="46"/>
      <c r="C49" s="46"/>
      <c r="D49" s="47" t="str">
        <f t="shared" si="12"/>
        <v/>
      </c>
      <c r="E49" s="43"/>
      <c r="F49" s="48">
        <f t="shared" si="13"/>
        <v>0</v>
      </c>
      <c r="G49" s="51"/>
      <c r="H49" s="51"/>
      <c r="I49" s="51"/>
      <c r="J49" s="70" t="str">
        <f t="shared" si="14"/>
        <v>-</v>
      </c>
      <c r="K49" s="67" t="str">
        <f ca="1" t="shared" si="15"/>
        <v/>
      </c>
      <c r="L49" s="67" t="str">
        <f ca="1" t="shared" si="16"/>
        <v>-</v>
      </c>
      <c r="M49" s="67" t="str">
        <f ca="1" t="shared" si="17"/>
        <v>-</v>
      </c>
      <c r="N49" s="67" t="str">
        <f ca="1" t="shared" si="18"/>
        <v>-</v>
      </c>
      <c r="O49" s="67" t="str">
        <f ca="1" t="shared" si="19"/>
        <v>-</v>
      </c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92"/>
    </row>
    <row r="50" ht="20" customHeight="1" spans="2:62">
      <c r="B50" s="46"/>
      <c r="C50" s="46"/>
      <c r="D50" s="47" t="str">
        <f t="shared" si="12"/>
        <v/>
      </c>
      <c r="E50" s="43"/>
      <c r="F50" s="48">
        <f t="shared" si="13"/>
        <v>0</v>
      </c>
      <c r="G50" s="51"/>
      <c r="H50" s="51"/>
      <c r="I50" s="51"/>
      <c r="J50" s="70" t="str">
        <f t="shared" si="14"/>
        <v>-</v>
      </c>
      <c r="K50" s="67" t="str">
        <f ca="1" t="shared" si="15"/>
        <v/>
      </c>
      <c r="L50" s="67" t="str">
        <f ca="1" t="shared" si="16"/>
        <v>-</v>
      </c>
      <c r="M50" s="67" t="str">
        <f ca="1" t="shared" si="17"/>
        <v>-</v>
      </c>
      <c r="N50" s="67" t="str">
        <f ca="1" t="shared" si="18"/>
        <v>-</v>
      </c>
      <c r="O50" s="67" t="str">
        <f ca="1" t="shared" si="19"/>
        <v>-</v>
      </c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92"/>
    </row>
    <row r="51" ht="20" customHeight="1" spans="2:62">
      <c r="B51" s="46"/>
      <c r="C51" s="46"/>
      <c r="D51" s="47" t="str">
        <f t="shared" si="12"/>
        <v/>
      </c>
      <c r="E51" s="43"/>
      <c r="F51" s="48">
        <f t="shared" si="13"/>
        <v>0</v>
      </c>
      <c r="G51" s="51"/>
      <c r="H51" s="51"/>
      <c r="I51" s="51"/>
      <c r="J51" s="70" t="str">
        <f t="shared" si="14"/>
        <v>-</v>
      </c>
      <c r="K51" s="67" t="str">
        <f ca="1" t="shared" si="15"/>
        <v/>
      </c>
      <c r="L51" s="67" t="str">
        <f ca="1" t="shared" si="16"/>
        <v>-</v>
      </c>
      <c r="M51" s="67" t="str">
        <f ca="1" t="shared" si="17"/>
        <v>-</v>
      </c>
      <c r="N51" s="67" t="str">
        <f ca="1" t="shared" si="18"/>
        <v>-</v>
      </c>
      <c r="O51" s="67" t="str">
        <f ca="1" t="shared" si="19"/>
        <v>-</v>
      </c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92"/>
    </row>
    <row r="52" ht="20" customHeight="1" spans="2:62">
      <c r="B52" s="46"/>
      <c r="C52" s="46"/>
      <c r="D52" s="47" t="str">
        <f t="shared" si="12"/>
        <v/>
      </c>
      <c r="E52" s="43"/>
      <c r="F52" s="48">
        <f t="shared" si="13"/>
        <v>0</v>
      </c>
      <c r="G52" s="51"/>
      <c r="H52" s="51"/>
      <c r="I52" s="51"/>
      <c r="J52" s="70" t="str">
        <f t="shared" si="14"/>
        <v>-</v>
      </c>
      <c r="K52" s="67" t="str">
        <f ca="1" t="shared" si="15"/>
        <v/>
      </c>
      <c r="L52" s="67" t="str">
        <f ca="1" t="shared" si="16"/>
        <v>-</v>
      </c>
      <c r="M52" s="67" t="str">
        <f ca="1" t="shared" si="17"/>
        <v>-</v>
      </c>
      <c r="N52" s="67" t="str">
        <f ca="1" t="shared" si="18"/>
        <v>-</v>
      </c>
      <c r="O52" s="67" t="str">
        <f ca="1" t="shared" si="19"/>
        <v>-</v>
      </c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92"/>
    </row>
    <row r="53" ht="20" customHeight="1" spans="2:62">
      <c r="B53" s="46"/>
      <c r="C53" s="46"/>
      <c r="D53" s="47" t="str">
        <f t="shared" si="12"/>
        <v/>
      </c>
      <c r="E53" s="43"/>
      <c r="F53" s="48">
        <f t="shared" si="13"/>
        <v>0</v>
      </c>
      <c r="G53" s="51"/>
      <c r="H53" s="51"/>
      <c r="I53" s="51"/>
      <c r="J53" s="70" t="str">
        <f t="shared" si="14"/>
        <v>-</v>
      </c>
      <c r="K53" s="67" t="str">
        <f ca="1" t="shared" si="15"/>
        <v/>
      </c>
      <c r="L53" s="67" t="str">
        <f ca="1" t="shared" si="16"/>
        <v>-</v>
      </c>
      <c r="M53" s="67" t="str">
        <f ca="1" t="shared" si="17"/>
        <v>-</v>
      </c>
      <c r="N53" s="67" t="str">
        <f ca="1" t="shared" si="18"/>
        <v>-</v>
      </c>
      <c r="O53" s="67" t="str">
        <f ca="1" t="shared" si="19"/>
        <v>-</v>
      </c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92"/>
    </row>
    <row r="54" ht="20" customHeight="1"/>
    <row r="55" ht="20" customHeight="1"/>
    <row r="56" ht="20" customHeight="1"/>
    <row r="57" ht="20" customHeight="1"/>
    <row r="58" ht="20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s="4" customFormat="1" ht="24" customHeight="1" spans="2:230">
      <c r="B100" s="96"/>
      <c r="C100" s="96"/>
      <c r="D100" s="96"/>
      <c r="E100" s="96"/>
      <c r="F100" s="96"/>
      <c r="G100" s="97"/>
      <c r="H100" s="97"/>
      <c r="I100" s="98"/>
      <c r="J100" s="99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8"/>
      <c r="BQ100" s="98"/>
      <c r="BR100" s="98"/>
      <c r="BS100" s="98"/>
      <c r="BT100" s="98"/>
      <c r="BU100" s="98"/>
      <c r="BV100" s="98"/>
      <c r="BW100" s="98"/>
      <c r="BX100" s="98"/>
      <c r="BY100" s="98"/>
      <c r="BZ100" s="98"/>
      <c r="CA100" s="98"/>
      <c r="CB100" s="98"/>
      <c r="CC100" s="98"/>
      <c r="CD100" s="98"/>
      <c r="CE100" s="98"/>
      <c r="CF100" s="98"/>
      <c r="CG100" s="98"/>
      <c r="CH100" s="98"/>
      <c r="CI100" s="98"/>
      <c r="CJ100" s="98"/>
      <c r="CK100" s="98"/>
      <c r="CL100" s="98"/>
      <c r="CM100" s="98"/>
      <c r="CN100" s="98"/>
      <c r="CO100" s="98"/>
      <c r="CP100" s="98"/>
      <c r="CQ100" s="98"/>
      <c r="CR100" s="98"/>
      <c r="CS100" s="98"/>
      <c r="CT100" s="98"/>
      <c r="CU100" s="98"/>
      <c r="CV100" s="98"/>
      <c r="CW100" s="98"/>
      <c r="CX100" s="98"/>
      <c r="CY100" s="98"/>
      <c r="CZ100" s="98"/>
      <c r="DA100" s="98"/>
      <c r="DB100" s="98"/>
      <c r="DC100" s="98"/>
      <c r="DD100" s="98"/>
      <c r="DE100" s="98"/>
      <c r="DF100" s="98"/>
      <c r="DG100" s="98"/>
      <c r="DH100" s="98"/>
      <c r="DI100" s="98"/>
      <c r="DJ100" s="98"/>
      <c r="DK100" s="98"/>
      <c r="DL100" s="98"/>
      <c r="DM100" s="98"/>
      <c r="DN100" s="98"/>
      <c r="DO100" s="98"/>
      <c r="DP100" s="98"/>
      <c r="DQ100" s="98"/>
      <c r="DR100" s="98"/>
      <c r="DS100" s="98"/>
      <c r="DT100" s="98"/>
      <c r="DU100" s="98"/>
      <c r="DV100" s="98"/>
      <c r="DW100" s="98"/>
      <c r="DX100" s="98"/>
      <c r="DY100" s="98"/>
      <c r="DZ100" s="98"/>
      <c r="EA100" s="98"/>
      <c r="EB100" s="98"/>
      <c r="EC100" s="98"/>
      <c r="ED100" s="98"/>
      <c r="EE100" s="98"/>
      <c r="EF100" s="98"/>
      <c r="EG100" s="98"/>
      <c r="EH100" s="98"/>
      <c r="EI100" s="98"/>
      <c r="EJ100" s="98"/>
      <c r="EK100" s="98"/>
      <c r="EL100" s="98"/>
      <c r="EM100" s="98"/>
      <c r="EN100" s="98"/>
      <c r="EO100" s="98"/>
      <c r="EP100" s="98"/>
      <c r="EQ100" s="98"/>
      <c r="ER100" s="98"/>
      <c r="ES100" s="98"/>
      <c r="ET100" s="98"/>
      <c r="EU100" s="98"/>
      <c r="EV100" s="98"/>
      <c r="EW100" s="98"/>
      <c r="EX100" s="98"/>
      <c r="EY100" s="98"/>
      <c r="EZ100" s="98"/>
      <c r="FA100" s="98"/>
      <c r="FB100" s="98"/>
      <c r="FC100" s="98"/>
      <c r="FD100" s="98"/>
      <c r="FE100" s="98"/>
      <c r="FF100" s="98"/>
      <c r="FG100" s="98"/>
      <c r="FH100" s="98"/>
      <c r="FI100" s="98"/>
      <c r="FJ100" s="98"/>
      <c r="FK100" s="98"/>
      <c r="FL100" s="98"/>
      <c r="FM100" s="98"/>
      <c r="FN100" s="98"/>
      <c r="FO100" s="98"/>
      <c r="FP100" s="98"/>
      <c r="FQ100" s="98"/>
      <c r="FR100" s="98"/>
      <c r="FS100" s="98"/>
      <c r="FT100" s="98"/>
      <c r="FU100" s="98"/>
      <c r="FV100" s="98"/>
      <c r="FW100" s="98"/>
      <c r="FX100" s="98"/>
      <c r="FY100" s="98"/>
      <c r="FZ100" s="98"/>
      <c r="GA100" s="98"/>
      <c r="GB100" s="98"/>
      <c r="GC100" s="98"/>
      <c r="GD100" s="98"/>
      <c r="GE100" s="98"/>
      <c r="GF100" s="98"/>
      <c r="GG100" s="98"/>
      <c r="GH100" s="98"/>
      <c r="GI100" s="98"/>
      <c r="GJ100" s="98"/>
      <c r="GK100" s="98"/>
      <c r="GL100" s="98"/>
      <c r="GM100" s="98"/>
      <c r="GN100" s="98"/>
      <c r="GO100" s="98"/>
      <c r="GP100" s="98"/>
      <c r="GQ100" s="98"/>
      <c r="GR100" s="98"/>
      <c r="GS100" s="98"/>
      <c r="GT100" s="98"/>
      <c r="GU100" s="98"/>
      <c r="GV100" s="98"/>
      <c r="GW100" s="98"/>
      <c r="GX100" s="98"/>
      <c r="GY100" s="98"/>
      <c r="GZ100" s="98"/>
      <c r="HA100" s="98"/>
      <c r="HB100" s="98"/>
      <c r="HC100" s="98"/>
      <c r="HD100" s="98"/>
      <c r="HE100" s="98"/>
      <c r="HF100" s="98"/>
      <c r="HG100" s="98"/>
      <c r="HH100" s="98"/>
      <c r="HI100" s="98"/>
      <c r="HJ100" s="98"/>
      <c r="HK100" s="98"/>
      <c r="HL100" s="98"/>
      <c r="HM100" s="98"/>
      <c r="HN100" s="98"/>
      <c r="HO100" s="98"/>
      <c r="HP100" s="98"/>
      <c r="HQ100" s="98"/>
      <c r="HR100" s="98"/>
      <c r="HS100" s="98"/>
      <c r="HT100" s="100"/>
      <c r="HU100" s="100"/>
      <c r="HV100" s="100"/>
    </row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  <row r="246" ht="24" customHeight="1"/>
    <row r="247" ht="24" customHeight="1"/>
    <row r="248" ht="24" customHeight="1"/>
    <row r="249" ht="24" customHeight="1"/>
    <row r="250" ht="24" customHeight="1"/>
    <row r="251" ht="24" customHeight="1"/>
    <row r="252" ht="24" customHeight="1"/>
    <row r="253" ht="24" customHeight="1"/>
    <row r="254" ht="24" customHeight="1"/>
    <row r="255" ht="24" customHeight="1"/>
    <row r="256" ht="24" customHeight="1"/>
    <row r="257" ht="24" customHeight="1"/>
    <row r="258" ht="24" customHeight="1"/>
    <row r="259" ht="24" customHeight="1"/>
    <row r="260" ht="24" customHeight="1"/>
    <row r="261" ht="24" customHeight="1"/>
    <row r="262" ht="24" customHeight="1"/>
    <row r="263" ht="24" customHeight="1"/>
    <row r="264" ht="24" customHeight="1"/>
    <row r="265" ht="24" customHeight="1"/>
    <row r="266" ht="24" customHeight="1"/>
    <row r="267" ht="24" customHeight="1"/>
    <row r="268" ht="24" customHeight="1"/>
    <row r="269" ht="24" customHeight="1"/>
    <row r="270" ht="24" customHeight="1"/>
    <row r="271" ht="24" customHeight="1"/>
    <row r="272" ht="24" customHeight="1"/>
    <row r="273" ht="24" customHeight="1"/>
    <row r="274" ht="24" customHeight="1"/>
    <row r="275" ht="24" customHeight="1"/>
    <row r="276" ht="24" customHeight="1"/>
    <row r="277" ht="24" customHeight="1"/>
    <row r="278" ht="24" customHeight="1"/>
    <row r="279" ht="24" customHeight="1"/>
    <row r="280" ht="24" customHeight="1"/>
    <row r="281" ht="24" customHeight="1"/>
    <row r="282" ht="24" customHeight="1"/>
    <row r="283" ht="24" customHeight="1"/>
    <row r="284" ht="24" customHeight="1"/>
    <row r="285" ht="24" customHeight="1"/>
    <row r="286" ht="24" customHeight="1"/>
    <row r="287" ht="24" customHeight="1"/>
    <row r="288" ht="24" customHeight="1"/>
    <row r="289" ht="24" customHeight="1"/>
    <row r="290" ht="24" customHeight="1"/>
    <row r="291" ht="24" customHeight="1"/>
    <row r="292" ht="24" customHeight="1"/>
    <row r="293" ht="24" customHeight="1"/>
    <row r="294" ht="24" customHeight="1"/>
    <row r="295" ht="24" customHeight="1"/>
    <row r="296" ht="24" customHeight="1"/>
    <row r="297" ht="24" customHeight="1"/>
    <row r="298" ht="24" customHeight="1"/>
    <row r="299" ht="24" customHeight="1"/>
    <row r="300" ht="24" customHeight="1"/>
    <row r="301" ht="24" customHeight="1"/>
    <row r="302" ht="24" customHeight="1"/>
    <row r="303" ht="24" customHeight="1"/>
    <row r="304" ht="24" customHeight="1"/>
    <row r="305" ht="24" customHeight="1"/>
    <row r="306" ht="24" customHeight="1"/>
    <row r="307" ht="24" customHeight="1"/>
    <row r="308" ht="24" customHeight="1"/>
    <row r="309" ht="24" customHeight="1"/>
    <row r="310" ht="24" customHeight="1"/>
    <row r="311" ht="24" customHeight="1"/>
    <row r="312" ht="24" customHeight="1"/>
    <row r="313" ht="24" customHeight="1"/>
    <row r="314" ht="24" customHeight="1"/>
    <row r="315" ht="24" customHeight="1"/>
    <row r="316" ht="24" customHeight="1"/>
    <row r="317" ht="24" customHeight="1"/>
    <row r="318" ht="24" customHeight="1"/>
    <row r="319" ht="24" customHeight="1"/>
    <row r="320" ht="24" customHeight="1"/>
    <row r="321" ht="24" customHeight="1"/>
    <row r="322" ht="24" customHeight="1"/>
    <row r="323" ht="24" customHeight="1"/>
    <row r="324" ht="24" customHeight="1"/>
    <row r="325" ht="24" customHeight="1"/>
    <row r="326" ht="24" customHeight="1"/>
    <row r="327" ht="24" customHeight="1"/>
    <row r="328" ht="24" customHeight="1"/>
    <row r="329" ht="24" customHeight="1"/>
    <row r="330" ht="24" customHeight="1"/>
    <row r="331" ht="24" customHeight="1"/>
    <row r="332" ht="24" customHeight="1"/>
    <row r="333" ht="24" customHeight="1"/>
    <row r="334" ht="24" customHeight="1"/>
    <row r="335" ht="24" customHeight="1"/>
    <row r="336" ht="24" customHeight="1"/>
    <row r="337" ht="24" customHeight="1"/>
    <row r="338" ht="24" customHeight="1"/>
    <row r="339" ht="24" customHeight="1"/>
    <row r="340" ht="24" customHeight="1"/>
    <row r="341" ht="24" customHeight="1"/>
    <row r="342" ht="24" customHeight="1"/>
    <row r="343" ht="24" customHeight="1"/>
    <row r="344" ht="24" customHeight="1"/>
    <row r="345" ht="24" customHeight="1"/>
    <row r="346" ht="24" customHeight="1"/>
    <row r="347" ht="24" customHeight="1"/>
    <row r="348" ht="24" customHeight="1"/>
    <row r="349" ht="24" customHeight="1"/>
    <row r="350" ht="24" customHeight="1"/>
    <row r="351" ht="24" customHeight="1"/>
    <row r="352" ht="24" customHeight="1"/>
    <row r="353" ht="24" customHeight="1"/>
    <row r="354" ht="24" customHeight="1"/>
    <row r="355" ht="24" customHeight="1"/>
    <row r="356" ht="24" customHeight="1"/>
    <row r="357" ht="24" customHeight="1"/>
    <row r="358" ht="24" customHeight="1"/>
    <row r="359" ht="24" customHeight="1"/>
    <row r="360" ht="24" customHeight="1"/>
    <row r="361" ht="24" customHeight="1"/>
    <row r="362" ht="24" customHeight="1"/>
    <row r="363" ht="24" customHeight="1"/>
    <row r="364" ht="24" customHeight="1"/>
    <row r="365" ht="24" customHeight="1"/>
    <row r="366" ht="24" customHeight="1"/>
    <row r="367" ht="24" customHeight="1"/>
    <row r="368" ht="24" customHeight="1"/>
    <row r="369" ht="24" customHeight="1"/>
    <row r="370" ht="24" customHeight="1"/>
    <row r="371" ht="24" customHeight="1"/>
    <row r="372" ht="24" customHeight="1"/>
    <row r="373" ht="24" customHeight="1"/>
    <row r="374" ht="24" customHeight="1"/>
    <row r="375" ht="24" customHeight="1"/>
    <row r="376" ht="24" customHeight="1"/>
    <row r="377" ht="24" customHeight="1"/>
    <row r="378" ht="24" customHeight="1"/>
    <row r="379" ht="24" customHeight="1"/>
    <row r="380" ht="24" customHeight="1"/>
    <row r="381" ht="24" customHeight="1"/>
    <row r="382" ht="24" customHeight="1"/>
    <row r="383" ht="24" customHeight="1"/>
    <row r="384" ht="24" customHeight="1"/>
    <row r="385" ht="24" customHeight="1"/>
    <row r="386" ht="24" customHeight="1"/>
    <row r="387" ht="24" customHeight="1"/>
    <row r="388" ht="24" customHeight="1"/>
    <row r="389" ht="24" customHeight="1"/>
    <row r="390" ht="24" customHeight="1"/>
    <row r="391" ht="24" customHeight="1"/>
    <row r="392" ht="24" customHeight="1"/>
    <row r="393" ht="24" customHeight="1"/>
    <row r="394" ht="24" customHeight="1"/>
    <row r="395" ht="24" customHeight="1"/>
    <row r="396" ht="24" customHeight="1"/>
    <row r="397" ht="24" customHeight="1"/>
    <row r="398" ht="24" customHeight="1"/>
    <row r="399" ht="24" customHeight="1"/>
    <row r="400" ht="24" customHeight="1"/>
    <row r="401" ht="24" customHeight="1"/>
    <row r="402" ht="24" customHeight="1"/>
    <row r="403" ht="24" customHeight="1"/>
    <row r="404" ht="24" customHeight="1"/>
    <row r="405" ht="24" customHeight="1"/>
    <row r="406" ht="24" customHeight="1"/>
    <row r="407" ht="24" customHeight="1"/>
    <row r="408" ht="24" customHeight="1"/>
    <row r="409" ht="24" customHeight="1"/>
    <row r="410" ht="24" customHeight="1"/>
    <row r="411" ht="24" customHeight="1"/>
    <row r="412" ht="24" customHeight="1"/>
    <row r="413" ht="24" customHeight="1"/>
    <row r="414" ht="24" customHeight="1"/>
    <row r="415" ht="24" customHeight="1"/>
    <row r="416" ht="24" customHeight="1"/>
    <row r="417" ht="24" customHeight="1"/>
    <row r="418" ht="24" customHeight="1"/>
    <row r="419" ht="24" customHeight="1"/>
    <row r="420" ht="24" customHeight="1"/>
    <row r="421" ht="24" customHeight="1"/>
    <row r="422" ht="24" customHeight="1"/>
    <row r="423" ht="24" customHeight="1"/>
    <row r="424" ht="24" customHeight="1"/>
    <row r="425" ht="24" customHeight="1"/>
    <row r="426" ht="24" customHeight="1"/>
    <row r="427" ht="24" customHeight="1"/>
    <row r="428" ht="24" customHeight="1"/>
    <row r="429" ht="24" customHeight="1"/>
    <row r="430" ht="24" customHeight="1"/>
    <row r="431" ht="24" customHeight="1"/>
    <row r="432" ht="24" customHeight="1"/>
    <row r="433" ht="24" customHeight="1"/>
    <row r="434" ht="24" customHeight="1"/>
    <row r="435" ht="24" customHeight="1"/>
    <row r="436" ht="24" customHeight="1"/>
    <row r="437" ht="24" customHeight="1"/>
    <row r="438" ht="24" customHeight="1"/>
    <row r="439" ht="24" customHeight="1"/>
    <row r="440" ht="24" customHeight="1"/>
    <row r="441" ht="24" customHeight="1"/>
    <row r="442" ht="24" customHeight="1"/>
    <row r="443" ht="24" customHeight="1"/>
    <row r="444" ht="24" customHeight="1"/>
    <row r="445" ht="24" customHeight="1"/>
    <row r="446" ht="24" customHeight="1"/>
    <row r="447" ht="24" customHeight="1"/>
    <row r="448" ht="24" customHeight="1"/>
    <row r="449" ht="24" customHeight="1"/>
    <row r="450" ht="24" customHeight="1"/>
    <row r="451" ht="24" customHeight="1"/>
    <row r="452" ht="24" customHeight="1"/>
    <row r="453" ht="24" customHeight="1"/>
    <row r="454" ht="24" customHeight="1"/>
    <row r="455" ht="24" customHeight="1"/>
    <row r="456" ht="24" customHeight="1"/>
    <row r="457" ht="24" customHeight="1"/>
    <row r="458" ht="24" customHeight="1"/>
    <row r="459" ht="24" customHeight="1"/>
    <row r="460" ht="24" customHeight="1"/>
    <row r="461" ht="24" customHeight="1"/>
    <row r="462" ht="24" customHeight="1"/>
    <row r="463" ht="24" customHeight="1"/>
    <row r="464" ht="24" customHeight="1"/>
    <row r="465" ht="24" customHeight="1"/>
    <row r="466" ht="24" customHeight="1"/>
    <row r="467" ht="24" customHeight="1"/>
    <row r="468" ht="24" customHeight="1"/>
    <row r="469" ht="24" customHeight="1"/>
    <row r="470" ht="24" customHeight="1"/>
    <row r="471" ht="24" customHeight="1"/>
    <row r="472" ht="24" customHeight="1"/>
    <row r="473" ht="24" customHeight="1"/>
    <row r="474" ht="24" customHeight="1"/>
    <row r="475" ht="24" customHeight="1"/>
    <row r="476" ht="24" customHeight="1"/>
    <row r="477" ht="24" customHeight="1"/>
    <row r="478" ht="24" customHeight="1"/>
    <row r="479" ht="24" customHeight="1"/>
    <row r="480" ht="24" customHeight="1"/>
    <row r="481" ht="24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4" customHeight="1"/>
    <row r="509" ht="24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4" customHeight="1"/>
    <row r="537" ht="24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4" customHeight="1"/>
    <row r="554" ht="24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4" customHeight="1"/>
    <row r="562" ht="24" customHeight="1"/>
    <row r="563" ht="24" customHeight="1"/>
    <row r="564" ht="24" customHeight="1"/>
    <row r="565" ht="24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4" customHeight="1"/>
    <row r="593" ht="24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  <row r="602" ht="24" customHeight="1"/>
  </sheetData>
  <mergeCells count="19">
    <mergeCell ref="C2:J2"/>
    <mergeCell ref="C4:F4"/>
    <mergeCell ref="P4:R4"/>
    <mergeCell ref="T4:V4"/>
    <mergeCell ref="X4:Z4"/>
    <mergeCell ref="AB4:AD4"/>
    <mergeCell ref="C6:F6"/>
    <mergeCell ref="C8:F8"/>
    <mergeCell ref="C10:F10"/>
    <mergeCell ref="C12:F12"/>
    <mergeCell ref="K14:O14"/>
    <mergeCell ref="B14:B15"/>
    <mergeCell ref="C14:C15"/>
    <mergeCell ref="F14:F15"/>
    <mergeCell ref="G14:G15"/>
    <mergeCell ref="H14:H15"/>
    <mergeCell ref="I14:I15"/>
    <mergeCell ref="J14:J15"/>
    <mergeCell ref="D14:E15"/>
  </mergeCells>
  <conditionalFormatting sqref="X6:AD6">
    <cfRule type="cellIs" dxfId="0" priority="8" operator="equal">
      <formula>TODAY()</formula>
    </cfRule>
  </conditionalFormatting>
  <conditionalFormatting sqref="C8">
    <cfRule type="dataBar" priority="6">
      <dataBar>
        <cfvo type="min"/>
        <cfvo type="formula" val="$C$6"/>
        <color rgb="FFB3DD3D"/>
      </dataBar>
      <extLst>
        <ext xmlns:x14="http://schemas.microsoft.com/office/spreadsheetml/2009/9/main" uri="{B025F937-C7B1-47D3-B67F-A62EFF666E3E}">
          <x14:id>{03e21d9f-148b-4f3b-9944-42610c4ac1e8}</x14:id>
        </ext>
      </extLst>
    </cfRule>
  </conditionalFormatting>
  <conditionalFormatting sqref="D9:F9">
    <cfRule type="dataBar" priority="5">
      <dataBar>
        <cfvo type="min"/>
        <cfvo type="formula" val="$C$6"/>
        <color rgb="FFFFC000"/>
      </dataBar>
      <extLst>
        <ext xmlns:x14="http://schemas.microsoft.com/office/spreadsheetml/2009/9/main" uri="{B025F937-C7B1-47D3-B67F-A62EFF666E3E}">
          <x14:id>{fb365ad1-5c8e-4ec6-8d11-a0f2a6c4dcce}</x14:id>
        </ext>
      </extLst>
    </cfRule>
  </conditionalFormatting>
  <conditionalFormatting sqref="C10">
    <cfRule type="dataBar" priority="2">
      <dataBar>
        <cfvo type="min"/>
        <cfvo type="formula" val="$C$6"/>
        <color rgb="FFFFC000"/>
      </dataBar>
      <extLst>
        <ext xmlns:x14="http://schemas.microsoft.com/office/spreadsheetml/2009/9/main" uri="{B025F937-C7B1-47D3-B67F-A62EFF666E3E}">
          <x14:id>{f35e5428-1840-4042-a4df-c3098210df2a}</x14:id>
        </ext>
      </extLst>
    </cfRule>
  </conditionalFormatting>
  <conditionalFormatting sqref="C12">
    <cfRule type="dataBar" priority="3">
      <dataBar>
        <cfvo type="min"/>
        <cfvo type="formula" val="$C$6"/>
        <color rgb="FFFF555A"/>
      </dataBar>
      <extLst>
        <ext xmlns:x14="http://schemas.microsoft.com/office/spreadsheetml/2009/9/main" uri="{B025F937-C7B1-47D3-B67F-A62EFF666E3E}">
          <x14:id>{fb705ae1-cb38-44ab-b4bc-326138b0eea5}</x14:id>
        </ext>
      </extLst>
    </cfRule>
  </conditionalFormatting>
  <conditionalFormatting sqref="D16:D53">
    <cfRule type="iconSet" priority="13">
      <iconSet iconSet="3Flags" showValue="0" reverse="1">
        <cfvo type="percent" val="0"/>
        <cfvo type="num" val="0"/>
        <cfvo type="num" val="1"/>
      </iconSet>
    </cfRule>
  </conditionalFormatting>
  <conditionalFormatting sqref="P6:V13">
    <cfRule type="cellIs" dxfId="0" priority="9" operator="equal">
      <formula>TODAY()</formula>
    </cfRule>
  </conditionalFormatting>
  <conditionalFormatting sqref="X7:AD12">
    <cfRule type="cellIs" dxfId="0" priority="1" operator="equal">
      <formula>TODAY()</formula>
    </cfRule>
  </conditionalFormatting>
  <conditionalFormatting sqref="P16:AG1008 AH16:BJ53">
    <cfRule type="expression" dxfId="1" priority="10">
      <formula>AND(P$14&gt;=$G16,P$14&lt;=$H16)</formula>
    </cfRule>
    <cfRule type="expression" dxfId="2" priority="11">
      <formula>AND(P$14&gt;=$G16,P$14&lt;=$I16)</formula>
    </cfRule>
  </conditionalFormatting>
  <dataValidations count="1">
    <dataValidation type="list" allowBlank="1" showInputMessage="1" showErrorMessage="1" sqref="E16:E22 E23:E53">
      <formula1>"紧急,重要,日常"</formula1>
    </dataValidation>
  </dataValidations>
  <pageMargins left="0.699305555555556" right="0.699305555555556" top="0.75" bottom="0.75" header="0.3" footer="0.3"/>
  <pageSetup paperSize="9" orientation="portrait"/>
  <headerFooter alignWithMargins="0" scaleWithDoc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e21d9f-148b-4f3b-9944-42610c4ac1e8}">
            <x14:dataBar minLength="0" maxLength="100" negativeBarBorderColorSameAsPositive="0">
              <x14:cfvo type="autoMin"/>
              <x14:cfvo type="formula">
                <xm:f>$C$6</xm:f>
              </x14:cfvo>
              <x14:negativeFillColor rgb="FFFF0000"/>
              <x14:negativeBorderColor rgb="FFFF0000"/>
              <x14:axisColor rgb="FF000000"/>
            </x14:dataBar>
          </x14:cfRule>
          <xm:sqref>C8</xm:sqref>
        </x14:conditionalFormatting>
        <x14:conditionalFormatting xmlns:xm="http://schemas.microsoft.com/office/excel/2006/main">
          <x14:cfRule type="dataBar" id="{fb365ad1-5c8e-4ec6-8d11-a0f2a6c4dcce}">
            <x14:dataBar minLength="0" maxLength="100" negativeBarBorderColorSameAsPositive="0">
              <x14:cfvo type="autoMin"/>
              <x14:cfvo type="formula">
                <xm:f>$C$6</xm:f>
              </x14:cfvo>
              <x14:negativeFillColor rgb="FFFF0000"/>
              <x14:negativeBorderColor rgb="FFFF0000"/>
              <x14:axisColor rgb="FF000000"/>
            </x14:dataBar>
          </x14:cfRule>
          <xm:sqref>D9:F9</xm:sqref>
        </x14:conditionalFormatting>
        <x14:conditionalFormatting xmlns:xm="http://schemas.microsoft.com/office/excel/2006/main">
          <x14:cfRule type="dataBar" id="{f35e5428-1840-4042-a4df-c3098210df2a}">
            <x14:dataBar minLength="0" maxLength="100" negativeBarBorderColorSameAsPositive="0">
              <x14:cfvo type="autoMin"/>
              <x14:cfvo type="formula">
                <xm:f>$C$6</xm:f>
              </x14:cfvo>
              <x14:negativeFillColor rgb="FFFF0000"/>
              <x14:negativeBorderColor rgb="FFFF0000"/>
              <x14:axisColor rgb="FF000000"/>
            </x14:dataBar>
          </x14:cfRule>
          <xm:sqref>C10</xm:sqref>
        </x14:conditionalFormatting>
        <x14:conditionalFormatting xmlns:xm="http://schemas.microsoft.com/office/excel/2006/main">
          <x14:cfRule type="dataBar" id="{fb705ae1-cb38-44ab-b4bc-326138b0eea5}">
            <x14:dataBar minLength="0" maxLength="100" negativeBarBorderColorSameAsPositive="0">
              <x14:cfvo type="autoMin"/>
              <x14:cfvo type="formula">
                <xm:f>$C$6</xm:f>
              </x14:cfvo>
              <x14:negativeFillColor rgb="FFFF0000"/>
              <x14:negativeBorderColor rgb="FFFF0000"/>
              <x14:axisColor rgb="FF000000"/>
            </x14:dataBar>
          </x14:cfRule>
          <xm:sqref>C12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A7" workbookViewId="0">
      <selection activeCell="S27" sqref="S27"/>
    </sheetView>
  </sheetViews>
  <sheetFormatPr defaultColWidth="9" defaultRowHeight="13.5"/>
  <cols>
    <col min="1" max="16384" width="9" style="1"/>
  </cols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ㄣ尐＂♥　倩　¶　ぬ</cp:lastModifiedBy>
  <dcterms:created xsi:type="dcterms:W3CDTF">2019-08-30T04:57:00Z</dcterms:created>
  <dcterms:modified xsi:type="dcterms:W3CDTF">2022-03-04T02:58:39Z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F0AEAF1C5169404F8757F3FB1DA5667C</vt:lpwstr>
  </property>
  <property fmtid="{D5CDD505-2E9C-101B-9397-08002B2CF9AE}" pid="3" name="KSOProductBuildVer">
    <vt:lpwstr>2052-11.1.0.11365</vt:lpwstr>
  </property>
  <property fmtid="{D5CDD505-2E9C-101B-9397-08002B2CF9AE}" pid="4" name="KSOTemplateUUID">
    <vt:lpwstr>v1.0_mb_SVR+NM3/LwH1wXWpkj2zPw==</vt:lpwstr>
  </property>
</Properties>
</file>