
<file path=[Content_Types].xml><?xml version="1.0" encoding="utf-8"?>
<Types xmlns="http://schemas.openxmlformats.org/package/2006/content-types">
  <Default ContentType="image/png" Extension="png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925" windowHeight="9765"/>
  </bookViews>
  <sheets>
    <sheet name="计划表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<sst xmlns="http://schemas.openxmlformats.org/spreadsheetml/2006/main" count="59" uniqueCount="48">
  <si>
    <t>工作计划表-带日历</t>
  </si>
  <si>
    <t>Work schedule - with calendar</t>
  </si>
  <si>
    <t>今日任务数</t>
  </si>
  <si>
    <t>完成率</t>
  </si>
  <si>
    <t>今日时间</t>
  </si>
  <si>
    <t>年</t>
  </si>
  <si>
    <t>月</t>
  </si>
  <si>
    <t>日</t>
  </si>
  <si>
    <t>一</t>
  </si>
  <si>
    <t>二</t>
  </si>
  <si>
    <t>三</t>
  </si>
  <si>
    <t>四</t>
  </si>
  <si>
    <t>五</t>
  </si>
  <si>
    <t>六</t>
  </si>
  <si>
    <t>序号</t>
  </si>
  <si>
    <t>工作计划</t>
  </si>
  <si>
    <t>开始时间</t>
  </si>
  <si>
    <t>计划结束时间</t>
  </si>
  <si>
    <t>负责人</t>
  </si>
  <si>
    <t>状态</t>
  </si>
  <si>
    <t>实际完成时间</t>
  </si>
  <si>
    <t>完成时间数</t>
  </si>
  <si>
    <t>备注</t>
  </si>
  <si>
    <t>制定详细营销计划</t>
  </si>
  <si>
    <t>姓名1</t>
  </si>
  <si>
    <t>已取消</t>
  </si>
  <si>
    <t>写字楼标准汇报</t>
  </si>
  <si>
    <t>姓名2</t>
  </si>
  <si>
    <t>已完成</t>
  </si>
  <si>
    <t>关闭结算，锁定金额</t>
  </si>
  <si>
    <t>姓名3</t>
  </si>
  <si>
    <t>签约明星进入直播间</t>
  </si>
  <si>
    <t>姓名4</t>
  </si>
  <si>
    <t>样板间资源规划汇报</t>
  </si>
  <si>
    <t>姓名5</t>
  </si>
  <si>
    <t>确定是否有库存</t>
  </si>
  <si>
    <t>姓名6</t>
  </si>
  <si>
    <t>未完成</t>
  </si>
  <si>
    <t>输入工作计划1</t>
  </si>
  <si>
    <t>姓名7</t>
  </si>
  <si>
    <t>统计区域</t>
  </si>
  <si>
    <t>输入工作计划2</t>
  </si>
  <si>
    <t>姓名8</t>
  </si>
  <si>
    <t>输入工作计划3</t>
  </si>
  <si>
    <t>姓名9</t>
  </si>
  <si>
    <t>总任务</t>
  </si>
  <si>
    <t>输入工作计划4</t>
  </si>
  <si>
    <t>姓名10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</si>
</sst>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d"/>
  </numFmts>
  <fonts count="34">
    <font>
      <sz val="11"/>
      <color theme="1"/>
      <name val="华文楷体"/>
      <charset val="134"/>
      <scheme val="minor"/>
    </font>
    <font>
      <sz val="11"/>
      <color theme="1"/>
      <name val="思源黑体 CN Bold"/>
      <charset val="134"/>
    </font>
    <font>
      <sz val="13"/>
      <name val="思源黑体 CN Bold"/>
      <charset val="134"/>
    </font>
    <font>
      <b/>
      <sz val="11"/>
      <name val="思源黑体 CN Bold"/>
      <charset val="134"/>
    </font>
    <font>
      <sz val="12"/>
      <name val="思源黑体 CN Bold"/>
      <charset val="134"/>
    </font>
    <font>
      <sz val="11"/>
      <name val="思源黑体 CN Bold"/>
      <charset val="134"/>
    </font>
    <font>
      <sz val="18"/>
      <name val="思源黑体 CN Bold"/>
      <charset val="134"/>
    </font>
    <font>
      <sz val="10"/>
      <color theme="0" tint="-0.35"/>
      <name val="思源黑体 CN Bold"/>
      <charset val="134"/>
    </font>
    <font>
      <sz val="13"/>
      <color theme="1"/>
      <name val="思源黑体 CN Bold"/>
      <charset val="134"/>
    </font>
    <font>
      <b/>
      <sz val="13"/>
      <color theme="0"/>
      <name val="思源黑体 CN Bold"/>
      <charset val="134"/>
    </font>
    <font>
      <b/>
      <sz val="11"/>
      <color theme="0"/>
      <name val="思源黑体 CN Bold"/>
      <charset val="134"/>
    </font>
    <font>
      <b/>
      <sz val="12"/>
      <color theme="0"/>
      <name val="思源黑体 CN Bold"/>
      <charset val="134"/>
    </font>
    <font>
      <sz val="11"/>
      <color theme="0"/>
      <name val="思源黑体 CN Bold"/>
      <charset val="134"/>
    </font>
    <font>
      <sz val="24"/>
      <name val="思源黑体 CN Bold"/>
      <charset val="134"/>
    </font>
    <font>
      <sz val="16"/>
      <name val="思源黑体 CN Bold"/>
      <charset val="134"/>
    </font>
    <font>
      <b/>
      <sz val="12"/>
      <name val="思源黑体 CN Bold"/>
      <charset val="134"/>
    </font>
    <font>
      <b/>
      <sz val="11"/>
      <color rgb="FFFA7D00"/>
      <name val="华文楷体"/>
      <charset val="134"/>
      <scheme val="minor"/>
    </font>
    <font>
      <b/>
      <sz val="11"/>
      <color rgb="FF3F3F3F"/>
      <name val="华文楷体"/>
      <charset val="134"/>
      <scheme val="minor"/>
    </font>
    <font>
      <b/>
      <sz val="15"/>
      <color theme="3"/>
      <name val="华文楷体"/>
      <charset val="134"/>
      <scheme val="minor"/>
    </font>
    <font>
      <b/>
      <sz val="11"/>
      <color theme="3"/>
      <name val="华文楷体"/>
      <charset val="134"/>
      <scheme val="minor"/>
    </font>
    <font>
      <b/>
      <sz val="13"/>
      <color theme="3"/>
      <name val="华文楷体"/>
      <charset val="134"/>
      <scheme val="minor"/>
    </font>
    <font>
      <sz val="11"/>
      <color rgb="FF3F3F76"/>
      <name val="华文楷体"/>
      <charset val="134"/>
      <scheme val="minor"/>
    </font>
    <font>
      <b/>
      <sz val="11"/>
      <color rgb="FFFFFFFF"/>
      <name val="华文楷体"/>
      <charset val="134"/>
      <scheme val="minor"/>
    </font>
    <font>
      <u/>
      <sz val="11"/>
      <color rgb="FF0000FF"/>
      <name val="华文楷体"/>
      <charset val="134"/>
      <scheme val="minor"/>
    </font>
    <font>
      <sz val="11"/>
      <color rgb="FF9C6500"/>
      <name val="华文楷体"/>
      <charset val="134"/>
      <scheme val="minor"/>
    </font>
    <font>
      <sz val="11"/>
      <color rgb="FFFA7D00"/>
      <name val="华文楷体"/>
      <charset val="134"/>
      <scheme val="minor"/>
    </font>
    <font>
      <sz val="11"/>
      <color rgb="FF9C0006"/>
      <name val="华文楷体"/>
      <charset val="134"/>
      <scheme val="minor"/>
    </font>
    <font>
      <sz val="11"/>
      <color theme="0"/>
      <name val="华文楷体"/>
      <charset val="134"/>
      <scheme val="minor"/>
    </font>
    <font>
      <sz val="11"/>
      <color rgb="FF006100"/>
      <name val="华文楷体"/>
      <charset val="134"/>
      <scheme val="minor"/>
    </font>
    <font>
      <sz val="11"/>
      <color rgb="FFFF0000"/>
      <name val="华文楷体"/>
      <charset val="134"/>
      <scheme val="minor"/>
    </font>
    <font>
      <u/>
      <sz val="11"/>
      <color rgb="FF800080"/>
      <name val="华文楷体"/>
      <charset val="134"/>
      <scheme val="minor"/>
    </font>
    <font>
      <b/>
      <sz val="18"/>
      <color theme="3"/>
      <name val="华文楷体"/>
      <charset val="134"/>
      <scheme val="minor"/>
    </font>
    <font>
      <i/>
      <sz val="11"/>
      <color rgb="FF7F7F7F"/>
      <name val="华文楷体"/>
      <charset val="134"/>
      <scheme val="minor"/>
    </font>
    <font>
      <b/>
      <sz val="11"/>
      <color theme="1"/>
      <name val="华文楷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CB07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 tint="-0.35"/>
      </bottom>
      <diagonal/>
    </border>
    <border>
      <left/>
      <right/>
      <top/>
      <bottom style="thin">
        <color theme="0" tint="-0.25"/>
      </bottom>
      <diagonal/>
    </border>
    <border>
      <left/>
      <right/>
      <top style="thin">
        <color theme="0" tint="-0.35"/>
      </top>
      <bottom style="thin">
        <color theme="0" tint="-0.35"/>
      </bottom>
      <diagonal/>
    </border>
    <border>
      <left/>
      <right/>
      <top style="thin">
        <color theme="0" tint="-0.25"/>
      </top>
      <bottom style="thin">
        <color theme="0" tint="-0.25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1" fillId="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7" borderId="17" applyNumberFormat="0" applyFon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4" borderId="14" applyNumberFormat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22" fillId="6" borderId="16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5" fillId="0" borderId="0" xfId="0" applyNumberFormat="1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76" fontId="3" fillId="3" borderId="0" xfId="0" applyNumberFormat="1" applyFont="1" applyFill="1" applyBorder="1" applyAlignment="1">
      <alignment horizontal="center" vertical="center"/>
    </xf>
    <xf numFmtId="176" fontId="10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9" fontId="12" fillId="0" borderId="0" xfId="11" applyFont="1" applyFill="1" applyBorder="1" applyAlignment="1">
      <alignment horizontal="center" vertical="center"/>
    </xf>
    <xf numFmtId="9" fontId="5" fillId="0" borderId="6" xfId="11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5" fillId="3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 applyProtection="1">
      <alignment vertical="center"/>
      <protection hidden="1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  <protection locked="0" hidden="1"/>
    </xf>
    <xf numFmtId="0" fontId="5" fillId="0" borderId="9" xfId="0" applyNumberFormat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4" fontId="5" fillId="0" borderId="9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  <protection locked="0" hidden="1"/>
    </xf>
    <xf numFmtId="0" fontId="5" fillId="0" borderId="0" xfId="0" applyFont="1" applyFill="1" applyBorder="1" applyAlignment="1" applyProtection="1">
      <alignment horizontal="center" vertical="center"/>
      <protection locked="0" hidden="1"/>
    </xf>
    <xf numFmtId="0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9" fontId="14" fillId="0" borderId="0" xfId="0" applyNumberFormat="1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9" fillId="2" borderId="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4E7E9"/>
      <color rgb="007FB9BE"/>
      <color rgb="00000000"/>
      <color rgb="00FF7963"/>
      <color rgb="00FFD773"/>
      <color rgb="0063A2FF"/>
      <color rgb="007BD3A5"/>
      <color rgb="00F2F2F2"/>
      <color rgb="005CB074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6" Type="http://schemas.microsoft.com/office/2011/relationships/chartColorStyle" Target="colors2.xml"/><Relationship Id="rId5" Type="http://schemas.microsoft.com/office/2011/relationships/chartStyle" Target="style2.xml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194651468654"/>
          <c:y val="0.0360525224229091"/>
          <c:w val="0.474942543637479"/>
          <c:h val="0.917310704519127"/>
        </c:manualLayout>
      </c:layout>
      <c:doughnutChart>
        <c:varyColors val="1"/>
        <c:ser>
          <c:idx val="0"/>
          <c:order val="0"/>
          <c:tx>
            <c:strRef>
              <c:f>计划表!$B$21</c:f>
              <c:strCache>
                <c:ptCount val="1"/>
                <c:pt idx="0">
                  <c:v>完成率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1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explosion val="2"/>
            <c:spPr>
              <a:solidFill>
                <a:srgbClr val="7BD3A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delete val="1"/>
            </c:dLbl>
            <c:dLbl>
              <c:idx val="3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2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黑体 CN Bold" panose="020B0800000000000000" charset="-122"/>
                    <a:ea typeface="思源黑体 CN Bold" panose="020B0800000000000000" charset="-122"/>
                    <a:cs typeface="思源黑体 CN Bold" panose="020B0800000000000000" charset="-122"/>
                    <a:sym typeface="思源黑体 CN Bold" panose="020B0800000000000000" charset="-122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计划表!$C$21:$H$21</c:f>
              <c:numCache>
                <c:formatCode>General</c:formatCode>
                <c:ptCount val="6"/>
                <c:pt idx="2" c:formatCode="0%">
                  <c:v>0.6</c:v>
                </c:pt>
                <c:pt idx="3" c:formatCode="0%">
                  <c:v>0.4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思源黑体 CN Bold" panose="020B0800000000000000" charset="-122"/>
          <a:ea typeface="思源黑体 CN Bold" panose="020B0800000000000000" charset="-122"/>
          <a:cs typeface="思源黑体 CN Bold" panose="020B0800000000000000" charset="-122"/>
          <a:sym typeface="思源黑体 CN Bold" panose="020B08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20284995808885"/>
          <c:y val="0.0987002437043054"/>
          <c:w val="0.871584241408215"/>
          <c:h val="0.679285134037368"/>
        </c:manualLayout>
      </c:layout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 rotWithShape="1"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 rotWithShape="1"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blipFill rotWithShape="1"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blipFill rotWithShape="1"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华文细黑" panose="02010600040101010101" charset="-122"/>
                    <a:ea typeface="华文细黑" panose="02010600040101010101" charset="-122"/>
                    <a:cs typeface="华文细黑" panose="02010600040101010101" charset="-122"/>
                    <a:sym typeface="华文细黑" panose="02010600040101010101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计划表!$B$17:$B$20</c:f>
              <c:strCache>
                <c:ptCount val="4"/>
                <c:pt idx="0">
                  <c:v>总任务</c:v>
                </c:pt>
                <c:pt idx="1">
                  <c:v>已完成</c:v>
                </c:pt>
                <c:pt idx="2">
                  <c:v>未完成</c:v>
                </c:pt>
                <c:pt idx="3">
                  <c:v>已取消</c:v>
                </c:pt>
              </c:strCache>
            </c:strRef>
          </c:cat>
          <c:val>
            <c:numRef>
              <c:f>计划表!$E$17:$E$20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0"/>
        <c:axId val="132481398"/>
        <c:axId val="380340386"/>
      </c:barChar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计划表!$B$17:$B$20</c:f>
              <c:strCache>
                <c:ptCount val="4"/>
                <c:pt idx="0">
                  <c:v>总任务</c:v>
                </c:pt>
                <c:pt idx="1">
                  <c:v>已完成</c:v>
                </c:pt>
                <c:pt idx="2">
                  <c:v>未完成</c:v>
                </c:pt>
                <c:pt idx="3">
                  <c:v>已取消</c:v>
                </c:pt>
              </c:strCache>
            </c:strRef>
          </c:cat>
          <c:val>
            <c:numRef>
              <c:f>计划表!$C$17:$C$20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计划表!$B$17:$B$20</c:f>
              <c:strCache>
                <c:ptCount val="4"/>
                <c:pt idx="0">
                  <c:v>总任务</c:v>
                </c:pt>
                <c:pt idx="1">
                  <c:v>已完成</c:v>
                </c:pt>
                <c:pt idx="2">
                  <c:v>未完成</c:v>
                </c:pt>
                <c:pt idx="3">
                  <c:v>已取消</c:v>
                </c:pt>
              </c:strCache>
            </c:strRef>
          </c:cat>
          <c:val>
            <c:numRef>
              <c:f>计划表!$D$17:$D$20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0"/>
        <c:axId val="841245471"/>
        <c:axId val="399922514"/>
      </c:barChart>
      <c:catAx>
        <c:axId val="132481398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细黑" panose="02010600040101010101" charset="-122"/>
                <a:ea typeface="华文细黑" panose="02010600040101010101" charset="-122"/>
                <a:cs typeface="华文细黑" panose="02010600040101010101" charset="-122"/>
                <a:sym typeface="华文细黑" panose="02010600040101010101" charset="-122"/>
              </a:defRPr>
            </a:pPr>
          </a:p>
        </c:txPr>
        <c:crossAx val="380340386"/>
        <c:crosses val="autoZero"/>
        <c:auto val="1"/>
        <c:lblAlgn val="ctr"/>
        <c:lblOffset val="100"/>
        <c:noMultiLvlLbl val="0"/>
      </c:catAx>
      <c:valAx>
        <c:axId val="380340386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细黑" panose="02010600040101010101" charset="-122"/>
                <a:ea typeface="华文细黑" panose="02010600040101010101" charset="-122"/>
                <a:cs typeface="华文细黑" panose="02010600040101010101" charset="-122"/>
                <a:sym typeface="华文细黑" panose="02010600040101010101" charset="-122"/>
              </a:defRPr>
            </a:pPr>
          </a:p>
        </c:txPr>
        <c:crossAx val="132481398"/>
        <c:crosses val="autoZero"/>
        <c:crossBetween val="between"/>
      </c:valAx>
      <c:catAx>
        <c:axId val="84124547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细黑" panose="02010600040101010101" charset="-122"/>
                <a:ea typeface="华文细黑" panose="02010600040101010101" charset="-122"/>
                <a:cs typeface="华文细黑" panose="02010600040101010101" charset="-122"/>
                <a:sym typeface="华文细黑" panose="02010600040101010101" charset="-122"/>
              </a:defRPr>
            </a:pPr>
          </a:p>
        </c:txPr>
        <c:crossAx val="399922514"/>
        <c:crosses val="autoZero"/>
        <c:auto val="1"/>
        <c:lblAlgn val="ctr"/>
        <c:lblOffset val="100"/>
        <c:noMultiLvlLbl val="0"/>
      </c:catAx>
      <c:valAx>
        <c:axId val="39992251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细黑" panose="02010600040101010101" charset="-122"/>
                <a:ea typeface="华文细黑" panose="02010600040101010101" charset="-122"/>
                <a:cs typeface="华文细黑" panose="02010600040101010101" charset="-122"/>
                <a:sym typeface="华文细黑" panose="02010600040101010101" charset="-122"/>
              </a:defRPr>
            </a:pPr>
          </a:p>
        </c:txPr>
        <c:crossAx val="84124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b="1">
          <a:latin typeface="华文细黑" panose="02010600040101010101" charset="-122"/>
          <a:ea typeface="华文细黑" panose="02010600040101010101" charset="-122"/>
          <a:cs typeface="华文细黑" panose="02010600040101010101" charset="-122"/>
          <a:sym typeface="华文细黑" panose="0201060004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66675</xdr:colOff>
      <xdr:row>0</xdr:row>
      <xdr:rowOff>77470</xdr:rowOff>
    </xdr:from>
    <xdr:to>
      <xdr:col>19</xdr:col>
      <xdr:colOff>86995</xdr:colOff>
      <xdr:row>6</xdr:row>
      <xdr:rowOff>5715</xdr:rowOff>
    </xdr:to>
    <xdr:graphicFrame>
      <xdr:nvGraphicFramePr>
        <xdr:cNvPr id="4" name="图表 3"/>
        <xdr:cNvGraphicFramePr/>
      </xdr:nvGraphicFramePr>
      <xdr:xfrm>
        <a:off x="8143875" y="77470"/>
        <a:ext cx="2954020" cy="1528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280035</xdr:colOff>
      <xdr:row>0</xdr:row>
      <xdr:rowOff>29845</xdr:rowOff>
    </xdr:from>
    <xdr:to>
      <xdr:col>16</xdr:col>
      <xdr:colOff>370840</xdr:colOff>
      <xdr:row>6</xdr:row>
      <xdr:rowOff>3175</xdr:rowOff>
    </xdr:to>
    <xdr:graphicFrame>
      <xdr:nvGraphicFramePr>
        <xdr:cNvPr id="6" name="图表 5"/>
        <xdr:cNvGraphicFramePr/>
      </xdr:nvGraphicFramePr>
      <xdr:xfrm>
        <a:off x="4461510" y="29845"/>
        <a:ext cx="3986530" cy="1573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387350</xdr:colOff>
      <xdr:row>69</xdr:row>
      <xdr:rowOff>116840</xdr:rowOff>
    </xdr:to>
    <xdr:grpSp>
      <xdr:nvGrpSpPr>
        <xdr:cNvPr id="2" name="组合 1"/>
        <xdr:cNvGrpSpPr/>
      </xdr:nvGrpSpPr>
      <xdr:grpSpPr>
        <a:xfrm>
          <a:off x="0" y="0"/>
          <a:ext cx="9988550" cy="11946890"/>
          <a:chOff x="1929" y="691"/>
          <a:chExt cx="15702" cy="18813"/>
        </a:xfrm>
      </xdr:grpSpPr>
      <xdr:sp>
        <xdr:nvSpPr>
          <xdr:cNvPr id="3" name="矩形 1"/>
          <xdr:cNvSpPr/>
        </xdr:nvSpPr>
        <xdr:spPr>
          <a:xfrm>
            <a:off x="1955" y="691"/>
            <a:ext cx="15676" cy="18813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127000" sx="101000" sy="101000" algn="ctr" rotWithShape="0">
              <a:schemeClr val="bg1">
                <a:lumMod val="75000"/>
                <a:alpha val="3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pic>
        <xdr:nvPicPr>
          <xdr:cNvPr id="4" name="图片 3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2612" y="7630"/>
            <a:ext cx="5350" cy="1847"/>
          </a:xfrm>
          <a:prstGeom prst="rect">
            <a:avLst/>
          </a:prstGeom>
          <a:noFill/>
          <a:ln w="9525">
            <a:noFill/>
          </a:ln>
        </xdr:spPr>
      </xdr:pic>
      <xdr:grpSp>
        <xdr:nvGrpSpPr>
          <xdr:cNvPr id="5" name="组合 102"/>
          <xdr:cNvGrpSpPr/>
        </xdr:nvGrpSpPr>
        <xdr:grpSpPr>
          <a:xfrm rot="0">
            <a:off x="1929" y="1552"/>
            <a:ext cx="7686" cy="1159"/>
            <a:chOff x="-48" y="701"/>
            <a:chExt cx="6845" cy="1248"/>
          </a:xfrm>
        </xdr:grpSpPr>
        <xdr:sp>
          <xdr:nvSpPr>
            <xdr:cNvPr id="6" name="矩形 5"/>
            <xdr:cNvSpPr/>
          </xdr:nvSpPr>
          <xdr:spPr>
            <a:xfrm>
              <a:off x="-48" y="717"/>
              <a:ext cx="170" cy="737"/>
            </a:xfrm>
            <a:prstGeom prst="rect">
              <a:avLst/>
            </a:prstGeom>
            <a:solidFill>
              <a:srgbClr val="FF283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>
          <xdr:nvSpPr>
            <xdr:cNvPr id="7" name="文本框 6"/>
            <xdr:cNvSpPr txBox="1"/>
          </xdr:nvSpPr>
          <xdr:spPr>
            <a:xfrm>
              <a:off x="166" y="701"/>
              <a:ext cx="6631" cy="1036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6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稻壳儿</a:t>
              </a:r>
              <a:r>
                <a:rPr lang="zh-CN" altLang="en-US" sz="26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表格</a:t>
              </a:r>
              <a:r>
                <a:rPr lang="en-US" altLang="zh-CN" sz="26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模板使用说明</a:t>
              </a:r>
              <a:endParaRPr lang="en-US" altLang="zh-CN" sz="2600" kern="100"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8" name="文本框 7"/>
            <xdr:cNvSpPr txBox="1"/>
          </xdr:nvSpPr>
          <xdr:spPr>
            <a:xfrm>
              <a:off x="74" y="1481"/>
              <a:ext cx="5912" cy="4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12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（本页为说明页，用户使用模板时可删除本页内容）</a:t>
              </a:r>
              <a:endPara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9" name="组合 8"/>
          <xdr:cNvGrpSpPr/>
        </xdr:nvGrpSpPr>
        <xdr:grpSpPr>
          <a:xfrm rot="0">
            <a:off x="2453" y="2975"/>
            <a:ext cx="5363" cy="1090"/>
            <a:chOff x="1212" y="2209"/>
            <a:chExt cx="4839" cy="1158"/>
          </a:xfrm>
        </xdr:grpSpPr>
        <xdr:sp>
          <xdr:nvSpPr>
            <xdr:cNvPr id="10" name="文本框 9"/>
            <xdr:cNvSpPr txBox="1"/>
          </xdr:nvSpPr>
          <xdr:spPr>
            <a:xfrm>
              <a:off x="1212" y="2209"/>
              <a:ext cx="1555" cy="115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01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1" name="文本框 10"/>
            <xdr:cNvSpPr txBox="1"/>
          </xdr:nvSpPr>
          <xdr:spPr>
            <a:xfrm>
              <a:off x="2218" y="2404"/>
              <a:ext cx="3833" cy="7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>
                <a:buClrTx/>
                <a:buSzTx/>
                <a:buFontTx/>
              </a:pPr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基础操作</a:t>
              </a:r>
              <a:r>
                <a:rPr lang="zh-CN" altLang="en-US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指南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cxnSp>
        <xdr:nvCxnSpPr>
          <xdr:cNvPr id="12" name="直接连接符 11"/>
          <xdr:cNvCxnSpPr/>
        </xdr:nvCxnSpPr>
        <xdr:spPr>
          <a:xfrm>
            <a:off x="10789" y="3893"/>
            <a:ext cx="0" cy="14467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3" name="组合 12"/>
          <xdr:cNvGrpSpPr/>
        </xdr:nvGrpSpPr>
        <xdr:grpSpPr>
          <a:xfrm>
            <a:off x="11420" y="2991"/>
            <a:ext cx="5114" cy="2265"/>
            <a:chOff x="8438" y="3702"/>
            <a:chExt cx="4604" cy="2381"/>
          </a:xfrm>
        </xdr:grpSpPr>
        <xdr:cxnSp>
          <xdr:nvCxnSpPr>
            <xdr:cNvPr id="14" name="直接连接符 13"/>
            <xdr:cNvCxnSpPr/>
          </xdr:nvCxnSpPr>
          <xdr:spPr>
            <a:xfrm>
              <a:off x="8722" y="6083"/>
              <a:ext cx="4320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5" name="组合 34"/>
            <xdr:cNvGrpSpPr/>
          </xdr:nvGrpSpPr>
          <xdr:grpSpPr>
            <a:xfrm rot="0">
              <a:off x="8438" y="3702"/>
              <a:ext cx="3264" cy="2251"/>
              <a:chOff x="10730" y="2878"/>
              <a:chExt cx="3249" cy="2280"/>
            </a:xfrm>
          </xdr:grpSpPr>
          <xdr:sp>
            <xdr:nvSpPr>
              <xdr:cNvPr id="16" name="文本框 15"/>
              <xdr:cNvSpPr txBox="1"/>
            </xdr:nvSpPr>
            <xdr:spPr>
              <a:xfrm>
                <a:off x="10892" y="4279"/>
                <a:ext cx="1702" cy="463"/>
              </a:xfrm>
              <a:prstGeom prst="rect">
                <a:avLst/>
              </a:prstGeom>
              <a:noFill/>
            </xdr:spPr>
            <xdr:txBody>
              <a:bodyPr wrap="square" rtlCol="0">
                <a:no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中文｜字体名称</a:t>
                </a:r>
                <a:endPara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17" name="文本框 16"/>
              <xdr:cNvSpPr txBox="1"/>
            </xdr:nvSpPr>
            <xdr:spPr>
              <a:xfrm>
                <a:off x="10859" y="4670"/>
                <a:ext cx="3052" cy="488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1200" kern="100">
                    <a:solidFill>
                      <a:sysClr val="windowText" lastClr="000000"/>
                    </a:solidFill>
                    <a:latin typeface="思源黑体 CN Bold" panose="020B0800000000000000" charset="-122"/>
                    <a:ea typeface="思源黑体 CN Bold" panose="020B0800000000000000" charset="-122"/>
                    <a:cs typeface="思源黑体 CN Bold" panose="020B0800000000000000" charset="-122"/>
                    <a:sym typeface="Times New Roman" panose="02020603050405020304" pitchFamily="12"/>
                  </a:rPr>
                  <a:t>思源黑体 CN Bold</a:t>
                </a:r>
                <a:endParaRPr lang="en-US" altLang="zh-CN" sz="1200" kern="100">
                  <a:solidFill>
                    <a:sysClr val="windowText" lastClr="000000"/>
                  </a:solidFill>
                  <a:latin typeface="思源黑体 CN Bold" panose="020B0800000000000000" charset="-122"/>
                  <a:ea typeface="思源黑体 CN Bold" panose="020B0800000000000000" charset="-122"/>
                  <a:cs typeface="思源黑体 CN Bold" panose="020B0800000000000000" charset="-122"/>
                  <a:sym typeface="Times New Roman" panose="02020603050405020304" pitchFamily="12"/>
                </a:endParaRPr>
              </a:p>
            </xdr:txBody>
          </xdr:sp>
          <xdr:grpSp>
            <xdr:nvGrpSpPr>
              <xdr:cNvPr id="18" name="组合 17"/>
              <xdr:cNvGrpSpPr/>
            </xdr:nvGrpSpPr>
            <xdr:grpSpPr>
              <a:xfrm rot="0">
                <a:off x="10730" y="2878"/>
                <a:ext cx="3249" cy="1227"/>
                <a:chOff x="1046" y="2210"/>
                <a:chExt cx="3249" cy="1227"/>
              </a:xfrm>
            </xdr:grpSpPr>
            <xdr:sp>
              <xdr:nvSpPr>
                <xdr:cNvPr id="19" name="文本框 18"/>
                <xdr:cNvSpPr txBox="1"/>
              </xdr:nvSpPr>
              <xdr:spPr>
                <a:xfrm>
                  <a:off x="1046" y="2210"/>
                  <a:ext cx="1505" cy="1227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algn="l" eaLnBrk="1"/>
                  <a:r>
                    <a:rPr lang="en-US" altLang="zh-CN" sz="3800" b="1" kern="1200">
                      <a:solidFill>
                        <a:srgbClr val="FF2832"/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02</a:t>
                  </a:r>
                  <a:endPara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endParaRPr>
                </a:p>
              </xdr:txBody>
            </xdr:sp>
            <xdr:sp>
              <xdr:nvSpPr>
                <xdr:cNvPr id="20" name="文本框 19"/>
                <xdr:cNvSpPr txBox="1"/>
              </xdr:nvSpPr>
              <xdr:spPr>
                <a:xfrm>
                  <a:off x="2013" y="2404"/>
                  <a:ext cx="2282" cy="734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algn="l" eaLnBrk="1"/>
                  <a:r>
                    <a:rPr lang="en-US" altLang="zh-CN" sz="2200" b="1" kern="1200">
                      <a:solidFill>
                        <a:srgbClr val="222222"/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字体说明</a:t>
                  </a:r>
                  <a:endPara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endParaRPr>
                </a:p>
              </xdr:txBody>
            </xdr:sp>
          </xdr:grpSp>
        </xdr:grpSp>
      </xdr:grpSp>
      <xdr:grpSp>
        <xdr:nvGrpSpPr>
          <xdr:cNvPr id="21" name="组合 20"/>
          <xdr:cNvGrpSpPr/>
        </xdr:nvGrpSpPr>
        <xdr:grpSpPr>
          <a:xfrm>
            <a:off x="11386" y="9898"/>
            <a:ext cx="5113" cy="3702"/>
            <a:chOff x="8434" y="9476"/>
            <a:chExt cx="4623" cy="3900"/>
          </a:xfrm>
        </xdr:grpSpPr>
        <xdr:grpSp>
          <xdr:nvGrpSpPr>
            <xdr:cNvPr id="22" name="组合 21"/>
            <xdr:cNvGrpSpPr/>
          </xdr:nvGrpSpPr>
          <xdr:grpSpPr>
            <a:xfrm rot="0">
              <a:off x="8434" y="9476"/>
              <a:ext cx="3323" cy="1212"/>
              <a:chOff x="1213" y="2210"/>
              <a:chExt cx="3309" cy="1228"/>
            </a:xfrm>
          </xdr:grpSpPr>
          <xdr:sp>
            <xdr:nvSpPr>
              <xdr:cNvPr id="23" name="文本框 22"/>
              <xdr:cNvSpPr txBox="1"/>
            </xdr:nvSpPr>
            <xdr:spPr>
              <a:xfrm>
                <a:off x="1213" y="2210"/>
                <a:ext cx="1554" cy="1228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03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4" name="文本框 23"/>
              <xdr:cNvSpPr txBox="1"/>
            </xdr:nvSpPr>
            <xdr:spPr>
              <a:xfrm>
                <a:off x="2236" y="2404"/>
                <a:ext cx="2286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素材说明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grpSp>
          <xdr:nvGrpSpPr>
            <xdr:cNvPr id="25" name="组合 69"/>
            <xdr:cNvGrpSpPr/>
          </xdr:nvGrpSpPr>
          <xdr:grpSpPr>
            <a:xfrm rot="0">
              <a:off x="8443" y="10825"/>
              <a:ext cx="4614" cy="1534"/>
              <a:chOff x="7157" y="3565"/>
              <a:chExt cx="4598" cy="1551"/>
            </a:xfrm>
          </xdr:grpSpPr>
          <xdr:sp>
            <xdr:nvSpPr>
              <xdr:cNvPr id="26" name="文本框 25"/>
              <xdr:cNvSpPr txBox="1"/>
            </xdr:nvSpPr>
            <xdr:spPr>
              <a:xfrm>
                <a:off x="7157" y="3565"/>
                <a:ext cx="1289" cy="431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图片：</a:t>
                </a:r>
                <a:endPara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7" name="文本框 26"/>
              <xdr:cNvSpPr txBox="1"/>
            </xdr:nvSpPr>
            <xdr:spPr>
              <a:xfrm>
                <a:off x="7157" y="4026"/>
                <a:ext cx="4598" cy="1090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 fontAlgn="t">
                  <a:lnSpc>
                    <a:spcPct val="100000"/>
                  </a:lnSpc>
                </a:pPr>
                <a:r>
                  <a:rPr lang="zh-CN" altLang="en-US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+mn-ea"/>
                  </a:rPr>
                  <a:t>模板中使用的图片来源于【网站名称】，该图片具有CC0共享协议，您可在遵循CC0共享协议的情况下使用。</a:t>
                </a: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endParaRPr>
              </a:p>
              <a:p>
                <a:pPr marL="0" algn="l" eaLnBrk="1" fontAlgn="t">
                  <a:lnSpc>
                    <a:spcPct val="100000"/>
                  </a:lnSpc>
                </a:pP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endParaRPr>
              </a:p>
              <a:p>
                <a:pPr marL="0" algn="l" eaLnBrk="1" fontAlgn="t">
                  <a:lnSpc>
                    <a:spcPct val="100000"/>
                  </a:lnSpc>
                </a:pP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endParaRPr>
              </a:p>
              <a:p>
                <a:pPr marL="0" algn="l" eaLnBrk="1" fontAlgn="t">
                  <a:lnSpc>
                    <a:spcPct val="100000"/>
                  </a:lnSpc>
                </a:pP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endParaRPr>
              </a:p>
            </xdr:txBody>
          </xdr:sp>
        </xdr:grpSp>
        <xdr:grpSp>
          <xdr:nvGrpSpPr>
            <xdr:cNvPr id="28" name="组合 77"/>
            <xdr:cNvGrpSpPr/>
          </xdr:nvGrpSpPr>
          <xdr:grpSpPr>
            <a:xfrm rot="0">
              <a:off x="8434" y="12608"/>
              <a:ext cx="4623" cy="768"/>
              <a:chOff x="7148" y="5903"/>
              <a:chExt cx="4607" cy="778"/>
            </a:xfrm>
          </xdr:grpSpPr>
          <xdr:sp>
            <xdr:nvSpPr>
              <xdr:cNvPr id="29" name="文本框 28"/>
              <xdr:cNvSpPr txBox="1"/>
            </xdr:nvSpPr>
            <xdr:spPr>
              <a:xfrm>
                <a:off x="7171" y="5903"/>
                <a:ext cx="1287" cy="431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素材：</a:t>
                </a:r>
                <a:endPara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30" name="文本框 29"/>
              <xdr:cNvSpPr txBox="1"/>
            </xdr:nvSpPr>
            <xdr:spPr>
              <a:xfrm>
                <a:off x="7148" y="6321"/>
                <a:ext cx="4607" cy="360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 fontAlgn="t">
                  <a:lnSpc>
                    <a:spcPct val="100000"/>
                  </a:lnSpc>
                </a:pPr>
                <a:r>
                  <a:rPr lang="zh-CN" altLang="en-US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+mn-ea"/>
                  </a:rPr>
                  <a:t>模板中使用的图标来源于【网站名称】，该图标具有CC0共享协议，您可在遵循CC0共享协议的情况下使用。</a:t>
                </a: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endParaRPr>
              </a:p>
            </xdr:txBody>
          </xdr:sp>
        </xdr:grpSp>
      </xdr:grpSp>
      <xdr:grpSp>
        <xdr:nvGrpSpPr>
          <xdr:cNvPr id="31" name="组合 69"/>
          <xdr:cNvGrpSpPr/>
        </xdr:nvGrpSpPr>
        <xdr:grpSpPr>
          <a:xfrm rot="0">
            <a:off x="2563" y="4290"/>
            <a:ext cx="5175" cy="941"/>
            <a:chOff x="7139" y="3569"/>
            <a:chExt cx="4652" cy="1008"/>
          </a:xfrm>
        </xdr:grpSpPr>
        <xdr:sp>
          <xdr:nvSpPr>
            <xdr:cNvPr id="32" name="文本框 31"/>
            <xdr:cNvSpPr txBox="1"/>
          </xdr:nvSpPr>
          <xdr:spPr>
            <a:xfrm>
              <a:off x="7139" y="3569"/>
              <a:ext cx="3308" cy="4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· 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如何撤销工作表保护？</a:t>
              </a:r>
              <a:endParaRPr lang="en-US" altLang="zh-CN" kern="100"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</xdr:txBody>
        </xdr:sp>
        <xdr:sp>
          <xdr:nvSpPr>
            <xdr:cNvPr id="33" name="文本框 32"/>
            <xdr:cNvSpPr txBox="1"/>
          </xdr:nvSpPr>
          <xdr:spPr>
            <a:xfrm>
              <a:off x="7197" y="3960"/>
              <a:ext cx="4594" cy="61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、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选中对应工作表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2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、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点击：「审阅---撤销工作表」保护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34" name="组合 33"/>
          <xdr:cNvGrpSpPr/>
        </xdr:nvGrpSpPr>
        <xdr:grpSpPr>
          <a:xfrm rot="0">
            <a:off x="2545" y="6825"/>
            <a:ext cx="6112" cy="948"/>
            <a:chOff x="7127" y="5903"/>
            <a:chExt cx="5482" cy="1014"/>
          </a:xfrm>
        </xdr:grpSpPr>
        <xdr:sp>
          <xdr:nvSpPr>
            <xdr:cNvPr id="35" name="文本框 34"/>
            <xdr:cNvSpPr txBox="1"/>
          </xdr:nvSpPr>
          <xdr:spPr>
            <a:xfrm>
              <a:off x="7127" y="5903"/>
              <a:ext cx="2426" cy="43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· 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如何增加行数？</a:t>
              </a:r>
              <a:endParaRPr lang="en-US" altLang="zh-CN" kern="100"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</xdr:txBody>
        </xdr:sp>
        <xdr:sp>
          <xdr:nvSpPr>
            <xdr:cNvPr id="36" name="文本框 35"/>
            <xdr:cNvSpPr txBox="1"/>
          </xdr:nvSpPr>
          <xdr:spPr>
            <a:xfrm>
              <a:off x="7197" y="6292"/>
              <a:ext cx="5412" cy="62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、选中最后一行，鼠标放在选中区域右下角。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2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、当鼠标箭头变成黑色十字形时，点击鼠标左键下拉即可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</xdr:txBody>
        </xdr:sp>
      </xdr:grpSp>
      <xdr:pic>
        <xdr:nvPicPr>
          <xdr:cNvPr id="37" name="图片 36" descr="WPS图片编辑4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2738" y="5322"/>
            <a:ext cx="7079" cy="1043"/>
          </a:xfrm>
          <a:prstGeom prst="rect">
            <a:avLst/>
          </a:prstGeom>
          <a:effectLst>
            <a:outerShdw blurRad="38100" sx="101000" sy="101000" algn="ctr" rotWithShape="0">
              <a:schemeClr val="bg1">
                <a:lumMod val="75000"/>
                <a:alpha val="40000"/>
              </a:schemeClr>
            </a:outerShdw>
          </a:effectLst>
        </xdr:spPr>
      </xdr:pic>
      <xdr:grpSp>
        <xdr:nvGrpSpPr>
          <xdr:cNvPr id="38" name="组合 37"/>
          <xdr:cNvGrpSpPr/>
        </xdr:nvGrpSpPr>
        <xdr:grpSpPr>
          <a:xfrm rot="0">
            <a:off x="2561" y="9631"/>
            <a:ext cx="7040" cy="1406"/>
            <a:chOff x="7138" y="5903"/>
            <a:chExt cx="6326" cy="1509"/>
          </a:xfrm>
        </xdr:grpSpPr>
        <xdr:sp>
          <xdr:nvSpPr>
            <xdr:cNvPr id="39" name="文本框 38"/>
            <xdr:cNvSpPr txBox="1"/>
          </xdr:nvSpPr>
          <xdr:spPr>
            <a:xfrm>
              <a:off x="7138" y="5903"/>
              <a:ext cx="4408" cy="42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· 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请在此处输入表格使用说明问题。</a:t>
              </a:r>
              <a:endParaRPr lang="en-US" altLang="zh-CN" kern="100"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</xdr:txBody>
        </xdr:sp>
        <xdr:sp>
          <xdr:nvSpPr>
            <xdr:cNvPr id="40" name="文本框 39"/>
            <xdr:cNvSpPr txBox="1"/>
          </xdr:nvSpPr>
          <xdr:spPr>
            <a:xfrm>
              <a:off x="7179" y="6294"/>
              <a:ext cx="6285" cy="1118"/>
            </a:xfrm>
            <a:prstGeom prst="rect">
              <a:avLst/>
            </a:prstGeom>
            <a:noFill/>
          </xdr:spPr>
          <xdr:txBody>
            <a:bodyPr wrap="square" rtlCol="0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、上方圈出来的公式自动计算，日历的地方输入年份和月份，日历自动变化，日历里面自动提醒今天的日期。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</xdr:txBody>
        </xdr:sp>
      </xdr:grpSp>
      <xdr:sp>
        <xdr:nvSpPr>
          <xdr:cNvPr id="41" name="文本框 40"/>
          <xdr:cNvSpPr txBox="1"/>
        </xdr:nvSpPr>
        <xdr:spPr>
          <a:xfrm>
            <a:off x="11421" y="8177"/>
            <a:ext cx="5188" cy="215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fontAlgn="auto">
              <a:lnSpc>
                <a:spcPct val="150000"/>
              </a:lnSpc>
            </a:pPr>
            <a:r>
              <a:rPr lang="zh-CN" altLang="en-US" sz="7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【说明】</a:t>
            </a:r>
            <a:endPara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endParaRPr>
          </a:p>
          <a:p>
            <a:pPr marL="39370" algn="l" fontAlgn="auto">
              <a:lnSpc>
                <a:spcPct val="200000"/>
              </a:lnSpc>
            </a:pPr>
            <a:r>
              <a:rPr sz="7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模板中使用的字体仅限于个人学习、研究或欣赏目的使用，如需商用请您自行向版权方购买、获取商用版权。</a:t>
            </a:r>
            <a:endPara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endParaRPr>
          </a:p>
          <a:p>
            <a:pPr marL="39370" algn="l" fontAlgn="auto">
              <a:lnSpc>
                <a:spcPct val="200000"/>
              </a:lnSpc>
            </a:pPr>
            <a:r>
              <a:rPr sz="7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模板中使用的字体为开源字体，请用户按照该款开源字体的开源协议要求来使用该字体。</a:t>
            </a:r>
            <a:endPara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endParaRPr>
          </a:p>
          <a:p>
            <a:pPr algn="l" fontAlgn="auto">
              <a:lnSpc>
                <a:spcPct val="150000"/>
              </a:lnSpc>
            </a:pPr>
            <a:endPara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endParaRPr>
          </a:p>
        </xdr:txBody>
      </xdr:sp>
    </xdr:grpSp>
    <xdr:clientData/>
  </xdr:twoCellAnchor>
  <xdr:twoCellAnchor editAs="oneCell">
    <xdr:from>
      <xdr:col>0</xdr:col>
      <xdr:colOff>273050</xdr:colOff>
      <xdr:row>36</xdr:row>
      <xdr:rowOff>104775</xdr:rowOff>
    </xdr:from>
    <xdr:to>
      <xdr:col>8</xdr:col>
      <xdr:colOff>441960</xdr:colOff>
      <xdr:row>54</xdr:row>
      <xdr:rowOff>8890</xdr:rowOff>
    </xdr:to>
    <xdr:pic>
      <xdr:nvPicPr>
        <xdr:cNvPr id="42" name="图片 4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73050" y="6276975"/>
          <a:ext cx="5655310" cy="29902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theme/theme1.xml><?xml version="1.0" encoding="utf-8"?>
<a:theme xmlns:a="http://schemas.openxmlformats.org/drawingml/2006/main" name="波形">
  <a:themeElements>
    <a:clrScheme name="Waveform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Waveform">
      <a:majorFont>
        <a:latin typeface="Candara"/>
        <a:ea typeface=""/>
        <a:cs typeface=""/>
        <a:font script="Jpan" typeface="HGP明朝E"/>
        <a:font script="Hang" typeface="HY그래픽M"/>
        <a:font script="Hans" typeface="华文新魏"/>
        <a:font script="Hant" typeface="標楷體"/>
        <a:font script="Arab" typeface="Arial"/>
        <a:font script="Hebr" typeface="Arial"/>
        <a:font script="Thai" typeface="Kodchiang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ndara"/>
        <a:ea typeface=""/>
        <a:cs typeface=""/>
        <a:font script="Jpan" typeface="HGP明朝E"/>
        <a:font script="Hang" typeface="HY그래픽M"/>
        <a:font script="Hans" typeface="华文楷体"/>
        <a:font script="Hant" typeface="標楷體"/>
        <a:font script="Arab" typeface="Arial"/>
        <a:font script="Hebr" typeface="Arial"/>
        <a:font script="Thai" typeface="Kodchiang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aveform">
      <a:fillStyleLst>
        <a:solidFill>
          <a:schemeClr val="phClr"/>
        </a:solidFill>
        <a:gradFill rotWithShape="1">
          <a:gsLst>
            <a:gs pos="0">
              <a:schemeClr val="phClr">
                <a:tint val="0"/>
              </a:schemeClr>
            </a:gs>
            <a:gs pos="44000">
              <a:schemeClr val="phClr">
                <a:tint val="60000"/>
                <a:satMod val="120000"/>
              </a:schemeClr>
            </a:gs>
            <a:gs pos="100000">
              <a:schemeClr val="phClr">
                <a:tint val="90000"/>
                <a:alpha val="100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20000"/>
                <a:lumMod val="120000"/>
              </a:schemeClr>
            </a:gs>
            <a:gs pos="100000">
              <a:schemeClr val="phClr">
                <a:shade val="89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75000"/>
              <a:lumMod val="8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prstMaterial="flat">
            <a:bevelT w="12700" h="12700"/>
          </a:sp3d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contourW="19050" prstMaterial="flat">
            <a:bevelT w="63500" h="63500"/>
            <a:contourClr>
              <a:schemeClr val="phClr">
                <a:shade val="25000"/>
                <a:satMod val="18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40000">
              <a:schemeClr val="phClr">
                <a:tint val="94000"/>
                <a:shade val="94000"/>
                <a:alpha val="100000"/>
                <a:satMod val="114000"/>
                <a:lumMod val="114000"/>
              </a:schemeClr>
            </a:gs>
            <a:gs pos="74000">
              <a:schemeClr val="phClr">
                <a:tint val="94000"/>
                <a:shade val="94000"/>
                <a:satMod val="128000"/>
                <a:lumMod val="100000"/>
              </a:schemeClr>
            </a:gs>
            <a:gs pos="100000">
              <a:schemeClr val="phClr">
                <a:tint val="98000"/>
                <a:shade val="100000"/>
                <a:hueMod val="98000"/>
                <a:satMod val="100000"/>
                <a:lumMod val="74000"/>
              </a:schemeClr>
            </a:gs>
          </a:gsLst>
          <a:path path="circle">
            <a:fillToRect l="20000" t="-40000" r="20000" b="14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6000"/>
                <a:satMod val="130000"/>
                <a:lumMod val="50000"/>
              </a:schemeClr>
              <a:schemeClr val="phClr">
                <a:tint val="96000"/>
                <a:satMod val="114000"/>
                <a:lumMod val="114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2"/>
  <sheetViews>
    <sheetView showGridLines="0" tabSelected="1" workbookViewId="0">
      <selection activeCell="A1" sqref="A1:T23"/>
    </sheetView>
  </sheetViews>
  <sheetFormatPr defaultColWidth="9" defaultRowHeight="23" customHeight="1"/>
  <cols>
    <col min="1" max="1" width="1.5" style="6" customWidth="1"/>
    <col min="2" max="8" width="4.125" style="6" customWidth="1"/>
    <col min="9" max="9" width="1.5" style="6" customWidth="1"/>
    <col min="10" max="10" width="4.875" style="7" customWidth="1"/>
    <col min="11" max="11" width="8" style="6" customWidth="1"/>
    <col min="12" max="12" width="10.125" style="6" customWidth="1"/>
    <col min="13" max="13" width="12.375" style="6" customWidth="1"/>
    <col min="14" max="14" width="14.75" style="6" customWidth="1"/>
    <col min="15" max="15" width="11.625" style="6" customWidth="1"/>
    <col min="16" max="16" width="12.375" style="6" customWidth="1"/>
    <col min="17" max="17" width="14.75" style="6" customWidth="1"/>
    <col min="18" max="18" width="13" style="6" customWidth="1"/>
    <col min="19" max="19" width="10.75" style="6" customWidth="1"/>
    <col min="20" max="20" width="1.5" style="6" customWidth="1"/>
    <col min="21" max="16384" width="9" style="6"/>
  </cols>
  <sheetData>
    <row r="1" ht="13" customHeight="1"/>
    <row r="2" ht="26" customHeight="1" spans="1:19">
      <c r="A2" s="8"/>
      <c r="B2" s="9" t="s">
        <v>0</v>
      </c>
      <c r="C2" s="9"/>
      <c r="D2" s="9"/>
      <c r="E2" s="9"/>
      <c r="F2" s="9"/>
      <c r="G2" s="9"/>
      <c r="H2" s="9"/>
      <c r="I2" s="25"/>
      <c r="J2" s="25"/>
      <c r="K2" s="25"/>
      <c r="M2" s="25"/>
      <c r="N2" s="25"/>
      <c r="O2" s="25"/>
      <c r="P2" s="25"/>
      <c r="Q2" s="25"/>
      <c r="R2" s="25"/>
      <c r="S2" s="25"/>
    </row>
    <row r="3" s="1" customFormat="1" ht="26" customHeight="1" spans="1:19">
      <c r="A3" s="8"/>
      <c r="B3" s="10" t="s">
        <v>1</v>
      </c>
      <c r="C3" s="10"/>
      <c r="D3" s="10"/>
      <c r="E3" s="10"/>
      <c r="F3" s="10"/>
      <c r="G3" s="10"/>
      <c r="H3" s="10"/>
      <c r="I3" s="25"/>
      <c r="J3" s="26" t="s">
        <v>2</v>
      </c>
      <c r="K3" s="26"/>
      <c r="L3" s="27">
        <f ca="1">SUMPRODUCT(N($M$8:$M$17000=TODAY()))</f>
        <v>2</v>
      </c>
      <c r="M3" s="28"/>
      <c r="N3" s="28"/>
      <c r="P3" s="25"/>
      <c r="Q3" s="25"/>
      <c r="R3" s="43" t="s">
        <v>3</v>
      </c>
      <c r="S3" s="25"/>
    </row>
    <row r="4" s="1" customFormat="1" ht="12" customHeight="1" spans="1:19">
      <c r="A4" s="8"/>
      <c r="B4" s="10"/>
      <c r="C4" s="10"/>
      <c r="D4" s="10"/>
      <c r="E4" s="10"/>
      <c r="F4" s="10"/>
      <c r="G4" s="10"/>
      <c r="H4" s="10"/>
      <c r="I4" s="10"/>
      <c r="J4" s="10"/>
      <c r="L4" s="5"/>
      <c r="M4" s="28"/>
      <c r="N4" s="28"/>
      <c r="P4" s="25"/>
      <c r="Q4" s="25"/>
      <c r="R4" s="44">
        <f>F18/F17</f>
        <v>0.4</v>
      </c>
      <c r="S4" s="25"/>
    </row>
    <row r="5" s="1" customFormat="1" ht="26" customHeight="1" spans="1:19">
      <c r="A5" s="8"/>
      <c r="B5" s="6"/>
      <c r="C5" s="6"/>
      <c r="D5" s="6"/>
      <c r="E5" s="6"/>
      <c r="F5" s="6"/>
      <c r="G5" s="6"/>
      <c r="H5" s="6"/>
      <c r="I5" s="25"/>
      <c r="J5" s="26" t="s">
        <v>4</v>
      </c>
      <c r="K5" s="26"/>
      <c r="L5" s="29">
        <f ca="1">TODAY()</f>
        <v>44770</v>
      </c>
      <c r="M5" s="28"/>
      <c r="N5" s="28"/>
      <c r="P5" s="25"/>
      <c r="Q5" s="25"/>
      <c r="R5" s="44"/>
      <c r="S5" s="25"/>
    </row>
    <row r="6" s="1" customFormat="1" customHeight="1" spans="1:19">
      <c r="A6" s="8"/>
      <c r="B6" s="11">
        <v>2022</v>
      </c>
      <c r="C6" s="11"/>
      <c r="D6" s="2" t="s">
        <v>5</v>
      </c>
      <c r="E6" s="12">
        <v>7</v>
      </c>
      <c r="F6" s="12" t="s">
        <v>6</v>
      </c>
      <c r="G6" s="5"/>
      <c r="H6" s="5"/>
      <c r="I6" s="6"/>
      <c r="J6" s="6"/>
      <c r="K6" s="5"/>
      <c r="L6" s="6"/>
      <c r="M6" s="5"/>
      <c r="N6" s="5"/>
      <c r="O6" s="6"/>
      <c r="P6" s="6"/>
      <c r="Q6" s="6"/>
      <c r="R6" s="6"/>
      <c r="S6" s="45"/>
    </row>
    <row r="7" s="2" customFormat="1" ht="19" customHeight="1" spans="2:21">
      <c r="B7" s="13" t="s">
        <v>7</v>
      </c>
      <c r="C7" s="13" t="s">
        <v>8</v>
      </c>
      <c r="D7" s="14" t="s">
        <v>9</v>
      </c>
      <c r="E7" s="14" t="s">
        <v>10</v>
      </c>
      <c r="F7" s="14" t="s">
        <v>11</v>
      </c>
      <c r="G7" s="14" t="s">
        <v>12</v>
      </c>
      <c r="H7" s="14" t="s">
        <v>13</v>
      </c>
      <c r="I7" s="30"/>
      <c r="J7" s="14" t="s">
        <v>14</v>
      </c>
      <c r="K7" s="31" t="s">
        <v>15</v>
      </c>
      <c r="L7" s="32"/>
      <c r="M7" s="14" t="s">
        <v>16</v>
      </c>
      <c r="N7" s="14" t="s">
        <v>17</v>
      </c>
      <c r="O7" s="14" t="s">
        <v>18</v>
      </c>
      <c r="P7" s="14" t="s">
        <v>19</v>
      </c>
      <c r="Q7" s="14" t="s">
        <v>20</v>
      </c>
      <c r="R7" s="14" t="s">
        <v>21</v>
      </c>
      <c r="S7" s="46" t="s">
        <v>22</v>
      </c>
      <c r="U7" s="1"/>
    </row>
    <row r="8" s="3" customFormat="1" customHeight="1" spans="2:20">
      <c r="B8" s="15" t="str">
        <f>IF(MONTH(DATE($B$6,$E$6,1)-WEEKDAY(DATE($B$6,$E$6,1),2)+COLUMN(A:A)-1+(ROW(1:1)-1)*7)=$E$6,DATE($B$6,$E$6,1)-WEEKDAY(DATE($B$6,$E$6,1),2)+COLUMN(A:A)-1+(ROW(1:1)-1)*7,"")</f>
        <v/>
      </c>
      <c r="C8" s="15" t="str">
        <f t="shared" ref="C8:H8" si="0">IF(MONTH(DATE($B$6,$E$6,1)-WEEKDAY(DATE($B$6,$E$6,1),2)+COLUMN(B:B)-1+(ROW(1:1)-1)*7)=$E$6,DATE($B$6,$E$6,1)-WEEKDAY(DATE($B$6,$E$6,1),2)+COLUMN(B:B)-1+(ROW(1:1)-1)*7,"")</f>
        <v/>
      </c>
      <c r="D8" s="15" t="str">
        <f t="shared" si="0"/>
        <v/>
      </c>
      <c r="E8" s="15" t="str">
        <f t="shared" si="0"/>
        <v/>
      </c>
      <c r="F8" s="15" t="str">
        <f t="shared" si="0"/>
        <v/>
      </c>
      <c r="G8" s="15">
        <f t="shared" si="0"/>
        <v>44743</v>
      </c>
      <c r="H8" s="15">
        <f t="shared" si="0"/>
        <v>44744</v>
      </c>
      <c r="I8" s="33"/>
      <c r="J8" s="34">
        <v>1</v>
      </c>
      <c r="K8" s="35" t="s">
        <v>23</v>
      </c>
      <c r="L8" s="36"/>
      <c r="M8" s="37">
        <v>44743</v>
      </c>
      <c r="N8" s="37">
        <v>44743</v>
      </c>
      <c r="O8" s="37" t="s">
        <v>24</v>
      </c>
      <c r="P8" s="37" t="s">
        <v>25</v>
      </c>
      <c r="Q8" s="37">
        <v>44751</v>
      </c>
      <c r="R8" s="47">
        <f>Q8-M8</f>
        <v>8</v>
      </c>
      <c r="S8" s="47"/>
      <c r="T8" s="48"/>
    </row>
    <row r="9" s="4" customFormat="1" customHeight="1" spans="2:19">
      <c r="B9" s="15">
        <f>IF(MONTH(DATE($B$6,$E$6,1)-WEEKDAY(DATE($B$6,$E$6,1),2)+COLUMN(A:A)-1+(ROW(2:2)-1)*7)=$E$6,DATE($B$6,$E$6,1)-WEEKDAY(DATE($B$6,$E$6,1),2)+COLUMN(A:A)-1+(ROW(2:2)-1)*7,"")</f>
        <v>44745</v>
      </c>
      <c r="C9" s="15">
        <f>IF(MONTH(DATE($B$6,$E$6,1)-WEEKDAY(DATE($B$6,$E$6,1),2)+COLUMN(B:B)-1+(ROW(2:2)-1)*7)=$E$6,DATE($B$6,$E$6,1)-WEEKDAY(DATE($B$6,$E$6,1),2)+COLUMN(B:B)-1+(ROW(2:2)-1)*7,"")</f>
        <v>44746</v>
      </c>
      <c r="D9" s="15">
        <f>IF(MONTH(DATE($B$6,$E$6,1)-WEEKDAY(DATE($B$6,$E$6,1),2)+COLUMN(C:C)-1+(ROW(2:2)-1)*7)=$E$6,DATE($B$6,$E$6,1)-WEEKDAY(DATE($B$6,$E$6,1),2)+COLUMN(C:C)-1+(ROW(2:2)-1)*7,"")</f>
        <v>44747</v>
      </c>
      <c r="E9" s="15">
        <f>IF(MONTH(DATE($B$6,$E$6,1)-WEEKDAY(DATE($B$6,$E$6,1),2)+COLUMN(D:D)-1+(ROW(2:2)-1)*7)=$E$6,DATE($B$6,$E$6,1)-WEEKDAY(DATE($B$6,$E$6,1),2)+COLUMN(D:D)-1+(ROW(2:2)-1)*7,"")</f>
        <v>44748</v>
      </c>
      <c r="F9" s="15">
        <f>IF(MONTH(DATE($B$6,$E$6,1)-WEEKDAY(DATE($B$6,$E$6,1),2)+COLUMN(E:E)-1+(ROW(2:2)-1)*7)=$E$6,DATE($B$6,$E$6,1)-WEEKDAY(DATE($B$6,$E$6,1),2)+COLUMN(E:E)-1+(ROW(2:2)-1)*7,"")</f>
        <v>44749</v>
      </c>
      <c r="G9" s="15">
        <f>IF(MONTH(DATE($B$6,$E$6,1)-WEEKDAY(DATE($B$6,$E$6,1),2)+COLUMN(F:F)-1+(ROW(2:2)-1)*7)=$E$6,DATE($B$6,$E$6,1)-WEEKDAY(DATE($B$6,$E$6,1),2)+COLUMN(F:F)-1+(ROW(2:2)-1)*7,"")</f>
        <v>44750</v>
      </c>
      <c r="H9" s="15">
        <f>IF(MONTH(DATE($B$6,$E$6,1)-WEEKDAY(DATE($B$6,$E$6,1),2)+COLUMN(G:G)-1+(ROW(2:2)-1)*7)=$E$6,DATE($B$6,$E$6,1)-WEEKDAY(DATE($B$6,$E$6,1),2)+COLUMN(G:G)-1+(ROW(2:2)-1)*7,"")</f>
        <v>44751</v>
      </c>
      <c r="I9" s="38"/>
      <c r="J9" s="34">
        <v>2</v>
      </c>
      <c r="K9" s="35" t="s">
        <v>26</v>
      </c>
      <c r="L9" s="36"/>
      <c r="M9" s="37">
        <v>44744</v>
      </c>
      <c r="N9" s="37">
        <v>44744</v>
      </c>
      <c r="O9" s="37" t="s">
        <v>27</v>
      </c>
      <c r="P9" s="37" t="s">
        <v>28</v>
      </c>
      <c r="Q9" s="37">
        <v>44747</v>
      </c>
      <c r="R9" s="47">
        <f t="shared" ref="R9:R25" si="1">Q9-M9</f>
        <v>3</v>
      </c>
      <c r="S9" s="47"/>
    </row>
    <row r="10" s="4" customFormat="1" customHeight="1" spans="2:19">
      <c r="B10" s="15">
        <f>IF(MONTH(DATE($B$6,$E$6,1)-WEEKDAY(DATE($B$6,$E$6,1),2)+COLUMN(A:A)-1+(ROW(3:3)-1)*7)=$E$6,DATE($B$6,$E$6,1)-WEEKDAY(DATE($B$6,$E$6,1),2)+COLUMN(A:A)-1+(ROW(3:3)-1)*7,"")</f>
        <v>44752</v>
      </c>
      <c r="C10" s="15">
        <f>IF(MONTH(DATE($B$6,$E$6,1)-WEEKDAY(DATE($B$6,$E$6,1),2)+COLUMN(B:B)-1+(ROW(3:3)-1)*7)=$E$6,DATE($B$6,$E$6,1)-WEEKDAY(DATE($B$6,$E$6,1),2)+COLUMN(B:B)-1+(ROW(3:3)-1)*7,"")</f>
        <v>44753</v>
      </c>
      <c r="D10" s="15">
        <f>IF(MONTH(DATE($B$6,$E$6,1)-WEEKDAY(DATE($B$6,$E$6,1),2)+COLUMN(C:C)-1+(ROW(3:3)-1)*7)=$E$6,DATE($B$6,$E$6,1)-WEEKDAY(DATE($B$6,$E$6,1),2)+COLUMN(C:C)-1+(ROW(3:3)-1)*7,"")</f>
        <v>44754</v>
      </c>
      <c r="E10" s="15">
        <f>IF(MONTH(DATE($B$6,$E$6,1)-WEEKDAY(DATE($B$6,$E$6,1),2)+COLUMN(D:D)-1+(ROW(3:3)-1)*7)=$E$6,DATE($B$6,$E$6,1)-WEEKDAY(DATE($B$6,$E$6,1),2)+COLUMN(D:D)-1+(ROW(3:3)-1)*7,"")</f>
        <v>44755</v>
      </c>
      <c r="F10" s="15">
        <f>IF(MONTH(DATE($B$6,$E$6,1)-WEEKDAY(DATE($B$6,$E$6,1),2)+COLUMN(E:E)-1+(ROW(3:3)-1)*7)=$E$6,DATE($B$6,$E$6,1)-WEEKDAY(DATE($B$6,$E$6,1),2)+COLUMN(E:E)-1+(ROW(3:3)-1)*7,"")</f>
        <v>44756</v>
      </c>
      <c r="G10" s="15">
        <f>IF(MONTH(DATE($B$6,$E$6,1)-WEEKDAY(DATE($B$6,$E$6,1),2)+COLUMN(F:F)-1+(ROW(3:3)-1)*7)=$E$6,DATE($B$6,$E$6,1)-WEEKDAY(DATE($B$6,$E$6,1),2)+COLUMN(F:F)-1+(ROW(3:3)-1)*7,"")</f>
        <v>44757</v>
      </c>
      <c r="H10" s="15">
        <f>IF(MONTH(DATE($B$6,$E$6,1)-WEEKDAY(DATE($B$6,$E$6,1),2)+COLUMN(G:G)-1+(ROW(3:3)-1)*7)=$E$6,DATE($B$6,$E$6,1)-WEEKDAY(DATE($B$6,$E$6,1),2)+COLUMN(G:G)-1+(ROW(3:3)-1)*7,"")</f>
        <v>44758</v>
      </c>
      <c r="I10" s="38"/>
      <c r="J10" s="34">
        <v>3</v>
      </c>
      <c r="K10" s="35" t="s">
        <v>29</v>
      </c>
      <c r="L10" s="36"/>
      <c r="M10" s="37">
        <v>44745</v>
      </c>
      <c r="N10" s="37">
        <v>44745</v>
      </c>
      <c r="O10" s="37" t="s">
        <v>30</v>
      </c>
      <c r="P10" s="37" t="s">
        <v>28</v>
      </c>
      <c r="Q10" s="37">
        <v>44753</v>
      </c>
      <c r="R10" s="47">
        <f t="shared" si="1"/>
        <v>8</v>
      </c>
      <c r="S10" s="47"/>
    </row>
    <row r="11" s="4" customFormat="1" customHeight="1" spans="2:19">
      <c r="B11" s="15">
        <f>IF(MONTH(DATE($B$6,$E$6,1)-WEEKDAY(DATE($B$6,$E$6,1),2)+COLUMN(A:A)-1+(ROW(4:4)-1)*7)=$E$6,DATE($B$6,$E$6,1)-WEEKDAY(DATE($B$6,$E$6,1),2)+COLUMN(A:A)-1+(ROW(4:4)-1)*7,"")</f>
        <v>44759</v>
      </c>
      <c r="C11" s="15">
        <f>IF(MONTH(DATE($B$6,$E$6,1)-WEEKDAY(DATE($B$6,$E$6,1),2)+COLUMN(B:B)-1+(ROW(4:4)-1)*7)=$E$6,DATE($B$6,$E$6,1)-WEEKDAY(DATE($B$6,$E$6,1),2)+COLUMN(B:B)-1+(ROW(4:4)-1)*7,"")</f>
        <v>44760</v>
      </c>
      <c r="D11" s="15">
        <f>IF(MONTH(DATE($B$6,$E$6,1)-WEEKDAY(DATE($B$6,$E$6,1),2)+COLUMN(C:C)-1+(ROW(4:4)-1)*7)=$E$6,DATE($B$6,$E$6,1)-WEEKDAY(DATE($B$6,$E$6,1),2)+COLUMN(C:C)-1+(ROW(4:4)-1)*7,"")</f>
        <v>44761</v>
      </c>
      <c r="E11" s="15">
        <f>IF(MONTH(DATE($B$6,$E$6,1)-WEEKDAY(DATE($B$6,$E$6,1),2)+COLUMN(D:D)-1+(ROW(4:4)-1)*7)=$E$6,DATE($B$6,$E$6,1)-WEEKDAY(DATE($B$6,$E$6,1),2)+COLUMN(D:D)-1+(ROW(4:4)-1)*7,"")</f>
        <v>44762</v>
      </c>
      <c r="F11" s="15">
        <f>IF(MONTH(DATE($B$6,$E$6,1)-WEEKDAY(DATE($B$6,$E$6,1),2)+COLUMN(E:E)-1+(ROW(4:4)-1)*7)=$E$6,DATE($B$6,$E$6,1)-WEEKDAY(DATE($B$6,$E$6,1),2)+COLUMN(E:E)-1+(ROW(4:4)-1)*7,"")</f>
        <v>44763</v>
      </c>
      <c r="G11" s="15">
        <f>IF(MONTH(DATE($B$6,$E$6,1)-WEEKDAY(DATE($B$6,$E$6,1),2)+COLUMN(F:F)-1+(ROW(4:4)-1)*7)=$E$6,DATE($B$6,$E$6,1)-WEEKDAY(DATE($B$6,$E$6,1),2)+COLUMN(F:F)-1+(ROW(4:4)-1)*7,"")</f>
        <v>44764</v>
      </c>
      <c r="H11" s="15">
        <f>IF(MONTH(DATE($B$6,$E$6,1)-WEEKDAY(DATE($B$6,$E$6,1),2)+COLUMN(G:G)-1+(ROW(4:4)-1)*7)=$E$6,DATE($B$6,$E$6,1)-WEEKDAY(DATE($B$6,$E$6,1),2)+COLUMN(G:G)-1+(ROW(4:4)-1)*7,"")</f>
        <v>44765</v>
      </c>
      <c r="I11" s="38"/>
      <c r="J11" s="34">
        <v>4</v>
      </c>
      <c r="K11" s="35" t="s">
        <v>31</v>
      </c>
      <c r="L11" s="36"/>
      <c r="M11" s="37">
        <v>44718</v>
      </c>
      <c r="N11" s="37">
        <v>44746</v>
      </c>
      <c r="O11" s="37" t="s">
        <v>32</v>
      </c>
      <c r="P11" s="37" t="s">
        <v>25</v>
      </c>
      <c r="Q11" s="37">
        <v>44761</v>
      </c>
      <c r="R11" s="47">
        <f t="shared" si="1"/>
        <v>43</v>
      </c>
      <c r="S11" s="47"/>
    </row>
    <row r="12" s="4" customFormat="1" customHeight="1" spans="2:19">
      <c r="B12" s="15">
        <f>IF(MONTH(DATE($B$6,$E$6,1)-WEEKDAY(DATE($B$6,$E$6,1),2)+COLUMN(A:A)-1+(ROW(5:5)-1)*7)=$E$6,DATE($B$6,$E$6,1)-WEEKDAY(DATE($B$6,$E$6,1),2)+COLUMN(A:A)-1+(ROW(5:5)-1)*7,"")</f>
        <v>44766</v>
      </c>
      <c r="C12" s="15">
        <f>IF(MONTH(DATE($B$6,$E$6,1)-WEEKDAY(DATE($B$6,$E$6,1),2)+COLUMN(B:B)-1+(ROW(5:5)-1)*7)=$E$6,DATE($B$6,$E$6,1)-WEEKDAY(DATE($B$6,$E$6,1),2)+COLUMN(B:B)-1+(ROW(5:5)-1)*7,"")</f>
        <v>44767</v>
      </c>
      <c r="D12" s="16">
        <f>IF(MONTH(DATE($B$6,$E$6,1)-WEEKDAY(DATE($B$6,$E$6,1),2)+COLUMN(C:C)-1+(ROW(5:5)-1)*7)=$E$6,DATE($B$6,$E$6,1)-WEEKDAY(DATE($B$6,$E$6,1),2)+COLUMN(C:C)-1+(ROW(5:5)-1)*7,"")</f>
        <v>44768</v>
      </c>
      <c r="E12" s="15">
        <f>IF(MONTH(DATE($B$6,$E$6,1)-WEEKDAY(DATE($B$6,$E$6,1),2)+COLUMN(D:D)-1+(ROW(5:5)-1)*7)=$E$6,DATE($B$6,$E$6,1)-WEEKDAY(DATE($B$6,$E$6,1),2)+COLUMN(D:D)-1+(ROW(5:5)-1)*7,"")</f>
        <v>44769</v>
      </c>
      <c r="F12" s="15">
        <f>IF(MONTH(DATE($B$6,$E$6,1)-WEEKDAY(DATE($B$6,$E$6,1),2)+COLUMN(E:E)-1+(ROW(5:5)-1)*7)=$E$6,DATE($B$6,$E$6,1)-WEEKDAY(DATE($B$6,$E$6,1),2)+COLUMN(E:E)-1+(ROW(5:5)-1)*7,"")</f>
        <v>44770</v>
      </c>
      <c r="G12" s="15">
        <f>IF(MONTH(DATE($B$6,$E$6,1)-WEEKDAY(DATE($B$6,$E$6,1),2)+COLUMN(F:F)-1+(ROW(5:5)-1)*7)=$E$6,DATE($B$6,$E$6,1)-WEEKDAY(DATE($B$6,$E$6,1),2)+COLUMN(F:F)-1+(ROW(5:5)-1)*7,"")</f>
        <v>44771</v>
      </c>
      <c r="H12" s="15">
        <f>IF(MONTH(DATE($B$6,$E$6,1)-WEEKDAY(DATE($B$6,$E$6,1),2)+COLUMN(G:G)-1+(ROW(5:5)-1)*7)=$E$6,DATE($B$6,$E$6,1)-WEEKDAY(DATE($B$6,$E$6,1),2)+COLUMN(G:G)-1+(ROW(5:5)-1)*7,"")</f>
        <v>44772</v>
      </c>
      <c r="I12" s="38"/>
      <c r="J12" s="34">
        <v>5</v>
      </c>
      <c r="K12" s="35" t="s">
        <v>33</v>
      </c>
      <c r="L12" s="36"/>
      <c r="M12" s="37">
        <f ca="1">TODAY()</f>
        <v>44770</v>
      </c>
      <c r="N12" s="37">
        <v>44747</v>
      </c>
      <c r="O12" s="37" t="s">
        <v>34</v>
      </c>
      <c r="P12" s="37" t="s">
        <v>25</v>
      </c>
      <c r="Q12" s="37">
        <v>44773</v>
      </c>
      <c r="R12" s="47">
        <f ca="1" t="shared" si="1"/>
        <v>3</v>
      </c>
      <c r="S12" s="47"/>
    </row>
    <row r="13" s="4" customFormat="1" customHeight="1" spans="2:19">
      <c r="B13" s="15">
        <f>IF(MONTH(DATE($B$6,$E$6,1)-WEEKDAY(DATE($B$6,$E$6,1),2)+COLUMN(A:A)-1+(ROW(6:6)-1)*7)=$E$6,DATE($B$6,$E$6,1)-WEEKDAY(DATE($B$6,$E$6,1),2)+COLUMN(A:A)-1+(ROW(6:6)-1)*7,"")</f>
        <v>44773</v>
      </c>
      <c r="C13" s="15" t="str">
        <f>IF(MONTH(DATE($B$6,$E$6,1)-WEEKDAY(DATE($B$6,$E$6,1),2)+COLUMN(B:B)-1+(ROW(6:6)-1)*7)=$E$6,DATE($B$6,$E$6,1)-WEEKDAY(DATE($B$6,$E$6,1),2)+COLUMN(B:B)-1+(ROW(6:6)-1)*7,"")</f>
        <v/>
      </c>
      <c r="D13" s="15" t="str">
        <f>IF(MONTH(DATE($B$6,$E$6,1)-WEEKDAY(DATE($B$6,$E$6,1),2)+COLUMN(C:C)-1+(ROW(6:6)-1)*7)=$E$6,DATE($B$6,$E$6,1)-WEEKDAY(DATE($B$6,$E$6,1),2)+COLUMN(C:C)-1+(ROW(6:6)-1)*7,"")</f>
        <v/>
      </c>
      <c r="E13" s="15" t="str">
        <f>IF(MONTH(DATE($B$6,$E$6,1)-WEEKDAY(DATE($B$6,$E$6,1),2)+COLUMN(D:D)-1+(ROW(6:6)-1)*7)=$E$6,DATE($B$6,$E$6,1)-WEEKDAY(DATE($B$6,$E$6,1),2)+COLUMN(D:D)-1+(ROW(6:6)-1)*7,"")</f>
        <v/>
      </c>
      <c r="F13" s="15" t="str">
        <f>IF(MONTH(DATE($B$6,$E$6,1)-WEEKDAY(DATE($B$6,$E$6,1),2)+COLUMN(E:E)-1+(ROW(6:6)-1)*7)=$E$6,DATE($B$6,$E$6,1)-WEEKDAY(DATE($B$6,$E$6,1),2)+COLUMN(E:E)-1+(ROW(6:6)-1)*7,"")</f>
        <v/>
      </c>
      <c r="G13" s="15" t="str">
        <f>IF(MONTH(DATE($B$6,$E$6,1)-WEEKDAY(DATE($B$6,$E$6,1),2)+COLUMN(F:F)-1+(ROW(6:6)-1)*7)=$E$6,DATE($B$6,$E$6,1)-WEEKDAY(DATE($B$6,$E$6,1),2)+COLUMN(F:F)-1+(ROW(6:6)-1)*7,"")</f>
        <v/>
      </c>
      <c r="H13" s="15" t="str">
        <f>IF(MONTH(DATE($B$6,$E$6,1)-WEEKDAY(DATE($B$6,$E$6,1),2)+COLUMN(G:G)-1+(ROW(6:6)-1)*7)=$E$6,DATE($B$6,$E$6,1)-WEEKDAY(DATE($B$6,$E$6,1),2)+COLUMN(G:G)-1+(ROW(6:6)-1)*7,"")</f>
        <v/>
      </c>
      <c r="I13" s="38"/>
      <c r="J13" s="34">
        <v>6</v>
      </c>
      <c r="K13" s="35" t="s">
        <v>35</v>
      </c>
      <c r="L13" s="36"/>
      <c r="M13" s="37">
        <v>44720</v>
      </c>
      <c r="N13" s="37">
        <v>44748</v>
      </c>
      <c r="O13" s="37" t="s">
        <v>36</v>
      </c>
      <c r="P13" s="37" t="s">
        <v>37</v>
      </c>
      <c r="Q13" s="37">
        <v>44750</v>
      </c>
      <c r="R13" s="47">
        <f t="shared" si="1"/>
        <v>30</v>
      </c>
      <c r="S13" s="47"/>
    </row>
    <row r="14" s="5" customFormat="1" customHeight="1" spans="9:19">
      <c r="I14" s="39"/>
      <c r="J14" s="34">
        <v>7</v>
      </c>
      <c r="K14" s="35" t="s">
        <v>38</v>
      </c>
      <c r="L14" s="36"/>
      <c r="M14" s="37">
        <v>44721</v>
      </c>
      <c r="N14" s="37">
        <v>44749</v>
      </c>
      <c r="O14" s="37" t="s">
        <v>39</v>
      </c>
      <c r="P14" s="37" t="s">
        <v>37</v>
      </c>
      <c r="Q14" s="37">
        <v>44751</v>
      </c>
      <c r="R14" s="47">
        <f t="shared" si="1"/>
        <v>30</v>
      </c>
      <c r="S14" s="47"/>
    </row>
    <row r="15" s="5" customFormat="1" customHeight="1" spans="2:19">
      <c r="B15" s="17" t="s">
        <v>40</v>
      </c>
      <c r="C15" s="17"/>
      <c r="D15" s="17"/>
      <c r="E15" s="17"/>
      <c r="F15" s="17"/>
      <c r="G15" s="17"/>
      <c r="H15" s="17"/>
      <c r="J15" s="34">
        <v>8</v>
      </c>
      <c r="K15" s="35" t="s">
        <v>41</v>
      </c>
      <c r="L15" s="36"/>
      <c r="M15" s="37">
        <f ca="1">TODAY()</f>
        <v>44770</v>
      </c>
      <c r="N15" s="37">
        <v>44750</v>
      </c>
      <c r="O15" s="37" t="s">
        <v>42</v>
      </c>
      <c r="P15" s="37" t="s">
        <v>37</v>
      </c>
      <c r="Q15" s="37">
        <v>44773</v>
      </c>
      <c r="R15" s="47">
        <f ca="1" t="shared" si="1"/>
        <v>3</v>
      </c>
      <c r="S15" s="47"/>
    </row>
    <row r="16" s="5" customFormat="1" customHeight="1" spans="10:19">
      <c r="J16" s="34">
        <v>9</v>
      </c>
      <c r="K16" s="35" t="s">
        <v>43</v>
      </c>
      <c r="L16" s="36"/>
      <c r="M16" s="37">
        <v>44725</v>
      </c>
      <c r="N16" s="37">
        <v>44751</v>
      </c>
      <c r="O16" s="37" t="s">
        <v>44</v>
      </c>
      <c r="P16" s="37" t="s">
        <v>28</v>
      </c>
      <c r="Q16" s="37">
        <v>44753</v>
      </c>
      <c r="R16" s="47">
        <f t="shared" si="1"/>
        <v>28</v>
      </c>
      <c r="S16" s="47"/>
    </row>
    <row r="17" s="5" customFormat="1" customHeight="1" spans="2:19">
      <c r="B17" s="18" t="s">
        <v>45</v>
      </c>
      <c r="C17" s="18"/>
      <c r="D17" s="18"/>
      <c r="E17" s="19">
        <f>F17</f>
        <v>10</v>
      </c>
      <c r="F17" s="20">
        <f>COUNTA(K8:K21001)</f>
        <v>10</v>
      </c>
      <c r="G17" s="20"/>
      <c r="H17" s="20"/>
      <c r="J17" s="34">
        <v>10</v>
      </c>
      <c r="K17" s="35" t="s">
        <v>46</v>
      </c>
      <c r="L17" s="36"/>
      <c r="M17" s="37">
        <v>44726</v>
      </c>
      <c r="N17" s="37">
        <v>44752</v>
      </c>
      <c r="O17" s="37" t="s">
        <v>47</v>
      </c>
      <c r="P17" s="37" t="s">
        <v>28</v>
      </c>
      <c r="Q17" s="37">
        <v>44760</v>
      </c>
      <c r="R17" s="47">
        <f t="shared" si="1"/>
        <v>34</v>
      </c>
      <c r="S17" s="47"/>
    </row>
    <row r="18" s="5" customFormat="1" customHeight="1" spans="2:19">
      <c r="B18" s="21" t="s">
        <v>28</v>
      </c>
      <c r="C18" s="21"/>
      <c r="D18" s="21"/>
      <c r="E18" s="19">
        <f>F18</f>
        <v>4</v>
      </c>
      <c r="F18" s="22">
        <f>COUNTIF($P$8:$P$21001,"已完成")</f>
        <v>4</v>
      </c>
      <c r="G18" s="22"/>
      <c r="H18" s="22"/>
      <c r="J18" s="34"/>
      <c r="K18" s="35"/>
      <c r="L18" s="36"/>
      <c r="M18" s="37"/>
      <c r="N18" s="37"/>
      <c r="O18" s="37"/>
      <c r="P18" s="37"/>
      <c r="Q18" s="37"/>
      <c r="R18" s="47">
        <f t="shared" si="1"/>
        <v>0</v>
      </c>
      <c r="S18" s="47"/>
    </row>
    <row r="19" s="5" customFormat="1" customHeight="1" spans="2:19">
      <c r="B19" s="21" t="s">
        <v>37</v>
      </c>
      <c r="C19" s="21"/>
      <c r="D19" s="21"/>
      <c r="E19" s="19">
        <f>F19</f>
        <v>3</v>
      </c>
      <c r="F19" s="22">
        <f>COUNTIF($P$8:$P$21001,"未完成")</f>
        <v>3</v>
      </c>
      <c r="G19" s="22"/>
      <c r="H19" s="22"/>
      <c r="J19" s="34"/>
      <c r="K19" s="35"/>
      <c r="L19" s="36"/>
      <c r="M19" s="37"/>
      <c r="N19" s="37"/>
      <c r="O19" s="37"/>
      <c r="P19" s="37"/>
      <c r="Q19" s="37"/>
      <c r="R19" s="47">
        <f t="shared" si="1"/>
        <v>0</v>
      </c>
      <c r="S19" s="47"/>
    </row>
    <row r="20" s="5" customFormat="1" customHeight="1" spans="2:19">
      <c r="B20" s="21" t="s">
        <v>25</v>
      </c>
      <c r="C20" s="21"/>
      <c r="D20" s="21"/>
      <c r="E20" s="19">
        <f>F20</f>
        <v>3</v>
      </c>
      <c r="F20" s="22">
        <f>COUNTIF($P$8:$P$21001,"已取消")</f>
        <v>3</v>
      </c>
      <c r="G20" s="22"/>
      <c r="H20" s="22"/>
      <c r="J20" s="40"/>
      <c r="K20" s="35"/>
      <c r="L20" s="36"/>
      <c r="M20" s="41"/>
      <c r="N20" s="41"/>
      <c r="O20" s="41"/>
      <c r="P20" s="41"/>
      <c r="Q20" s="37"/>
      <c r="R20" s="47">
        <f t="shared" si="1"/>
        <v>0</v>
      </c>
      <c r="S20" s="47"/>
    </row>
    <row r="21" s="5" customFormat="1" customHeight="1" spans="2:19">
      <c r="B21" s="21" t="s">
        <v>3</v>
      </c>
      <c r="C21" s="21"/>
      <c r="D21" s="21"/>
      <c r="E21" s="23">
        <f>1-F21</f>
        <v>0.6</v>
      </c>
      <c r="F21" s="24">
        <f>F18/F17</f>
        <v>0.4</v>
      </c>
      <c r="G21" s="24"/>
      <c r="H21" s="24"/>
      <c r="J21" s="40"/>
      <c r="K21" s="35"/>
      <c r="L21" s="36"/>
      <c r="M21" s="41"/>
      <c r="N21" s="41"/>
      <c r="O21" s="41"/>
      <c r="P21" s="41"/>
      <c r="Q21" s="37"/>
      <c r="R21" s="47">
        <f t="shared" si="1"/>
        <v>0</v>
      </c>
      <c r="S21" s="47"/>
    </row>
    <row r="22" s="5" customFormat="1" customHeight="1" spans="10:19">
      <c r="J22" s="40"/>
      <c r="K22" s="35"/>
      <c r="L22" s="36"/>
      <c r="M22" s="41"/>
      <c r="N22" s="41"/>
      <c r="O22" s="41"/>
      <c r="P22" s="41"/>
      <c r="Q22" s="37"/>
      <c r="R22" s="47">
        <f t="shared" si="1"/>
        <v>0</v>
      </c>
      <c r="S22" s="47"/>
    </row>
    <row r="23" s="5" customFormat="1" customHeight="1" spans="10:19">
      <c r="J23" s="40"/>
      <c r="K23" s="35"/>
      <c r="L23" s="36"/>
      <c r="M23" s="41"/>
      <c r="N23" s="41"/>
      <c r="O23" s="41"/>
      <c r="P23" s="41"/>
      <c r="Q23" s="37"/>
      <c r="R23" s="47">
        <f t="shared" si="1"/>
        <v>0</v>
      </c>
      <c r="S23" s="47"/>
    </row>
    <row r="24" s="5" customFormat="1" customHeight="1" spans="10:19">
      <c r="J24" s="40"/>
      <c r="K24" s="35"/>
      <c r="L24" s="36"/>
      <c r="M24" s="41"/>
      <c r="N24" s="41"/>
      <c r="O24" s="41"/>
      <c r="P24" s="41"/>
      <c r="Q24" s="37"/>
      <c r="R24" s="47">
        <f t="shared" si="1"/>
        <v>0</v>
      </c>
      <c r="S24" s="47"/>
    </row>
    <row r="25" s="5" customFormat="1" customHeight="1" spans="10:19">
      <c r="J25" s="40"/>
      <c r="K25" s="35"/>
      <c r="L25" s="36"/>
      <c r="M25" s="41"/>
      <c r="N25" s="41"/>
      <c r="O25" s="41"/>
      <c r="P25" s="41"/>
      <c r="Q25" s="37"/>
      <c r="R25" s="47">
        <f t="shared" si="1"/>
        <v>0</v>
      </c>
      <c r="S25" s="47"/>
    </row>
    <row r="26" s="5" customFormat="1" customHeight="1" spans="10:10">
      <c r="J26" s="42"/>
    </row>
    <row r="27" s="5" customFormat="1" customHeight="1" spans="10:10">
      <c r="J27" s="42"/>
    </row>
    <row r="28" s="5" customFormat="1" customHeight="1" spans="10:10">
      <c r="J28" s="42"/>
    </row>
    <row r="29" s="5" customFormat="1" customHeight="1" spans="10:10">
      <c r="J29" s="42"/>
    </row>
    <row r="30" s="5" customFormat="1" customHeight="1" spans="10:10">
      <c r="J30" s="42"/>
    </row>
    <row r="31" s="5" customFormat="1" customHeight="1" spans="10:10">
      <c r="J31" s="42"/>
    </row>
    <row r="32" s="5" customFormat="1" customHeight="1" spans="10:10">
      <c r="J32" s="42"/>
    </row>
    <row r="33" s="5" customFormat="1" customHeight="1" spans="10:10">
      <c r="J33" s="42"/>
    </row>
    <row r="34" s="5" customFormat="1" customHeight="1" spans="10:10">
      <c r="J34" s="42"/>
    </row>
    <row r="35" s="5" customFormat="1" customHeight="1" spans="10:10">
      <c r="J35" s="42"/>
    </row>
    <row r="36" s="5" customFormat="1" customHeight="1" spans="10:10">
      <c r="J36" s="42"/>
    </row>
    <row r="37" s="5" customFormat="1" customHeight="1" spans="10:10">
      <c r="J37" s="42"/>
    </row>
    <row r="38" s="5" customFormat="1" customHeight="1" spans="10:10">
      <c r="J38" s="42"/>
    </row>
    <row r="39" s="5" customFormat="1" customHeight="1" spans="10:10">
      <c r="J39" s="42"/>
    </row>
    <row r="40" s="5" customFormat="1" customHeight="1" spans="10:10">
      <c r="J40" s="42"/>
    </row>
    <row r="41" s="5" customFormat="1" customHeight="1" spans="10:10">
      <c r="J41" s="42"/>
    </row>
    <row r="42" s="5" customFormat="1" customHeight="1" spans="10:10">
      <c r="J42" s="42"/>
    </row>
  </sheetData>
  <mergeCells count="36">
    <mergeCell ref="B2:H2"/>
    <mergeCell ref="B3:H3"/>
    <mergeCell ref="J3:K3"/>
    <mergeCell ref="J5:K5"/>
    <mergeCell ref="B6:C6"/>
    <mergeCell ref="K7:L7"/>
    <mergeCell ref="K8:L8"/>
    <mergeCell ref="K9:L9"/>
    <mergeCell ref="K10:L10"/>
    <mergeCell ref="K11:L11"/>
    <mergeCell ref="K12:L12"/>
    <mergeCell ref="K13:L13"/>
    <mergeCell ref="K14:L14"/>
    <mergeCell ref="B15:H15"/>
    <mergeCell ref="K15:L15"/>
    <mergeCell ref="K16:L16"/>
    <mergeCell ref="B17:D17"/>
    <mergeCell ref="F17:H17"/>
    <mergeCell ref="K17:L17"/>
    <mergeCell ref="B18:D18"/>
    <mergeCell ref="F18:H18"/>
    <mergeCell ref="K18:L18"/>
    <mergeCell ref="B19:D19"/>
    <mergeCell ref="F19:H19"/>
    <mergeCell ref="K19:L19"/>
    <mergeCell ref="B20:D20"/>
    <mergeCell ref="F20:H20"/>
    <mergeCell ref="K20:L20"/>
    <mergeCell ref="B21:D21"/>
    <mergeCell ref="F21:H21"/>
    <mergeCell ref="K21:L21"/>
    <mergeCell ref="K22:L22"/>
    <mergeCell ref="K23:L23"/>
    <mergeCell ref="K24:L24"/>
    <mergeCell ref="K25:L25"/>
    <mergeCell ref="R4:R5"/>
  </mergeCells>
  <conditionalFormatting sqref="F17:H20">
    <cfRule type="dataBar" priority="1">
      <dataBar>
        <cfvo type="min"/>
        <cfvo type="max"/>
        <color rgb="FF5CB074"/>
      </dataBar>
      <extLst>
        <ext xmlns:x14="http://schemas.microsoft.com/office/spreadsheetml/2009/9/main" uri="{B025F937-C7B1-47D3-B67F-A62EFF666E3E}">
          <x14:id>{5f30c440-056c-4dbb-89b0-3a2b4f2d5ce6}</x14:id>
        </ext>
      </extLst>
    </cfRule>
  </conditionalFormatting>
  <dataValidations count="1">
    <dataValidation type="list" allowBlank="1" showInputMessage="1" showErrorMessage="1" sqref="P17 P8:P13 P14:P16 P18:P19 P20:P21 P22:P25">
      <formula1>"已完成,未完成,已取消"</formula1>
    </dataValidation>
  </dataValidations>
  <pageMargins left="0.75" right="0.75" top="1" bottom="1" header="0.51" footer="0.51"/>
  <pageSetup paperSize="9" orientation="landscape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30c440-056c-4dbb-89b0-3a2b4f2d5ce6}">
            <x14:dataBar minLength="0" maxLength="100" border="1" negativeBarBorderColorSameAsPositive="0">
              <x14:cfvo type="autoMin"/>
              <x14:cfvo type="autoMax"/>
              <x14:borderColor rgb="FF5CB074"/>
              <x14:negativeFillColor rgb="FFFF0000"/>
              <x14:negativeBorderColor rgb="FFFF0000"/>
              <x14:axisColor rgb="FF000000"/>
            </x14:dataBar>
          </x14:cfRule>
          <xm:sqref>F17:H20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2" workbookViewId="0">
      <selection activeCell="Q34" sqref="Q34"/>
    </sheetView>
  </sheetViews>
  <sheetFormatPr defaultColWidth="9" defaultRowHeight="13.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计划表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C</cp:lastModifiedBy>
  <dcterms:created xsi:type="dcterms:W3CDTF">2018-02-27T11:14:00Z</dcterms:created>
  <dcterms:modified xsi:type="dcterms:W3CDTF">2022-07-28T08:07:05Z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TemplateUUID">
    <vt:lpwstr>v1.0_mb_45UBUvg2PTzFEf5KvTVD4Q==</vt:lpwstr>
  </property>
</Properties>
</file>