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使用说明" sheetId="2" r:id="rId2"/>
  </sheets>
  <calcPr calcId="144525"/>
</workbook>
</file>

<file path=xl/sharedStrings.xml><?xml version="1.0" encoding="utf-8"?>
<sst xmlns="http://schemas.openxmlformats.org/spreadsheetml/2006/main" count="62" uniqueCount="23">
  <si>
    <t>工作计划表-待办事项统计表</t>
  </si>
  <si>
    <t>工作计划表</t>
  </si>
  <si>
    <t>今日开始待办事项</t>
  </si>
  <si>
    <t>超期待办事项</t>
  </si>
  <si>
    <t>日期</t>
  </si>
  <si>
    <t>待办事项</t>
  </si>
  <si>
    <t>截止日期</t>
  </si>
  <si>
    <t>是否完成</t>
  </si>
  <si>
    <t>是否超期</t>
  </si>
  <si>
    <t>开始日期</t>
  </si>
  <si>
    <t>A项目招投标事项</t>
  </si>
  <si>
    <t>□</t>
  </si>
  <si>
    <t>J项目报表审核</t>
  </si>
  <si>
    <t>P项目可行性研究</t>
  </si>
  <si>
    <r>
      <rPr>
        <sz val="11"/>
        <color theme="0" tint="-0.35"/>
        <rFont val="宋体"/>
        <charset val="134"/>
      </rPr>
      <t>☑</t>
    </r>
  </si>
  <si>
    <t>S项目采购管理</t>
  </si>
  <si>
    <t>E项目新员工入职</t>
  </si>
  <si>
    <t>Z项目季度报表</t>
  </si>
  <si>
    <t>A项目保证金</t>
  </si>
  <si>
    <t>Q项目招标事项</t>
  </si>
  <si>
    <t>P项目采购事项</t>
  </si>
  <si>
    <t>xxxxx</t>
  </si>
  <si>
    <t>今日结束待办事项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</si>
</sst>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31">
    <font>
      <sz val="11"/>
      <color theme="1"/>
      <name val="汉仪文黑-55简"/>
      <charset val="134"/>
    </font>
    <font>
      <sz val="11"/>
      <color theme="1"/>
      <name val="宋体"/>
      <charset val="134"/>
      <scheme val="minor"/>
    </font>
    <font>
      <sz val="11"/>
      <color theme="1" tint="0.15"/>
      <name val="汉仪旗黑-55简"/>
      <charset val="134"/>
    </font>
    <font>
      <sz val="11"/>
      <color theme="1"/>
      <name val="汉仪旗黑-55简"/>
      <charset val="134"/>
    </font>
    <font>
      <sz val="11"/>
      <color theme="0" tint="-0.35"/>
      <name val="汉仪旗黑-55简"/>
      <charset val="134"/>
    </font>
    <font>
      <sz val="24"/>
      <color theme="1" tint="0.15"/>
      <name val="汉仪书魂体简"/>
      <charset val="134"/>
    </font>
    <font>
      <sz val="24"/>
      <color theme="0" tint="-0.35"/>
      <name val="汉仪书魂体简"/>
      <charset val="134"/>
    </font>
    <font>
      <sz val="12"/>
      <color theme="1"/>
      <name val="汉仪旗黑-55简"/>
      <charset val="134"/>
    </font>
    <font>
      <sz val="22"/>
      <color theme="1"/>
      <name val="汉仪旗黑-55简"/>
      <charset val="134"/>
    </font>
    <font>
      <sz val="12"/>
      <color theme="0"/>
      <name val="汉仪旗黑-55简"/>
      <charset val="134"/>
    </font>
    <font>
      <sz val="20"/>
      <color theme="1" tint="0.15"/>
      <name val="汉仪旗黑-55简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 tint="-0.3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E8E7FC"/>
        <bgColor indexed="64"/>
      </patternFill>
    </fill>
    <fill>
      <gradientFill>
        <stop position="0">
          <color rgb="FFE8E7FC"/>
        </stop>
        <stop position="1">
          <color rgb="FFADA3F5"/>
        </stop>
      </gradientFill>
    </fill>
    <fill>
      <patternFill patternType="solid">
        <fgColor theme="0"/>
        <bgColor indexed="64"/>
      </patternFill>
    </fill>
    <fill>
      <patternFill patternType="solid">
        <fgColor rgb="FF8574F0"/>
        <bgColor indexed="64"/>
      </patternFill>
    </fill>
    <fill>
      <gradientFill>
        <stop position="0">
          <color rgb="FFADA3F5"/>
        </stop>
        <stop position="1">
          <color rgb="FFE8E7FE"/>
        </stop>
      </gradientFill>
    </fill>
    <fill>
      <patternFill patternType="solid">
        <fgColor rgb="FF23D185"/>
        <bgColor indexed="64"/>
      </patternFill>
    </fill>
    <fill>
      <patternFill patternType="solid">
        <fgColor rgb="FFFF9D18"/>
        <bgColor indexed="64"/>
      </patternFill>
    </fill>
    <fill>
      <patternFill patternType="solid">
        <fgColor rgb="FFFE849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5"/>
      </left>
      <right style="thin">
        <color theme="0" tint="-0.15"/>
      </right>
      <top/>
      <bottom style="thin">
        <color theme="0" tint="-0.1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27" borderId="7" applyNumberFormat="0" applyAlignment="0" applyProtection="0">
      <alignment vertical="center"/>
    </xf>
    <xf numFmtId="0" fontId="25" fillId="27" borderId="4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left" vertical="center"/>
    </xf>
    <xf numFmtId="0" fontId="8" fillId="4" borderId="0" xfId="0" applyFont="1" applyFill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4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176" fontId="7" fillId="4" borderId="0" xfId="0" applyNumberFormat="1" applyFont="1" applyFill="1" applyAlignment="1">
      <alignment horizontal="left" vertical="center"/>
    </xf>
    <xf numFmtId="0" fontId="9" fillId="7" borderId="1" xfId="0" applyFont="1" applyFill="1" applyBorder="1" applyAlignment="1">
      <alignment horizontal="center" vertical="center"/>
    </xf>
    <xf numFmtId="176" fontId="9" fillId="7" borderId="1" xfId="0" applyNumberFormat="1" applyFont="1" applyFill="1" applyBorder="1" applyAlignment="1">
      <alignment horizontal="center" vertical="center"/>
    </xf>
    <xf numFmtId="176" fontId="3" fillId="4" borderId="2" xfId="0" applyNumberFormat="1" applyFont="1" applyFill="1" applyBorder="1" applyAlignment="1">
      <alignment horizontal="center" vertical="center"/>
    </xf>
    <xf numFmtId="176" fontId="3" fillId="4" borderId="3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176" fontId="9" fillId="8" borderId="1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6" fontId="9" fillId="9" borderId="1" xfId="0" applyNumberFormat="1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0"/>
        <i val="0"/>
        <color theme="1" tint="0.05"/>
      </font>
    </dxf>
    <dxf>
      <font>
        <color theme="0"/>
      </font>
    </dxf>
  </dxfs>
  <tableStyles count="0" defaultTableStyle="TableStyleMedium2" defaultPivotStyle="PivotStyleLight16"/>
  <colors>
    <mruColors>
      <color rgb="00E8E7FE"/>
      <color rgb="008574F0"/>
      <color rgb="00ADA3F5"/>
      <color rgb="00FFFFFF"/>
      <color rgb="00FDBB6F"/>
      <color rgb="00FE8490"/>
      <color rgb="00FF9D18"/>
      <color rgb="0039DE98"/>
      <color rgb="0023D185"/>
      <color rgb="00E8E7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622935</xdr:colOff>
      <xdr:row>72</xdr:row>
      <xdr:rowOff>107950</xdr:rowOff>
    </xdr:to>
    <xdr:sp>
      <xdr:nvSpPr>
        <xdr:cNvPr id="2" name="矩形 1"/>
        <xdr:cNvSpPr/>
      </xdr:nvSpPr>
      <xdr:spPr>
        <a:xfrm>
          <a:off x="57150" y="66675"/>
          <a:ext cx="11982450" cy="1238567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315595</xdr:colOff>
      <xdr:row>28</xdr:row>
      <xdr:rowOff>53975</xdr:rowOff>
    </xdr:from>
    <xdr:to>
      <xdr:col>7</xdr:col>
      <xdr:colOff>331470</xdr:colOff>
      <xdr:row>35</xdr:row>
      <xdr:rowOff>26670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19555" y="4854575"/>
          <a:ext cx="3025775" cy="117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4" name="组合 102"/>
        <xdr:cNvGrpSpPr/>
      </xdr:nvGrpSpPr>
      <xdr:grpSpPr>
        <a:xfrm rot="0">
          <a:off x="1160145" y="995045"/>
          <a:ext cx="4286250" cy="735965"/>
          <a:chOff x="-48" y="701"/>
          <a:chExt cx="6845" cy="1248"/>
        </a:xfrm>
      </xdr:grpSpPr>
      <xdr:sp>
        <xdr:nvSpPr>
          <xdr:cNvPr id="5" name="矩形 4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6" name="文本框 5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文本框 6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8" name="组合 7"/>
        <xdr:cNvGrpSpPr/>
      </xdr:nvGrpSpPr>
      <xdr:grpSpPr>
        <a:xfrm rot="0">
          <a:off x="1418590" y="1898650"/>
          <a:ext cx="3034030" cy="692150"/>
          <a:chOff x="1212" y="2209"/>
          <a:chExt cx="4839" cy="1158"/>
        </a:xfrm>
      </xdr:grpSpPr>
      <xdr:sp>
        <xdr:nvSpPr>
          <xdr:cNvPr id="9" name="文本框 8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文本框 9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>
      <xdr:nvCxnSpPr>
        <xdr:cNvPr id="11" name="直接连接符 10"/>
        <xdr:cNvCxnSpPr/>
      </xdr:nvCxnSpPr>
      <xdr:spPr>
        <a:xfrm>
          <a:off x="6117590" y="2481580"/>
          <a:ext cx="0" cy="918654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12" name="组合 69"/>
        <xdr:cNvGrpSpPr/>
      </xdr:nvGrpSpPr>
      <xdr:grpSpPr>
        <a:xfrm rot="0">
          <a:off x="1488440" y="2733675"/>
          <a:ext cx="2914650" cy="597535"/>
          <a:chOff x="7139" y="3569"/>
          <a:chExt cx="4652" cy="1008"/>
        </a:xfrm>
      </xdr:grpSpPr>
      <xdr:sp>
        <xdr:nvSpPr>
          <xdr:cNvPr id="13" name="文本框 12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14" name="文本框 13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15" name="组合 77"/>
        <xdr:cNvGrpSpPr/>
      </xdr:nvGrpSpPr>
      <xdr:grpSpPr>
        <a:xfrm rot="0">
          <a:off x="1477010" y="4343400"/>
          <a:ext cx="3435350" cy="601980"/>
          <a:chOff x="7127" y="5903"/>
          <a:chExt cx="5482" cy="1014"/>
        </a:xfrm>
      </xdr:grpSpPr>
      <xdr:sp>
        <xdr:nvSpPr>
          <xdr:cNvPr id="16" name="文本框 15"/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17" name="文本框 16"/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156845</xdr:colOff>
      <xdr:row>23</xdr:row>
      <xdr:rowOff>107950</xdr:rowOff>
    </xdr:to>
    <xdr:pic>
      <xdr:nvPicPr>
        <xdr:cNvPr id="18" name="图片 17" descr="WPS图片编辑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99565" y="3388995"/>
          <a:ext cx="3975100" cy="662305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2</xdr:col>
      <xdr:colOff>283210</xdr:colOff>
      <xdr:row>35</xdr:row>
      <xdr:rowOff>124460</xdr:rowOff>
    </xdr:from>
    <xdr:to>
      <xdr:col>8</xdr:col>
      <xdr:colOff>139700</xdr:colOff>
      <xdr:row>39</xdr:row>
      <xdr:rowOff>60960</xdr:rowOff>
    </xdr:to>
    <xdr:grpSp>
      <xdr:nvGrpSpPr>
        <xdr:cNvPr id="19" name="组合 77"/>
        <xdr:cNvGrpSpPr/>
      </xdr:nvGrpSpPr>
      <xdr:grpSpPr>
        <a:xfrm rot="0">
          <a:off x="1487170" y="6125210"/>
          <a:ext cx="3468370" cy="622300"/>
          <a:chOff x="7138" y="5903"/>
          <a:chExt cx="4650" cy="1052"/>
        </a:xfrm>
      </xdr:grpSpPr>
      <xdr:sp>
        <xdr:nvSpPr>
          <xdr:cNvPr id="20" name="文本框 19"/>
          <xdr:cNvSpPr txBox="1"/>
        </xdr:nvSpPr>
        <xdr:spPr>
          <a:xfrm>
            <a:off x="7138" y="5903"/>
            <a:ext cx="4408" cy="42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1" name="文本框 20"/>
          <xdr:cNvSpPr txBox="1"/>
        </xdr:nvSpPr>
        <xdr:spPr>
          <a:xfrm>
            <a:off x="7195" y="6296"/>
            <a:ext cx="4593" cy="65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、输入工作计划表中计划，在截止日期内未完成，自动超期提醒。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、分项自动生成计划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441325</xdr:colOff>
      <xdr:row>39</xdr:row>
      <xdr:rowOff>132715</xdr:rowOff>
    </xdr:from>
    <xdr:to>
      <xdr:col>8</xdr:col>
      <xdr:colOff>161290</xdr:colOff>
      <xdr:row>51</xdr:row>
      <xdr:rowOff>114300</xdr:rowOff>
    </xdr:to>
    <xdr:pic>
      <xdr:nvPicPr>
        <xdr:cNvPr id="43" name="图片 4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45285" y="6819265"/>
          <a:ext cx="3331845" cy="20389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9"/>
  <sheetViews>
    <sheetView showGridLines="0" tabSelected="1" workbookViewId="0">
      <selection activeCell="AC8" sqref="AC8"/>
    </sheetView>
  </sheetViews>
  <sheetFormatPr defaultColWidth="8.89166666666667" defaultRowHeight="25" customHeight="1"/>
  <cols>
    <col min="1" max="1" width="1.775" style="4" customWidth="1"/>
    <col min="2" max="2" width="0.358333333333333" style="4" customWidth="1"/>
    <col min="3" max="3" width="2.28333333333333" style="4" customWidth="1"/>
    <col min="4" max="4" width="11.6666666666667" style="5" customWidth="1"/>
    <col min="5" max="5" width="17.5583333333333" style="5" customWidth="1"/>
    <col min="6" max="6" width="12.3333333333333" style="5" customWidth="1"/>
    <col min="7" max="7" width="10.775" style="6" customWidth="1"/>
    <col min="8" max="8" width="10.775" style="5" customWidth="1"/>
    <col min="9" max="9" width="2.28333333333333" style="4" customWidth="1"/>
    <col min="10" max="10" width="0.358333333333333" style="4" customWidth="1"/>
    <col min="11" max="11" width="1.775" style="4" customWidth="1"/>
    <col min="12" max="12" width="0.358333333333333" style="4" customWidth="1"/>
    <col min="13" max="13" width="2.28333333333333" style="4" customWidth="1"/>
    <col min="14" max="14" width="15.225" style="5" customWidth="1"/>
    <col min="15" max="15" width="11.6666666666667" style="7" customWidth="1"/>
    <col min="16" max="16" width="11.6666666666667" style="5" customWidth="1"/>
    <col min="17" max="17" width="2.66666666666667" style="4" customWidth="1"/>
    <col min="18" max="18" width="0.358333333333333" style="4" customWidth="1"/>
    <col min="19" max="19" width="1.775" style="4" customWidth="1"/>
    <col min="20" max="20" width="0.358333333333333" style="4" customWidth="1"/>
    <col min="21" max="21" width="2.55833333333333" style="4" customWidth="1"/>
    <col min="22" max="22" width="11.4416666666667" style="8" customWidth="1"/>
    <col min="23" max="23" width="15.225" style="5" customWidth="1"/>
    <col min="24" max="24" width="11.6666666666667" style="7" customWidth="1"/>
    <col min="25" max="25" width="2.66666666666667" style="4" customWidth="1"/>
    <col min="26" max="26" width="0.358333333333333" style="4" customWidth="1"/>
    <col min="27" max="27" width="2.55833333333333" style="4" customWidth="1"/>
    <col min="28" max="16384" width="8.89166666666667" style="5"/>
  </cols>
  <sheetData>
    <row r="1" s="3" customFormat="1" ht="14" customHeight="1" spans="1:27">
      <c r="A1" s="9"/>
      <c r="B1" s="9"/>
      <c r="C1" s="9"/>
      <c r="D1" s="9"/>
      <c r="E1" s="9"/>
      <c r="F1" s="9"/>
      <c r="G1" s="10"/>
      <c r="H1" s="9"/>
      <c r="I1" s="9"/>
      <c r="J1" s="9"/>
      <c r="K1" s="9"/>
      <c r="L1" s="9"/>
      <c r="M1" s="9"/>
      <c r="N1" s="9"/>
      <c r="O1" s="27"/>
      <c r="P1" s="9"/>
      <c r="Q1" s="9"/>
      <c r="R1" s="9"/>
      <c r="S1" s="9"/>
      <c r="T1" s="9"/>
      <c r="U1" s="9"/>
      <c r="V1" s="27"/>
      <c r="W1" s="9"/>
      <c r="X1" s="27"/>
      <c r="Y1" s="9"/>
      <c r="Z1" s="9"/>
      <c r="AA1" s="9"/>
    </row>
    <row r="2" s="3" customFormat="1" ht="40" customHeight="1" spans="1:27">
      <c r="A2" s="9"/>
      <c r="B2" s="11" t="s">
        <v>0</v>
      </c>
      <c r="C2" s="11"/>
      <c r="D2" s="11"/>
      <c r="E2" s="11"/>
      <c r="F2" s="11"/>
      <c r="G2" s="12"/>
      <c r="H2" s="11"/>
      <c r="I2" s="11"/>
      <c r="J2" s="11"/>
      <c r="K2" s="11"/>
      <c r="L2" s="11"/>
      <c r="M2" s="11"/>
      <c r="N2" s="11"/>
      <c r="O2" s="28"/>
      <c r="P2" s="11"/>
      <c r="Q2" s="11"/>
      <c r="R2" s="11"/>
      <c r="S2" s="11"/>
      <c r="T2" s="11"/>
      <c r="U2" s="11"/>
      <c r="V2" s="28"/>
      <c r="W2" s="11"/>
      <c r="X2" s="28"/>
      <c r="Y2" s="11"/>
      <c r="Z2" s="41"/>
      <c r="AA2" s="41"/>
    </row>
    <row r="3" s="3" customFormat="1" ht="15" customHeight="1" spans="1:27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41"/>
      <c r="AA3" s="9"/>
    </row>
    <row r="4" s="4" customFormat="1" ht="9" customHeight="1" spans="1:27">
      <c r="A4" s="13"/>
      <c r="B4" s="14"/>
      <c r="C4" s="15"/>
      <c r="D4" s="15"/>
      <c r="E4" s="15"/>
      <c r="F4" s="15"/>
      <c r="G4" s="16"/>
      <c r="H4" s="15"/>
      <c r="I4" s="15"/>
      <c r="J4" s="29"/>
      <c r="K4" s="13"/>
      <c r="L4" s="14"/>
      <c r="M4" s="15"/>
      <c r="N4" s="15"/>
      <c r="O4" s="30"/>
      <c r="P4" s="15"/>
      <c r="Q4" s="15"/>
      <c r="R4" s="29"/>
      <c r="S4" s="13"/>
      <c r="T4" s="14"/>
      <c r="U4" s="15"/>
      <c r="V4" s="30"/>
      <c r="W4" s="15"/>
      <c r="X4" s="30"/>
      <c r="Y4" s="15"/>
      <c r="Z4" s="29"/>
      <c r="AA4" s="13"/>
    </row>
    <row r="5" s="4" customFormat="1" customHeight="1" spans="1:27">
      <c r="A5" s="13"/>
      <c r="B5" s="14"/>
      <c r="C5" s="15"/>
      <c r="D5" s="17" t="s">
        <v>1</v>
      </c>
      <c r="E5" s="17"/>
      <c r="F5" s="15"/>
      <c r="G5" s="16"/>
      <c r="H5" s="18">
        <f>COUNTA(E8:E20000)</f>
        <v>12</v>
      </c>
      <c r="I5" s="15"/>
      <c r="J5" s="29"/>
      <c r="K5" s="13"/>
      <c r="L5" s="14"/>
      <c r="M5" s="15"/>
      <c r="N5" s="17" t="s">
        <v>2</v>
      </c>
      <c r="O5" s="31"/>
      <c r="P5" s="18">
        <f ca="1">COUNTIF($D$8:$D$20000,TODAY())</f>
        <v>0</v>
      </c>
      <c r="Q5" s="15"/>
      <c r="R5" s="29"/>
      <c r="S5" s="13"/>
      <c r="T5" s="14"/>
      <c r="U5" s="15"/>
      <c r="V5" s="31" t="s">
        <v>3</v>
      </c>
      <c r="W5" s="17"/>
      <c r="X5" s="18">
        <f ca="1">COUNTIF($H$8:$H$20000,"已超期")</f>
        <v>11</v>
      </c>
      <c r="Y5" s="15"/>
      <c r="Z5" s="29"/>
      <c r="AA5" s="13"/>
    </row>
    <row r="6" s="4" customFormat="1" ht="6" customHeight="1" spans="1:27">
      <c r="A6" s="13"/>
      <c r="B6" s="14"/>
      <c r="C6" s="15"/>
      <c r="D6" s="15"/>
      <c r="E6" s="15"/>
      <c r="F6" s="15"/>
      <c r="G6" s="16"/>
      <c r="H6" s="15"/>
      <c r="I6" s="15"/>
      <c r="J6" s="29"/>
      <c r="K6" s="13"/>
      <c r="L6" s="14"/>
      <c r="M6" s="15"/>
      <c r="N6" s="15"/>
      <c r="O6" s="30"/>
      <c r="P6" s="15"/>
      <c r="Q6" s="15"/>
      <c r="R6" s="29"/>
      <c r="S6" s="13"/>
      <c r="T6" s="14"/>
      <c r="U6" s="15"/>
      <c r="V6" s="30"/>
      <c r="W6" s="15"/>
      <c r="X6" s="30"/>
      <c r="Y6" s="15"/>
      <c r="Z6" s="29"/>
      <c r="AA6" s="13"/>
    </row>
    <row r="7" customHeight="1" spans="1:27">
      <c r="A7" s="13"/>
      <c r="B7" s="14"/>
      <c r="C7" s="15"/>
      <c r="D7" s="19" t="s">
        <v>4</v>
      </c>
      <c r="E7" s="19" t="s">
        <v>5</v>
      </c>
      <c r="F7" s="19" t="s">
        <v>6</v>
      </c>
      <c r="G7" s="19" t="s">
        <v>7</v>
      </c>
      <c r="H7" s="19" t="s">
        <v>8</v>
      </c>
      <c r="I7" s="15"/>
      <c r="J7" s="29"/>
      <c r="K7" s="13"/>
      <c r="L7" s="14"/>
      <c r="M7" s="15"/>
      <c r="N7" s="32" t="s">
        <v>5</v>
      </c>
      <c r="O7" s="33" t="s">
        <v>6</v>
      </c>
      <c r="P7" s="32" t="s">
        <v>7</v>
      </c>
      <c r="Q7" s="15"/>
      <c r="R7" s="29"/>
      <c r="S7" s="13"/>
      <c r="T7" s="14"/>
      <c r="U7" s="15"/>
      <c r="V7" s="39" t="s">
        <v>9</v>
      </c>
      <c r="W7" s="40" t="s">
        <v>5</v>
      </c>
      <c r="X7" s="39" t="s">
        <v>6</v>
      </c>
      <c r="Y7" s="15"/>
      <c r="Z7" s="29"/>
      <c r="AA7" s="13"/>
    </row>
    <row r="8" customHeight="1" spans="1:27">
      <c r="A8" s="13"/>
      <c r="B8" s="14"/>
      <c r="C8" s="15"/>
      <c r="D8" s="20">
        <v>44628</v>
      </c>
      <c r="E8" s="21" t="s">
        <v>10</v>
      </c>
      <c r="F8" s="20">
        <v>44635</v>
      </c>
      <c r="G8" s="22" t="s">
        <v>11</v>
      </c>
      <c r="H8" s="21" t="str">
        <f ca="1">IF(D8="","",IF(AND(F8&lt;TODAY(),G8&lt;&gt;"☑"),"已超期",""))</f>
        <v>已超期</v>
      </c>
      <c r="I8" s="15"/>
      <c r="J8" s="29"/>
      <c r="K8" s="13"/>
      <c r="L8" s="14"/>
      <c r="M8" s="15"/>
      <c r="N8" s="21">
        <f ca="1" t="array" ref="N8">INDEX(E:E,SMALL(IF($D$8:$D$2000=TODAY(),ROW($D$8:$H$2000),4^8),ROW(1:1)))</f>
        <v>0</v>
      </c>
      <c r="O8" s="34">
        <f ca="1" t="array" ref="O8">INDEX(F:F,SMALL(IF($D$8:$D$2000=TODAY(),ROW($D$8:$H$2000),4^8),ROW(1:1)))</f>
        <v>0</v>
      </c>
      <c r="P8" s="21">
        <f ca="1" t="array" ref="P8">INDEX(G:G,SMALL(IF($D$8:$D$2000=TODAY(),ROW($D$8:$H$2000),4^8),ROW(1:1)))</f>
        <v>0</v>
      </c>
      <c r="Q8" s="15"/>
      <c r="R8" s="29"/>
      <c r="S8" s="13"/>
      <c r="T8" s="14"/>
      <c r="U8" s="15"/>
      <c r="V8" s="34">
        <f ca="1" t="array" ref="V8">INDEX(D:D,SMALL(IF($H$8:$H$2000="已超期",ROW($D$8:$H$2000),4^8),ROW(1:1)))</f>
        <v>44628</v>
      </c>
      <c r="W8" s="21" t="str">
        <f ca="1" t="array" ref="W8">INDEX(E:E,SMALL(IF($H$8:$H$2000="已超期",ROW($D$8:$H$2000),4^8),ROW(1:1)))</f>
        <v>A项目招投标事项</v>
      </c>
      <c r="X8" s="34">
        <f ca="1" t="array" ref="X8">INDEX(F:F,SMALL(IF($H$8:$H$2000="已超期",ROW($D$8:$H$2000),4^8),ROW(1:1)))</f>
        <v>44635</v>
      </c>
      <c r="Y8" s="15"/>
      <c r="Z8" s="29"/>
      <c r="AA8" s="13"/>
    </row>
    <row r="9" customHeight="1" spans="1:27">
      <c r="A9" s="13"/>
      <c r="B9" s="14"/>
      <c r="C9" s="15"/>
      <c r="D9" s="23">
        <v>44630</v>
      </c>
      <c r="E9" s="24" t="s">
        <v>12</v>
      </c>
      <c r="F9" s="23">
        <v>44635</v>
      </c>
      <c r="G9" s="25" t="s">
        <v>11</v>
      </c>
      <c r="H9" s="24" t="str">
        <f ca="1" t="shared" ref="H9:H38" si="0">IF(D9="","",IF(AND(F9&lt;TODAY(),G9&lt;&gt;"☑"),"已超期",""))</f>
        <v>已超期</v>
      </c>
      <c r="I9" s="15"/>
      <c r="J9" s="29"/>
      <c r="K9" s="13"/>
      <c r="L9" s="14"/>
      <c r="M9" s="15"/>
      <c r="N9" s="24">
        <f ca="1" t="array" ref="N9">INDEX(E:E,SMALL(IF($D$8:$D$2000=TODAY(),ROW($D$8:$H$2000),4^8),ROW(2:2)))</f>
        <v>0</v>
      </c>
      <c r="O9" s="35">
        <f ca="1" t="array" ref="O9">INDEX(F:F,SMALL(IF($D$8:$D$2000=TODAY(),ROW($D$8:$H$2000),4^8),ROW(2:2)))</f>
        <v>0</v>
      </c>
      <c r="P9" s="24">
        <f ca="1" t="array" ref="P9">INDEX(G:G,SMALL(IF($D$8:$D$2000=TODAY(),ROW($D$8:$H$2000),4^8),ROW(2:2)))</f>
        <v>0</v>
      </c>
      <c r="Q9" s="15"/>
      <c r="R9" s="29"/>
      <c r="S9" s="13"/>
      <c r="T9" s="14"/>
      <c r="U9" s="15"/>
      <c r="V9" s="35">
        <f ca="1" t="array" ref="V9">INDEX(D:D,SMALL(IF($H$8:$H$2000="已超期",ROW($D$8:$H$2000),4^8),ROW(2:2)))</f>
        <v>44630</v>
      </c>
      <c r="W9" s="24" t="str">
        <f ca="1" t="array" ref="W9">INDEX(E:E,SMALL(IF($H$8:$H$2000="已超期",ROW($D$8:$H$2000),4^8),ROW(2:2)))</f>
        <v>J项目报表审核</v>
      </c>
      <c r="X9" s="35">
        <f ca="1" t="array" ref="X9">INDEX(F:F,SMALL(IF($H$8:$H$2000="已超期",ROW($D$8:$H$2000),4^8),ROW(2:2)))</f>
        <v>44635</v>
      </c>
      <c r="Y9" s="15"/>
      <c r="Z9" s="29"/>
      <c r="AA9" s="13"/>
    </row>
    <row r="10" customHeight="1" spans="1:27">
      <c r="A10" s="13"/>
      <c r="B10" s="14"/>
      <c r="C10" s="15"/>
      <c r="D10" s="23">
        <v>44629</v>
      </c>
      <c r="E10" s="24" t="s">
        <v>13</v>
      </c>
      <c r="F10" s="23">
        <v>44637</v>
      </c>
      <c r="G10" s="25" t="s">
        <v>14</v>
      </c>
      <c r="H10" s="24" t="str">
        <f ca="1" t="shared" si="0"/>
        <v/>
      </c>
      <c r="I10" s="15"/>
      <c r="J10" s="29"/>
      <c r="K10" s="13"/>
      <c r="L10" s="14"/>
      <c r="M10" s="15"/>
      <c r="N10" s="24">
        <f ca="1" t="array" ref="N10">INDEX(E:E,SMALL(IF($D$8:$D$2000=TODAY(),ROW($D$8:$H$2000),4^8),ROW(3:3)))</f>
        <v>0</v>
      </c>
      <c r="O10" s="35">
        <f ca="1" t="array" ref="O10">INDEX(F:F,SMALL(IF($D$8:$D$2000=TODAY(),ROW($D$8:$H$2000),4^8),ROW(3:3)))</f>
        <v>0</v>
      </c>
      <c r="P10" s="24">
        <f ca="1" t="array" ref="P10">INDEX(G:G,SMALL(IF($D$8:$D$2000=TODAY(),ROW($D$8:$H$2000),4^8),ROW(3:3)))</f>
        <v>0</v>
      </c>
      <c r="Q10" s="15"/>
      <c r="R10" s="29"/>
      <c r="S10" s="13"/>
      <c r="T10" s="14"/>
      <c r="U10" s="15"/>
      <c r="V10" s="35">
        <f ca="1" t="array" ref="V10">INDEX(D:D,SMALL(IF($H$8:$H$2000="已超期",ROW($D$8:$H$2000),4^8),ROW(3:3)))</f>
        <v>44630</v>
      </c>
      <c r="W10" s="24" t="str">
        <f ca="1" t="array" ref="W10">INDEX(E:E,SMALL(IF($H$8:$H$2000="已超期",ROW($D$8:$H$2000),4^8),ROW(3:3)))</f>
        <v>S项目采购管理</v>
      </c>
      <c r="X10" s="35">
        <f ca="1" t="array" ref="X10">INDEX(F:F,SMALL(IF($H$8:$H$2000="已超期",ROW($D$8:$H$2000),4^8),ROW(3:3)))</f>
        <v>44637</v>
      </c>
      <c r="Y10" s="15"/>
      <c r="Z10" s="29"/>
      <c r="AA10" s="13"/>
    </row>
    <row r="11" customHeight="1" spans="1:27">
      <c r="A11" s="13"/>
      <c r="B11" s="14"/>
      <c r="C11" s="15"/>
      <c r="D11" s="23">
        <v>44630</v>
      </c>
      <c r="E11" s="24" t="s">
        <v>15</v>
      </c>
      <c r="F11" s="23">
        <v>44637</v>
      </c>
      <c r="G11" s="25" t="s">
        <v>11</v>
      </c>
      <c r="H11" s="24" t="str">
        <f ca="1" t="shared" si="0"/>
        <v>已超期</v>
      </c>
      <c r="J11" s="29"/>
      <c r="K11" s="13"/>
      <c r="L11" s="14"/>
      <c r="M11" s="15"/>
      <c r="N11" s="24">
        <f ca="1" t="array" ref="N11">INDEX(E:E,SMALL(IF($D$8:$D$2000=TODAY(),ROW($D$8:$H$2000),4^8),ROW(4:4)))</f>
        <v>0</v>
      </c>
      <c r="O11" s="35">
        <f ca="1" t="array" ref="O11">INDEX(F:F,SMALL(IF($D$8:$D$2000=TODAY(),ROW($D$8:$H$2000),4^8),ROW(4:4)))</f>
        <v>0</v>
      </c>
      <c r="P11" s="24">
        <f ca="1" t="array" ref="P11">INDEX(G:G,SMALL(IF($D$8:$D$2000=TODAY(),ROW($D$8:$H$2000),4^8),ROW(4:4)))</f>
        <v>0</v>
      </c>
      <c r="R11" s="29"/>
      <c r="S11" s="13"/>
      <c r="T11" s="14"/>
      <c r="U11" s="15"/>
      <c r="V11" s="35">
        <f ca="1" t="array" ref="V11">INDEX(D:D,SMALL(IF($H$8:$H$2000="已超期",ROW($D$8:$H$2000),4^8),ROW(4:4)))</f>
        <v>44636</v>
      </c>
      <c r="W11" s="24" t="str">
        <f ca="1" t="array" ref="W11">INDEX(E:E,SMALL(IF($H$8:$H$2000="已超期",ROW($D$8:$H$2000),4^8),ROW(4:4)))</f>
        <v>E项目新员工入职</v>
      </c>
      <c r="X11" s="35">
        <f ca="1" t="array" ref="X11">INDEX(F:F,SMALL(IF($H$8:$H$2000="已超期",ROW($D$8:$H$2000),4^8),ROW(4:4)))</f>
        <v>44637</v>
      </c>
      <c r="Z11" s="29"/>
      <c r="AA11" s="13"/>
    </row>
    <row r="12" customHeight="1" spans="1:27">
      <c r="A12" s="13"/>
      <c r="B12" s="14"/>
      <c r="C12" s="15"/>
      <c r="D12" s="23">
        <v>44636</v>
      </c>
      <c r="E12" s="24" t="s">
        <v>16</v>
      </c>
      <c r="F12" s="23">
        <v>44637</v>
      </c>
      <c r="G12" s="25" t="s">
        <v>11</v>
      </c>
      <c r="H12" s="24" t="str">
        <f ca="1" t="shared" si="0"/>
        <v>已超期</v>
      </c>
      <c r="J12" s="29"/>
      <c r="K12" s="13"/>
      <c r="L12" s="14"/>
      <c r="M12" s="15"/>
      <c r="N12" s="24">
        <f ca="1" t="array" ref="N12">INDEX(E:E,SMALL(IF($D$8:$D$2000=TODAY(),ROW($D$8:$H$2000),4^8),ROW(5:5)))</f>
        <v>0</v>
      </c>
      <c r="O12" s="35">
        <f ca="1" t="array" ref="O12">INDEX(F:F,SMALL(IF($D$8:$D$2000=TODAY(),ROW($D$8:$H$2000),4^8),ROW(5:5)))</f>
        <v>0</v>
      </c>
      <c r="P12" s="24">
        <f ca="1" t="array" ref="P12">INDEX(G:G,SMALL(IF($D$8:$D$2000=TODAY(),ROW($D$8:$H$2000),4^8),ROW(5:5)))</f>
        <v>0</v>
      </c>
      <c r="R12" s="29"/>
      <c r="S12" s="13"/>
      <c r="T12" s="14"/>
      <c r="U12" s="15"/>
      <c r="V12" s="35">
        <f ca="1" t="array" ref="V12">INDEX(D:D,SMALL(IF($H$8:$H$2000="已超期",ROW($D$8:$H$2000),4^8),ROW(5:5)))</f>
        <v>44637</v>
      </c>
      <c r="W12" s="24" t="str">
        <f ca="1" t="array" ref="W12">INDEX(E:E,SMALL(IF($H$8:$H$2000="已超期",ROW($D$8:$H$2000),4^8),ROW(5:5)))</f>
        <v>Z项目季度报表</v>
      </c>
      <c r="X12" s="35">
        <f ca="1" t="array" ref="X12">INDEX(F:F,SMALL(IF($H$8:$H$2000="已超期",ROW($D$8:$H$2000),4^8),ROW(5:5)))</f>
        <v>44638</v>
      </c>
      <c r="Z12" s="29"/>
      <c r="AA12" s="13"/>
    </row>
    <row r="13" customHeight="1" spans="1:27">
      <c r="A13" s="13"/>
      <c r="B13" s="14"/>
      <c r="C13" s="15"/>
      <c r="D13" s="23">
        <v>44637</v>
      </c>
      <c r="E13" s="24" t="s">
        <v>17</v>
      </c>
      <c r="F13" s="23">
        <v>44638</v>
      </c>
      <c r="G13" s="25" t="s">
        <v>11</v>
      </c>
      <c r="H13" s="24" t="str">
        <f ca="1" t="shared" si="0"/>
        <v>已超期</v>
      </c>
      <c r="J13" s="29"/>
      <c r="K13" s="13"/>
      <c r="L13" s="14"/>
      <c r="M13" s="15"/>
      <c r="N13" s="24">
        <f ca="1" t="array" ref="N13">INDEX(E:E,SMALL(IF($D$8:$D$2000=TODAY(),ROW($D$8:$H$2000),4^8),ROW(6:6)))</f>
        <v>0</v>
      </c>
      <c r="O13" s="35">
        <f ca="1" t="array" ref="O13">INDEX(F:F,SMALL(IF($D$8:$D$2000=TODAY(),ROW($D$8:$H$2000),4^8),ROW(6:6)))</f>
        <v>0</v>
      </c>
      <c r="P13" s="24">
        <f ca="1" t="array" ref="P13">INDEX(G:G,SMALL(IF($D$8:$D$2000=TODAY(),ROW($D$8:$H$2000),4^8),ROW(6:6)))</f>
        <v>0</v>
      </c>
      <c r="R13" s="29"/>
      <c r="S13" s="13"/>
      <c r="T13" s="14"/>
      <c r="U13" s="15"/>
      <c r="V13" s="35">
        <f ca="1" t="array" ref="V13">INDEX(D:D,SMALL(IF($H$8:$H$2000="已超期",ROW($D$8:$H$2000),4^8),ROW(6:6)))</f>
        <v>44637</v>
      </c>
      <c r="W13" s="24" t="str">
        <f ca="1" t="array" ref="W13">INDEX(E:E,SMALL(IF($H$8:$H$2000="已超期",ROW($D$8:$H$2000),4^8),ROW(6:6)))</f>
        <v>A项目保证金</v>
      </c>
      <c r="X13" s="35">
        <f ca="1" t="array" ref="X13">INDEX(F:F,SMALL(IF($H$8:$H$2000="已超期",ROW($D$8:$H$2000),4^8),ROW(6:6)))</f>
        <v>44639</v>
      </c>
      <c r="Z13" s="29"/>
      <c r="AA13" s="13"/>
    </row>
    <row r="14" customHeight="1" spans="1:27">
      <c r="A14" s="13"/>
      <c r="B14" s="14"/>
      <c r="C14" s="15"/>
      <c r="D14" s="23">
        <v>44637</v>
      </c>
      <c r="E14" s="24" t="s">
        <v>18</v>
      </c>
      <c r="F14" s="23">
        <v>44639</v>
      </c>
      <c r="G14" s="25" t="s">
        <v>11</v>
      </c>
      <c r="H14" s="24" t="str">
        <f ca="1" t="shared" si="0"/>
        <v>已超期</v>
      </c>
      <c r="J14" s="29"/>
      <c r="K14" s="13"/>
      <c r="L14" s="14"/>
      <c r="M14" s="15"/>
      <c r="N14" s="24">
        <f ca="1" t="array" ref="N14">INDEX(E:E,SMALL(IF($D$8:$D$2000=TODAY(),ROW($D$8:$H$2000),4^8),ROW(7:7)))</f>
        <v>0</v>
      </c>
      <c r="O14" s="35">
        <f ca="1" t="array" ref="O14">INDEX(F:F,SMALL(IF($D$8:$D$2000=TODAY(),ROW($D$8:$H$2000),4^8),ROW(7:7)))</f>
        <v>0</v>
      </c>
      <c r="P14" s="24">
        <f ca="1" t="array" ref="P14">INDEX(G:G,SMALL(IF($D$8:$D$2000=TODAY(),ROW($D$8:$H$2000),4^8),ROW(7:7)))</f>
        <v>0</v>
      </c>
      <c r="R14" s="29"/>
      <c r="S14" s="13"/>
      <c r="T14" s="14"/>
      <c r="U14" s="15"/>
      <c r="V14" s="35">
        <f ca="1" t="array" ref="V14">INDEX(D:D,SMALL(IF($H$8:$H$2000="已超期",ROW($D$8:$H$2000),4^8),ROW(7:7)))</f>
        <v>44637</v>
      </c>
      <c r="W14" s="24" t="str">
        <f ca="1" t="array" ref="W14">INDEX(E:E,SMALL(IF($H$8:$H$2000="已超期",ROW($D$8:$H$2000),4^8),ROW(7:7)))</f>
        <v>Q项目招标事项</v>
      </c>
      <c r="X14" s="35">
        <f ca="1" t="array" ref="X14">INDEX(F:F,SMALL(IF($H$8:$H$2000="已超期",ROW($D$8:$H$2000),4^8),ROW(7:7)))</f>
        <v>44640</v>
      </c>
      <c r="Z14" s="29"/>
      <c r="AA14" s="13"/>
    </row>
    <row r="15" customHeight="1" spans="1:27">
      <c r="A15" s="13"/>
      <c r="B15" s="14"/>
      <c r="C15" s="15"/>
      <c r="D15" s="23">
        <v>44637</v>
      </c>
      <c r="E15" s="24" t="s">
        <v>19</v>
      </c>
      <c r="F15" s="23">
        <v>44640</v>
      </c>
      <c r="G15" s="25" t="s">
        <v>11</v>
      </c>
      <c r="H15" s="24" t="str">
        <f ca="1" t="shared" si="0"/>
        <v>已超期</v>
      </c>
      <c r="J15" s="29"/>
      <c r="K15" s="13"/>
      <c r="L15" s="14"/>
      <c r="M15" s="15"/>
      <c r="N15" s="24">
        <f ca="1" t="array" ref="N15">INDEX(E:E,SMALL(IF($D$8:$D$2000=TODAY(),ROW($D$8:$H$2000),4^8),ROW(8:8)))</f>
        <v>0</v>
      </c>
      <c r="O15" s="35">
        <f ca="1" t="array" ref="O15">INDEX(F:F,SMALL(IF($D$8:$D$2000=TODAY(),ROW($D$8:$H$2000),4^8),ROW(8:8)))</f>
        <v>0</v>
      </c>
      <c r="P15" s="24">
        <f ca="1" t="array" ref="P15">INDEX(G:G,SMALL(IF($D$8:$D$2000=TODAY(),ROW($D$8:$H$2000),4^8),ROW(8:8)))</f>
        <v>0</v>
      </c>
      <c r="R15" s="29"/>
      <c r="S15" s="13"/>
      <c r="T15" s="14"/>
      <c r="U15" s="15"/>
      <c r="V15" s="35">
        <f ca="1" t="array" ref="V15">INDEX(D:D,SMALL(IF($H$8:$H$2000="已超期",ROW($D$8:$H$2000),4^8),ROW(8:8)))</f>
        <v>44637</v>
      </c>
      <c r="W15" s="24" t="str">
        <f ca="1" t="array" ref="W15">INDEX(E:E,SMALL(IF($H$8:$H$2000="已超期",ROW($D$8:$H$2000),4^8),ROW(8:8)))</f>
        <v>P项目采购事项</v>
      </c>
      <c r="X15" s="35">
        <f ca="1" t="array" ref="X15">INDEX(F:F,SMALL(IF($H$8:$H$2000="已超期",ROW($D$8:$H$2000),4^8),ROW(8:8)))</f>
        <v>44641</v>
      </c>
      <c r="Z15" s="29"/>
      <c r="AA15" s="13"/>
    </row>
    <row r="16" customHeight="1" spans="1:27">
      <c r="A16" s="13"/>
      <c r="B16" s="14"/>
      <c r="C16" s="15"/>
      <c r="D16" s="23">
        <v>44637</v>
      </c>
      <c r="E16" s="24" t="s">
        <v>20</v>
      </c>
      <c r="F16" s="23">
        <v>44641</v>
      </c>
      <c r="G16" s="25" t="s">
        <v>11</v>
      </c>
      <c r="H16" s="24" t="str">
        <f ca="1" t="shared" si="0"/>
        <v>已超期</v>
      </c>
      <c r="J16" s="29"/>
      <c r="K16" s="13"/>
      <c r="L16" s="14"/>
      <c r="M16" s="15"/>
      <c r="N16" s="24">
        <f ca="1" t="array" ref="N16">INDEX(E:E,SMALL(IF($D$8:$D$2000=TODAY(),ROW($D$8:$H$2000),4^8),ROW(9:9)))</f>
        <v>0</v>
      </c>
      <c r="O16" s="35">
        <f ca="1" t="array" ref="O16">INDEX(F:F,SMALL(IF($D$8:$D$2000=TODAY(),ROW($D$8:$H$2000),4^8),ROW(9:9)))</f>
        <v>0</v>
      </c>
      <c r="P16" s="24">
        <f ca="1" t="array" ref="P16">INDEX(G:G,SMALL(IF($D$8:$D$2000=TODAY(),ROW($D$8:$H$2000),4^8),ROW(9:9)))</f>
        <v>0</v>
      </c>
      <c r="R16" s="29"/>
      <c r="S16" s="13"/>
      <c r="T16" s="14"/>
      <c r="U16" s="15"/>
      <c r="V16" s="35">
        <f ca="1" t="array" ref="V16">INDEX(D:D,SMALL(IF($H$8:$H$2000="已超期",ROW($D$8:$H$2000),4^8),ROW(9:9)))</f>
        <v>44639</v>
      </c>
      <c r="W16" s="24" t="str">
        <f ca="1" t="array" ref="W16">INDEX(E:E,SMALL(IF($H$8:$H$2000="已超期",ROW($D$8:$H$2000),4^8),ROW(9:9)))</f>
        <v>xxxxx</v>
      </c>
      <c r="X16" s="35">
        <f ca="1" t="array" ref="X16">INDEX(F:F,SMALL(IF($H$8:$H$2000="已超期",ROW($D$8:$H$2000),4^8),ROW(9:9)))</f>
        <v>44642</v>
      </c>
      <c r="Z16" s="29"/>
      <c r="AA16" s="13"/>
    </row>
    <row r="17" customHeight="1" spans="1:27">
      <c r="A17" s="13"/>
      <c r="B17" s="14"/>
      <c r="C17" s="15"/>
      <c r="D17" s="23">
        <v>44639</v>
      </c>
      <c r="E17" s="24" t="s">
        <v>21</v>
      </c>
      <c r="F17" s="23">
        <v>44642</v>
      </c>
      <c r="G17" s="25" t="s">
        <v>11</v>
      </c>
      <c r="H17" s="24" t="str">
        <f ca="1" t="shared" si="0"/>
        <v>已超期</v>
      </c>
      <c r="J17" s="29"/>
      <c r="K17" s="13"/>
      <c r="L17" s="14"/>
      <c r="M17" s="15"/>
      <c r="N17" s="24">
        <f ca="1" t="array" ref="N17">INDEX(E:E,SMALL(IF($D$8:$D$2000=TODAY(),ROW($D$8:$H$2000),4^8),ROW(10:10)))</f>
        <v>0</v>
      </c>
      <c r="O17" s="35">
        <f ca="1" t="array" ref="O17">INDEX(F:F,SMALL(IF($D$8:$D$2000=TODAY(),ROW($D$8:$H$2000),4^8),ROW(10:10)))</f>
        <v>0</v>
      </c>
      <c r="P17" s="24">
        <f ca="1" t="array" ref="P17">INDEX(G:G,SMALL(IF($D$8:$D$2000=TODAY(),ROW($D$8:$H$2000),4^8),ROW(10:10)))</f>
        <v>0</v>
      </c>
      <c r="R17" s="29"/>
      <c r="S17" s="13"/>
      <c r="T17" s="14"/>
      <c r="U17" s="15"/>
      <c r="V17" s="35">
        <f ca="1" t="array" ref="V17">INDEX(D:D,SMALL(IF($H$8:$H$2000="已超期",ROW($D$8:$H$2000),4^8),ROW(10:10)))</f>
        <v>44640</v>
      </c>
      <c r="W17" s="24" t="str">
        <f ca="1" t="array" ref="W17">INDEX(E:E,SMALL(IF($H$8:$H$2000="已超期",ROW($D$8:$H$2000),4^8),ROW(10:10)))</f>
        <v>xxxxx</v>
      </c>
      <c r="X17" s="35">
        <f ca="1" t="array" ref="X17">INDEX(F:F,SMALL(IF($H$8:$H$2000="已超期",ROW($D$8:$H$2000),4^8),ROW(10:10)))</f>
        <v>44643</v>
      </c>
      <c r="Z17" s="29"/>
      <c r="AA17" s="13"/>
    </row>
    <row r="18" customHeight="1" spans="1:27">
      <c r="A18" s="13"/>
      <c r="B18" s="14"/>
      <c r="C18" s="15"/>
      <c r="D18" s="23">
        <v>44640</v>
      </c>
      <c r="E18" s="24" t="s">
        <v>21</v>
      </c>
      <c r="F18" s="23">
        <v>44643</v>
      </c>
      <c r="G18" s="25" t="s">
        <v>11</v>
      </c>
      <c r="H18" s="24" t="str">
        <f ca="1" t="shared" si="0"/>
        <v>已超期</v>
      </c>
      <c r="J18" s="29"/>
      <c r="K18" s="13"/>
      <c r="L18" s="14"/>
      <c r="M18" s="15"/>
      <c r="N18" s="24">
        <f ca="1" t="array" ref="N18">INDEX(E:E,SMALL(IF($D$8:$D$2000=TODAY(),ROW($D$8:$H$2000),4^8),ROW(11:11)))</f>
        <v>0</v>
      </c>
      <c r="O18" s="35">
        <f ca="1" t="array" ref="O18">INDEX(F:F,SMALL(IF($D$8:$D$2000=TODAY(),ROW($D$8:$H$2000),4^8),ROW(11:11)))</f>
        <v>0</v>
      </c>
      <c r="P18" s="24">
        <f ca="1" t="array" ref="P18">INDEX(G:G,SMALL(IF($D$8:$D$2000=TODAY(),ROW($D$8:$H$2000),4^8),ROW(11:11)))</f>
        <v>0</v>
      </c>
      <c r="R18" s="29"/>
      <c r="S18" s="13"/>
      <c r="T18" s="14"/>
      <c r="U18" s="15"/>
      <c r="V18" s="35">
        <f ca="1" t="array" ref="V18">INDEX(D:D,SMALL(IF($H$8:$H$2000="已超期",ROW($D$8:$H$2000),4^8),ROW(11:11)))</f>
        <v>44641</v>
      </c>
      <c r="W18" s="24" t="str">
        <f ca="1" t="array" ref="W18">INDEX(E:E,SMALL(IF($H$8:$H$2000="已超期",ROW($D$8:$H$2000),4^8),ROW(11:11)))</f>
        <v>xxxxx</v>
      </c>
      <c r="X18" s="35">
        <f ca="1" t="array" ref="X18">INDEX(F:F,SMALL(IF($H$8:$H$2000="已超期",ROW($D$8:$H$2000),4^8),ROW(11:11)))</f>
        <v>44644</v>
      </c>
      <c r="Z18" s="29"/>
      <c r="AA18" s="13"/>
    </row>
    <row r="19" customHeight="1" spans="1:27">
      <c r="A19" s="13"/>
      <c r="B19" s="14"/>
      <c r="C19" s="15"/>
      <c r="D19" s="23">
        <v>44641</v>
      </c>
      <c r="E19" s="24" t="s">
        <v>21</v>
      </c>
      <c r="F19" s="23">
        <v>44644</v>
      </c>
      <c r="G19" s="25" t="s">
        <v>11</v>
      </c>
      <c r="H19" s="24" t="str">
        <f ca="1" t="shared" si="0"/>
        <v>已超期</v>
      </c>
      <c r="J19" s="29"/>
      <c r="K19" s="13"/>
      <c r="L19" s="14"/>
      <c r="M19" s="15"/>
      <c r="N19" s="17" t="s">
        <v>22</v>
      </c>
      <c r="O19" s="31"/>
      <c r="P19" s="18">
        <f ca="1">COUNTIF($F$8:$F$20000,TODAY())</f>
        <v>0</v>
      </c>
      <c r="Q19" s="15"/>
      <c r="R19" s="29"/>
      <c r="S19" s="13"/>
      <c r="T19" s="14"/>
      <c r="U19" s="15"/>
      <c r="V19" s="35">
        <f ca="1" t="array" ref="V19">INDEX(D:D,SMALL(IF($H$8:$H$2000="已超期",ROW($D$8:$H$2000),4^8),ROW(12:12)))</f>
        <v>0</v>
      </c>
      <c r="W19" s="24">
        <f ca="1" t="array" ref="W19">INDEX(E:E,SMALL(IF($H$8:$H$2000="已超期",ROW($D$8:$H$2000),4^8),ROW(12:12)))</f>
        <v>0</v>
      </c>
      <c r="X19" s="35">
        <f ca="1" t="array" ref="X19">INDEX(F:F,SMALL(IF($H$8:$H$2000="已超期",ROW($D$8:$H$2000),4^8),ROW(12:12)))</f>
        <v>0</v>
      </c>
      <c r="Z19" s="29"/>
      <c r="AA19" s="13"/>
    </row>
    <row r="20" customHeight="1" spans="1:27">
      <c r="A20" s="13"/>
      <c r="B20" s="14"/>
      <c r="C20" s="15"/>
      <c r="D20" s="24"/>
      <c r="E20" s="24"/>
      <c r="F20" s="24"/>
      <c r="G20" s="25" t="s">
        <v>11</v>
      </c>
      <c r="H20" s="24" t="str">
        <f ca="1" t="shared" si="0"/>
        <v/>
      </c>
      <c r="J20" s="29"/>
      <c r="K20" s="13"/>
      <c r="L20" s="14"/>
      <c r="M20" s="15"/>
      <c r="N20" s="36" t="s">
        <v>5</v>
      </c>
      <c r="O20" s="37" t="s">
        <v>7</v>
      </c>
      <c r="P20" s="36" t="s">
        <v>8</v>
      </c>
      <c r="R20" s="29"/>
      <c r="S20" s="13"/>
      <c r="T20" s="14"/>
      <c r="U20" s="15"/>
      <c r="V20" s="35">
        <f ca="1" t="array" ref="V20">INDEX(D:D,SMALL(IF($H$8:$H$2000="已超期",ROW($D$8:$H$2000),4^8),ROW(13:13)))</f>
        <v>0</v>
      </c>
      <c r="W20" s="24">
        <f ca="1" t="array" ref="W20">INDEX(E:E,SMALL(IF($H$8:$H$2000="已超期",ROW($D$8:$H$2000),4^8),ROW(13:13)))</f>
        <v>0</v>
      </c>
      <c r="X20" s="35">
        <f ca="1" t="array" ref="X20">INDEX(F:F,SMALL(IF($H$8:$H$2000="已超期",ROW($D$8:$H$2000),4^8),ROW(13:13)))</f>
        <v>0</v>
      </c>
      <c r="Z20" s="29"/>
      <c r="AA20" s="13"/>
    </row>
    <row r="21" customHeight="1" spans="1:27">
      <c r="A21" s="13"/>
      <c r="B21" s="14"/>
      <c r="C21" s="15"/>
      <c r="D21" s="24"/>
      <c r="E21" s="24"/>
      <c r="F21" s="24"/>
      <c r="G21" s="25" t="s">
        <v>11</v>
      </c>
      <c r="H21" s="24" t="str">
        <f ca="1" t="shared" si="0"/>
        <v/>
      </c>
      <c r="J21" s="29"/>
      <c r="K21" s="13"/>
      <c r="L21" s="14"/>
      <c r="M21" s="15"/>
      <c r="N21" s="21">
        <f ca="1" t="array" ref="N21">INDEX(E:E,SMALL(IF($F$8:$F$2000=TODAY(),ROW($D$8:$H$2000),4^8),ROW(1:1)))</f>
        <v>0</v>
      </c>
      <c r="O21" s="34">
        <f ca="1" t="array" ref="O21">INDEX(G:G,SMALL(IF($F$8:$F$2000=TODAY(),ROW($D$8:$H$2000),4^8),ROW(1:1)))</f>
        <v>0</v>
      </c>
      <c r="P21" s="21">
        <f ca="1" t="array" ref="P21">INDEX(H:H,SMALL(IF($F$8:$F$2000=TODAY(),ROW($D$8:$H$2000),4^8),ROW(1:1)))</f>
        <v>0</v>
      </c>
      <c r="R21" s="29"/>
      <c r="S21" s="13"/>
      <c r="T21" s="14"/>
      <c r="U21" s="15"/>
      <c r="V21" s="35">
        <f ca="1" t="array" ref="V21">INDEX(D:D,SMALL(IF($H$8:$H$2000="已超期",ROW($D$8:$H$2000),4^8),ROW(14:14)))</f>
        <v>0</v>
      </c>
      <c r="W21" s="24">
        <f ca="1" t="array" ref="W21">INDEX(E:E,SMALL(IF($H$8:$H$2000="已超期",ROW($D$8:$H$2000),4^8),ROW(14:14)))</f>
        <v>0</v>
      </c>
      <c r="X21" s="35">
        <f ca="1" t="array" ref="X21">INDEX(F:F,SMALL(IF($H$8:$H$2000="已超期",ROW($D$8:$H$2000),4^8),ROW(14:14)))</f>
        <v>0</v>
      </c>
      <c r="Z21" s="29"/>
      <c r="AA21" s="13"/>
    </row>
    <row r="22" customHeight="1" spans="1:27">
      <c r="A22" s="13"/>
      <c r="B22" s="14"/>
      <c r="C22" s="15"/>
      <c r="D22" s="26"/>
      <c r="E22" s="26"/>
      <c r="F22" s="26"/>
      <c r="G22" s="25" t="s">
        <v>11</v>
      </c>
      <c r="H22" s="24" t="str">
        <f ca="1" t="shared" si="0"/>
        <v/>
      </c>
      <c r="J22" s="29"/>
      <c r="K22" s="13"/>
      <c r="L22" s="14"/>
      <c r="M22" s="15"/>
      <c r="N22" s="24">
        <f ca="1" t="array" ref="N22">INDEX(E:E,SMALL(IF($F$8:$F$2000=TODAY(),ROW($D$8:$H$2000),4^8),ROW(2:2)))</f>
        <v>0</v>
      </c>
      <c r="O22" s="35">
        <f ca="1" t="array" ref="O22">INDEX(G:G,SMALL(IF($F$8:$F$2000=TODAY(),ROW($D$8:$H$2000),4^8),ROW(2:2)))</f>
        <v>0</v>
      </c>
      <c r="P22" s="24">
        <f ca="1" t="array" ref="P22">INDEX(H:H,SMALL(IF($F$8:$F$2000=TODAY(),ROW($D$8:$H$2000),4^8),ROW(2:2)))</f>
        <v>0</v>
      </c>
      <c r="R22" s="29"/>
      <c r="S22" s="13"/>
      <c r="T22" s="14"/>
      <c r="U22" s="15"/>
      <c r="V22" s="35">
        <f ca="1" t="array" ref="V22">INDEX(D:D,SMALL(IF($H$8:$H$2000="已超期",ROW($D$8:$H$2000),4^8),ROW(15:15)))</f>
        <v>0</v>
      </c>
      <c r="W22" s="24">
        <f ca="1" t="array" ref="W22">INDEX(E:E,SMALL(IF($H$8:$H$2000="已超期",ROW($D$8:$H$2000),4^8),ROW(15:15)))</f>
        <v>0</v>
      </c>
      <c r="X22" s="35">
        <f ca="1" t="array" ref="X22">INDEX(F:F,SMALL(IF($H$8:$H$2000="已超期",ROW($D$8:$H$2000),4^8),ROW(15:15)))</f>
        <v>0</v>
      </c>
      <c r="Z22" s="29"/>
      <c r="AA22" s="13"/>
    </row>
    <row r="23" customHeight="1" spans="1:27">
      <c r="A23" s="13"/>
      <c r="B23" s="14"/>
      <c r="C23" s="15"/>
      <c r="D23" s="26"/>
      <c r="E23" s="26"/>
      <c r="F23" s="26"/>
      <c r="G23" s="25" t="s">
        <v>11</v>
      </c>
      <c r="H23" s="24" t="str">
        <f ca="1" t="shared" si="0"/>
        <v/>
      </c>
      <c r="J23" s="29"/>
      <c r="K23" s="13"/>
      <c r="L23" s="14"/>
      <c r="M23" s="15"/>
      <c r="N23" s="24">
        <f ca="1" t="array" ref="N23">INDEX(E:E,SMALL(IF($F$8:$F$2000=TODAY(),ROW($D$8:$H$2000),4^8),ROW(3:3)))</f>
        <v>0</v>
      </c>
      <c r="O23" s="35">
        <f ca="1" t="array" ref="O23">INDEX(G:G,SMALL(IF($F$8:$F$2000=TODAY(),ROW($D$8:$H$2000),4^8),ROW(3:3)))</f>
        <v>0</v>
      </c>
      <c r="P23" s="24">
        <f ca="1" t="array" ref="P23">INDEX(H:H,SMALL(IF($F$8:$F$2000=TODAY(),ROW($D$8:$H$2000),4^8),ROW(3:3)))</f>
        <v>0</v>
      </c>
      <c r="R23" s="29"/>
      <c r="S23" s="13"/>
      <c r="T23" s="14"/>
      <c r="U23" s="15"/>
      <c r="V23" s="35">
        <f ca="1" t="array" ref="V23">INDEX(D:D,SMALL(IF($H$8:$H$2000="已超期",ROW($D$8:$H$2000),4^8),ROW(16:16)))</f>
        <v>0</v>
      </c>
      <c r="W23" s="24">
        <f ca="1" t="array" ref="W23">INDEX(E:E,SMALL(IF($H$8:$H$2000="已超期",ROW($D$8:$H$2000),4^8),ROW(16:16)))</f>
        <v>0</v>
      </c>
      <c r="X23" s="35">
        <f ca="1" t="array" ref="X23">INDEX(F:F,SMALL(IF($H$8:$H$2000="已超期",ROW($D$8:$H$2000),4^8),ROW(16:16)))</f>
        <v>0</v>
      </c>
      <c r="Z23" s="29"/>
      <c r="AA23" s="13"/>
    </row>
    <row r="24" customHeight="1" spans="1:27">
      <c r="A24" s="13"/>
      <c r="B24" s="14"/>
      <c r="C24" s="15"/>
      <c r="D24" s="26"/>
      <c r="E24" s="26"/>
      <c r="F24" s="26"/>
      <c r="G24" s="25" t="s">
        <v>11</v>
      </c>
      <c r="H24" s="24" t="str">
        <f ca="1" t="shared" si="0"/>
        <v/>
      </c>
      <c r="J24" s="29"/>
      <c r="K24" s="13"/>
      <c r="L24" s="14"/>
      <c r="M24" s="15"/>
      <c r="N24" s="24">
        <f ca="1" t="array" ref="N24">INDEX(E:E,SMALL(IF($F$8:$F$2000=TODAY(),ROW($D$8:$H$2000),4^8),ROW(4:4)))</f>
        <v>0</v>
      </c>
      <c r="O24" s="35">
        <f ca="1" t="array" ref="O24">INDEX(G:G,SMALL(IF($F$8:$F$2000=TODAY(),ROW($D$8:$H$2000),4^8),ROW(4:4)))</f>
        <v>0</v>
      </c>
      <c r="P24" s="24">
        <f ca="1" t="array" ref="P24">INDEX(H:H,SMALL(IF($F$8:$F$2000=TODAY(),ROW($D$8:$H$2000),4^8),ROW(4:4)))</f>
        <v>0</v>
      </c>
      <c r="R24" s="29"/>
      <c r="S24" s="13"/>
      <c r="T24" s="14"/>
      <c r="U24" s="15"/>
      <c r="V24" s="35">
        <f ca="1" t="array" ref="V24">INDEX(D:D,SMALL(IF($H$8:$H$2000="已超期",ROW($D$8:$H$2000),4^8),ROW(17:17)))</f>
        <v>0</v>
      </c>
      <c r="W24" s="24">
        <f ca="1" t="array" ref="W24">INDEX(E:E,SMALL(IF($H$8:$H$2000="已超期",ROW($D$8:$H$2000),4^8),ROW(17:17)))</f>
        <v>0</v>
      </c>
      <c r="X24" s="35">
        <f ca="1" t="array" ref="X24">INDEX(F:F,SMALL(IF($H$8:$H$2000="已超期",ROW($D$8:$H$2000),4^8),ROW(17:17)))</f>
        <v>0</v>
      </c>
      <c r="Z24" s="29"/>
      <c r="AA24" s="13"/>
    </row>
    <row r="25" customHeight="1" spans="1:27">
      <c r="A25" s="13"/>
      <c r="B25" s="14"/>
      <c r="C25" s="15"/>
      <c r="D25" s="26"/>
      <c r="E25" s="26"/>
      <c r="F25" s="26"/>
      <c r="G25" s="25" t="s">
        <v>11</v>
      </c>
      <c r="H25" s="24" t="str">
        <f ca="1" t="shared" si="0"/>
        <v/>
      </c>
      <c r="J25" s="29"/>
      <c r="K25" s="13"/>
      <c r="L25" s="14"/>
      <c r="M25" s="15"/>
      <c r="N25" s="24">
        <f ca="1" t="array" ref="N25">INDEX(E:E,SMALL(IF($F$8:$F$2000=TODAY(),ROW($D$8:$H$2000),4^8),ROW(5:5)))</f>
        <v>0</v>
      </c>
      <c r="O25" s="35">
        <f ca="1" t="array" ref="O25">INDEX(G:G,SMALL(IF($F$8:$F$2000=TODAY(),ROW($D$8:$H$2000),4^8),ROW(5:5)))</f>
        <v>0</v>
      </c>
      <c r="P25" s="24">
        <f ca="1" t="array" ref="P25">INDEX(H:H,SMALL(IF($F$8:$F$2000=TODAY(),ROW($D$8:$H$2000),4^8),ROW(5:5)))</f>
        <v>0</v>
      </c>
      <c r="R25" s="29"/>
      <c r="S25" s="13"/>
      <c r="T25" s="14"/>
      <c r="U25" s="15"/>
      <c r="V25" s="35">
        <f ca="1" t="array" ref="V25">INDEX(D:D,SMALL(IF($H$8:$H$2000="已超期",ROW($D$8:$H$2000),4^8),ROW(18:18)))</f>
        <v>0</v>
      </c>
      <c r="W25" s="24">
        <f ca="1" t="array" ref="W25">INDEX(E:E,SMALL(IF($H$8:$H$2000="已超期",ROW($D$8:$H$2000),4^8),ROW(18:18)))</f>
        <v>0</v>
      </c>
      <c r="X25" s="35">
        <f ca="1" t="array" ref="X25">INDEX(F:F,SMALL(IF($H$8:$H$2000="已超期",ROW($D$8:$H$2000),4^8),ROW(18:18)))</f>
        <v>0</v>
      </c>
      <c r="Z25" s="29"/>
      <c r="AA25" s="13"/>
    </row>
    <row r="26" customHeight="1" spans="1:27">
      <c r="A26" s="13"/>
      <c r="B26" s="14"/>
      <c r="C26" s="15"/>
      <c r="D26" s="26"/>
      <c r="E26" s="26"/>
      <c r="F26" s="26"/>
      <c r="G26" s="25" t="s">
        <v>11</v>
      </c>
      <c r="H26" s="24" t="str">
        <f ca="1" t="shared" si="0"/>
        <v/>
      </c>
      <c r="J26" s="29"/>
      <c r="K26" s="13"/>
      <c r="L26" s="14"/>
      <c r="M26" s="15"/>
      <c r="N26" s="24">
        <f ca="1" t="array" ref="N26">INDEX(E:E,SMALL(IF($F$8:$F$2000=TODAY(),ROW($D$8:$H$2000),4^8),ROW(6:6)))</f>
        <v>0</v>
      </c>
      <c r="O26" s="35">
        <f ca="1" t="array" ref="O26">INDEX(G:G,SMALL(IF($F$8:$F$2000=TODAY(),ROW($D$8:$H$2000),4^8),ROW(6:6)))</f>
        <v>0</v>
      </c>
      <c r="P26" s="24">
        <f ca="1" t="array" ref="P26">INDEX(H:H,SMALL(IF($F$8:$F$2000=TODAY(),ROW($D$8:$H$2000),4^8),ROW(6:6)))</f>
        <v>0</v>
      </c>
      <c r="R26" s="29"/>
      <c r="S26" s="13"/>
      <c r="T26" s="14"/>
      <c r="U26" s="15"/>
      <c r="V26" s="35">
        <f ca="1" t="array" ref="V26">INDEX(D:D,SMALL(IF($H$8:$H$2000="已超期",ROW($D$8:$H$2000),4^8),ROW(19:19)))</f>
        <v>0</v>
      </c>
      <c r="W26" s="24">
        <f ca="1" t="array" ref="W26">INDEX(E:E,SMALL(IF($H$8:$H$2000="已超期",ROW($D$8:$H$2000),4^8),ROW(19:19)))</f>
        <v>0</v>
      </c>
      <c r="X26" s="35">
        <f ca="1" t="array" ref="X26">INDEX(F:F,SMALL(IF($H$8:$H$2000="已超期",ROW($D$8:$H$2000),4^8),ROW(19:19)))</f>
        <v>0</v>
      </c>
      <c r="Z26" s="29"/>
      <c r="AA26" s="13"/>
    </row>
    <row r="27" customHeight="1" spans="1:27">
      <c r="A27" s="13"/>
      <c r="B27" s="14"/>
      <c r="C27" s="15"/>
      <c r="D27" s="26"/>
      <c r="E27" s="26"/>
      <c r="F27" s="26"/>
      <c r="G27" s="25" t="s">
        <v>11</v>
      </c>
      <c r="H27" s="24" t="str">
        <f ca="1" t="shared" si="0"/>
        <v/>
      </c>
      <c r="J27" s="29"/>
      <c r="K27" s="13"/>
      <c r="L27" s="14"/>
      <c r="M27" s="15"/>
      <c r="N27" s="24">
        <f ca="1" t="array" ref="N27">INDEX(E:E,SMALL(IF($F$8:$F$2000=TODAY(),ROW($D$8:$H$2000),4^8),ROW(7:7)))</f>
        <v>0</v>
      </c>
      <c r="O27" s="35">
        <f ca="1" t="array" ref="O27">INDEX(G:G,SMALL(IF($F$8:$F$2000=TODAY(),ROW($D$8:$H$2000),4^8),ROW(7:7)))</f>
        <v>0</v>
      </c>
      <c r="P27" s="24">
        <f ca="1" t="array" ref="P27">INDEX(H:H,SMALL(IF($F$8:$F$2000=TODAY(),ROW($D$8:$H$2000),4^8),ROW(7:7)))</f>
        <v>0</v>
      </c>
      <c r="R27" s="29"/>
      <c r="S27" s="13"/>
      <c r="T27" s="14"/>
      <c r="U27" s="15"/>
      <c r="V27" s="35">
        <f ca="1" t="array" ref="V27">INDEX(D:D,SMALL(IF($H$8:$H$2000="已超期",ROW($D$8:$H$2000),4^8),ROW(20:20)))</f>
        <v>0</v>
      </c>
      <c r="W27" s="24">
        <f ca="1" t="array" ref="W27">INDEX(E:E,SMALL(IF($H$8:$H$2000="已超期",ROW($D$8:$H$2000),4^8),ROW(20:20)))</f>
        <v>0</v>
      </c>
      <c r="X27" s="35">
        <f ca="1" t="array" ref="X27">INDEX(F:F,SMALL(IF($H$8:$H$2000="已超期",ROW($D$8:$H$2000),4^8),ROW(20:20)))</f>
        <v>0</v>
      </c>
      <c r="Z27" s="29"/>
      <c r="AA27" s="13"/>
    </row>
    <row r="28" customHeight="1" spans="1:27">
      <c r="A28" s="13"/>
      <c r="B28" s="14"/>
      <c r="C28" s="15"/>
      <c r="D28" s="26"/>
      <c r="E28" s="26"/>
      <c r="F28" s="26"/>
      <c r="G28" s="25" t="s">
        <v>11</v>
      </c>
      <c r="H28" s="24" t="str">
        <f ca="1" t="shared" si="0"/>
        <v/>
      </c>
      <c r="J28" s="29"/>
      <c r="K28" s="13"/>
      <c r="L28" s="14"/>
      <c r="M28" s="15"/>
      <c r="N28" s="24">
        <f ca="1" t="array" ref="N28">INDEX(E:E,SMALL(IF($F$8:$F$2000=TODAY(),ROW($D$8:$H$2000),4^8),ROW(8:8)))</f>
        <v>0</v>
      </c>
      <c r="O28" s="35">
        <f ca="1" t="array" ref="O28">INDEX(G:G,SMALL(IF($F$8:$F$2000=TODAY(),ROW($D$8:$H$2000),4^8),ROW(8:8)))</f>
        <v>0</v>
      </c>
      <c r="P28" s="24">
        <f ca="1" t="array" ref="P28">INDEX(H:H,SMALL(IF($F$8:$F$2000=TODAY(),ROW($D$8:$H$2000),4^8),ROW(8:8)))</f>
        <v>0</v>
      </c>
      <c r="R28" s="29"/>
      <c r="S28" s="13"/>
      <c r="T28" s="14"/>
      <c r="U28" s="15"/>
      <c r="V28" s="35">
        <f ca="1" t="array" ref="V28">INDEX(D:D,SMALL(IF($H$8:$H$2000="已超期",ROW($D$8:$H$2000),4^8),ROW(21:21)))</f>
        <v>0</v>
      </c>
      <c r="W28" s="24">
        <f ca="1" t="array" ref="W28">INDEX(E:E,SMALL(IF($H$8:$H$2000="已超期",ROW($D$8:$H$2000),4^8),ROW(21:21)))</f>
        <v>0</v>
      </c>
      <c r="X28" s="35">
        <f ca="1" t="array" ref="X28">INDEX(F:F,SMALL(IF($H$8:$H$2000="已超期",ROW($D$8:$H$2000),4^8),ROW(21:21)))</f>
        <v>0</v>
      </c>
      <c r="Z28" s="29"/>
      <c r="AA28" s="13"/>
    </row>
    <row r="29" customHeight="1" spans="1:27">
      <c r="A29" s="13"/>
      <c r="B29" s="14"/>
      <c r="C29" s="15"/>
      <c r="D29" s="26"/>
      <c r="E29" s="26"/>
      <c r="F29" s="26"/>
      <c r="G29" s="25" t="s">
        <v>11</v>
      </c>
      <c r="H29" s="24" t="str">
        <f ca="1" t="shared" si="0"/>
        <v/>
      </c>
      <c r="J29" s="29"/>
      <c r="K29" s="13"/>
      <c r="L29" s="14"/>
      <c r="M29" s="15"/>
      <c r="N29" s="24">
        <f ca="1" t="array" ref="N29">INDEX(E:E,SMALL(IF($F$8:$F$2000=TODAY(),ROW($D$8:$H$2000),4^8),ROW(9:9)))</f>
        <v>0</v>
      </c>
      <c r="O29" s="35">
        <f ca="1" t="array" ref="O29">INDEX(G:G,SMALL(IF($F$8:$F$2000=TODAY(),ROW($D$8:$H$2000),4^8),ROW(9:9)))</f>
        <v>0</v>
      </c>
      <c r="P29" s="24">
        <f ca="1" t="array" ref="P29">INDEX(H:H,SMALL(IF($F$8:$F$2000=TODAY(),ROW($D$8:$H$2000),4^8),ROW(9:9)))</f>
        <v>0</v>
      </c>
      <c r="R29" s="29"/>
      <c r="S29" s="13"/>
      <c r="T29" s="14"/>
      <c r="U29" s="15"/>
      <c r="V29" s="35">
        <f ca="1" t="array" ref="V29">INDEX(D:D,SMALL(IF($H$8:$H$2000="已超期",ROW($D$8:$H$2000),4^8),ROW(22:22)))</f>
        <v>0</v>
      </c>
      <c r="W29" s="24">
        <f ca="1" t="array" ref="W29">INDEX(E:E,SMALL(IF($H$8:$H$2000="已超期",ROW($D$8:$H$2000),4^8),ROW(22:22)))</f>
        <v>0</v>
      </c>
      <c r="X29" s="35">
        <f ca="1" t="array" ref="X29">INDEX(F:F,SMALL(IF($H$8:$H$2000="已超期",ROW($D$8:$H$2000),4^8),ROW(22:22)))</f>
        <v>0</v>
      </c>
      <c r="Z29" s="29"/>
      <c r="AA29" s="13"/>
    </row>
    <row r="30" customHeight="1" spans="1:27">
      <c r="A30" s="13"/>
      <c r="B30" s="14"/>
      <c r="C30" s="15"/>
      <c r="D30" s="26"/>
      <c r="E30" s="26"/>
      <c r="F30" s="26"/>
      <c r="G30" s="25" t="s">
        <v>11</v>
      </c>
      <c r="H30" s="24" t="str">
        <f ca="1" t="shared" si="0"/>
        <v/>
      </c>
      <c r="J30" s="29"/>
      <c r="K30" s="13"/>
      <c r="L30" s="14"/>
      <c r="M30" s="15"/>
      <c r="N30" s="24">
        <f ca="1" t="array" ref="N30">INDEX(E:E,SMALL(IF($F$8:$F$2000=TODAY(),ROW($D$8:$H$2000),4^8),ROW(10:10)))</f>
        <v>0</v>
      </c>
      <c r="O30" s="35">
        <f ca="1" t="array" ref="O30">INDEX(G:G,SMALL(IF($F$8:$F$2000=TODAY(),ROW($D$8:$H$2000),4^8),ROW(10:10)))</f>
        <v>0</v>
      </c>
      <c r="P30" s="24">
        <f ca="1" t="array" ref="P30">INDEX(H:H,SMALL(IF($F$8:$F$2000=TODAY(),ROW($D$8:$H$2000),4^8),ROW(10:10)))</f>
        <v>0</v>
      </c>
      <c r="R30" s="29"/>
      <c r="S30" s="13"/>
      <c r="T30" s="14"/>
      <c r="U30" s="15"/>
      <c r="V30" s="35">
        <f ca="1" t="array" ref="V30">INDEX(D:D,SMALL(IF($H$8:$H$2000="已超期",ROW($D$8:$H$2000),4^8),ROW(23:23)))</f>
        <v>0</v>
      </c>
      <c r="W30" s="24">
        <f ca="1" t="array" ref="W30">INDEX(E:E,SMALL(IF($H$8:$H$2000="已超期",ROW($D$8:$H$2000),4^8),ROW(23:23)))</f>
        <v>0</v>
      </c>
      <c r="X30" s="35">
        <f ca="1" t="array" ref="X30">INDEX(F:F,SMALL(IF($H$8:$H$2000="已超期",ROW($D$8:$H$2000),4^8),ROW(23:23)))</f>
        <v>0</v>
      </c>
      <c r="Z30" s="29"/>
      <c r="AA30" s="13"/>
    </row>
    <row r="31" customHeight="1" spans="1:27">
      <c r="A31" s="13"/>
      <c r="B31" s="14"/>
      <c r="C31" s="15"/>
      <c r="D31" s="26"/>
      <c r="E31" s="26"/>
      <c r="F31" s="26"/>
      <c r="G31" s="25" t="s">
        <v>11</v>
      </c>
      <c r="H31" s="24" t="str">
        <f ca="1" t="shared" si="0"/>
        <v/>
      </c>
      <c r="J31" s="29"/>
      <c r="K31" s="13"/>
      <c r="L31" s="14"/>
      <c r="M31" s="15"/>
      <c r="N31" s="24">
        <f ca="1" t="array" ref="N31">INDEX(E:E,SMALL(IF($F$8:$F$2000=TODAY(),ROW($D$8:$H$2000),4^8),ROW(11:11)))</f>
        <v>0</v>
      </c>
      <c r="O31" s="35">
        <f ca="1" t="array" ref="O31">INDEX(G:G,SMALL(IF($F$8:$F$2000=TODAY(),ROW($D$8:$H$2000),4^8),ROW(11:11)))</f>
        <v>0</v>
      </c>
      <c r="P31" s="24">
        <f ca="1" t="array" ref="P31">INDEX(H:H,SMALL(IF($F$8:$F$2000=TODAY(),ROW($D$8:$H$2000),4^8),ROW(11:11)))</f>
        <v>0</v>
      </c>
      <c r="R31" s="29"/>
      <c r="S31" s="13"/>
      <c r="T31" s="14"/>
      <c r="U31" s="15"/>
      <c r="V31" s="35">
        <f ca="1" t="array" ref="V31">INDEX(D:D,SMALL(IF($H$8:$H$2000="已超期",ROW($D$8:$H$2000),4^8),ROW(24:24)))</f>
        <v>0</v>
      </c>
      <c r="W31" s="24">
        <f ca="1" t="array" ref="W31">INDEX(E:E,SMALL(IF($H$8:$H$2000="已超期",ROW($D$8:$H$2000),4^8),ROW(24:24)))</f>
        <v>0</v>
      </c>
      <c r="X31" s="35">
        <f ca="1" t="array" ref="X31">INDEX(F:F,SMALL(IF($H$8:$H$2000="已超期",ROW($D$8:$H$2000),4^8),ROW(24:24)))</f>
        <v>0</v>
      </c>
      <c r="Z31" s="29"/>
      <c r="AA31" s="13"/>
    </row>
    <row r="32" customHeight="1" spans="1:27">
      <c r="A32" s="13"/>
      <c r="B32" s="14"/>
      <c r="C32" s="15"/>
      <c r="D32" s="26"/>
      <c r="E32" s="26"/>
      <c r="F32" s="26"/>
      <c r="G32" s="25" t="s">
        <v>11</v>
      </c>
      <c r="H32" s="24" t="str">
        <f ca="1" t="shared" si="0"/>
        <v/>
      </c>
      <c r="J32" s="29"/>
      <c r="K32" s="13"/>
      <c r="L32" s="14"/>
      <c r="M32" s="15"/>
      <c r="N32" s="24">
        <f ca="1" t="array" ref="N32">INDEX(E:E,SMALL(IF($F$8:$F$2000=TODAY(),ROW($D$8:$H$2000),4^8),ROW(12:12)))</f>
        <v>0</v>
      </c>
      <c r="O32" s="35">
        <f ca="1" t="array" ref="O32">INDEX(G:G,SMALL(IF($F$8:$F$2000=TODAY(),ROW($D$8:$H$2000),4^8),ROW(12:12)))</f>
        <v>0</v>
      </c>
      <c r="P32" s="24">
        <f ca="1" t="array" ref="P32">INDEX(H:H,SMALL(IF($F$8:$F$2000=TODAY(),ROW($D$8:$H$2000),4^8),ROW(12:12)))</f>
        <v>0</v>
      </c>
      <c r="R32" s="29"/>
      <c r="S32" s="13"/>
      <c r="T32" s="14"/>
      <c r="U32" s="15"/>
      <c r="V32" s="35">
        <f ca="1" t="array" ref="V32">INDEX(D:D,SMALL(IF($H$8:$H$2000="已超期",ROW($D$8:$H$2000),4^8),ROW(25:25)))</f>
        <v>0</v>
      </c>
      <c r="W32" s="24">
        <f ca="1" t="array" ref="W32">INDEX(E:E,SMALL(IF($H$8:$H$2000="已超期",ROW($D$8:$H$2000),4^8),ROW(25:25)))</f>
        <v>0</v>
      </c>
      <c r="X32" s="35">
        <f ca="1" t="array" ref="X32">INDEX(F:F,SMALL(IF($H$8:$H$2000="已超期",ROW($D$8:$H$2000),4^8),ROW(25:25)))</f>
        <v>0</v>
      </c>
      <c r="Z32" s="29"/>
      <c r="AA32" s="13"/>
    </row>
    <row r="33" customHeight="1" spans="1:27">
      <c r="A33" s="13"/>
      <c r="B33" s="14"/>
      <c r="C33" s="15"/>
      <c r="D33" s="26"/>
      <c r="E33" s="26"/>
      <c r="F33" s="26"/>
      <c r="G33" s="25" t="s">
        <v>11</v>
      </c>
      <c r="H33" s="24" t="str">
        <f ca="1" t="shared" si="0"/>
        <v/>
      </c>
      <c r="J33" s="29"/>
      <c r="K33" s="13"/>
      <c r="L33" s="14"/>
      <c r="M33" s="15"/>
      <c r="N33" s="24">
        <f ca="1" t="array" ref="N33">INDEX(E:E,SMALL(IF($F$8:$F$2000=TODAY(),ROW($D$8:$H$2000),4^8),ROW(13:13)))</f>
        <v>0</v>
      </c>
      <c r="O33" s="35">
        <f ca="1" t="array" ref="O33">INDEX(G:G,SMALL(IF($F$8:$F$2000=TODAY(),ROW($D$8:$H$2000),4^8),ROW(13:13)))</f>
        <v>0</v>
      </c>
      <c r="P33" s="24">
        <f ca="1" t="array" ref="P33">INDEX(H:H,SMALL(IF($F$8:$F$2000=TODAY(),ROW($D$8:$H$2000),4^8),ROW(13:13)))</f>
        <v>0</v>
      </c>
      <c r="R33" s="29"/>
      <c r="S33" s="13"/>
      <c r="T33" s="14"/>
      <c r="U33" s="15"/>
      <c r="V33" s="35">
        <f ca="1" t="array" ref="V33">INDEX(D:D,SMALL(IF($H$8:$H$2000="已超期",ROW($D$8:$H$2000),4^8),ROW(26:26)))</f>
        <v>0</v>
      </c>
      <c r="W33" s="24">
        <f ca="1" t="array" ref="W33">INDEX(E:E,SMALL(IF($H$8:$H$2000="已超期",ROW($D$8:$H$2000),4^8),ROW(26:26)))</f>
        <v>0</v>
      </c>
      <c r="X33" s="35">
        <f ca="1" t="array" ref="X33">INDEX(F:F,SMALL(IF($H$8:$H$2000="已超期",ROW($D$8:$H$2000),4^8),ROW(26:26)))</f>
        <v>0</v>
      </c>
      <c r="Z33" s="29"/>
      <c r="AA33" s="13"/>
    </row>
    <row r="34" customHeight="1" spans="1:27">
      <c r="A34" s="13"/>
      <c r="B34" s="14"/>
      <c r="C34" s="15"/>
      <c r="D34" s="26"/>
      <c r="E34" s="26"/>
      <c r="F34" s="26"/>
      <c r="G34" s="25" t="s">
        <v>11</v>
      </c>
      <c r="H34" s="24" t="str">
        <f ca="1" t="shared" si="0"/>
        <v/>
      </c>
      <c r="J34" s="29"/>
      <c r="K34" s="13"/>
      <c r="L34" s="14"/>
      <c r="M34" s="15"/>
      <c r="N34" s="24">
        <f ca="1" t="array" ref="N34">INDEX(E:E,SMALL(IF($F$8:$F$2000=TODAY(),ROW($D$8:$H$2000),4^8),ROW(14:14)))</f>
        <v>0</v>
      </c>
      <c r="O34" s="35">
        <f ca="1" t="array" ref="O34">INDEX(G:G,SMALL(IF($F$8:$F$2000=TODAY(),ROW($D$8:$H$2000),4^8),ROW(14:14)))</f>
        <v>0</v>
      </c>
      <c r="P34" s="24">
        <f ca="1" t="array" ref="P34">INDEX(H:H,SMALL(IF($F$8:$F$2000=TODAY(),ROW($D$8:$H$2000),4^8),ROW(14:14)))</f>
        <v>0</v>
      </c>
      <c r="R34" s="29"/>
      <c r="S34" s="13"/>
      <c r="T34" s="14"/>
      <c r="U34" s="15"/>
      <c r="V34" s="35">
        <f ca="1" t="array" ref="V34">INDEX(D:D,SMALL(IF($H$8:$H$2000="已超期",ROW($D$8:$H$2000),4^8),ROW(27:27)))</f>
        <v>0</v>
      </c>
      <c r="W34" s="24">
        <f ca="1" t="array" ref="W34">INDEX(E:E,SMALL(IF($H$8:$H$2000="已超期",ROW($D$8:$H$2000),4^8),ROW(27:27)))</f>
        <v>0</v>
      </c>
      <c r="X34" s="35">
        <f ca="1" t="array" ref="X34">INDEX(F:F,SMALL(IF($H$8:$H$2000="已超期",ROW($D$8:$H$2000),4^8),ROW(27:27)))</f>
        <v>0</v>
      </c>
      <c r="Z34" s="29"/>
      <c r="AA34" s="13"/>
    </row>
    <row r="35" customHeight="1" spans="1:27">
      <c r="A35" s="13"/>
      <c r="B35" s="14"/>
      <c r="C35" s="15"/>
      <c r="D35" s="26"/>
      <c r="E35" s="26"/>
      <c r="F35" s="26"/>
      <c r="G35" s="25" t="s">
        <v>11</v>
      </c>
      <c r="H35" s="24" t="str">
        <f ca="1" t="shared" si="0"/>
        <v/>
      </c>
      <c r="J35" s="29"/>
      <c r="K35" s="13"/>
      <c r="L35" s="14"/>
      <c r="M35" s="15"/>
      <c r="N35" s="24">
        <f ca="1" t="array" ref="N35">INDEX(E:E,SMALL(IF($F$8:$F$2000=TODAY(),ROW($D$8:$H$2000),4^8),ROW(15:15)))</f>
        <v>0</v>
      </c>
      <c r="O35" s="35">
        <f ca="1" t="array" ref="O35">INDEX(G:G,SMALL(IF($F$8:$F$2000=TODAY(),ROW($D$8:$H$2000),4^8),ROW(15:15)))</f>
        <v>0</v>
      </c>
      <c r="P35" s="24">
        <f ca="1" t="array" ref="P35">INDEX(H:H,SMALL(IF($F$8:$F$2000=TODAY(),ROW($D$8:$H$2000),4^8),ROW(15:15)))</f>
        <v>0</v>
      </c>
      <c r="R35" s="29"/>
      <c r="S35" s="13"/>
      <c r="T35" s="14"/>
      <c r="U35" s="15"/>
      <c r="V35" s="35">
        <f ca="1" t="array" ref="V35">INDEX(D:D,SMALL(IF($H$8:$H$2000="已超期",ROW($D$8:$H$2000),4^8),ROW(28:28)))</f>
        <v>0</v>
      </c>
      <c r="W35" s="24">
        <f ca="1" t="array" ref="W35">INDEX(E:E,SMALL(IF($H$8:$H$2000="已超期",ROW($D$8:$H$2000),4^8),ROW(28:28)))</f>
        <v>0</v>
      </c>
      <c r="X35" s="35">
        <f ca="1" t="array" ref="X35">INDEX(F:F,SMALL(IF($H$8:$H$2000="已超期",ROW($D$8:$H$2000),4^8),ROW(28:28)))</f>
        <v>0</v>
      </c>
      <c r="Z35" s="29"/>
      <c r="AA35" s="13"/>
    </row>
    <row r="36" customHeight="1" spans="1:27">
      <c r="A36" s="13"/>
      <c r="B36" s="14"/>
      <c r="C36" s="15"/>
      <c r="D36" s="26"/>
      <c r="E36" s="26"/>
      <c r="F36" s="26"/>
      <c r="G36" s="25" t="s">
        <v>11</v>
      </c>
      <c r="H36" s="24" t="str">
        <f ca="1" t="shared" si="0"/>
        <v/>
      </c>
      <c r="J36" s="29"/>
      <c r="K36" s="13"/>
      <c r="L36" s="14"/>
      <c r="M36" s="15"/>
      <c r="N36" s="24">
        <f ca="1" t="array" ref="N36">INDEX(E:E,SMALL(IF($F$8:$F$2000=TODAY(),ROW($D$8:$H$2000),4^8),ROW(16:16)))</f>
        <v>0</v>
      </c>
      <c r="O36" s="35">
        <f ca="1" t="array" ref="O36">INDEX(G:G,SMALL(IF($F$8:$F$2000=TODAY(),ROW($D$8:$H$2000),4^8),ROW(16:16)))</f>
        <v>0</v>
      </c>
      <c r="P36" s="24">
        <f ca="1" t="array" ref="P36">INDEX(H:H,SMALL(IF($F$8:$F$2000=TODAY(),ROW($D$8:$H$2000),4^8),ROW(16:16)))</f>
        <v>0</v>
      </c>
      <c r="R36" s="29"/>
      <c r="S36" s="13"/>
      <c r="T36" s="14"/>
      <c r="U36" s="15"/>
      <c r="V36" s="35">
        <f ca="1" t="array" ref="V36">INDEX(D:D,SMALL(IF($H$8:$H$2000="已超期",ROW($D$8:$H$2000),4^8),ROW(29:29)))</f>
        <v>0</v>
      </c>
      <c r="W36" s="24">
        <f ca="1" t="array" ref="W36">INDEX(E:E,SMALL(IF($H$8:$H$2000="已超期",ROW($D$8:$H$2000),4^8),ROW(29:29)))</f>
        <v>0</v>
      </c>
      <c r="X36" s="35">
        <f ca="1" t="array" ref="X36">INDEX(F:F,SMALL(IF($H$8:$H$2000="已超期",ROW($D$8:$H$2000),4^8),ROW(29:29)))</f>
        <v>0</v>
      </c>
      <c r="Z36" s="29"/>
      <c r="AA36" s="13"/>
    </row>
    <row r="37" customHeight="1" spans="1:27">
      <c r="A37" s="13"/>
      <c r="B37" s="14"/>
      <c r="C37" s="15"/>
      <c r="D37" s="26"/>
      <c r="E37" s="26"/>
      <c r="F37" s="26"/>
      <c r="G37" s="25" t="s">
        <v>11</v>
      </c>
      <c r="H37" s="24" t="str">
        <f ca="1" t="shared" si="0"/>
        <v/>
      </c>
      <c r="J37" s="29"/>
      <c r="K37" s="13"/>
      <c r="L37" s="14"/>
      <c r="M37" s="15"/>
      <c r="N37" s="24">
        <f ca="1" t="array" ref="N37">INDEX(E:E,SMALL(IF($F$8:$F$2000=TODAY(),ROW($D$8:$H$2000),4^8),ROW(17:17)))</f>
        <v>0</v>
      </c>
      <c r="O37" s="35">
        <f ca="1" t="array" ref="O37">INDEX(G:G,SMALL(IF($F$8:$F$2000=TODAY(),ROW($D$8:$H$2000),4^8),ROW(17:17)))</f>
        <v>0</v>
      </c>
      <c r="P37" s="24">
        <f ca="1" t="array" ref="P37">INDEX(H:H,SMALL(IF($F$8:$F$2000=TODAY(),ROW($D$8:$H$2000),4^8),ROW(17:17)))</f>
        <v>0</v>
      </c>
      <c r="R37" s="29"/>
      <c r="S37" s="13"/>
      <c r="T37" s="14"/>
      <c r="U37" s="15"/>
      <c r="V37" s="35">
        <f ca="1" t="array" ref="V37">INDEX(D:D,SMALL(IF($H$8:$H$2000="已超期",ROW($D$8:$H$2000),4^8),ROW(30:30)))</f>
        <v>0</v>
      </c>
      <c r="W37" s="24">
        <f ca="1" t="array" ref="W37">INDEX(E:E,SMALL(IF($H$8:$H$2000="已超期",ROW($D$8:$H$2000),4^8),ROW(30:30)))</f>
        <v>0</v>
      </c>
      <c r="X37" s="35">
        <f ca="1" t="array" ref="X37">INDEX(F:F,SMALL(IF($H$8:$H$2000="已超期",ROW($D$8:$H$2000),4^8),ROW(30:30)))</f>
        <v>0</v>
      </c>
      <c r="Z37" s="29"/>
      <c r="AA37" s="13"/>
    </row>
    <row r="38" customHeight="1" spans="1:27">
      <c r="A38" s="13"/>
      <c r="B38" s="14"/>
      <c r="C38" s="15"/>
      <c r="D38" s="26"/>
      <c r="E38" s="26"/>
      <c r="F38" s="26"/>
      <c r="G38" s="25" t="s">
        <v>11</v>
      </c>
      <c r="H38" s="24" t="str">
        <f ca="1" t="shared" si="0"/>
        <v/>
      </c>
      <c r="J38" s="29"/>
      <c r="K38" s="13"/>
      <c r="L38" s="14"/>
      <c r="M38" s="15"/>
      <c r="N38" s="24">
        <f ca="1" t="array" ref="N38">INDEX(E:E,SMALL(IF($F$8:$F$2000=TODAY(),ROW($D$8:$H$2000),4^8),ROW(18:18)))</f>
        <v>0</v>
      </c>
      <c r="O38" s="35">
        <f ca="1" t="array" ref="O38">INDEX(G:G,SMALL(IF($F$8:$F$2000=TODAY(),ROW($D$8:$H$2000),4^8),ROW(18:18)))</f>
        <v>0</v>
      </c>
      <c r="P38" s="24">
        <f ca="1" t="array" ref="P38">INDEX(H:H,SMALL(IF($F$8:$F$2000=TODAY(),ROW($D$8:$H$2000),4^8),ROW(18:18)))</f>
        <v>0</v>
      </c>
      <c r="R38" s="29"/>
      <c r="S38" s="13"/>
      <c r="T38" s="14"/>
      <c r="U38" s="15"/>
      <c r="V38" s="35">
        <f ca="1" t="array" ref="V38">INDEX(D:D,SMALL(IF($H$8:$H$2000="已超期",ROW($D$8:$H$2000),4^8),ROW(31:31)))</f>
        <v>0</v>
      </c>
      <c r="W38" s="24">
        <f ca="1" t="array" ref="W38">INDEX(E:E,SMALL(IF($H$8:$H$2000="已超期",ROW($D$8:$H$2000),4^8),ROW(31:31)))</f>
        <v>0</v>
      </c>
      <c r="X38" s="35">
        <f ca="1" t="array" ref="X38">INDEX(F:F,SMALL(IF($H$8:$H$2000="已超期",ROW($D$8:$H$2000),4^8),ROW(31:31)))</f>
        <v>0</v>
      </c>
      <c r="Z38" s="29"/>
      <c r="AA38" s="13"/>
    </row>
    <row r="39" customHeight="1" spans="1:27">
      <c r="A39" s="13"/>
      <c r="B39" s="13"/>
      <c r="C39" s="13"/>
      <c r="D39" s="13"/>
      <c r="E39" s="13"/>
      <c r="F39" s="13"/>
      <c r="G39" s="10"/>
      <c r="H39" s="13"/>
      <c r="I39" s="13"/>
      <c r="J39" s="13"/>
      <c r="K39" s="13"/>
      <c r="L39" s="13"/>
      <c r="M39" s="13"/>
      <c r="N39" s="13"/>
      <c r="O39" s="38"/>
      <c r="P39" s="13"/>
      <c r="Q39" s="13"/>
      <c r="R39" s="13"/>
      <c r="S39" s="13"/>
      <c r="T39" s="13"/>
      <c r="U39" s="13"/>
      <c r="V39" s="38"/>
      <c r="W39" s="13"/>
      <c r="X39" s="38"/>
      <c r="Y39" s="13"/>
      <c r="Z39" s="13"/>
      <c r="AA39" s="13"/>
    </row>
  </sheetData>
  <mergeCells count="5">
    <mergeCell ref="B2:Y2"/>
    <mergeCell ref="D5:E5"/>
    <mergeCell ref="N5:O5"/>
    <mergeCell ref="V5:W5"/>
    <mergeCell ref="N19:O19"/>
  </mergeCells>
  <conditionalFormatting sqref="G1:G2 G4:G1048576">
    <cfRule type="cellIs" dxfId="0" priority="4" operator="equal">
      <formula>"☑"</formula>
    </cfRule>
  </conditionalFormatting>
  <conditionalFormatting sqref="N8:P18">
    <cfRule type="cellIs" dxfId="1" priority="3" operator="equal">
      <formula>0</formula>
    </cfRule>
  </conditionalFormatting>
  <conditionalFormatting sqref="V8:X38">
    <cfRule type="cellIs" dxfId="1" priority="1" operator="equal">
      <formula>0</formula>
    </cfRule>
  </conditionalFormatting>
  <conditionalFormatting sqref="N21:P38">
    <cfRule type="cellIs" dxfId="1" priority="2" operator="equal">
      <formula>0</formula>
    </cfRule>
  </conditionalFormatting>
  <dataValidations count="1">
    <dataValidation type="list" allowBlank="1" showInputMessage="1" showErrorMessage="1" sqref="G8:G38 G39:G1048576">
      <formula1>"□,☑,☒"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2"/>
  <sheetViews>
    <sheetView showGridLines="0" topLeftCell="A4" workbookViewId="0">
      <selection activeCell="X16" sqref="X16"/>
    </sheetView>
  </sheetViews>
  <sheetFormatPr defaultColWidth="7.9" defaultRowHeight="13.5"/>
  <cols>
    <col min="1" max="16384" width="7.9" style="1"/>
  </cols>
  <sheetData>
    <row r="1" s="1" customFormat="1" spans="1:9">
      <c r="A1" s="2"/>
      <c r="B1" s="2"/>
      <c r="C1" s="2"/>
      <c r="D1" s="2"/>
      <c r="E1" s="2"/>
      <c r="F1" s="2"/>
      <c r="G1" s="2"/>
      <c r="H1" s="2"/>
      <c r="I1" s="2"/>
    </row>
    <row r="2" s="1" customFormat="1" spans="1:9">
      <c r="A2" s="2"/>
      <c r="B2" s="2"/>
      <c r="C2" s="2"/>
      <c r="D2" s="2"/>
      <c r="E2" s="2"/>
      <c r="F2" s="2"/>
      <c r="G2" s="2"/>
      <c r="H2" s="2"/>
      <c r="I2" s="2"/>
    </row>
    <row r="3" s="1" customFormat="1" spans="1:21">
      <c r="A3" s="2"/>
      <c r="B3" s="2"/>
      <c r="C3" s="2"/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</row>
    <row r="4" s="1" customFormat="1" spans="1:21">
      <c r="A4" s="2"/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</row>
    <row r="5" s="1" customFormat="1" spans="1:21">
      <c r="A5" s="2"/>
      <c r="B5" s="2"/>
      <c r="C5" s="2"/>
      <c r="D5" s="2"/>
      <c r="E5" s="2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</row>
    <row r="6" s="1" customFormat="1" spans="1:21">
      <c r="A6" s="2"/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</row>
    <row r="7" s="1" customFormat="1" spans="1:21">
      <c r="A7" s="2"/>
      <c r="B7" s="2"/>
      <c r="C7" s="2"/>
      <c r="D7" s="2"/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 s="1" customFormat="1" spans="1:21">
      <c r="A8" s="2"/>
      <c r="B8" s="2"/>
      <c r="C8" s="2"/>
      <c r="D8" s="2"/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 s="1" customFormat="1" spans="1:21">
      <c r="A9" s="2"/>
      <c r="B9" s="2"/>
      <c r="C9" s="2"/>
      <c r="D9" s="2"/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</row>
    <row r="10" s="1" customFormat="1" spans="1:21">
      <c r="A10" s="2"/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</row>
    <row r="11" s="1" customFormat="1" spans="1:21">
      <c r="A11" s="2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</row>
    <row r="12" s="1" customFormat="1" spans="1:21">
      <c r="A12" s="2"/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</row>
    <row r="13" s="1" customFormat="1" spans="1:21">
      <c r="A13" s="2"/>
      <c r="B13" s="2"/>
      <c r="C13" s="2"/>
      <c r="D13" s="2"/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="1" customFormat="1" spans="1:21">
      <c r="A14" s="2"/>
      <c r="B14" s="2"/>
      <c r="C14" s="2"/>
      <c r="D14" s="2"/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  <c r="S14" s="2"/>
      <c r="T14" s="2"/>
      <c r="U14" s="2"/>
    </row>
    <row r="15" s="1" customFormat="1" spans="1:40">
      <c r="A15" s="2"/>
      <c r="B15" s="2"/>
      <c r="C15" s="2"/>
      <c r="D15" s="2"/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  <c r="S15" s="2"/>
      <c r="T15" s="2"/>
      <c r="U15" s="2"/>
      <c r="AF15" s="2"/>
      <c r="AG15" s="2"/>
      <c r="AH15" s="2"/>
      <c r="AI15" s="2"/>
      <c r="AJ15" s="2"/>
      <c r="AK15" s="2"/>
      <c r="AL15" s="2"/>
      <c r="AM15" s="2"/>
      <c r="AN15" s="2"/>
    </row>
    <row r="16" s="1" customFormat="1" spans="1:40">
      <c r="A16" s="2"/>
      <c r="B16" s="2"/>
      <c r="C16" s="2"/>
      <c r="D16" s="2"/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  <c r="S16" s="2"/>
      <c r="T16" s="2"/>
      <c r="U16" s="2"/>
      <c r="AF16" s="2"/>
      <c r="AG16" s="2"/>
      <c r="AH16" s="2"/>
      <c r="AI16" s="2"/>
      <c r="AJ16" s="2"/>
      <c r="AK16" s="2"/>
      <c r="AL16" s="2"/>
      <c r="AM16" s="2"/>
      <c r="AN16" s="2"/>
    </row>
    <row r="17" s="1" customFormat="1" spans="1:40">
      <c r="A17" s="2"/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S17" s="2"/>
      <c r="T17" s="2"/>
      <c r="U17" s="2"/>
      <c r="AF17" s="2"/>
      <c r="AG17" s="2"/>
      <c r="AH17" s="2"/>
      <c r="AI17" s="2"/>
      <c r="AJ17" s="2"/>
      <c r="AK17" s="2"/>
      <c r="AL17" s="2"/>
      <c r="AM17" s="2"/>
      <c r="AN17" s="2"/>
    </row>
    <row r="18" s="1" customFormat="1" spans="1:40">
      <c r="A18" s="2"/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  <c r="S18" s="2"/>
      <c r="T18" s="2"/>
      <c r="U18" s="2"/>
      <c r="AF18" s="2"/>
      <c r="AG18" s="2"/>
      <c r="AH18" s="2"/>
      <c r="AI18" s="2"/>
      <c r="AJ18" s="2"/>
      <c r="AK18" s="2"/>
      <c r="AL18" s="2"/>
      <c r="AM18" s="2"/>
      <c r="AN18" s="2"/>
    </row>
    <row r="19" s="1" customFormat="1" spans="1:40">
      <c r="A19" s="2"/>
      <c r="B19" s="2"/>
      <c r="C19" s="2"/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</row>
    <row r="20" s="1" customFormat="1" spans="1:40">
      <c r="A20" s="2"/>
      <c r="B20" s="2"/>
      <c r="C20" s="2"/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</row>
    <row r="21" s="1" customFormat="1" spans="1:40">
      <c r="A21" s="2"/>
      <c r="B21" s="2"/>
      <c r="C21" s="2"/>
      <c r="D21" s="2"/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</row>
    <row r="22" s="1" customFormat="1" spans="1:40">
      <c r="A22" s="2"/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</row>
    <row r="23" s="1" customFormat="1" spans="1:40">
      <c r="A23" s="2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</row>
    <row r="24" s="1" customFormat="1" spans="1:40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</row>
    <row r="25" s="1" customFormat="1" spans="1:40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</row>
    <row r="26" s="1" customFormat="1" spans="1:40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AF26" s="2"/>
      <c r="AG26" s="2"/>
      <c r="AH26" s="2"/>
      <c r="AI26" s="2"/>
      <c r="AJ26" s="2"/>
      <c r="AK26" s="2"/>
      <c r="AL26" s="2"/>
      <c r="AM26" s="2"/>
      <c r="AN26" s="2"/>
    </row>
    <row r="27" s="1" customFormat="1" spans="1:40">
      <c r="A27" s="2"/>
      <c r="B27" s="2"/>
      <c r="C27" s="2"/>
      <c r="D27" s="2"/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AF27" s="2"/>
      <c r="AG27" s="2"/>
      <c r="AH27" s="2"/>
      <c r="AI27" s="2"/>
      <c r="AJ27" s="2"/>
      <c r="AK27" s="2"/>
      <c r="AL27" s="2"/>
      <c r="AM27" s="2"/>
      <c r="AN27" s="2"/>
    </row>
    <row r="28" s="1" customFormat="1" spans="1:40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AF28" s="2"/>
      <c r="AG28" s="2"/>
      <c r="AH28" s="2"/>
      <c r="AI28" s="2"/>
      <c r="AJ28" s="2"/>
      <c r="AK28" s="2"/>
      <c r="AL28" s="2"/>
      <c r="AM28" s="2"/>
      <c r="AN28" s="2"/>
    </row>
    <row r="29" s="1" customFormat="1" spans="1:40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AF29" s="2"/>
      <c r="AG29" s="2"/>
      <c r="AH29" s="2"/>
      <c r="AI29" s="2"/>
      <c r="AJ29" s="2"/>
      <c r="AK29" s="2"/>
      <c r="AL29" s="2"/>
      <c r="AM29" s="2"/>
      <c r="AN29" s="2"/>
    </row>
    <row r="30" s="1" customFormat="1" spans="1:40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R30" s="2"/>
      <c r="S30" s="2"/>
      <c r="T30" s="2"/>
      <c r="U30" s="2"/>
      <c r="AF30" s="2"/>
      <c r="AG30" s="2"/>
      <c r="AH30" s="2"/>
      <c r="AI30" s="2"/>
      <c r="AJ30" s="2"/>
      <c r="AK30" s="2"/>
      <c r="AL30" s="2"/>
      <c r="AM30" s="2"/>
      <c r="AN30" s="2"/>
    </row>
    <row r="31" s="1" customFormat="1" spans="1:40">
      <c r="A31" s="2"/>
      <c r="B31" s="2"/>
      <c r="C31" s="2"/>
      <c r="D31" s="2"/>
      <c r="E31" s="2"/>
      <c r="F31" s="2"/>
      <c r="G31" s="2"/>
      <c r="H31" s="2"/>
      <c r="I31" s="2"/>
      <c r="M31" s="2"/>
      <c r="N31" s="2"/>
      <c r="O31" s="2"/>
      <c r="P31" s="2"/>
      <c r="Q31" s="2"/>
      <c r="R31" s="2"/>
      <c r="S31" s="2"/>
      <c r="T31" s="2"/>
      <c r="U31" s="2"/>
      <c r="AF31" s="2"/>
      <c r="AG31" s="2"/>
      <c r="AH31" s="2"/>
      <c r="AI31" s="2"/>
      <c r="AJ31" s="2"/>
      <c r="AK31" s="2"/>
      <c r="AL31" s="2"/>
      <c r="AM31" s="2"/>
      <c r="AN31" s="2"/>
    </row>
    <row r="32" s="1" customFormat="1" spans="1:40">
      <c r="A32" s="2"/>
      <c r="B32" s="2"/>
      <c r="C32" s="2"/>
      <c r="D32" s="2"/>
      <c r="E32" s="2"/>
      <c r="F32" s="2"/>
      <c r="G32" s="2"/>
      <c r="H32" s="2"/>
      <c r="I32" s="2"/>
      <c r="M32" s="2"/>
      <c r="N32" s="2"/>
      <c r="O32" s="2"/>
      <c r="P32" s="2"/>
      <c r="Q32" s="2"/>
      <c r="R32" s="2"/>
      <c r="S32" s="2"/>
      <c r="T32" s="2"/>
      <c r="U32" s="2"/>
      <c r="AF32" s="2"/>
      <c r="AG32" s="2"/>
      <c r="AH32" s="2"/>
      <c r="AI32" s="2"/>
      <c r="AJ32" s="2"/>
      <c r="AK32" s="2"/>
      <c r="AL32" s="2"/>
      <c r="AM32" s="2"/>
      <c r="AN32" s="2"/>
    </row>
    <row r="33" s="1" customFormat="1" spans="1:40">
      <c r="A33" s="2"/>
      <c r="B33" s="2"/>
      <c r="C33" s="2"/>
      <c r="D33" s="2"/>
      <c r="E33" s="2"/>
      <c r="F33" s="2"/>
      <c r="G33" s="2"/>
      <c r="H33" s="2"/>
      <c r="I33" s="2"/>
      <c r="M33" s="2"/>
      <c r="N33" s="2"/>
      <c r="O33" s="2"/>
      <c r="P33" s="2"/>
      <c r="Q33" s="2"/>
      <c r="R33" s="2"/>
      <c r="S33" s="2"/>
      <c r="T33" s="2"/>
      <c r="U33" s="2"/>
      <c r="AF33" s="2"/>
      <c r="AG33" s="2"/>
      <c r="AH33" s="2"/>
      <c r="AI33" s="2"/>
      <c r="AJ33" s="2"/>
      <c r="AK33" s="2"/>
      <c r="AL33" s="2"/>
      <c r="AM33" s="2"/>
      <c r="AN33" s="2"/>
    </row>
    <row r="34" s="1" customFormat="1" spans="1:40">
      <c r="A34" s="2"/>
      <c r="B34" s="2"/>
      <c r="C34" s="2"/>
      <c r="D34" s="2"/>
      <c r="E34" s="2"/>
      <c r="F34" s="2"/>
      <c r="G34" s="2"/>
      <c r="H34" s="2"/>
      <c r="I34" s="2"/>
      <c r="M34" s="2"/>
      <c r="N34" s="2"/>
      <c r="O34" s="2"/>
      <c r="P34" s="2"/>
      <c r="Q34" s="2"/>
      <c r="R34" s="2"/>
      <c r="S34" s="2"/>
      <c r="T34" s="2"/>
      <c r="U34" s="2"/>
      <c r="AF34" s="2"/>
      <c r="AG34" s="2"/>
      <c r="AH34" s="2"/>
      <c r="AI34" s="2"/>
      <c r="AJ34" s="2"/>
      <c r="AK34" s="2"/>
      <c r="AL34" s="2"/>
      <c r="AM34" s="2"/>
      <c r="AN34" s="2"/>
    </row>
    <row r="35" s="1" customFormat="1" spans="1:40">
      <c r="A35" s="2"/>
      <c r="B35" s="2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  <c r="S35" s="2"/>
      <c r="T35" s="2"/>
      <c r="U35" s="2"/>
      <c r="AF35" s="2"/>
      <c r="AG35" s="2"/>
      <c r="AH35" s="2"/>
      <c r="AI35" s="2"/>
      <c r="AJ35" s="2"/>
      <c r="AK35" s="2"/>
      <c r="AL35" s="2"/>
      <c r="AM35" s="2"/>
      <c r="AN35" s="2"/>
    </row>
    <row r="36" s="1" customFormat="1" spans="1:40">
      <c r="A36" s="2"/>
      <c r="B36" s="2"/>
      <c r="C36" s="2"/>
      <c r="D36" s="2"/>
      <c r="E36" s="2"/>
      <c r="F36" s="2"/>
      <c r="G36" s="2"/>
      <c r="H36" s="2"/>
      <c r="I36" s="2"/>
      <c r="M36" s="2"/>
      <c r="N36" s="2"/>
      <c r="O36" s="2"/>
      <c r="P36" s="2"/>
      <c r="Q36" s="2"/>
      <c r="R36" s="2"/>
      <c r="T36" s="2"/>
      <c r="U36" s="2"/>
      <c r="AF36" s="2"/>
      <c r="AG36" s="2"/>
      <c r="AH36" s="2"/>
      <c r="AI36" s="2"/>
      <c r="AJ36" s="2"/>
      <c r="AK36" s="2"/>
      <c r="AL36" s="2"/>
      <c r="AM36" s="2"/>
      <c r="AN36" s="2"/>
    </row>
    <row r="37" s="1" customFormat="1" spans="1:40">
      <c r="A37" s="2"/>
      <c r="B37" s="2"/>
      <c r="C37" s="2"/>
      <c r="D37" s="2"/>
      <c r="E37" s="2"/>
      <c r="F37" s="2"/>
      <c r="G37" s="2"/>
      <c r="H37" s="2"/>
      <c r="I37" s="2"/>
      <c r="M37" s="2"/>
      <c r="N37" s="2"/>
      <c r="O37" s="2"/>
      <c r="P37" s="2"/>
      <c r="Q37" s="2"/>
      <c r="R37" s="2"/>
      <c r="S37" s="2"/>
      <c r="T37" s="2"/>
      <c r="U37" s="2"/>
      <c r="W37" s="2"/>
      <c r="AF37" s="2"/>
      <c r="AG37" s="2"/>
      <c r="AH37" s="2"/>
      <c r="AI37" s="2"/>
      <c r="AJ37" s="2"/>
      <c r="AK37" s="2"/>
      <c r="AL37" s="2"/>
      <c r="AM37" s="2"/>
      <c r="AN37" s="2"/>
    </row>
    <row r="38" s="1" customFormat="1" spans="1:40">
      <c r="A38" s="2"/>
      <c r="B38" s="2"/>
      <c r="C38" s="2"/>
      <c r="D38" s="2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AF38" s="2"/>
      <c r="AG38" s="2"/>
      <c r="AH38" s="2"/>
      <c r="AI38" s="2"/>
      <c r="AJ38" s="2"/>
      <c r="AK38" s="2"/>
      <c r="AL38" s="2"/>
      <c r="AM38" s="2"/>
      <c r="AN38" s="2"/>
    </row>
    <row r="39" s="1" customFormat="1" spans="1:40">
      <c r="A39" s="2"/>
      <c r="B39" s="2"/>
      <c r="C39" s="2"/>
      <c r="D39" s="2"/>
      <c r="E39" s="2"/>
      <c r="F39" s="2"/>
      <c r="G39" s="2"/>
      <c r="H39" s="2"/>
      <c r="I39" s="2"/>
      <c r="M39" s="2"/>
      <c r="N39" s="2"/>
      <c r="O39" s="2"/>
      <c r="P39" s="2"/>
      <c r="Q39" s="2"/>
      <c r="R39" s="2"/>
      <c r="S39" s="2"/>
      <c r="T39" s="2"/>
      <c r="U39" s="2"/>
      <c r="AF39" s="2"/>
      <c r="AG39" s="2"/>
      <c r="AH39" s="2"/>
      <c r="AI39" s="2"/>
      <c r="AJ39" s="2"/>
      <c r="AK39" s="2"/>
      <c r="AL39" s="2"/>
      <c r="AM39" s="2"/>
      <c r="AN39" s="2"/>
    </row>
    <row r="40" s="1" customFormat="1" spans="1:40">
      <c r="A40" s="2"/>
      <c r="B40" s="2"/>
      <c r="C40" s="2"/>
      <c r="D40" s="2"/>
      <c r="E40" s="2"/>
      <c r="F40" s="2"/>
      <c r="G40" s="2"/>
      <c r="H40" s="2"/>
      <c r="I40" s="2"/>
      <c r="M40" s="2"/>
      <c r="N40" s="2"/>
      <c r="O40" s="2"/>
      <c r="P40" s="2"/>
      <c r="Q40" s="2"/>
      <c r="R40" s="2"/>
      <c r="S40" s="2"/>
      <c r="T40" s="2"/>
      <c r="U40" s="2"/>
      <c r="AF40" s="2"/>
      <c r="AG40" s="2"/>
      <c r="AH40" s="2"/>
      <c r="AI40" s="2"/>
      <c r="AJ40" s="2"/>
      <c r="AK40" s="2"/>
      <c r="AL40" s="2"/>
      <c r="AM40" s="2"/>
      <c r="AN40" s="2"/>
    </row>
    <row r="41" s="1" customFormat="1" spans="1:1">
      <c r="A41" s="2"/>
    </row>
    <row r="42" s="1" customFormat="1" spans="1:1">
      <c r="A42" s="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反正我也没差</cp:lastModifiedBy>
  <dcterms:created xsi:type="dcterms:W3CDTF">2022-03-17T01:58:00Z</dcterms:created>
  <dcterms:modified xsi:type="dcterms:W3CDTF">2022-05-08T03:12:16Z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3765B6C76C6A496CBA040890845E26C2</vt:lpwstr>
  </property>
  <property fmtid="{D5CDD505-2E9C-101B-9397-08002B2CF9AE}" pid="3" name="KSOProductBuildVer">
    <vt:lpwstr>2052-11.8.6.8556</vt:lpwstr>
  </property>
  <property fmtid="{D5CDD505-2E9C-101B-9397-08002B2CF9AE}" pid="4" name="KSOTemplateUUID">
    <vt:lpwstr>v1.0_mb_4h6Qgyejg49ZXe+8JMYPQw==</vt:lpwstr>
  </property>
</Properties>
</file>