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F:\工作学习计划表\"/>
    </mc:Choice>
  </mc:AlternateContent>
  <xr:revisionPtr revIDLastSave="0" documentId="13_ncr:1_{904E3BDF-0CC6-4CC2-9D0F-1359949501E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使用说明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Z15" i="1" l="1"/>
  <c r="H17" i="1"/>
  <c r="AE33" i="1" a="1"/>
  <c r="AE33" i="1" s="1"/>
  <c r="AD33" i="1" a="1"/>
  <c r="AD33" i="1" s="1"/>
  <c r="AC33" i="1" a="1"/>
  <c r="AC33" i="1" s="1"/>
  <c r="AB33" i="1" a="1"/>
  <c r="AB33" i="1" s="1"/>
  <c r="AA33" i="1" a="1"/>
  <c r="AA33" i="1" s="1"/>
  <c r="Z33" i="1" a="1"/>
  <c r="Z33" i="1" s="1"/>
  <c r="W33" i="1"/>
  <c r="V33" i="1"/>
  <c r="U33" i="1"/>
  <c r="T33" i="1"/>
  <c r="S33" i="1"/>
  <c r="R33" i="1"/>
  <c r="AE32" i="1" a="1"/>
  <c r="AE32" i="1" s="1"/>
  <c r="AD32" i="1" a="1"/>
  <c r="AD32" i="1" s="1"/>
  <c r="AC32" i="1" a="1"/>
  <c r="AC32" i="1" s="1"/>
  <c r="AB32" i="1" a="1"/>
  <c r="AB32" i="1" s="1"/>
  <c r="AA32" i="1" a="1"/>
  <c r="AA32" i="1" s="1"/>
  <c r="Z32" i="1" a="1"/>
  <c r="Z32" i="1" s="1"/>
  <c r="W32" i="1"/>
  <c r="V32" i="1"/>
  <c r="U32" i="1"/>
  <c r="T32" i="1"/>
  <c r="S32" i="1"/>
  <c r="R32" i="1"/>
  <c r="AE31" i="1" a="1"/>
  <c r="AE31" i="1" s="1"/>
  <c r="AD31" i="1" a="1"/>
  <c r="AD31" i="1" s="1"/>
  <c r="AC31" i="1" a="1"/>
  <c r="AC31" i="1" s="1"/>
  <c r="AB31" i="1" a="1"/>
  <c r="AB31" i="1" s="1"/>
  <c r="AA31" i="1" a="1"/>
  <c r="AA31" i="1" s="1"/>
  <c r="Z31" i="1" a="1"/>
  <c r="Z31" i="1" s="1"/>
  <c r="W31" i="1"/>
  <c r="V31" i="1"/>
  <c r="U31" i="1"/>
  <c r="T31" i="1"/>
  <c r="S31" i="1"/>
  <c r="R31" i="1"/>
  <c r="AE30" i="1" a="1"/>
  <c r="AE30" i="1" s="1"/>
  <c r="AD30" i="1" a="1"/>
  <c r="AD30" i="1" s="1"/>
  <c r="AC30" i="1" a="1"/>
  <c r="AC30" i="1" s="1"/>
  <c r="AB30" i="1" a="1"/>
  <c r="AB30" i="1" s="1"/>
  <c r="AA30" i="1" a="1"/>
  <c r="AA30" i="1" s="1"/>
  <c r="Z30" i="1" a="1"/>
  <c r="Z30" i="1" s="1"/>
  <c r="W30" i="1"/>
  <c r="V30" i="1"/>
  <c r="U30" i="1"/>
  <c r="T30" i="1"/>
  <c r="S30" i="1"/>
  <c r="R30" i="1"/>
  <c r="AE29" i="1" a="1"/>
  <c r="AE29" i="1" s="1"/>
  <c r="AD29" i="1" a="1"/>
  <c r="AD29" i="1" s="1"/>
  <c r="AC29" i="1" a="1"/>
  <c r="AC29" i="1" s="1"/>
  <c r="AB29" i="1" a="1"/>
  <c r="AB29" i="1" s="1"/>
  <c r="AA29" i="1" a="1"/>
  <c r="AA29" i="1" s="1"/>
  <c r="Z29" i="1" a="1"/>
  <c r="Z29" i="1" s="1"/>
  <c r="W29" i="1"/>
  <c r="V29" i="1"/>
  <c r="U29" i="1"/>
  <c r="T29" i="1"/>
  <c r="S29" i="1"/>
  <c r="R29" i="1"/>
  <c r="AE28" i="1" a="1"/>
  <c r="AE28" i="1" s="1"/>
  <c r="AD28" i="1" a="1"/>
  <c r="AD28" i="1" s="1"/>
  <c r="AC28" i="1" a="1"/>
  <c r="AC28" i="1" s="1"/>
  <c r="AB28" i="1" a="1"/>
  <c r="AB28" i="1" s="1"/>
  <c r="AA28" i="1" a="1"/>
  <c r="AA28" i="1" s="1"/>
  <c r="Z28" i="1" a="1"/>
  <c r="Z28" i="1" s="1"/>
  <c r="W28" i="1"/>
  <c r="V28" i="1"/>
  <c r="U28" i="1"/>
  <c r="T28" i="1"/>
  <c r="S28" i="1"/>
  <c r="R28" i="1"/>
  <c r="AE27" i="1" a="1"/>
  <c r="AE27" i="1" s="1"/>
  <c r="AD27" i="1" a="1"/>
  <c r="AD27" i="1" s="1"/>
  <c r="AC27" i="1" a="1"/>
  <c r="AC27" i="1" s="1"/>
  <c r="AB27" i="1" a="1"/>
  <c r="AB27" i="1" s="1"/>
  <c r="AA27" i="1" a="1"/>
  <c r="AA27" i="1" s="1"/>
  <c r="Z27" i="1" a="1"/>
  <c r="Z27" i="1" s="1"/>
  <c r="D32" i="1" s="1"/>
  <c r="W27" i="1"/>
  <c r="V27" i="1"/>
  <c r="U27" i="1"/>
  <c r="T27" i="1"/>
  <c r="S27" i="1"/>
  <c r="R27" i="1"/>
  <c r="AE26" i="1" a="1"/>
  <c r="AE26" i="1" s="1"/>
  <c r="AD26" i="1" a="1"/>
  <c r="AD26" i="1" s="1"/>
  <c r="AC26" i="1" a="1"/>
  <c r="AC26" i="1" s="1"/>
  <c r="AB26" i="1" a="1"/>
  <c r="AB26" i="1" s="1"/>
  <c r="AA26" i="1" a="1"/>
  <c r="AA26" i="1" s="1"/>
  <c r="Z26" i="1" a="1"/>
  <c r="Z26" i="1" s="1"/>
  <c r="D31" i="1" s="1"/>
  <c r="W26" i="1"/>
  <c r="V26" i="1"/>
  <c r="U26" i="1"/>
  <c r="T26" i="1"/>
  <c r="S26" i="1"/>
  <c r="R26" i="1"/>
  <c r="AE25" i="1" a="1"/>
  <c r="AE25" i="1" s="1"/>
  <c r="AD25" i="1" a="1"/>
  <c r="AD25" i="1" s="1"/>
  <c r="AC25" i="1" a="1"/>
  <c r="AC25" i="1" s="1"/>
  <c r="AB25" i="1" a="1"/>
  <c r="AB25" i="1" s="1"/>
  <c r="AA25" i="1" a="1"/>
  <c r="AA25" i="1" s="1"/>
  <c r="Z25" i="1" a="1"/>
  <c r="Z25" i="1" s="1"/>
  <c r="D30" i="1" s="1"/>
  <c r="W25" i="1"/>
  <c r="V25" i="1"/>
  <c r="U25" i="1"/>
  <c r="T25" i="1"/>
  <c r="S25" i="1"/>
  <c r="R25" i="1"/>
  <c r="AE24" i="1" a="1"/>
  <c r="AE24" i="1" s="1"/>
  <c r="AD24" i="1" a="1"/>
  <c r="AD24" i="1" s="1"/>
  <c r="AC24" i="1" a="1"/>
  <c r="AC24" i="1" s="1"/>
  <c r="AB24" i="1" a="1"/>
  <c r="AB24" i="1" s="1"/>
  <c r="AA24" i="1" a="1"/>
  <c r="AA24" i="1" s="1"/>
  <c r="Z24" i="1" a="1"/>
  <c r="Z24" i="1" s="1"/>
  <c r="D29" i="1" s="1"/>
  <c r="W24" i="1"/>
  <c r="V24" i="1"/>
  <c r="U24" i="1"/>
  <c r="T24" i="1"/>
  <c r="S24" i="1"/>
  <c r="R24" i="1"/>
  <c r="AE23" i="1" a="1"/>
  <c r="AE23" i="1" s="1"/>
  <c r="AD23" i="1" a="1"/>
  <c r="AD23" i="1" s="1"/>
  <c r="AC23" i="1" a="1"/>
  <c r="AC23" i="1" s="1"/>
  <c r="AB23" i="1" a="1"/>
  <c r="AB23" i="1" s="1"/>
  <c r="AA23" i="1" a="1"/>
  <c r="AA23" i="1" s="1"/>
  <c r="Z23" i="1" a="1"/>
  <c r="Z23" i="1" s="1"/>
  <c r="D28" i="1" s="1"/>
  <c r="W23" i="1"/>
  <c r="V23" i="1"/>
  <c r="U23" i="1"/>
  <c r="T23" i="1"/>
  <c r="S23" i="1"/>
  <c r="R23" i="1"/>
  <c r="AE22" i="1" a="1"/>
  <c r="AE22" i="1" s="1"/>
  <c r="AD22" i="1" a="1"/>
  <c r="AD22" i="1" s="1"/>
  <c r="AC22" i="1" a="1"/>
  <c r="AC22" i="1" s="1"/>
  <c r="AB22" i="1" a="1"/>
  <c r="AB22" i="1" s="1"/>
  <c r="AA22" i="1" a="1"/>
  <c r="AA22" i="1" s="1"/>
  <c r="Z22" i="1" a="1"/>
  <c r="Z22" i="1" s="1"/>
  <c r="D27" i="1" s="1"/>
  <c r="W22" i="1"/>
  <c r="V22" i="1"/>
  <c r="U22" i="1"/>
  <c r="T22" i="1"/>
  <c r="S22" i="1"/>
  <c r="R22" i="1"/>
  <c r="AE21" i="1" a="1"/>
  <c r="AE21" i="1" s="1"/>
  <c r="AD21" i="1" a="1"/>
  <c r="AD21" i="1" s="1"/>
  <c r="AC21" i="1" a="1"/>
  <c r="AC21" i="1" s="1"/>
  <c r="AB21" i="1" a="1"/>
  <c r="AB21" i="1" s="1"/>
  <c r="AA21" i="1" a="1"/>
  <c r="AA21" i="1" s="1"/>
  <c r="Z21" i="1" a="1"/>
  <c r="Z21" i="1" s="1"/>
  <c r="D26" i="1" s="1"/>
  <c r="W21" i="1"/>
  <c r="V21" i="1"/>
  <c r="U21" i="1"/>
  <c r="T21" i="1"/>
  <c r="S21" i="1"/>
  <c r="R21" i="1"/>
  <c r="AE20" i="1" a="1"/>
  <c r="AE20" i="1" s="1"/>
  <c r="AD20" i="1" a="1"/>
  <c r="AD20" i="1" s="1"/>
  <c r="AC20" i="1" a="1"/>
  <c r="AC20" i="1" s="1"/>
  <c r="AB20" i="1" a="1"/>
  <c r="AB20" i="1" s="1"/>
  <c r="AA20" i="1" a="1"/>
  <c r="AA20" i="1" s="1"/>
  <c r="Z20" i="1" a="1"/>
  <c r="Z20" i="1" s="1"/>
  <c r="D25" i="1" s="1"/>
  <c r="W20" i="1"/>
  <c r="V20" i="1"/>
  <c r="U20" i="1"/>
  <c r="T20" i="1"/>
  <c r="S20" i="1"/>
  <c r="R20" i="1"/>
  <c r="AE19" i="1" a="1"/>
  <c r="AE19" i="1" s="1"/>
  <c r="AD19" i="1" a="1"/>
  <c r="AD19" i="1" s="1"/>
  <c r="AC19" i="1" a="1"/>
  <c r="AC19" i="1" s="1"/>
  <c r="AB19" i="1" a="1"/>
  <c r="AB19" i="1" s="1"/>
  <c r="AA19" i="1" a="1"/>
  <c r="AA19" i="1" s="1"/>
  <c r="Z19" i="1" a="1"/>
  <c r="Z19" i="1" s="1"/>
  <c r="D24" i="1" s="1"/>
  <c r="W19" i="1"/>
  <c r="V19" i="1"/>
  <c r="U19" i="1"/>
  <c r="T19" i="1"/>
  <c r="S19" i="1"/>
  <c r="R19" i="1"/>
  <c r="AE18" i="1" a="1"/>
  <c r="AE18" i="1" s="1"/>
  <c r="AD18" i="1" a="1"/>
  <c r="AD18" i="1" s="1"/>
  <c r="AC18" i="1" a="1"/>
  <c r="AC18" i="1" s="1"/>
  <c r="AB18" i="1" a="1"/>
  <c r="AB18" i="1" s="1"/>
  <c r="AA18" i="1" a="1"/>
  <c r="AA18" i="1" s="1"/>
  <c r="Z18" i="1" a="1"/>
  <c r="Z18" i="1" s="1"/>
  <c r="D23" i="1" s="1"/>
  <c r="W18" i="1"/>
  <c r="V18" i="1"/>
  <c r="U18" i="1"/>
  <c r="T18" i="1"/>
  <c r="S18" i="1"/>
  <c r="R18" i="1"/>
  <c r="H18" i="1"/>
  <c r="H19" i="1" s="1"/>
  <c r="AE17" i="1" a="1"/>
  <c r="AE17" i="1" s="1"/>
  <c r="AD17" i="1" a="1"/>
  <c r="AD17" i="1" s="1"/>
  <c r="AC17" i="1" a="1"/>
  <c r="AC17" i="1" s="1"/>
  <c r="AB17" i="1" a="1"/>
  <c r="AB17" i="1" s="1"/>
  <c r="AA17" i="1" a="1"/>
  <c r="AA17" i="1" s="1"/>
  <c r="Z17" i="1" a="1"/>
  <c r="Z17" i="1" s="1"/>
  <c r="D22" i="1" s="1"/>
  <c r="W17" i="1"/>
  <c r="V17" i="1"/>
  <c r="U17" i="1"/>
  <c r="T17" i="1"/>
  <c r="S17" i="1"/>
  <c r="R17" i="1"/>
  <c r="W16" i="1"/>
  <c r="V16" i="1"/>
  <c r="U16" i="1"/>
  <c r="T16" i="1"/>
  <c r="S16" i="1"/>
  <c r="R16" i="1"/>
  <c r="AA15" i="1"/>
  <c r="W15" i="1"/>
  <c r="V15" i="1"/>
  <c r="U15" i="1"/>
  <c r="T15" i="1"/>
  <c r="S15" i="1"/>
  <c r="R15" i="1"/>
  <c r="W14" i="1"/>
  <c r="V14" i="1"/>
  <c r="U14" i="1"/>
  <c r="T14" i="1"/>
  <c r="S14" i="1"/>
  <c r="R14" i="1"/>
  <c r="W13" i="1"/>
  <c r="V13" i="1"/>
  <c r="U13" i="1"/>
  <c r="T13" i="1"/>
  <c r="S13" i="1"/>
  <c r="R13" i="1"/>
  <c r="W12" i="1"/>
  <c r="V12" i="1"/>
  <c r="U12" i="1"/>
  <c r="T12" i="1"/>
  <c r="S12" i="1"/>
  <c r="R12" i="1"/>
  <c r="W11" i="1"/>
  <c r="V11" i="1"/>
  <c r="U11" i="1"/>
  <c r="T11" i="1"/>
  <c r="S11" i="1"/>
  <c r="R11" i="1"/>
  <c r="W10" i="1"/>
  <c r="V10" i="1"/>
  <c r="U10" i="1"/>
  <c r="T10" i="1"/>
  <c r="S10" i="1"/>
  <c r="R10" i="1"/>
  <c r="W9" i="1"/>
  <c r="V9" i="1"/>
  <c r="U9" i="1"/>
  <c r="T9" i="1"/>
  <c r="S9" i="1"/>
  <c r="R9" i="1"/>
  <c r="D8" i="1"/>
  <c r="E8" i="1" s="1"/>
  <c r="F8" i="1" s="1"/>
  <c r="G8" i="1" s="1"/>
  <c r="H8" i="1" s="1"/>
  <c r="I8" i="1" s="1"/>
  <c r="J8" i="1" s="1"/>
  <c r="D9" i="1" s="1"/>
  <c r="E9" i="1" s="1"/>
  <c r="F9" i="1" s="1"/>
  <c r="G9" i="1" s="1"/>
  <c r="H9" i="1" s="1"/>
  <c r="I9" i="1" s="1"/>
  <c r="J9" i="1" s="1"/>
  <c r="D10" i="1" s="1"/>
  <c r="E10" i="1" s="1"/>
  <c r="F10" i="1" s="1"/>
  <c r="G10" i="1" s="1"/>
  <c r="H10" i="1" s="1"/>
  <c r="I10" i="1" s="1"/>
  <c r="J10" i="1" s="1"/>
  <c r="D11" i="1" s="1"/>
  <c r="E11" i="1" s="1"/>
  <c r="F11" i="1" s="1"/>
  <c r="G11" i="1" s="1"/>
  <c r="H11" i="1" s="1"/>
  <c r="I11" i="1" s="1"/>
  <c r="J11" i="1" s="1"/>
  <c r="D12" i="1" s="1"/>
  <c r="E12" i="1" s="1"/>
  <c r="F12" i="1" s="1"/>
  <c r="G12" i="1" s="1"/>
  <c r="H12" i="1" s="1"/>
  <c r="I12" i="1" s="1"/>
  <c r="J12" i="1" s="1"/>
  <c r="D13" i="1" s="1"/>
  <c r="E13" i="1" s="1"/>
  <c r="F13" i="1" s="1"/>
  <c r="G13" i="1" s="1"/>
  <c r="H13" i="1" s="1"/>
  <c r="I13" i="1" s="1"/>
  <c r="J13" i="1" s="1"/>
  <c r="H23" i="1" l="1"/>
  <c r="J23" i="1" s="1"/>
  <c r="H28" i="1"/>
  <c r="J28" i="1" s="1"/>
  <c r="H25" i="1"/>
  <c r="J25" i="1" s="1"/>
  <c r="H22" i="1"/>
  <c r="J22" i="1" s="1"/>
  <c r="H30" i="1"/>
  <c r="J30" i="1" s="1"/>
  <c r="H33" i="1"/>
  <c r="J33" i="1" s="1"/>
  <c r="H27" i="1"/>
  <c r="J27" i="1" s="1"/>
  <c r="H32" i="1"/>
  <c r="J32" i="1" s="1"/>
  <c r="H24" i="1"/>
  <c r="J24" i="1" s="1"/>
  <c r="H29" i="1"/>
  <c r="J29" i="1" s="1"/>
  <c r="H26" i="1"/>
  <c r="J26" i="1" s="1"/>
  <c r="H31" i="1"/>
  <c r="J31" i="1" s="1"/>
  <c r="Z14" i="1"/>
  <c r="Z13" i="1" l="1"/>
  <c r="AA14" i="1"/>
  <c r="AA13" i="1" l="1"/>
  <c r="Z12" i="1"/>
  <c r="AA12" i="1" l="1"/>
  <c r="Z11" i="1"/>
  <c r="Z10" i="1" l="1"/>
  <c r="Z9" i="1" s="1"/>
  <c r="AA11" i="1"/>
  <c r="AA10" i="1" l="1"/>
  <c r="AA9" i="1"/>
</calcChain>
</file>

<file path=xl/sharedStrings.xml><?xml version="1.0" encoding="utf-8"?>
<sst xmlns="http://schemas.openxmlformats.org/spreadsheetml/2006/main" count="50" uniqueCount="29">
  <si>
    <t>通用学习计划表-番茄计划表</t>
  </si>
  <si>
    <t>年</t>
  </si>
  <si>
    <t>月</t>
  </si>
  <si>
    <t>每5分钟为一个番茄钟，每次学习最多设置5个番茄钟，不到5分钟不计算</t>
  </si>
  <si>
    <t>日</t>
  </si>
  <si>
    <t>一</t>
  </si>
  <si>
    <t>二</t>
  </si>
  <si>
    <t>三</t>
  </si>
  <si>
    <t>四</t>
  </si>
  <si>
    <t>五</t>
  </si>
  <si>
    <t>六</t>
  </si>
  <si>
    <t>日期</t>
  </si>
  <si>
    <t>学习项目</t>
  </si>
  <si>
    <t>学习时间(min)</t>
  </si>
  <si>
    <t>学习番茄数</t>
  </si>
  <si>
    <t>完成率</t>
  </si>
  <si>
    <t>备注</t>
  </si>
  <si>
    <t>本周番茄数统计表</t>
  </si>
  <si>
    <t>计划</t>
  </si>
  <si>
    <t>实际</t>
  </si>
  <si>
    <t>番茄数</t>
  </si>
  <si>
    <t>记忆S单元单词</t>
  </si>
  <si>
    <t>Y单元听写单词</t>
  </si>
  <si>
    <t>A课外书阅读</t>
  </si>
  <si>
    <t>课外书题目练习</t>
  </si>
  <si>
    <t>今日学习计划总结表</t>
  </si>
  <si>
    <t>今日计划番茄数</t>
  </si>
  <si>
    <t>今日实际番茄数</t>
  </si>
  <si>
    <t>今日完成率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</si>
</sst>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8" formatCode="d"/>
    <numFmt numFmtId="179" formatCode="m/d;@"/>
  </numFmts>
  <fonts count="18">
    <font>
      <sz val="11"/>
      <color theme="1"/>
      <name val="汉仪旗黑-55简"/>
      <charset val="134"/>
    </font>
    <font>
      <sz val="11"/>
      <color theme="1"/>
      <name val="宋体"/>
      <family val="3"/>
      <charset val="134"/>
      <scheme val="minor"/>
    </font>
    <font>
      <sz val="11"/>
      <name val="汉仪旗黑-55简"/>
      <charset val="134"/>
    </font>
    <font>
      <b/>
      <sz val="22"/>
      <name val="汉仪旗黑-55简"/>
      <charset val="134"/>
    </font>
    <font>
      <sz val="22"/>
      <name val="汉仪旗黑-55简"/>
      <charset val="134"/>
    </font>
    <font>
      <sz val="22"/>
      <name val="汉仪字研卡通W"/>
      <charset val="134"/>
    </font>
    <font>
      <sz val="16"/>
      <color theme="1" tint="0.14999847407452621"/>
      <name val="汉仪旗黑-55简"/>
      <charset val="134"/>
    </font>
    <font>
      <b/>
      <sz val="12"/>
      <color theme="0"/>
      <name val="汉仪旗黑-55简"/>
      <charset val="134"/>
    </font>
    <font>
      <sz val="12"/>
      <color theme="0"/>
      <name val="汉仪旗黑-55简"/>
      <charset val="134"/>
    </font>
    <font>
      <sz val="16"/>
      <color theme="1"/>
      <name val="汉仪旗黑-55简"/>
      <charset val="134"/>
    </font>
    <font>
      <sz val="11"/>
      <color theme="1" tint="0.14999847407452621"/>
      <name val="汉仪旗黑-55简"/>
      <charset val="134"/>
    </font>
    <font>
      <sz val="20"/>
      <name val="汉仪旗黑-55简"/>
      <charset val="134"/>
    </font>
    <font>
      <sz val="12"/>
      <name val="汉仪旗黑-55简"/>
      <charset val="134"/>
    </font>
    <font>
      <sz val="11"/>
      <color theme="0" tint="-0.499984740745262"/>
      <name val="汉仪旗黑-55简"/>
      <charset val="134"/>
    </font>
    <font>
      <sz val="12"/>
      <color theme="1" tint="0.14999847407452621"/>
      <name val="汉仪旗黑-55简"/>
      <charset val="134"/>
    </font>
    <font>
      <sz val="11"/>
      <color theme="0"/>
      <name val="汉仪旗黑-55简"/>
      <charset val="134"/>
    </font>
    <font>
      <sz val="11"/>
      <color theme="1"/>
      <name val="汉仪旗黑-55简"/>
      <charset val="134"/>
    </font>
    <font>
      <sz val="9"/>
      <name val="汉仪旗黑-55简"/>
      <charset val="134"/>
    </font>
  </fonts>
  <fills count="7">
    <fill>
      <patternFill patternType="none"/>
    </fill>
    <fill>
      <patternFill patternType="gray125"/>
    </fill>
    <fill>
      <gradientFill>
        <stop position="0">
          <color theme="0"/>
        </stop>
        <stop position="1">
          <color theme="0" tint="-0.14999847407452621"/>
        </stop>
      </gradientFill>
    </fill>
    <fill>
      <patternFill patternType="solid">
        <fgColor theme="0"/>
        <bgColor indexed="64"/>
      </patternFill>
    </fill>
    <fill>
      <patternFill patternType="solid">
        <fgColor rgb="FF8FBAAA"/>
        <bgColor indexed="64"/>
      </patternFill>
    </fill>
    <fill>
      <patternFill patternType="solid">
        <fgColor theme="0" tint="-4.9989318521683403E-2"/>
        <bgColor indexed="64"/>
      </patternFill>
    </fill>
    <fill>
      <gradientFill>
        <stop position="0">
          <color theme="0" tint="-0.14999847407452621"/>
        </stop>
        <stop position="1">
          <color theme="0"/>
        </stop>
      </gradientFill>
    </fill>
  </fills>
  <borders count="1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rgb="FFD6D6D6"/>
      </left>
      <right style="thin">
        <color rgb="FFD6D6D6"/>
      </right>
      <top/>
      <bottom style="thin">
        <color rgb="FFD6D6D6"/>
      </bottom>
      <diagonal/>
    </border>
    <border>
      <left style="thin">
        <color rgb="FFD6D6D6"/>
      </left>
      <right/>
      <top/>
      <bottom style="thin">
        <color rgb="FFD6D6D6"/>
      </bottom>
      <diagonal/>
    </border>
    <border>
      <left style="thin">
        <color rgb="FFD6D6D6"/>
      </left>
      <right style="thin">
        <color rgb="FFD6D6D6"/>
      </right>
      <top style="thin">
        <color rgb="FFD6D6D6"/>
      </top>
      <bottom style="thin">
        <color rgb="FFD6D6D6"/>
      </bottom>
      <diagonal/>
    </border>
    <border>
      <left style="thin">
        <color rgb="FFD6D6D6"/>
      </left>
      <right/>
      <top style="thin">
        <color rgb="FFD6D6D6"/>
      </top>
      <bottom style="thin">
        <color rgb="FFD6D6D6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rgb="FFD6D6D6"/>
      </left>
      <right style="thin">
        <color theme="0" tint="-4.9989318521683403E-2"/>
      </right>
      <top/>
      <bottom style="thin">
        <color rgb="FFD6D6D6"/>
      </bottom>
      <diagonal/>
    </border>
    <border>
      <left style="thin">
        <color theme="0" tint="-4.9989318521683403E-2"/>
      </left>
      <right style="thin">
        <color theme="0" tint="-4.9989318521683403E-2"/>
      </right>
      <top/>
      <bottom style="thin">
        <color rgb="FFD6D6D6"/>
      </bottom>
      <diagonal/>
    </border>
    <border>
      <left style="thin">
        <color theme="0" tint="-4.9989318521683403E-2"/>
      </left>
      <right style="thin">
        <color rgb="FFD6D6D6"/>
      </right>
      <top/>
      <bottom style="thin">
        <color rgb="FFD6D6D6"/>
      </bottom>
      <diagonal/>
    </border>
    <border>
      <left style="thin">
        <color rgb="FFCBCBCB"/>
      </left>
      <right style="thin">
        <color rgb="FFCBCBCB"/>
      </right>
      <top style="thin">
        <color rgb="FFCBCBCB"/>
      </top>
      <bottom style="thin">
        <color rgb="FFCBCBCB"/>
      </bottom>
      <diagonal/>
    </border>
    <border>
      <left style="thin">
        <color rgb="FFCBCBCB"/>
      </left>
      <right style="thin">
        <color rgb="FFCBCBCB"/>
      </right>
      <top/>
      <bottom style="thin">
        <color rgb="FFCBCBCB"/>
      </bottom>
      <diagonal/>
    </border>
  </borders>
  <cellStyleXfs count="2">
    <xf numFmtId="0" fontId="0" fillId="0" borderId="0">
      <alignment vertical="center"/>
    </xf>
    <xf numFmtId="9" fontId="16" fillId="0" borderId="0" applyFont="0" applyFill="0" applyBorder="0" applyAlignment="0" applyProtection="0">
      <alignment vertical="center"/>
    </xf>
  </cellStyleXfs>
  <cellXfs count="72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10" fontId="0" fillId="0" borderId="0" xfId="1" applyNumberFormat="1" applyFont="1" applyFill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178" fontId="7" fillId="4" borderId="1" xfId="0" applyNumberFormat="1" applyFont="1" applyFill="1" applyBorder="1" applyAlignment="1">
      <alignment horizontal="center" vertical="center"/>
    </xf>
    <xf numFmtId="178" fontId="2" fillId="5" borderId="2" xfId="0" applyNumberFormat="1" applyFont="1" applyFill="1" applyBorder="1" applyAlignment="1">
      <alignment horizontal="center" vertical="center"/>
    </xf>
    <xf numFmtId="178" fontId="2" fillId="5" borderId="3" xfId="0" applyNumberFormat="1" applyFont="1" applyFill="1" applyBorder="1" applyAlignment="1">
      <alignment horizontal="center" vertical="center"/>
    </xf>
    <xf numFmtId="178" fontId="2" fillId="5" borderId="4" xfId="0" applyNumberFormat="1" applyFont="1" applyFill="1" applyBorder="1" applyAlignment="1">
      <alignment horizontal="center" vertical="center"/>
    </xf>
    <xf numFmtId="178" fontId="2" fillId="5" borderId="1" xfId="0" applyNumberFormat="1" applyFont="1" applyFill="1" applyBorder="1" applyAlignment="1">
      <alignment horizontal="center" vertical="center"/>
    </xf>
    <xf numFmtId="178" fontId="2" fillId="5" borderId="5" xfId="0" applyNumberFormat="1" applyFont="1" applyFill="1" applyBorder="1" applyAlignment="1">
      <alignment horizontal="center" vertical="center"/>
    </xf>
    <xf numFmtId="178" fontId="2" fillId="5" borderId="6" xfId="0" applyNumberFormat="1" applyFont="1" applyFill="1" applyBorder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178" fontId="2" fillId="5" borderId="0" xfId="0" applyNumberFormat="1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12" fillId="3" borderId="0" xfId="0" applyFont="1" applyFill="1" applyBorder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2" fillId="0" borderId="0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/>
    </xf>
    <xf numFmtId="178" fontId="2" fillId="5" borderId="7" xfId="0" applyNumberFormat="1" applyFont="1" applyFill="1" applyBorder="1" applyAlignment="1">
      <alignment horizontal="center" vertical="center"/>
    </xf>
    <xf numFmtId="178" fontId="2" fillId="5" borderId="8" xfId="0" applyNumberFormat="1" applyFont="1" applyFill="1" applyBorder="1" applyAlignment="1">
      <alignment horizontal="center" vertical="center"/>
    </xf>
    <xf numFmtId="178" fontId="2" fillId="0" borderId="0" xfId="0" applyNumberFormat="1" applyFont="1" applyFill="1" applyBorder="1" applyAlignment="1">
      <alignment horizontal="center" vertical="center"/>
    </xf>
    <xf numFmtId="14" fontId="2" fillId="0" borderId="9" xfId="0" applyNumberFormat="1" applyFont="1" applyFill="1" applyBorder="1" applyAlignment="1">
      <alignment horizontal="center" vertical="center"/>
    </xf>
    <xf numFmtId="0" fontId="10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14" fontId="2" fillId="0" borderId="11" xfId="0" applyNumberFormat="1" applyFont="1" applyFill="1" applyBorder="1" applyAlignment="1">
      <alignment horizontal="center" vertical="center"/>
    </xf>
    <xf numFmtId="0" fontId="10" fillId="0" borderId="11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178" fontId="2" fillId="5" borderId="13" xfId="0" applyNumberFormat="1" applyFont="1" applyFill="1" applyBorder="1" applyAlignment="1">
      <alignment horizontal="center" vertical="center"/>
    </xf>
    <xf numFmtId="178" fontId="2" fillId="3" borderId="0" xfId="0" applyNumberFormat="1" applyFont="1" applyFill="1" applyBorder="1" applyAlignment="1">
      <alignment horizontal="center" vertical="center"/>
    </xf>
    <xf numFmtId="178" fontId="14" fillId="5" borderId="0" xfId="0" applyNumberFormat="1" applyFont="1" applyFill="1" applyBorder="1" applyAlignment="1">
      <alignment vertical="center"/>
    </xf>
    <xf numFmtId="0" fontId="0" fillId="0" borderId="11" xfId="0" applyFont="1" applyFill="1" applyBorder="1" applyAlignment="1">
      <alignment horizontal="center" vertical="center"/>
    </xf>
    <xf numFmtId="0" fontId="0" fillId="0" borderId="12" xfId="0" applyFont="1" applyFill="1" applyBorder="1" applyAlignment="1">
      <alignment horizontal="center" vertical="center"/>
    </xf>
    <xf numFmtId="10" fontId="4" fillId="0" borderId="0" xfId="1" applyNumberFormat="1" applyFont="1" applyFill="1" applyAlignment="1">
      <alignment vertical="center"/>
    </xf>
    <xf numFmtId="10" fontId="2" fillId="0" borderId="0" xfId="1" applyNumberFormat="1" applyFont="1" applyFill="1" applyBorder="1" applyAlignment="1">
      <alignment horizontal="center" vertical="center"/>
    </xf>
    <xf numFmtId="0" fontId="13" fillId="0" borderId="0" xfId="0" applyFont="1" applyFill="1" applyAlignment="1">
      <alignment vertical="center"/>
    </xf>
    <xf numFmtId="10" fontId="13" fillId="0" borderId="0" xfId="1" applyNumberFormat="1" applyFont="1" applyFill="1" applyAlignment="1">
      <alignment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10" fontId="2" fillId="0" borderId="9" xfId="1" applyNumberFormat="1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179" fontId="0" fillId="0" borderId="17" xfId="0" applyNumberFormat="1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horizontal="center" vertical="center"/>
    </xf>
    <xf numFmtId="0" fontId="15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left" vertical="center"/>
    </xf>
    <xf numFmtId="0" fontId="6" fillId="3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left" vertical="center"/>
    </xf>
    <xf numFmtId="0" fontId="13" fillId="0" borderId="0" xfId="0" applyFont="1" applyFill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178" fontId="8" fillId="4" borderId="0" xfId="0" applyNumberFormat="1" applyFont="1" applyFill="1" applyBorder="1" applyAlignment="1">
      <alignment horizontal="center" vertical="center"/>
    </xf>
    <xf numFmtId="0" fontId="0" fillId="5" borderId="0" xfId="0" applyFont="1" applyFill="1" applyAlignment="1">
      <alignment horizontal="right" vertical="center"/>
    </xf>
    <xf numFmtId="0" fontId="9" fillId="5" borderId="0" xfId="0" applyFont="1" applyFill="1" applyAlignment="1">
      <alignment horizontal="left" vertical="center"/>
    </xf>
    <xf numFmtId="10" fontId="9" fillId="5" borderId="0" xfId="1" applyNumberFormat="1" applyFont="1" applyFill="1" applyAlignment="1">
      <alignment horizontal="left" vertical="center"/>
    </xf>
    <xf numFmtId="0" fontId="0" fillId="5" borderId="0" xfId="0" applyFont="1" applyFill="1" applyAlignment="1">
      <alignment horizontal="center" vertical="center"/>
    </xf>
    <xf numFmtId="178" fontId="8" fillId="4" borderId="1" xfId="0" applyNumberFormat="1" applyFont="1" applyFill="1" applyBorder="1" applyAlignment="1">
      <alignment horizontal="center" vertical="center"/>
    </xf>
    <xf numFmtId="178" fontId="2" fillId="5" borderId="0" xfId="0" applyNumberFormat="1" applyFont="1" applyFill="1" applyBorder="1" applyAlignment="1">
      <alignment horizontal="center" vertical="center"/>
    </xf>
    <xf numFmtId="178" fontId="10" fillId="5" borderId="0" xfId="0" applyNumberFormat="1" applyFont="1" applyFill="1" applyAlignment="1">
      <alignment horizontal="center" vertical="center"/>
    </xf>
    <xf numFmtId="10" fontId="8" fillId="4" borderId="1" xfId="1" applyNumberFormat="1" applyFont="1" applyFill="1" applyBorder="1" applyAlignment="1">
      <alignment horizontal="center" vertical="center"/>
    </xf>
  </cellXfs>
  <cellStyles count="2">
    <cellStyle name="百分比" xfId="1" builtinId="5"/>
    <cellStyle name="常规" xfId="0" builtinId="0"/>
  </cellStyles>
  <dxfs count="11">
    <dxf>
      <font>
        <color theme="0" tint="-4.9989318521683403E-2"/>
      </font>
    </dxf>
    <dxf>
      <font>
        <color rgb="FFF4F8FD"/>
      </font>
    </dxf>
    <dxf>
      <font>
        <color theme="0"/>
      </font>
      <fill>
        <gradientFill degree="90">
          <stop position="0">
            <color rgb="FF8FBAAA"/>
          </stop>
          <stop position="1">
            <color rgb="FF8FBAAA"/>
          </stop>
        </gradientFill>
      </fill>
    </dxf>
    <dxf>
      <font>
        <color rgb="FFF4F8FD"/>
      </font>
    </dxf>
    <dxf>
      <font>
        <color theme="0"/>
      </font>
      <fill>
        <gradientFill degree="90">
          <stop position="0">
            <color rgb="FF8FBAAA"/>
          </stop>
          <stop position="1">
            <color rgb="FF8FBAAA"/>
          </stop>
        </gradientFill>
      </fill>
    </dxf>
    <dxf>
      <font>
        <b/>
        <i val="0"/>
        <color rgb="FFC00000"/>
      </font>
    </dxf>
    <dxf>
      <font>
        <b/>
        <i val="0"/>
        <color rgb="FFC00000"/>
      </font>
    </dxf>
    <dxf>
      <font>
        <color theme="0"/>
      </font>
      <fill>
        <patternFill patternType="solid">
          <bgColor rgb="FFFF0000"/>
        </patternFill>
      </fill>
    </dxf>
    <dxf>
      <font>
        <color theme="0" tint="-4.9989318521683403E-2"/>
      </font>
    </dxf>
    <dxf>
      <font>
        <color theme="0" tint="-4.9989318521683403E-2"/>
      </font>
    </dxf>
    <dxf>
      <font>
        <color theme="0"/>
      </font>
      <fill>
        <patternFill patternType="solid">
          <bgColor rgb="FFFF0000"/>
        </patternFill>
      </fill>
    </dxf>
  </dxfs>
  <tableStyles count="0" defaultTableStyle="TableStyleMedium2" defaultPivotStyle="PivotStyleLight16"/>
  <colors>
    <mruColors>
      <color rgb="FFCBCBCB"/>
      <color rgb="FFD6D6D6"/>
      <color rgb="FFDCE9E4"/>
      <color rgb="FF8FBAA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2993389990557102"/>
          <c:y val="5.9026069847516002E-2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汉仪旗黑-55简" panose="00020600040101010101" charset="-128"/>
              <a:ea typeface="汉仪旗黑-55简" panose="00020600040101010101" charset="-128"/>
              <a:cs typeface="汉仪旗黑-55简" panose="00020600040101010101" charset="-128"/>
              <a:sym typeface="汉仪旗黑-55简" panose="00020600040101010101" charset="-128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3.8715769593956603E-2"/>
          <c:y val="0.146581406787998"/>
          <c:w val="0.91690273843248304"/>
          <c:h val="0.62715199212985695"/>
        </c:manualLayout>
      </c:layout>
      <c:lineChart>
        <c:grouping val="standard"/>
        <c:varyColors val="0"/>
        <c:ser>
          <c:idx val="0"/>
          <c:order val="0"/>
          <c:tx>
            <c:strRef>
              <c:f>Sheet1!$AA$8</c:f>
              <c:strCache>
                <c:ptCount val="1"/>
                <c:pt idx="0">
                  <c:v>番茄数</c:v>
                </c:pt>
              </c:strCache>
            </c:strRef>
          </c:tx>
          <c:spPr>
            <a:ln w="12700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rgbClr val="C00000"/>
              </a:solidFill>
              <a:ln w="9525"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汉仪旗黑-55简" panose="00020600040101010101" charset="-128"/>
                    <a:ea typeface="汉仪旗黑-55简" panose="00020600040101010101" charset="-128"/>
                    <a:cs typeface="汉仪旗黑-55简" panose="00020600040101010101" charset="-128"/>
                    <a:sym typeface="汉仪旗黑-55简" panose="00020600040101010101" charset="-128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Sheet1!$Z$9:$Z$15</c:f>
              <c:numCache>
                <c:formatCode>m/d;@</c:formatCode>
                <c:ptCount val="7"/>
                <c:pt idx="0">
                  <c:v>44663</c:v>
                </c:pt>
                <c:pt idx="1">
                  <c:v>44664</c:v>
                </c:pt>
                <c:pt idx="2">
                  <c:v>44665</c:v>
                </c:pt>
                <c:pt idx="3">
                  <c:v>44666</c:v>
                </c:pt>
                <c:pt idx="4">
                  <c:v>44667</c:v>
                </c:pt>
                <c:pt idx="5">
                  <c:v>44668</c:v>
                </c:pt>
                <c:pt idx="6">
                  <c:v>44669</c:v>
                </c:pt>
              </c:numCache>
            </c:numRef>
          </c:cat>
          <c:val>
            <c:numRef>
              <c:f>Sheet1!$AA$9:$AA$15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8E99-4F1A-AA65-AE3F26B04A4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614323884"/>
        <c:axId val="729142483"/>
      </c:lineChart>
      <c:dateAx>
        <c:axId val="614323884"/>
        <c:scaling>
          <c:orientation val="minMax"/>
        </c:scaling>
        <c:delete val="0"/>
        <c:axPos val="b"/>
        <c:numFmt formatCode="m/d;@" sourceLinked="0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汉仪旗黑-55简" panose="00020600040101010101" charset="-128"/>
                <a:ea typeface="汉仪旗黑-55简" panose="00020600040101010101" charset="-128"/>
                <a:cs typeface="汉仪旗黑-55简" panose="00020600040101010101" charset="-128"/>
                <a:sym typeface="汉仪旗黑-55简" panose="00020600040101010101" charset="-128"/>
              </a:defRPr>
            </a:pPr>
            <a:endParaRPr lang="zh-CN"/>
          </a:p>
        </c:txPr>
        <c:crossAx val="729142483"/>
        <c:crosses val="autoZero"/>
        <c:auto val="1"/>
        <c:lblOffset val="100"/>
        <c:baseTimeUnit val="days"/>
      </c:dateAx>
      <c:valAx>
        <c:axId val="729142483"/>
        <c:scaling>
          <c:orientation val="minMax"/>
        </c:scaling>
        <c:delete val="1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6143238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lang="zh-CN">
          <a:latin typeface="汉仪旗黑-55简" panose="00020600040101010101" charset="-128"/>
          <a:ea typeface="汉仪旗黑-55简" panose="00020600040101010101" charset="-128"/>
          <a:cs typeface="汉仪旗黑-55简" panose="00020600040101010101" charset="-128"/>
          <a:sym typeface="汉仪旗黑-55简" panose="00020600040101010101" charset="-128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5" Type="http://schemas.openxmlformats.org/officeDocument/2006/relationships/image" Target="../media/image7.png"/><Relationship Id="rId4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88265</xdr:colOff>
      <xdr:row>0</xdr:row>
      <xdr:rowOff>86995</xdr:rowOff>
    </xdr:from>
    <xdr:to>
      <xdr:col>3</xdr:col>
      <xdr:colOff>290195</xdr:colOff>
      <xdr:row>1</xdr:row>
      <xdr:rowOff>477520</xdr:rowOff>
    </xdr:to>
    <xdr:pic>
      <xdr:nvPicPr>
        <xdr:cNvPr id="9" name="图片 8" descr="32303134363730313b32303134373231323bcef7baeccac1b7acc7d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8265" y="86995"/>
          <a:ext cx="539115" cy="542925"/>
        </a:xfrm>
        <a:prstGeom prst="rect">
          <a:avLst/>
        </a:prstGeom>
      </xdr:spPr>
    </xdr:pic>
    <xdr:clientData/>
  </xdr:twoCellAnchor>
  <xdr:twoCellAnchor>
    <xdr:from>
      <xdr:col>18</xdr:col>
      <xdr:colOff>203200</xdr:colOff>
      <xdr:row>0</xdr:row>
      <xdr:rowOff>38100</xdr:rowOff>
    </xdr:from>
    <xdr:to>
      <xdr:col>23</xdr:col>
      <xdr:colOff>1078865</xdr:colOff>
      <xdr:row>5</xdr:row>
      <xdr:rowOff>83185</xdr:rowOff>
    </xdr:to>
    <xdr:graphicFrame macro="">
      <xdr:nvGraphicFramePr>
        <xdr:cNvPr id="10" name="图表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28575</xdr:rowOff>
    </xdr:from>
    <xdr:to>
      <xdr:col>19</xdr:col>
      <xdr:colOff>641985</xdr:colOff>
      <xdr:row>72</xdr:row>
      <xdr:rowOff>69850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76200" y="28575"/>
          <a:ext cx="13439140" cy="12385675"/>
        </a:xfrm>
        <a:prstGeom prst="rect">
          <a:avLst/>
        </a:prstGeom>
        <a:solidFill>
          <a:schemeClr val="bg1"/>
        </a:solidFill>
        <a:ln>
          <a:noFill/>
        </a:ln>
        <a:effectLst>
          <a:outerShdw blurRad="127000" sx="101000" sy="101000" algn="ctr" rotWithShape="0">
            <a:schemeClr val="bg1">
              <a:lumMod val="75000"/>
              <a:alpha val="30000"/>
            </a:scheme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315595</xdr:colOff>
      <xdr:row>28</xdr:row>
      <xdr:rowOff>53975</xdr:rowOff>
    </xdr:from>
    <xdr:to>
      <xdr:col>7</xdr:col>
      <xdr:colOff>331470</xdr:colOff>
      <xdr:row>35</xdr:row>
      <xdr:rowOff>26670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70685" y="4854575"/>
          <a:ext cx="3403600" cy="117284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558165</xdr:colOff>
      <xdr:row>5</xdr:row>
      <xdr:rowOff>137795</xdr:rowOff>
    </xdr:from>
    <xdr:to>
      <xdr:col>9</xdr:col>
      <xdr:colOff>28575</xdr:colOff>
      <xdr:row>10</xdr:row>
      <xdr:rowOff>16510</xdr:rowOff>
    </xdr:to>
    <xdr:grpSp>
      <xdr:nvGrpSpPr>
        <xdr:cNvPr id="4" name="组合 102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pSpPr/>
      </xdr:nvGrpSpPr>
      <xdr:grpSpPr>
        <a:xfrm>
          <a:off x="1158240" y="995045"/>
          <a:ext cx="4271010" cy="735965"/>
          <a:chOff x="-48" y="701"/>
          <a:chExt cx="6845" cy="1248"/>
        </a:xfrm>
      </xdr:grpSpPr>
      <xdr:sp macro="" textlink="">
        <xdr:nvSpPr>
          <xdr:cNvPr id="5" name="矩形 4">
            <a:extLst>
              <a:ext uri="{FF2B5EF4-FFF2-40B4-BE49-F238E27FC236}">
                <a16:creationId xmlns:a16="http://schemas.microsoft.com/office/drawing/2014/main" id="{00000000-0008-0000-0100-000005000000}"/>
              </a:ext>
            </a:extLst>
          </xdr:cNvPr>
          <xdr:cNvSpPr/>
        </xdr:nvSpPr>
        <xdr:spPr>
          <a:xfrm>
            <a:off x="-48" y="717"/>
            <a:ext cx="170" cy="737"/>
          </a:xfrm>
          <a:prstGeom prst="rect">
            <a:avLst/>
          </a:prstGeom>
          <a:solidFill>
            <a:srgbClr val="FF2832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</xdr:sp>
      <xdr:sp macro="" textlink="">
        <xdr:nvSpPr>
          <xdr:cNvPr id="6" name="文本框 5">
            <a:extLst>
              <a:ext uri="{FF2B5EF4-FFF2-40B4-BE49-F238E27FC236}">
                <a16:creationId xmlns:a16="http://schemas.microsoft.com/office/drawing/2014/main" id="{00000000-0008-0000-0100-000006000000}"/>
              </a:ext>
            </a:extLst>
          </xdr:cNvPr>
          <xdr:cNvSpPr txBox="1"/>
        </xdr:nvSpPr>
        <xdr:spPr>
          <a:xfrm>
            <a:off x="166" y="701"/>
            <a:ext cx="6631" cy="1036"/>
          </a:xfrm>
          <a:prstGeom prst="rect">
            <a:avLst/>
          </a:prstGeom>
          <a:noFill/>
        </xdr:spPr>
        <xdr:txBody>
          <a:bodyPr wrap="square" rtlCol="0">
            <a:no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/>
            <a:r>
              <a:rPr lang="en-US" altLang="zh-CN" sz="2600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rPr>
              <a:t>稻壳儿</a:t>
            </a:r>
            <a:r>
              <a:rPr lang="zh-CN" altLang="en-US" sz="2600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rPr>
              <a:t>表格</a:t>
            </a:r>
            <a:r>
              <a:rPr lang="en-US" altLang="zh-CN" sz="2600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rPr>
              <a:t>模板使用说明</a:t>
            </a:r>
            <a:endParaRPr lang="en-US" altLang="zh-CN" sz="2600" kern="100">
              <a:latin typeface="黑体" panose="02010609060101010101" charset="-122"/>
              <a:ea typeface="黑体" panose="02010609060101010101" charset="-122"/>
              <a:cs typeface="Times New Roman" panose="02020603050405020304" pitchFamily="12"/>
              <a:sym typeface="Times New Roman" panose="02020603050405020304" pitchFamily="12"/>
            </a:endParaRPr>
          </a:p>
        </xdr:txBody>
      </xdr:sp>
      <xdr:sp macro="" textlink="">
        <xdr:nvSpPr>
          <xdr:cNvPr id="7" name="文本框 6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SpPr txBox="1"/>
        </xdr:nvSpPr>
        <xdr:spPr>
          <a:xfrm>
            <a:off x="74" y="1481"/>
            <a:ext cx="5912" cy="468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/>
            <a:r>
              <a:rPr lang="en-US" altLang="zh-CN" sz="12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rPr>
              <a:t>（本页为说明页，用户使用模板时可删除本页内容）</a:t>
            </a:r>
          </a:p>
        </xdr:txBody>
      </xdr:sp>
    </xdr:grpSp>
    <xdr:clientData/>
  </xdr:twoCellAnchor>
  <xdr:twoCellAnchor>
    <xdr:from>
      <xdr:col>2</xdr:col>
      <xdr:colOff>214630</xdr:colOff>
      <xdr:row>11</xdr:row>
      <xdr:rowOff>12700</xdr:rowOff>
    </xdr:from>
    <xdr:to>
      <xdr:col>7</xdr:col>
      <xdr:colOff>238760</xdr:colOff>
      <xdr:row>15</xdr:row>
      <xdr:rowOff>19050</xdr:rowOff>
    </xdr:to>
    <xdr:grpSp>
      <xdr:nvGrpSpPr>
        <xdr:cNvPr id="8" name="组合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GrpSpPr/>
      </xdr:nvGrpSpPr>
      <xdr:grpSpPr>
        <a:xfrm>
          <a:off x="1414780" y="1898650"/>
          <a:ext cx="3024505" cy="692150"/>
          <a:chOff x="1212" y="2209"/>
          <a:chExt cx="4839" cy="1158"/>
        </a:xfrm>
      </xdr:grpSpPr>
      <xdr:sp macro="" textlink="">
        <xdr:nvSpPr>
          <xdr:cNvPr id="9" name="文本框 8">
            <a:extLst>
              <a:ext uri="{FF2B5EF4-FFF2-40B4-BE49-F238E27FC236}">
                <a16:creationId xmlns:a16="http://schemas.microsoft.com/office/drawing/2014/main" id="{00000000-0008-0000-0100-000009000000}"/>
              </a:ext>
            </a:extLst>
          </xdr:cNvPr>
          <xdr:cNvSpPr txBox="1"/>
        </xdr:nvSpPr>
        <xdr:spPr>
          <a:xfrm>
            <a:off x="1212" y="2209"/>
            <a:ext cx="1555" cy="1158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/>
            <a:r>
              <a:rPr lang="en-US" altLang="zh-CN" sz="3800" b="1" kern="1200">
                <a:solidFill>
                  <a:srgbClr val="FF2832"/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rPr>
              <a:t>01</a:t>
            </a:r>
          </a:p>
        </xdr:txBody>
      </xdr:sp>
      <xdr:sp macro="" textlink="">
        <xdr:nvSpPr>
          <xdr:cNvPr id="10" name="文本框 9">
            <a:extLst>
              <a:ext uri="{FF2B5EF4-FFF2-40B4-BE49-F238E27FC236}">
                <a16:creationId xmlns:a16="http://schemas.microsoft.com/office/drawing/2014/main" id="{00000000-0008-0000-0100-00000A000000}"/>
              </a:ext>
            </a:extLst>
          </xdr:cNvPr>
          <xdr:cNvSpPr txBox="1"/>
        </xdr:nvSpPr>
        <xdr:spPr>
          <a:xfrm>
            <a:off x="2218" y="2404"/>
            <a:ext cx="3833" cy="731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>
              <a:buClrTx/>
              <a:buSzTx/>
              <a:buFontTx/>
            </a:pPr>
            <a:r>
              <a:rPr lang="en-US" altLang="zh-CN" sz="2200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rPr>
              <a:t>基础操作</a:t>
            </a:r>
            <a:r>
              <a:rPr lang="zh-CN" altLang="en-US" sz="2200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rPr>
              <a:t>指南</a:t>
            </a:r>
            <a:endParaRPr lang="en-US" altLang="zh-CN" sz="2200" b="1" kern="1200">
              <a:solidFill>
                <a:srgbClr val="222222"/>
              </a:solidFill>
              <a:latin typeface="黑体" panose="02010609060101010101" charset="-122"/>
              <a:ea typeface="黑体" panose="02010609060101010101" charset="-122"/>
              <a:cs typeface="Times New Roman" panose="02020603050405020304" pitchFamily="12"/>
              <a:sym typeface="Times New Roman" panose="02020603050405020304" pitchFamily="12"/>
            </a:endParaRPr>
          </a:p>
        </xdr:txBody>
      </xdr:sp>
    </xdr:grpSp>
    <xdr:clientData/>
  </xdr:twoCellAnchor>
  <xdr:twoCellAnchor>
    <xdr:from>
      <xdr:col>10</xdr:col>
      <xdr:colOff>97790</xdr:colOff>
      <xdr:row>14</xdr:row>
      <xdr:rowOff>81280</xdr:rowOff>
    </xdr:from>
    <xdr:to>
      <xdr:col>10</xdr:col>
      <xdr:colOff>97790</xdr:colOff>
      <xdr:row>68</xdr:row>
      <xdr:rowOff>9525</xdr:rowOff>
    </xdr:to>
    <xdr:cxnSp macro="">
      <xdr:nvCxnSpPr>
        <xdr:cNvPr id="11" name="直接连接符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CxnSpPr/>
      </xdr:nvCxnSpPr>
      <xdr:spPr>
        <a:xfrm>
          <a:off x="6873240" y="2481580"/>
          <a:ext cx="0" cy="9186545"/>
        </a:xfrm>
        <a:prstGeom prst="line">
          <a:avLst/>
        </a:prstGeom>
        <a:ln w="9525">
          <a:solidFill>
            <a:srgbClr val="222222">
              <a:alpha val="8000"/>
            </a:srgb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498475</xdr:colOff>
      <xdr:row>11</xdr:row>
      <xdr:rowOff>22860</xdr:rowOff>
    </xdr:from>
    <xdr:to>
      <xdr:col>15</xdr:col>
      <xdr:colOff>367665</xdr:colOff>
      <xdr:row>24</xdr:row>
      <xdr:rowOff>40640</xdr:rowOff>
    </xdr:to>
    <xdr:grpSp>
      <xdr:nvGrpSpPr>
        <xdr:cNvPr id="12" name="组合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GrpSpPr/>
      </xdr:nvGrpSpPr>
      <xdr:grpSpPr>
        <a:xfrm>
          <a:off x="6499225" y="1908810"/>
          <a:ext cx="2869565" cy="2246630"/>
          <a:chOff x="8438" y="3702"/>
          <a:chExt cx="4612" cy="3720"/>
        </a:xfrm>
      </xdr:grpSpPr>
      <xdr:grpSp>
        <xdr:nvGrpSpPr>
          <xdr:cNvPr id="13" name="组合 32">
            <a:extLst>
              <a:ext uri="{FF2B5EF4-FFF2-40B4-BE49-F238E27FC236}">
                <a16:creationId xmlns:a16="http://schemas.microsoft.com/office/drawing/2014/main" id="{00000000-0008-0000-0100-00000D000000}"/>
              </a:ext>
            </a:extLst>
          </xdr:cNvPr>
          <xdr:cNvGrpSpPr/>
        </xdr:nvGrpSpPr>
        <xdr:grpSpPr>
          <a:xfrm>
            <a:off x="8722" y="6083"/>
            <a:ext cx="4328" cy="1339"/>
            <a:chOff x="11008" y="5362"/>
            <a:chExt cx="4828" cy="1355"/>
          </a:xfrm>
        </xdr:grpSpPr>
        <xdr:cxnSp macro="">
          <xdr:nvCxnSpPr>
            <xdr:cNvPr id="14" name="直接连接符 13">
              <a:extLst>
                <a:ext uri="{FF2B5EF4-FFF2-40B4-BE49-F238E27FC236}">
                  <a16:creationId xmlns:a16="http://schemas.microsoft.com/office/drawing/2014/main" id="{00000000-0008-0000-0100-00000E000000}"/>
                </a:ext>
              </a:extLst>
            </xdr:cNvPr>
            <xdr:cNvCxnSpPr/>
          </xdr:nvCxnSpPr>
          <xdr:spPr>
            <a:xfrm>
              <a:off x="11017" y="6717"/>
              <a:ext cx="4819" cy="0"/>
            </a:xfrm>
            <a:prstGeom prst="line">
              <a:avLst/>
            </a:prstGeom>
            <a:ln w="9525">
              <a:solidFill>
                <a:srgbClr val="222222">
                  <a:alpha val="8000"/>
                </a:srgb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5" name="直接连接符 14">
              <a:extLst>
                <a:ext uri="{FF2B5EF4-FFF2-40B4-BE49-F238E27FC236}">
                  <a16:creationId xmlns:a16="http://schemas.microsoft.com/office/drawing/2014/main" id="{00000000-0008-0000-0100-00000F000000}"/>
                </a:ext>
              </a:extLst>
            </xdr:cNvPr>
            <xdr:cNvCxnSpPr/>
          </xdr:nvCxnSpPr>
          <xdr:spPr>
            <a:xfrm>
              <a:off x="11008" y="5362"/>
              <a:ext cx="4819" cy="0"/>
            </a:xfrm>
            <a:prstGeom prst="line">
              <a:avLst/>
            </a:prstGeom>
            <a:ln w="9525">
              <a:solidFill>
                <a:srgbClr val="222222">
                  <a:alpha val="8000"/>
                </a:srgb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16" name="组合 34">
            <a:extLst>
              <a:ext uri="{FF2B5EF4-FFF2-40B4-BE49-F238E27FC236}">
                <a16:creationId xmlns:a16="http://schemas.microsoft.com/office/drawing/2014/main" id="{00000000-0008-0000-0100-000010000000}"/>
              </a:ext>
            </a:extLst>
          </xdr:cNvPr>
          <xdr:cNvGrpSpPr/>
        </xdr:nvGrpSpPr>
        <xdr:grpSpPr>
          <a:xfrm>
            <a:off x="8438" y="3702"/>
            <a:ext cx="3264" cy="3621"/>
            <a:chOff x="10730" y="2878"/>
            <a:chExt cx="3249" cy="3667"/>
          </a:xfrm>
        </xdr:grpSpPr>
        <xdr:sp macro="" textlink="">
          <xdr:nvSpPr>
            <xdr:cNvPr id="17" name="文本框 16">
              <a:extLst>
                <a:ext uri="{FF2B5EF4-FFF2-40B4-BE49-F238E27FC236}">
                  <a16:creationId xmlns:a16="http://schemas.microsoft.com/office/drawing/2014/main" id="{00000000-0008-0000-0100-000011000000}"/>
                </a:ext>
              </a:extLst>
            </xdr:cNvPr>
            <xdr:cNvSpPr txBox="1"/>
          </xdr:nvSpPr>
          <xdr:spPr>
            <a:xfrm>
              <a:off x="10887" y="5634"/>
              <a:ext cx="2286" cy="379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/>
              <a:r>
                <a:rPr lang="en-US" altLang="zh-CN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Times New Roman" panose="02020603050405020304" pitchFamily="12"/>
                  <a:sym typeface="Times New Roman" panose="02020603050405020304" pitchFamily="12"/>
                </a:rPr>
                <a:t>中文｜字体名称</a:t>
              </a:r>
            </a:p>
          </xdr:txBody>
        </xdr:sp>
        <xdr:sp macro="" textlink="">
          <xdr:nvSpPr>
            <xdr:cNvPr id="18" name="文本框 17">
              <a:extLst>
                <a:ext uri="{FF2B5EF4-FFF2-40B4-BE49-F238E27FC236}">
                  <a16:creationId xmlns:a16="http://schemas.microsoft.com/office/drawing/2014/main" id="{00000000-0008-0000-0100-000012000000}"/>
                </a:ext>
              </a:extLst>
            </xdr:cNvPr>
            <xdr:cNvSpPr txBox="1"/>
          </xdr:nvSpPr>
          <xdr:spPr>
            <a:xfrm>
              <a:off x="10856" y="6057"/>
              <a:ext cx="3099" cy="488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/>
              <a:r>
                <a:rPr lang="zh-CN" altLang="en-US" sz="1200" kern="100">
                  <a:latin typeface="Calibri" panose="020F0502020204030204"/>
                  <a:ea typeface="宋体" panose="02010600030101010101" pitchFamily="7" charset="-122"/>
                  <a:cs typeface="Times New Roman" panose="02020603050405020304" pitchFamily="12"/>
                  <a:sym typeface="Times New Roman" panose="02020603050405020304" pitchFamily="12"/>
                </a:rPr>
                <a:t>汉仪字研卡通</a:t>
              </a:r>
              <a:r>
                <a:rPr lang="en-US" altLang="zh-CN" sz="1200" kern="100">
                  <a:latin typeface="Calibri" panose="020F0502020204030204"/>
                  <a:ea typeface="宋体" panose="02010600030101010101" pitchFamily="7" charset="-122"/>
                  <a:cs typeface="Times New Roman" panose="02020603050405020304" pitchFamily="12"/>
                  <a:sym typeface="Times New Roman" panose="02020603050405020304" pitchFamily="12"/>
                </a:rPr>
                <a:t>W</a:t>
              </a:r>
            </a:p>
          </xdr:txBody>
        </xdr:sp>
        <xdr:sp macro="" textlink="">
          <xdr:nvSpPr>
            <xdr:cNvPr id="19" name="文本框 18">
              <a:extLst>
                <a:ext uri="{FF2B5EF4-FFF2-40B4-BE49-F238E27FC236}">
                  <a16:creationId xmlns:a16="http://schemas.microsoft.com/office/drawing/2014/main" id="{00000000-0008-0000-0100-000013000000}"/>
                </a:ext>
              </a:extLst>
            </xdr:cNvPr>
            <xdr:cNvSpPr txBox="1"/>
          </xdr:nvSpPr>
          <xdr:spPr>
            <a:xfrm>
              <a:off x="10892" y="4279"/>
              <a:ext cx="1702" cy="463"/>
            </a:xfrm>
            <a:prstGeom prst="rect">
              <a:avLst/>
            </a:prstGeom>
            <a:noFill/>
          </xdr:spPr>
          <xdr:txBody>
            <a:bodyPr wrap="square" rtlCol="0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/>
              <a:r>
                <a:rPr lang="en-US" altLang="zh-CN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Times New Roman" panose="02020603050405020304" pitchFamily="12"/>
                  <a:sym typeface="Times New Roman" panose="02020603050405020304" pitchFamily="12"/>
                </a:rPr>
                <a:t>中文｜字体名称</a:t>
              </a:r>
            </a:p>
          </xdr:txBody>
        </xdr:sp>
        <xdr:sp macro="" textlink="">
          <xdr:nvSpPr>
            <xdr:cNvPr id="20" name="文本框 19">
              <a:extLst>
                <a:ext uri="{FF2B5EF4-FFF2-40B4-BE49-F238E27FC236}">
                  <a16:creationId xmlns:a16="http://schemas.microsoft.com/office/drawing/2014/main" id="{00000000-0008-0000-0100-000014000000}"/>
                </a:ext>
              </a:extLst>
            </xdr:cNvPr>
            <xdr:cNvSpPr txBox="1"/>
          </xdr:nvSpPr>
          <xdr:spPr>
            <a:xfrm>
              <a:off x="10847" y="4696"/>
              <a:ext cx="3052" cy="488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/>
              <a:r>
                <a:rPr lang="zh-CN" altLang="en-US" sz="1200" kern="100">
                  <a:latin typeface="Calibri" panose="020F0502020204030204"/>
                  <a:ea typeface="宋体" panose="02010600030101010101" pitchFamily="7" charset="-122"/>
                  <a:cs typeface="Times New Roman" panose="02020603050405020304" pitchFamily="12"/>
                  <a:sym typeface="Times New Roman" panose="02020603050405020304" pitchFamily="12"/>
                </a:rPr>
                <a:t>汉仪旗黑</a:t>
              </a:r>
              <a:r>
                <a:rPr lang="en-US" altLang="zh-CN" sz="1200" kern="100">
                  <a:latin typeface="Calibri" panose="020F0502020204030204"/>
                  <a:ea typeface="宋体" panose="02010600030101010101" pitchFamily="7" charset="-122"/>
                  <a:cs typeface="Times New Roman" panose="02020603050405020304" pitchFamily="12"/>
                  <a:sym typeface="Times New Roman" panose="02020603050405020304" pitchFamily="12"/>
                </a:rPr>
                <a:t> 55</a:t>
              </a:r>
              <a:r>
                <a:rPr lang="zh-CN" altLang="en-US" sz="1200" kern="100">
                  <a:latin typeface="Calibri" panose="020F0502020204030204"/>
                  <a:ea typeface="宋体" panose="02010600030101010101" pitchFamily="7" charset="-122"/>
                  <a:cs typeface="Times New Roman" panose="02020603050405020304" pitchFamily="12"/>
                  <a:sym typeface="Times New Roman" panose="02020603050405020304" pitchFamily="12"/>
                </a:rPr>
                <a:t>简</a:t>
              </a:r>
            </a:p>
          </xdr:txBody>
        </xdr:sp>
        <xdr:grpSp>
          <xdr:nvGrpSpPr>
            <xdr:cNvPr id="21" name="组合 20">
              <a:extLst>
                <a:ext uri="{FF2B5EF4-FFF2-40B4-BE49-F238E27FC236}">
                  <a16:creationId xmlns:a16="http://schemas.microsoft.com/office/drawing/2014/main" id="{00000000-0008-0000-0100-000015000000}"/>
                </a:ext>
              </a:extLst>
            </xdr:cNvPr>
            <xdr:cNvGrpSpPr/>
          </xdr:nvGrpSpPr>
          <xdr:grpSpPr>
            <a:xfrm>
              <a:off x="10730" y="2878"/>
              <a:ext cx="3249" cy="1227"/>
              <a:chOff x="1046" y="2210"/>
              <a:chExt cx="3249" cy="1227"/>
            </a:xfrm>
          </xdr:grpSpPr>
          <xdr:sp macro="" textlink="">
            <xdr:nvSpPr>
              <xdr:cNvPr id="22" name="文本框 21">
                <a:extLst>
                  <a:ext uri="{FF2B5EF4-FFF2-40B4-BE49-F238E27FC236}">
                    <a16:creationId xmlns:a16="http://schemas.microsoft.com/office/drawing/2014/main" id="{00000000-0008-0000-0100-000016000000}"/>
                  </a:ext>
                </a:extLst>
              </xdr:cNvPr>
              <xdr:cNvSpPr txBox="1"/>
            </xdr:nvSpPr>
            <xdr:spPr>
              <a:xfrm>
                <a:off x="1046" y="2210"/>
                <a:ext cx="1505" cy="1227"/>
              </a:xfrm>
              <a:prstGeom prst="rect">
                <a:avLst/>
              </a:prstGeom>
              <a:noFill/>
            </xdr:spPr>
            <xdr:txBody>
              <a:bodyPr wrap="square" rtlCol="0">
                <a:spAutoFit/>
              </a:bodyPr>
              <a:lstStyle>
                <a:defPPr>
                  <a:defRPr lang="zh-CN"/>
                </a:defPPr>
                <a:lvl1pPr marL="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algn="l" eaLnBrk="1"/>
                <a:r>
                  <a:rPr lang="en-US" altLang="zh-CN" sz="3800" b="1" kern="1200">
                    <a:solidFill>
                      <a:srgbClr val="FF2832"/>
                    </a:solidFill>
                    <a:latin typeface="黑体" panose="02010609060101010101" charset="-122"/>
                    <a:ea typeface="黑体" panose="02010609060101010101" charset="-122"/>
                    <a:cs typeface="Times New Roman" panose="02020603050405020304" pitchFamily="12"/>
                    <a:sym typeface="Times New Roman" panose="02020603050405020304" pitchFamily="12"/>
                  </a:rPr>
                  <a:t>02</a:t>
                </a:r>
              </a:p>
            </xdr:txBody>
          </xdr:sp>
          <xdr:sp macro="" textlink="">
            <xdr:nvSpPr>
              <xdr:cNvPr id="23" name="文本框 22">
                <a:extLst>
                  <a:ext uri="{FF2B5EF4-FFF2-40B4-BE49-F238E27FC236}">
                    <a16:creationId xmlns:a16="http://schemas.microsoft.com/office/drawing/2014/main" id="{00000000-0008-0000-0100-000017000000}"/>
                  </a:ext>
                </a:extLst>
              </xdr:cNvPr>
              <xdr:cNvSpPr txBox="1"/>
            </xdr:nvSpPr>
            <xdr:spPr>
              <a:xfrm>
                <a:off x="2013" y="2404"/>
                <a:ext cx="2282" cy="734"/>
              </a:xfrm>
              <a:prstGeom prst="rect">
                <a:avLst/>
              </a:prstGeom>
              <a:noFill/>
            </xdr:spPr>
            <xdr:txBody>
              <a:bodyPr wrap="square" rtlCol="0">
                <a:spAutoFit/>
              </a:bodyPr>
              <a:lstStyle>
                <a:defPPr>
                  <a:defRPr lang="zh-CN"/>
                </a:defPPr>
                <a:lvl1pPr marL="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algn="l" eaLnBrk="1"/>
                <a:r>
                  <a:rPr lang="en-US" altLang="zh-CN" sz="2200" b="1" kern="1200">
                    <a:solidFill>
                      <a:srgbClr val="222222"/>
                    </a:solidFill>
                    <a:latin typeface="黑体" panose="02010609060101010101" charset="-122"/>
                    <a:ea typeface="黑体" panose="02010609060101010101" charset="-122"/>
                    <a:cs typeface="Times New Roman" panose="02020603050405020304" pitchFamily="12"/>
                    <a:sym typeface="Times New Roman" panose="02020603050405020304" pitchFamily="12"/>
                  </a:rPr>
                  <a:t>字体说明</a:t>
                </a:r>
              </a:p>
            </xdr:txBody>
          </xdr:sp>
        </xdr:grpSp>
      </xdr:grpSp>
    </xdr:grpSp>
    <xdr:clientData/>
  </xdr:twoCellAnchor>
  <xdr:twoCellAnchor>
    <xdr:from>
      <xdr:col>2</xdr:col>
      <xdr:colOff>284480</xdr:colOff>
      <xdr:row>15</xdr:row>
      <xdr:rowOff>161925</xdr:rowOff>
    </xdr:from>
    <xdr:to>
      <xdr:col>7</xdr:col>
      <xdr:colOff>189230</xdr:colOff>
      <xdr:row>19</xdr:row>
      <xdr:rowOff>73660</xdr:rowOff>
    </xdr:to>
    <xdr:grpSp>
      <xdr:nvGrpSpPr>
        <xdr:cNvPr id="24" name="组合 69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GrpSpPr/>
      </xdr:nvGrpSpPr>
      <xdr:grpSpPr>
        <a:xfrm>
          <a:off x="1484630" y="2733675"/>
          <a:ext cx="2905125" cy="597535"/>
          <a:chOff x="7139" y="3569"/>
          <a:chExt cx="4652" cy="1008"/>
        </a:xfrm>
      </xdr:grpSpPr>
      <xdr:sp macro="" textlink="">
        <xdr:nvSpPr>
          <xdr:cNvPr id="25" name="文本框 24">
            <a:extLst>
              <a:ext uri="{FF2B5EF4-FFF2-40B4-BE49-F238E27FC236}">
                <a16:creationId xmlns:a16="http://schemas.microsoft.com/office/drawing/2014/main" id="{00000000-0008-0000-0100-000019000000}"/>
              </a:ext>
            </a:extLst>
          </xdr:cNvPr>
          <xdr:cNvSpPr txBox="1"/>
        </xdr:nvSpPr>
        <xdr:spPr>
          <a:xfrm>
            <a:off x="7139" y="3569"/>
            <a:ext cx="3308" cy="441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/>
            <a:r>
              <a:rPr lang="en-US" altLang="zh-CN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· </a:t>
            </a:r>
            <a:r>
              <a:rPr lang="zh-CN" altLang="en-US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如何撤销工作表保护？</a:t>
            </a:r>
            <a:endParaRPr lang="en-US" altLang="zh-CN" kern="100"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</xdr:txBody>
      </xdr:sp>
      <xdr:sp macro="" textlink="">
        <xdr:nvSpPr>
          <xdr:cNvPr id="26" name="文本框 25">
            <a:extLst>
              <a:ext uri="{FF2B5EF4-FFF2-40B4-BE49-F238E27FC236}">
                <a16:creationId xmlns:a16="http://schemas.microsoft.com/office/drawing/2014/main" id="{00000000-0008-0000-0100-00001A000000}"/>
              </a:ext>
            </a:extLst>
          </xdr:cNvPr>
          <xdr:cNvSpPr txBox="1"/>
        </xdr:nvSpPr>
        <xdr:spPr>
          <a:xfrm>
            <a:off x="7197" y="3960"/>
            <a:ext cx="4594" cy="617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 fontAlgn="t">
              <a:lnSpc>
                <a:spcPct val="100000"/>
              </a:lnSpc>
            </a:pP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1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、</a:t>
            </a: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选中对应工作表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。</a:t>
            </a:r>
            <a:endParaRPr lang="en-US" altLang="zh-CN" sz="900" kern="12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  <a:p>
            <a:pPr marL="0" algn="l" eaLnBrk="1" fontAlgn="t">
              <a:lnSpc>
                <a:spcPct val="100000"/>
              </a:lnSpc>
            </a:pP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2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、</a:t>
            </a: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点击：「审阅---撤销工作表」保护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。</a:t>
            </a:r>
            <a:endParaRPr lang="en-US" altLang="zh-CN" sz="900" kern="12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</xdr:txBody>
      </xdr:sp>
    </xdr:grpSp>
    <xdr:clientData/>
  </xdr:twoCellAnchor>
  <xdr:twoCellAnchor>
    <xdr:from>
      <xdr:col>2</xdr:col>
      <xdr:colOff>273050</xdr:colOff>
      <xdr:row>25</xdr:row>
      <xdr:rowOff>57150</xdr:rowOff>
    </xdr:from>
    <xdr:to>
      <xdr:col>8</xdr:col>
      <xdr:colOff>96520</xdr:colOff>
      <xdr:row>28</xdr:row>
      <xdr:rowOff>144780</xdr:rowOff>
    </xdr:to>
    <xdr:grpSp>
      <xdr:nvGrpSpPr>
        <xdr:cNvPr id="27" name="组合 77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GrpSpPr/>
      </xdr:nvGrpSpPr>
      <xdr:grpSpPr>
        <a:xfrm>
          <a:off x="1473200" y="4343400"/>
          <a:ext cx="3423920" cy="601980"/>
          <a:chOff x="7127" y="5903"/>
          <a:chExt cx="5482" cy="1014"/>
        </a:xfrm>
      </xdr:grpSpPr>
      <xdr:sp macro="" textlink="">
        <xdr:nvSpPr>
          <xdr:cNvPr id="28" name="文本框 27">
            <a:extLst>
              <a:ext uri="{FF2B5EF4-FFF2-40B4-BE49-F238E27FC236}">
                <a16:creationId xmlns:a16="http://schemas.microsoft.com/office/drawing/2014/main" id="{00000000-0008-0000-0100-00001C000000}"/>
              </a:ext>
            </a:extLst>
          </xdr:cNvPr>
          <xdr:cNvSpPr txBox="1"/>
        </xdr:nvSpPr>
        <xdr:spPr>
          <a:xfrm>
            <a:off x="7127" y="5903"/>
            <a:ext cx="2426" cy="438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/>
            <a:r>
              <a:rPr lang="en-US" altLang="zh-CN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· </a:t>
            </a:r>
            <a:r>
              <a:rPr lang="zh-CN" altLang="en-US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如何增加行数？</a:t>
            </a:r>
            <a:endParaRPr lang="en-US" altLang="zh-CN" kern="100"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</xdr:txBody>
      </xdr:sp>
      <xdr:sp macro="" textlink="">
        <xdr:nvSpPr>
          <xdr:cNvPr id="29" name="文本框 28">
            <a:extLst>
              <a:ext uri="{FF2B5EF4-FFF2-40B4-BE49-F238E27FC236}">
                <a16:creationId xmlns:a16="http://schemas.microsoft.com/office/drawing/2014/main" id="{00000000-0008-0000-0100-00001D000000}"/>
              </a:ext>
            </a:extLst>
          </xdr:cNvPr>
          <xdr:cNvSpPr txBox="1"/>
        </xdr:nvSpPr>
        <xdr:spPr>
          <a:xfrm>
            <a:off x="7197" y="6292"/>
            <a:ext cx="5412" cy="625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 fontAlgn="t">
              <a:lnSpc>
                <a:spcPct val="100000"/>
              </a:lnSpc>
            </a:pP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1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、选中最后一行，鼠标放在选中区域右下角。</a:t>
            </a:r>
            <a:endParaRPr lang="en-US" altLang="zh-CN" sz="900" kern="12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  <a:p>
            <a:pPr marL="0" algn="l" eaLnBrk="1" fontAlgn="t">
              <a:lnSpc>
                <a:spcPct val="100000"/>
              </a:lnSpc>
            </a:pP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2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、当鼠标箭头变成黑色十字形时，点击鼠标左键下拉即可</a:t>
            </a: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。</a:t>
            </a:r>
          </a:p>
        </xdr:txBody>
      </xdr:sp>
    </xdr:grpSp>
    <xdr:clientData/>
  </xdr:twoCellAnchor>
  <xdr:twoCellAnchor editAs="oneCell">
    <xdr:from>
      <xdr:col>2</xdr:col>
      <xdr:colOff>395605</xdr:colOff>
      <xdr:row>19</xdr:row>
      <xdr:rowOff>131445</xdr:rowOff>
    </xdr:from>
    <xdr:to>
      <xdr:col>9</xdr:col>
      <xdr:colOff>156845</xdr:colOff>
      <xdr:row>23</xdr:row>
      <xdr:rowOff>107950</xdr:rowOff>
    </xdr:to>
    <xdr:pic>
      <xdr:nvPicPr>
        <xdr:cNvPr id="30" name="图片 29" descr="WPS图片编辑4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50695" y="3388995"/>
          <a:ext cx="4504055" cy="662305"/>
        </a:xfrm>
        <a:prstGeom prst="rect">
          <a:avLst/>
        </a:prstGeom>
        <a:effectLst>
          <a:outerShdw blurRad="38100" sx="101000" sy="101000" algn="ctr" rotWithShape="0">
            <a:schemeClr val="bg1">
              <a:lumMod val="75000"/>
              <a:alpha val="40000"/>
            </a:schemeClr>
          </a:outerShdw>
        </a:effectLst>
      </xdr:spPr>
    </xdr:pic>
    <xdr:clientData/>
  </xdr:twoCellAnchor>
  <xdr:twoCellAnchor>
    <xdr:from>
      <xdr:col>2</xdr:col>
      <xdr:colOff>283210</xdr:colOff>
      <xdr:row>35</xdr:row>
      <xdr:rowOff>124460</xdr:rowOff>
    </xdr:from>
    <xdr:to>
      <xdr:col>8</xdr:col>
      <xdr:colOff>207010</xdr:colOff>
      <xdr:row>40</xdr:row>
      <xdr:rowOff>38735</xdr:rowOff>
    </xdr:to>
    <xdr:grpSp>
      <xdr:nvGrpSpPr>
        <xdr:cNvPr id="31" name="组合 77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GrpSpPr/>
      </xdr:nvGrpSpPr>
      <xdr:grpSpPr>
        <a:xfrm>
          <a:off x="1483360" y="6125210"/>
          <a:ext cx="3524250" cy="771525"/>
          <a:chOff x="7138" y="5903"/>
          <a:chExt cx="4651" cy="1304"/>
        </a:xfrm>
      </xdr:grpSpPr>
      <xdr:sp macro="" textlink="">
        <xdr:nvSpPr>
          <xdr:cNvPr id="32" name="文本框 31">
            <a:extLst>
              <a:ext uri="{FF2B5EF4-FFF2-40B4-BE49-F238E27FC236}">
                <a16:creationId xmlns:a16="http://schemas.microsoft.com/office/drawing/2014/main" id="{00000000-0008-0000-0100-000020000000}"/>
              </a:ext>
            </a:extLst>
          </xdr:cNvPr>
          <xdr:cNvSpPr txBox="1"/>
        </xdr:nvSpPr>
        <xdr:spPr>
          <a:xfrm>
            <a:off x="7138" y="5903"/>
            <a:ext cx="4408" cy="423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/>
            <a:r>
              <a:rPr lang="en-US" altLang="zh-CN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· </a:t>
            </a:r>
            <a:r>
              <a:rPr lang="zh-CN" altLang="en-US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请在此处输入表格使用说明问题。</a:t>
            </a:r>
            <a:endParaRPr lang="en-US" altLang="zh-CN" kern="100"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</xdr:txBody>
      </xdr:sp>
      <xdr:sp macro="" textlink="">
        <xdr:nvSpPr>
          <xdr:cNvPr id="33" name="文本框 32">
            <a:extLst>
              <a:ext uri="{FF2B5EF4-FFF2-40B4-BE49-F238E27FC236}">
                <a16:creationId xmlns:a16="http://schemas.microsoft.com/office/drawing/2014/main" id="{00000000-0008-0000-0100-000021000000}"/>
              </a:ext>
            </a:extLst>
          </xdr:cNvPr>
          <xdr:cNvSpPr txBox="1"/>
        </xdr:nvSpPr>
        <xdr:spPr>
          <a:xfrm>
            <a:off x="7196" y="6296"/>
            <a:ext cx="4593" cy="911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 fontAlgn="t">
              <a:lnSpc>
                <a:spcPct val="100000"/>
              </a:lnSpc>
            </a:pP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1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、更改年月，日期自动更新，今日学习项目自动生成，自动总结。</a:t>
            </a:r>
            <a:endParaRPr lang="en-US" altLang="zh-CN" sz="900" kern="12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  <a:p>
            <a:pPr marL="0" algn="l" eaLnBrk="1" fontAlgn="t">
              <a:lnSpc>
                <a:spcPct val="100000"/>
              </a:lnSpc>
            </a:pP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2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、输入每日计划学习时间，和实际学习时间，学习番茄数自动生成</a:t>
            </a: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。</a:t>
            </a:r>
          </a:p>
          <a:p>
            <a:pPr marL="0" algn="l" eaLnBrk="1" fontAlgn="t">
              <a:lnSpc>
                <a:spcPct val="100000"/>
              </a:lnSpc>
            </a:pP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3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、学习完成率自动计算，本周学习番茄数自动统计</a:t>
            </a:r>
          </a:p>
        </xdr:txBody>
      </xdr:sp>
    </xdr:grpSp>
    <xdr:clientData/>
  </xdr:twoCellAnchor>
  <xdr:twoCellAnchor>
    <xdr:from>
      <xdr:col>10</xdr:col>
      <xdr:colOff>479425</xdr:colOff>
      <xdr:row>42</xdr:row>
      <xdr:rowOff>161290</xdr:rowOff>
    </xdr:from>
    <xdr:to>
      <xdr:col>16</xdr:col>
      <xdr:colOff>97155</xdr:colOff>
      <xdr:row>51</xdr:row>
      <xdr:rowOff>79375</xdr:rowOff>
    </xdr:to>
    <xdr:grpSp>
      <xdr:nvGrpSpPr>
        <xdr:cNvPr id="37" name="组合 36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GrpSpPr/>
      </xdr:nvGrpSpPr>
      <xdr:grpSpPr>
        <a:xfrm>
          <a:off x="6480175" y="7362190"/>
          <a:ext cx="3218180" cy="1461135"/>
          <a:chOff x="8434" y="9476"/>
          <a:chExt cx="5232" cy="2424"/>
        </a:xfrm>
      </xdr:grpSpPr>
      <xdr:grpSp>
        <xdr:nvGrpSpPr>
          <xdr:cNvPr id="38" name="组合 61">
            <a:extLst>
              <a:ext uri="{FF2B5EF4-FFF2-40B4-BE49-F238E27FC236}">
                <a16:creationId xmlns:a16="http://schemas.microsoft.com/office/drawing/2014/main" id="{00000000-0008-0000-0100-000026000000}"/>
              </a:ext>
            </a:extLst>
          </xdr:cNvPr>
          <xdr:cNvGrpSpPr/>
        </xdr:nvGrpSpPr>
        <xdr:grpSpPr>
          <a:xfrm>
            <a:off x="8434" y="9476"/>
            <a:ext cx="3323" cy="1212"/>
            <a:chOff x="1213" y="2210"/>
            <a:chExt cx="3309" cy="1228"/>
          </a:xfrm>
        </xdr:grpSpPr>
        <xdr:sp macro="" textlink="">
          <xdr:nvSpPr>
            <xdr:cNvPr id="39" name="文本框 38">
              <a:extLst>
                <a:ext uri="{FF2B5EF4-FFF2-40B4-BE49-F238E27FC236}">
                  <a16:creationId xmlns:a16="http://schemas.microsoft.com/office/drawing/2014/main" id="{00000000-0008-0000-0100-000027000000}"/>
                </a:ext>
              </a:extLst>
            </xdr:cNvPr>
            <xdr:cNvSpPr txBox="1"/>
          </xdr:nvSpPr>
          <xdr:spPr>
            <a:xfrm>
              <a:off x="1213" y="2210"/>
              <a:ext cx="1554" cy="1228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/>
              <a:r>
                <a:rPr lang="en-US" altLang="zh-CN" sz="3800" b="1" kern="1200">
                  <a:solidFill>
                    <a:srgbClr val="FF2832"/>
                  </a:solidFill>
                  <a:latin typeface="黑体" panose="02010609060101010101" charset="-122"/>
                  <a:ea typeface="黑体" panose="02010609060101010101" charset="-122"/>
                  <a:cs typeface="Times New Roman" panose="02020603050405020304" pitchFamily="12"/>
                  <a:sym typeface="Times New Roman" panose="02020603050405020304" pitchFamily="12"/>
                </a:rPr>
                <a:t>03</a:t>
              </a:r>
            </a:p>
          </xdr:txBody>
        </xdr:sp>
        <xdr:sp macro="" textlink="">
          <xdr:nvSpPr>
            <xdr:cNvPr id="40" name="文本框 39">
              <a:extLst>
                <a:ext uri="{FF2B5EF4-FFF2-40B4-BE49-F238E27FC236}">
                  <a16:creationId xmlns:a16="http://schemas.microsoft.com/office/drawing/2014/main" id="{00000000-0008-0000-0100-000028000000}"/>
                </a:ext>
              </a:extLst>
            </xdr:cNvPr>
            <xdr:cNvSpPr txBox="1"/>
          </xdr:nvSpPr>
          <xdr:spPr>
            <a:xfrm>
              <a:off x="2236" y="2404"/>
              <a:ext cx="2286" cy="734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/>
              <a:r>
                <a:rPr lang="en-US" altLang="zh-CN" sz="2200" b="1" kern="1200">
                  <a:solidFill>
                    <a:srgbClr val="222222"/>
                  </a:solidFill>
                  <a:latin typeface="黑体" panose="02010609060101010101" charset="-122"/>
                  <a:ea typeface="黑体" panose="02010609060101010101" charset="-122"/>
                  <a:cs typeface="Times New Roman" panose="02020603050405020304" pitchFamily="12"/>
                  <a:sym typeface="Times New Roman" panose="02020603050405020304" pitchFamily="12"/>
                </a:rPr>
                <a:t>素材说明</a:t>
              </a:r>
            </a:p>
          </xdr:txBody>
        </xdr:sp>
      </xdr:grpSp>
      <xdr:sp macro="" textlink="">
        <xdr:nvSpPr>
          <xdr:cNvPr id="41" name="文本框 40">
            <a:extLst>
              <a:ext uri="{FF2B5EF4-FFF2-40B4-BE49-F238E27FC236}">
                <a16:creationId xmlns:a16="http://schemas.microsoft.com/office/drawing/2014/main" id="{00000000-0008-0000-0100-000029000000}"/>
              </a:ext>
            </a:extLst>
          </xdr:cNvPr>
          <xdr:cNvSpPr txBox="1"/>
        </xdr:nvSpPr>
        <xdr:spPr>
          <a:xfrm>
            <a:off x="8439" y="10619"/>
            <a:ext cx="5227" cy="1281"/>
          </a:xfrm>
          <a:prstGeom prst="rect">
            <a:avLst/>
          </a:prstGeom>
          <a:noFill/>
        </xdr:spPr>
        <xdr:txBody>
          <a:bodyPr wrap="square" rtlCol="0"/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/>
            <a:r>
              <a:rPr lang="en-US" altLang="zh-CN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rPr>
              <a:t>图</a:t>
            </a:r>
            <a:r>
              <a:rPr lang="zh-CN" altLang="en-US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rPr>
              <a:t>标</a:t>
            </a:r>
            <a:r>
              <a:rPr lang="en-US" altLang="zh-CN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rPr>
              <a:t>：</a:t>
            </a:r>
            <a:endParaRPr lang="zh-CN" altLang="en-US" sz="2600" b="1" kern="1200">
              <a:solidFill>
                <a:srgbClr val="222222"/>
              </a:solidFill>
              <a:latin typeface="黑体" panose="02010609060101010101" charset="-122"/>
              <a:ea typeface="黑体" panose="02010609060101010101" charset="-122"/>
              <a:cs typeface="Times New Roman" panose="02020603050405020304" pitchFamily="12"/>
              <a:sym typeface="Times New Roman" panose="02020603050405020304" pitchFamily="12"/>
            </a:endParaRPr>
          </a:p>
          <a:p>
            <a:pPr marL="0" algn="l" eaLnBrk="1"/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+mn-ea"/>
              </a:rPr>
              <a:t>模板中使用的图标来源于【稻壳图标】，仅限于个人学习、研究或欣赏目的使用，</a:t>
            </a:r>
            <a:r>
              <a:rPr sz="9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+mn-ea"/>
              </a:rPr>
              <a:t>如需商用请您自行向版权方购买、获取商用版权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+mn-ea"/>
              </a:rPr>
              <a:t>。</a:t>
            </a:r>
          </a:p>
          <a:p>
            <a:pPr marL="0" algn="l" eaLnBrk="1"/>
            <a:endParaRPr lang="zh-CN" altLang="en-US" sz="1200" kern="1200">
              <a:solidFill>
                <a:srgbClr val="222222"/>
              </a:solidFill>
              <a:latin typeface="黑体" panose="02010609060101010101" charset="-122"/>
              <a:ea typeface="黑体" panose="02010609060101010101" charset="-122"/>
              <a:cs typeface="Times New Roman" panose="02020603050405020304" pitchFamily="12"/>
              <a:sym typeface="Times New Roman" panose="02020603050405020304" pitchFamily="12"/>
            </a:endParaRPr>
          </a:p>
        </xdr:txBody>
      </xdr:sp>
    </xdr:grpSp>
    <xdr:clientData/>
  </xdr:twoCellAnchor>
  <xdr:twoCellAnchor>
    <xdr:from>
      <xdr:col>10</xdr:col>
      <xdr:colOff>572135</xdr:colOff>
      <xdr:row>27</xdr:row>
      <xdr:rowOff>47625</xdr:rowOff>
    </xdr:from>
    <xdr:to>
      <xdr:col>16</xdr:col>
      <xdr:colOff>121285</xdr:colOff>
      <xdr:row>35</xdr:row>
      <xdr:rowOff>75565</xdr:rowOff>
    </xdr:to>
    <xdr:sp macro="" textlink="">
      <xdr:nvSpPr>
        <xdr:cNvPr id="47" name="文本框 46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SpPr txBox="1"/>
      </xdr:nvSpPr>
      <xdr:spPr>
        <a:xfrm>
          <a:off x="7347585" y="4676775"/>
          <a:ext cx="3614420" cy="1399540"/>
        </a:xfrm>
        <a:prstGeom prst="rect">
          <a:avLst/>
        </a:prstGeom>
        <a:noFill/>
      </xdr:spPr>
      <xdr:txBody>
        <a:bodyPr wrap="square" rtlCol="0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 fontAlgn="auto">
            <a:lnSpc>
              <a:spcPct val="150000"/>
            </a:lnSpc>
            <a:spcAft>
              <a:spcPts val="600"/>
            </a:spcAft>
          </a:pPr>
          <a:r>
            <a:rPr lang="zh-CN" altLang="en-US" sz="9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</a:rPr>
            <a:t>【说明】</a:t>
          </a:r>
          <a:endParaRPr lang="zh-CN" altLang="en-US" sz="800">
            <a:solidFill>
              <a:srgbClr val="222222">
                <a:alpha val="60000"/>
              </a:srgbClr>
            </a:solidFill>
            <a:latin typeface="黑体" panose="02010609060101010101" charset="-122"/>
            <a:ea typeface="黑体" panose="02010609060101010101" charset="-122"/>
            <a:cs typeface="黑体" panose="02010609060101010101" charset="-122"/>
          </a:endParaRPr>
        </a:p>
        <a:p>
          <a:pPr marL="39370" algn="l" fontAlgn="auto">
            <a:lnSpc>
              <a:spcPct val="120000"/>
            </a:lnSpc>
          </a:pPr>
          <a:r>
            <a:rPr sz="9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+mn-ea"/>
            </a:rPr>
            <a:t>模板中使用的字体仅限于个人学习、研究或欣赏目的使用，如需商用请您自行向版权方购买、获取商用版权。</a:t>
          </a:r>
        </a:p>
        <a:p>
          <a:pPr marL="39370" algn="l" fontAlgn="auto">
            <a:lnSpc>
              <a:spcPct val="120000"/>
            </a:lnSpc>
          </a:pPr>
          <a:endParaRPr lang="zh-CN" altLang="en-US" sz="900">
            <a:solidFill>
              <a:srgbClr val="222222">
                <a:alpha val="60000"/>
              </a:srgbClr>
            </a:solidFill>
            <a:latin typeface="黑体" panose="02010609060101010101" charset="-122"/>
            <a:ea typeface="黑体" panose="02010609060101010101" charset="-122"/>
            <a:cs typeface="黑体" panose="02010609060101010101" charset="-122"/>
            <a:sym typeface="+mn-ea"/>
          </a:endParaRPr>
        </a:p>
      </xdr:txBody>
    </xdr:sp>
    <xdr:clientData/>
  </xdr:twoCellAnchor>
  <xdr:twoCellAnchor editAs="oneCell">
    <xdr:from>
      <xdr:col>0</xdr:col>
      <xdr:colOff>668020</xdr:colOff>
      <xdr:row>42</xdr:row>
      <xdr:rowOff>66675</xdr:rowOff>
    </xdr:from>
    <xdr:to>
      <xdr:col>5</xdr:col>
      <xdr:colOff>433070</xdr:colOff>
      <xdr:row>61</xdr:row>
      <xdr:rowOff>9525</xdr:rowOff>
    </xdr:to>
    <xdr:pic>
      <xdr:nvPicPr>
        <xdr:cNvPr id="48" name="图片 47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68020" y="7267575"/>
          <a:ext cx="3152775" cy="3200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391795</xdr:colOff>
      <xdr:row>43</xdr:row>
      <xdr:rowOff>28575</xdr:rowOff>
    </xdr:from>
    <xdr:to>
      <xdr:col>9</xdr:col>
      <xdr:colOff>662940</xdr:colOff>
      <xdr:row>60</xdr:row>
      <xdr:rowOff>114300</xdr:rowOff>
    </xdr:to>
    <xdr:pic>
      <xdr:nvPicPr>
        <xdr:cNvPr id="49" name="图片 48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779520" y="7400925"/>
          <a:ext cx="2981325" cy="30003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648970</xdr:colOff>
      <xdr:row>59</xdr:row>
      <xdr:rowOff>109855</xdr:rowOff>
    </xdr:from>
    <xdr:to>
      <xdr:col>7</xdr:col>
      <xdr:colOff>207645</xdr:colOff>
      <xdr:row>72</xdr:row>
      <xdr:rowOff>0</xdr:rowOff>
    </xdr:to>
    <xdr:pic>
      <xdr:nvPicPr>
        <xdr:cNvPr id="50" name="图片 49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48970" y="10225405"/>
          <a:ext cx="4301490" cy="211899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3"/>
  <sheetViews>
    <sheetView showGridLines="0" tabSelected="1" workbookViewId="0">
      <selection activeCell="AG19" sqref="AG19"/>
    </sheetView>
  </sheetViews>
  <sheetFormatPr defaultColWidth="8.875" defaultRowHeight="24.95" customHeight="1"/>
  <cols>
    <col min="1" max="1" width="1.5" style="5" customWidth="1"/>
    <col min="2" max="2" width="0.75" style="5" customWidth="1"/>
    <col min="3" max="3" width="1.75" style="5" customWidth="1"/>
    <col min="4" max="10" width="4.25" style="5" customWidth="1"/>
    <col min="11" max="11" width="1.75" style="5" customWidth="1"/>
    <col min="12" max="12" width="0.75" style="5" customWidth="1"/>
    <col min="13" max="13" width="1.75" style="5" customWidth="1"/>
    <col min="14" max="14" width="14.75" style="5" customWidth="1"/>
    <col min="15" max="15" width="20.25" style="5" customWidth="1"/>
    <col min="16" max="17" width="6.75" style="5" customWidth="1"/>
    <col min="18" max="21" width="3.5" style="5" customWidth="1"/>
    <col min="22" max="22" width="3.75" style="5" customWidth="1"/>
    <col min="23" max="23" width="17" style="6" customWidth="1"/>
    <col min="24" max="24" width="13.25" style="5" customWidth="1"/>
    <col min="25" max="25" width="2" style="5" customWidth="1"/>
    <col min="26" max="26" width="9.875" style="5" customWidth="1"/>
    <col min="27" max="27" width="8.875" style="5" customWidth="1"/>
    <col min="28" max="31" width="2.625" style="5" customWidth="1"/>
    <col min="32" max="16384" width="8.875" style="5"/>
  </cols>
  <sheetData>
    <row r="1" spans="1:28" ht="12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28" ht="39" customHeight="1">
      <c r="A2" s="3"/>
      <c r="B2" s="7"/>
      <c r="C2" s="3"/>
      <c r="D2" s="8"/>
      <c r="E2" s="57" t="s">
        <v>0</v>
      </c>
      <c r="F2" s="57"/>
      <c r="G2" s="57"/>
      <c r="H2" s="57"/>
      <c r="I2" s="57"/>
      <c r="J2" s="57"/>
      <c r="K2" s="57"/>
      <c r="L2" s="57"/>
      <c r="M2" s="57"/>
      <c r="N2" s="57"/>
      <c r="O2" s="23"/>
      <c r="P2" s="8"/>
      <c r="Q2" s="8"/>
      <c r="R2" s="8"/>
      <c r="S2" s="8"/>
      <c r="T2" s="8"/>
      <c r="U2" s="8"/>
      <c r="V2" s="8"/>
      <c r="W2" s="43"/>
      <c r="X2" s="8"/>
      <c r="Y2" s="8"/>
    </row>
    <row r="3" spans="1:28" ht="12" customHeight="1">
      <c r="A3" s="3"/>
      <c r="B3" s="7"/>
      <c r="C3" s="4"/>
      <c r="D3" s="8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8"/>
      <c r="Q3" s="8"/>
      <c r="R3" s="8"/>
      <c r="S3" s="8"/>
      <c r="T3" s="8"/>
      <c r="U3" s="8"/>
      <c r="V3" s="8"/>
      <c r="W3" s="43"/>
      <c r="X3" s="8"/>
      <c r="Y3" s="8"/>
    </row>
    <row r="4" spans="1:28" s="3" customFormat="1" ht="12" customHeight="1">
      <c r="B4" s="7"/>
      <c r="C4" s="4"/>
      <c r="D4" s="8"/>
      <c r="E4" s="4"/>
      <c r="F4" s="4"/>
      <c r="H4" s="4"/>
      <c r="L4" s="4"/>
      <c r="W4" s="44"/>
    </row>
    <row r="5" spans="1:28" s="3" customFormat="1" ht="23.1" customHeight="1">
      <c r="B5" s="9"/>
      <c r="C5" s="10"/>
      <c r="D5" s="58">
        <v>2022</v>
      </c>
      <c r="E5" s="58"/>
      <c r="F5" s="11" t="s">
        <v>1</v>
      </c>
      <c r="G5" s="12">
        <v>4</v>
      </c>
      <c r="H5" s="11" t="s">
        <v>2</v>
      </c>
      <c r="I5" s="12"/>
      <c r="J5" s="24"/>
      <c r="K5" s="25"/>
      <c r="L5" s="26"/>
      <c r="M5" s="27"/>
      <c r="N5" s="59" t="s">
        <v>3</v>
      </c>
      <c r="O5" s="60"/>
      <c r="P5" s="59"/>
      <c r="Q5" s="59"/>
      <c r="R5" s="59"/>
      <c r="S5" s="59"/>
      <c r="T5" s="45"/>
      <c r="U5" s="45"/>
      <c r="V5" s="45"/>
      <c r="W5" s="46"/>
      <c r="X5" s="45"/>
      <c r="Y5" s="45"/>
    </row>
    <row r="6" spans="1:28" s="3" customFormat="1" ht="6.95" customHeight="1">
      <c r="B6" s="9"/>
      <c r="C6" s="13"/>
      <c r="I6" s="25"/>
      <c r="J6" s="25"/>
      <c r="K6" s="25"/>
      <c r="L6" s="26"/>
      <c r="M6" s="27"/>
      <c r="W6" s="44"/>
    </row>
    <row r="7" spans="1:28" s="3" customFormat="1" ht="29.1" customHeight="1">
      <c r="B7" s="9"/>
      <c r="C7" s="13"/>
      <c r="D7" s="14" t="s">
        <v>4</v>
      </c>
      <c r="E7" s="14" t="s">
        <v>5</v>
      </c>
      <c r="F7" s="14" t="s">
        <v>6</v>
      </c>
      <c r="G7" s="14" t="s">
        <v>7</v>
      </c>
      <c r="H7" s="14" t="s">
        <v>8</v>
      </c>
      <c r="I7" s="14" t="s">
        <v>9</v>
      </c>
      <c r="J7" s="14" t="s">
        <v>10</v>
      </c>
      <c r="K7" s="25"/>
      <c r="L7" s="26"/>
      <c r="M7" s="27"/>
      <c r="N7" s="61" t="s">
        <v>11</v>
      </c>
      <c r="O7" s="61" t="s">
        <v>12</v>
      </c>
      <c r="P7" s="61" t="s">
        <v>13</v>
      </c>
      <c r="Q7" s="61"/>
      <c r="R7" s="61" t="s">
        <v>14</v>
      </c>
      <c r="S7" s="61"/>
      <c r="T7" s="61"/>
      <c r="U7" s="61"/>
      <c r="V7" s="61"/>
      <c r="W7" s="71" t="s">
        <v>15</v>
      </c>
      <c r="X7" s="61" t="s">
        <v>16</v>
      </c>
      <c r="Z7" s="62" t="s">
        <v>17</v>
      </c>
      <c r="AA7" s="62"/>
      <c r="AB7" s="62"/>
    </row>
    <row r="8" spans="1:28" s="3" customFormat="1" ht="24.95" customHeight="1">
      <c r="B8" s="9"/>
      <c r="C8" s="13"/>
      <c r="D8" s="15">
        <f>DATE(D5,G5,1)-WEEKDAY(DATE(D5,G5,1),2)</f>
        <v>44647</v>
      </c>
      <c r="E8" s="16">
        <f t="shared" ref="E8:J8" si="0">D8+1</f>
        <v>44648</v>
      </c>
      <c r="F8" s="16">
        <f t="shared" si="0"/>
        <v>44649</v>
      </c>
      <c r="G8" s="16">
        <f t="shared" si="0"/>
        <v>44650</v>
      </c>
      <c r="H8" s="16">
        <f t="shared" si="0"/>
        <v>44651</v>
      </c>
      <c r="I8" s="16">
        <f t="shared" si="0"/>
        <v>44652</v>
      </c>
      <c r="J8" s="29">
        <f t="shared" si="0"/>
        <v>44653</v>
      </c>
      <c r="K8" s="25"/>
      <c r="L8" s="26"/>
      <c r="M8" s="27"/>
      <c r="N8" s="61"/>
      <c r="O8" s="61"/>
      <c r="P8" s="28" t="s">
        <v>18</v>
      </c>
      <c r="Q8" s="28" t="s">
        <v>19</v>
      </c>
      <c r="R8" s="61"/>
      <c r="S8" s="61"/>
      <c r="T8" s="61"/>
      <c r="U8" s="61"/>
      <c r="V8" s="61"/>
      <c r="W8" s="71"/>
      <c r="X8" s="61"/>
      <c r="Y8" s="5"/>
      <c r="Z8" s="53" t="s">
        <v>11</v>
      </c>
      <c r="AA8" s="53" t="s">
        <v>20</v>
      </c>
    </row>
    <row r="9" spans="1:28" s="3" customFormat="1" ht="24.95" customHeight="1">
      <c r="B9" s="9"/>
      <c r="C9" s="13"/>
      <c r="D9" s="17">
        <f t="shared" ref="D9:D13" si="1">J8+1</f>
        <v>44654</v>
      </c>
      <c r="E9" s="18">
        <f t="shared" ref="E9:J9" si="2">D9+1</f>
        <v>44655</v>
      </c>
      <c r="F9" s="18">
        <f t="shared" si="2"/>
        <v>44656</v>
      </c>
      <c r="G9" s="18">
        <f t="shared" si="2"/>
        <v>44657</v>
      </c>
      <c r="H9" s="18">
        <f t="shared" si="2"/>
        <v>44658</v>
      </c>
      <c r="I9" s="18">
        <f t="shared" si="2"/>
        <v>44659</v>
      </c>
      <c r="J9" s="30">
        <f t="shared" si="2"/>
        <v>44660</v>
      </c>
      <c r="K9" s="25"/>
      <c r="L9" s="26"/>
      <c r="M9" s="31"/>
      <c r="N9" s="32">
        <v>44661</v>
      </c>
      <c r="O9" s="33" t="s">
        <v>21</v>
      </c>
      <c r="P9" s="34">
        <v>25</v>
      </c>
      <c r="Q9" s="34">
        <v>20</v>
      </c>
      <c r="R9" s="47" t="str">
        <f>IF(Q9&gt;=5,"●","")</f>
        <v>●</v>
      </c>
      <c r="S9" s="48" t="str">
        <f>IF(Q9&gt;=10,"●","")</f>
        <v>●</v>
      </c>
      <c r="T9" s="48" t="str">
        <f>IF(Q9&gt;=15,"●","")</f>
        <v>●</v>
      </c>
      <c r="U9" s="48" t="str">
        <f>IF(Q9&gt;=20,"●","")</f>
        <v>●</v>
      </c>
      <c r="V9" s="49" t="str">
        <f>IF(Q9&gt;=25,"●","")</f>
        <v/>
      </c>
      <c r="W9" s="50">
        <f>IF(O9="","",Q9/P9)</f>
        <v>0.8</v>
      </c>
      <c r="X9" s="51"/>
      <c r="Z9" s="54">
        <f ca="1">Z10-1</f>
        <v>44663</v>
      </c>
      <c r="AA9" s="55">
        <f ca="1">COUNTIFS($N$9:$N$20000,Z9,$R$9:$R$20000,"●")+COUNTIFS($N$9:$N$20000,Z9,$S$9:$S$20000,"●")+COUNTIFS($N$9:$N$20000,Z9,$T$9:$T$20000,"●")+COUNTIFS($N$9:$N$20000,Z9,$U$9:$U$20000,"●")++COUNTIFS($N$9:$N$20000,Z9,$V$9:$V$20000,"●")</f>
        <v>0</v>
      </c>
    </row>
    <row r="10" spans="1:28" s="3" customFormat="1" ht="24.95" customHeight="1">
      <c r="B10" s="9"/>
      <c r="C10" s="13"/>
      <c r="D10" s="17">
        <f t="shared" si="1"/>
        <v>44661</v>
      </c>
      <c r="E10" s="18">
        <f t="shared" ref="E10:J10" si="3">D10+1</f>
        <v>44662</v>
      </c>
      <c r="F10" s="18">
        <f t="shared" si="3"/>
        <v>44663</v>
      </c>
      <c r="G10" s="18">
        <f t="shared" si="3"/>
        <v>44664</v>
      </c>
      <c r="H10" s="18">
        <f t="shared" si="3"/>
        <v>44665</v>
      </c>
      <c r="I10" s="18">
        <f t="shared" si="3"/>
        <v>44666</v>
      </c>
      <c r="J10" s="30">
        <f t="shared" si="3"/>
        <v>44667</v>
      </c>
      <c r="K10" s="25"/>
      <c r="L10" s="26"/>
      <c r="M10" s="31"/>
      <c r="N10" s="35">
        <v>44661</v>
      </c>
      <c r="O10" s="36" t="s">
        <v>22</v>
      </c>
      <c r="P10" s="37">
        <v>25</v>
      </c>
      <c r="Q10" s="37">
        <v>25</v>
      </c>
      <c r="R10" s="47" t="str">
        <f t="shared" ref="R10:R33" si="4">IF(Q10&gt;=5,"●","")</f>
        <v>●</v>
      </c>
      <c r="S10" s="48" t="str">
        <f t="shared" ref="S10:S33" si="5">IF(Q10&gt;=10,"●","")</f>
        <v>●</v>
      </c>
      <c r="T10" s="48" t="str">
        <f t="shared" ref="T10:T33" si="6">IF(Q10&gt;=15,"●","")</f>
        <v>●</v>
      </c>
      <c r="U10" s="48" t="str">
        <f t="shared" ref="U10:U33" si="7">IF(Q10&gt;=20,"●","")</f>
        <v>●</v>
      </c>
      <c r="V10" s="49" t="str">
        <f t="shared" ref="V10:V33" si="8">IF(Q10&gt;=25,"●","")</f>
        <v>●</v>
      </c>
      <c r="W10" s="50">
        <f t="shared" ref="W10:W33" si="9">IF(O10="","",Q10/P10)</f>
        <v>1</v>
      </c>
      <c r="X10" s="52"/>
      <c r="Z10" s="54">
        <f t="shared" ref="Z9:Z14" ca="1" si="10">Z11-1</f>
        <v>44664</v>
      </c>
      <c r="AA10" s="55">
        <f t="shared" ref="AA10:AA15" ca="1" si="11">COUNTIFS($N$9:$N$20000,Z10,$R$9:$R$20000,"●")+COUNTIFS($N$9:$N$20000,Z10,$S$9:$S$20000,"●")+COUNTIFS($N$9:$N$20000,Z10,$T$9:$T$20000,"●")+COUNTIFS($N$9:$N$20000,Z10,$U$9:$U$20000,"●")++COUNTIFS($N$9:$N$20000,Z10,$V$9:$V$20000,"●")</f>
        <v>0</v>
      </c>
    </row>
    <row r="11" spans="1:28" s="3" customFormat="1" ht="24.95" customHeight="1">
      <c r="B11" s="9"/>
      <c r="C11" s="13"/>
      <c r="D11" s="17">
        <f t="shared" si="1"/>
        <v>44668</v>
      </c>
      <c r="E11" s="18">
        <f t="shared" ref="E11:J11" si="12">D11+1</f>
        <v>44669</v>
      </c>
      <c r="F11" s="18">
        <f t="shared" si="12"/>
        <v>44670</v>
      </c>
      <c r="G11" s="18">
        <f t="shared" si="12"/>
        <v>44671</v>
      </c>
      <c r="H11" s="18">
        <f t="shared" si="12"/>
        <v>44672</v>
      </c>
      <c r="I11" s="18">
        <f t="shared" si="12"/>
        <v>44673</v>
      </c>
      <c r="J11" s="30">
        <f t="shared" si="12"/>
        <v>44674</v>
      </c>
      <c r="K11" s="25"/>
      <c r="L11" s="26"/>
      <c r="M11" s="31"/>
      <c r="N11" s="35">
        <v>44661</v>
      </c>
      <c r="O11" s="36" t="s">
        <v>23</v>
      </c>
      <c r="P11" s="37">
        <v>20</v>
      </c>
      <c r="Q11" s="37">
        <v>15</v>
      </c>
      <c r="R11" s="47" t="str">
        <f t="shared" si="4"/>
        <v>●</v>
      </c>
      <c r="S11" s="48" t="str">
        <f t="shared" si="5"/>
        <v>●</v>
      </c>
      <c r="T11" s="48" t="str">
        <f t="shared" si="6"/>
        <v>●</v>
      </c>
      <c r="U11" s="48" t="str">
        <f t="shared" si="7"/>
        <v/>
      </c>
      <c r="V11" s="49" t="str">
        <f t="shared" si="8"/>
        <v/>
      </c>
      <c r="W11" s="50">
        <f t="shared" si="9"/>
        <v>0.75</v>
      </c>
      <c r="X11" s="52"/>
      <c r="Z11" s="54">
        <f t="shared" ca="1" si="10"/>
        <v>44665</v>
      </c>
      <c r="AA11" s="55">
        <f t="shared" ca="1" si="11"/>
        <v>0</v>
      </c>
    </row>
    <row r="12" spans="1:28" s="3" customFormat="1" ht="24.95" customHeight="1">
      <c r="B12" s="9"/>
      <c r="C12" s="13"/>
      <c r="D12" s="17">
        <f t="shared" si="1"/>
        <v>44675</v>
      </c>
      <c r="E12" s="18">
        <f t="shared" ref="E12:J12" si="13">D12+1</f>
        <v>44676</v>
      </c>
      <c r="F12" s="18">
        <f t="shared" si="13"/>
        <v>44677</v>
      </c>
      <c r="G12" s="18">
        <f t="shared" si="13"/>
        <v>44678</v>
      </c>
      <c r="H12" s="18">
        <f t="shared" si="13"/>
        <v>44679</v>
      </c>
      <c r="I12" s="18">
        <f t="shared" si="13"/>
        <v>44680</v>
      </c>
      <c r="J12" s="30">
        <f t="shared" si="13"/>
        <v>44681</v>
      </c>
      <c r="K12" s="25"/>
      <c r="L12" s="26"/>
      <c r="M12" s="31"/>
      <c r="N12" s="35">
        <v>44660</v>
      </c>
      <c r="O12" s="36" t="s">
        <v>24</v>
      </c>
      <c r="P12" s="37">
        <v>25</v>
      </c>
      <c r="Q12" s="37">
        <v>20</v>
      </c>
      <c r="R12" s="47" t="str">
        <f t="shared" si="4"/>
        <v>●</v>
      </c>
      <c r="S12" s="48" t="str">
        <f t="shared" si="5"/>
        <v>●</v>
      </c>
      <c r="T12" s="48" t="str">
        <f t="shared" si="6"/>
        <v>●</v>
      </c>
      <c r="U12" s="48" t="str">
        <f t="shared" si="7"/>
        <v>●</v>
      </c>
      <c r="V12" s="49" t="str">
        <f t="shared" si="8"/>
        <v/>
      </c>
      <c r="W12" s="50">
        <f t="shared" si="9"/>
        <v>0.8</v>
      </c>
      <c r="X12" s="52"/>
      <c r="Z12" s="54">
        <f t="shared" ca="1" si="10"/>
        <v>44666</v>
      </c>
      <c r="AA12" s="55">
        <f t="shared" ca="1" si="11"/>
        <v>0</v>
      </c>
    </row>
    <row r="13" spans="1:28" s="3" customFormat="1" ht="24.95" customHeight="1">
      <c r="B13" s="9"/>
      <c r="C13" s="13"/>
      <c r="D13" s="19">
        <f t="shared" si="1"/>
        <v>44682</v>
      </c>
      <c r="E13" s="20">
        <f t="shared" ref="E13:J13" si="14">D13+1</f>
        <v>44683</v>
      </c>
      <c r="F13" s="20">
        <f t="shared" si="14"/>
        <v>44684</v>
      </c>
      <c r="G13" s="20">
        <f t="shared" si="14"/>
        <v>44685</v>
      </c>
      <c r="H13" s="20">
        <f t="shared" si="14"/>
        <v>44686</v>
      </c>
      <c r="I13" s="20">
        <f t="shared" si="14"/>
        <v>44687</v>
      </c>
      <c r="J13" s="38">
        <f t="shared" si="14"/>
        <v>44688</v>
      </c>
      <c r="K13" s="25"/>
      <c r="L13" s="26"/>
      <c r="M13" s="31"/>
      <c r="N13" s="35">
        <v>44660</v>
      </c>
      <c r="O13" s="33" t="s">
        <v>21</v>
      </c>
      <c r="P13" s="37">
        <v>25</v>
      </c>
      <c r="Q13" s="37">
        <v>15</v>
      </c>
      <c r="R13" s="47" t="str">
        <f t="shared" si="4"/>
        <v>●</v>
      </c>
      <c r="S13" s="48" t="str">
        <f t="shared" si="5"/>
        <v>●</v>
      </c>
      <c r="T13" s="48" t="str">
        <f t="shared" si="6"/>
        <v>●</v>
      </c>
      <c r="U13" s="48" t="str">
        <f t="shared" si="7"/>
        <v/>
      </c>
      <c r="V13" s="49" t="str">
        <f t="shared" si="8"/>
        <v/>
      </c>
      <c r="W13" s="50">
        <f t="shared" si="9"/>
        <v>0.6</v>
      </c>
      <c r="X13" s="52"/>
      <c r="Z13" s="54">
        <f t="shared" ca="1" si="10"/>
        <v>44667</v>
      </c>
      <c r="AA13" s="55">
        <f t="shared" ca="1" si="11"/>
        <v>0</v>
      </c>
    </row>
    <row r="14" spans="1:28" s="4" customFormat="1" ht="24.95" customHeight="1">
      <c r="A14" s="3"/>
      <c r="B14" s="9"/>
      <c r="C14" s="13"/>
      <c r="D14" s="58"/>
      <c r="E14" s="58"/>
      <c r="F14" s="11"/>
      <c r="G14" s="12"/>
      <c r="H14" s="11"/>
      <c r="I14" s="12"/>
      <c r="J14" s="24"/>
      <c r="K14" s="39"/>
      <c r="L14" s="26"/>
      <c r="M14" s="31"/>
      <c r="N14" s="32">
        <v>44660</v>
      </c>
      <c r="O14" s="36" t="s">
        <v>22</v>
      </c>
      <c r="P14" s="37">
        <v>25</v>
      </c>
      <c r="Q14" s="37">
        <v>22</v>
      </c>
      <c r="R14" s="47" t="str">
        <f t="shared" si="4"/>
        <v>●</v>
      </c>
      <c r="S14" s="48" t="str">
        <f t="shared" si="5"/>
        <v>●</v>
      </c>
      <c r="T14" s="48" t="str">
        <f t="shared" si="6"/>
        <v>●</v>
      </c>
      <c r="U14" s="48" t="str">
        <f t="shared" si="7"/>
        <v>●</v>
      </c>
      <c r="V14" s="49" t="str">
        <f t="shared" si="8"/>
        <v/>
      </c>
      <c r="W14" s="50">
        <f t="shared" si="9"/>
        <v>0.88</v>
      </c>
      <c r="X14" s="52"/>
      <c r="Y14" s="3"/>
      <c r="Z14" s="54">
        <f t="shared" ca="1" si="10"/>
        <v>44668</v>
      </c>
      <c r="AA14" s="55">
        <f t="shared" ca="1" si="11"/>
        <v>0</v>
      </c>
    </row>
    <row r="15" spans="1:28" ht="24.95" customHeight="1">
      <c r="M15" s="31"/>
      <c r="N15" s="35">
        <v>44660</v>
      </c>
      <c r="O15" s="36" t="s">
        <v>23</v>
      </c>
      <c r="P15" s="37">
        <v>25</v>
      </c>
      <c r="Q15" s="37">
        <v>20</v>
      </c>
      <c r="R15" s="47" t="str">
        <f t="shared" si="4"/>
        <v>●</v>
      </c>
      <c r="S15" s="48" t="str">
        <f t="shared" si="5"/>
        <v>●</v>
      </c>
      <c r="T15" s="48" t="str">
        <f t="shared" si="6"/>
        <v>●</v>
      </c>
      <c r="U15" s="48" t="str">
        <f t="shared" si="7"/>
        <v>●</v>
      </c>
      <c r="V15" s="49" t="str">
        <f t="shared" si="8"/>
        <v/>
      </c>
      <c r="W15" s="50">
        <f t="shared" si="9"/>
        <v>0.8</v>
      </c>
      <c r="X15" s="52"/>
      <c r="Y15" s="4"/>
      <c r="Z15" s="54">
        <f ca="1">TODAY()</f>
        <v>44669</v>
      </c>
      <c r="AA15" s="55">
        <f t="shared" ca="1" si="11"/>
        <v>8</v>
      </c>
    </row>
    <row r="16" spans="1:28" ht="24.95" customHeight="1">
      <c r="C16" s="63" t="s">
        <v>25</v>
      </c>
      <c r="D16" s="63"/>
      <c r="E16" s="63"/>
      <c r="F16" s="63"/>
      <c r="G16" s="63"/>
      <c r="H16" s="63"/>
      <c r="I16" s="63"/>
      <c r="J16" s="63"/>
      <c r="K16" s="63"/>
      <c r="N16" s="35">
        <v>44660</v>
      </c>
      <c r="O16" s="36" t="s">
        <v>24</v>
      </c>
      <c r="P16" s="37">
        <v>25</v>
      </c>
      <c r="Q16" s="37">
        <v>17</v>
      </c>
      <c r="R16" s="47" t="str">
        <f t="shared" si="4"/>
        <v>●</v>
      </c>
      <c r="S16" s="48" t="str">
        <f t="shared" si="5"/>
        <v>●</v>
      </c>
      <c r="T16" s="48" t="str">
        <f t="shared" si="6"/>
        <v>●</v>
      </c>
      <c r="U16" s="48" t="str">
        <f t="shared" si="7"/>
        <v/>
      </c>
      <c r="V16" s="49" t="str">
        <f t="shared" si="8"/>
        <v/>
      </c>
      <c r="W16" s="50">
        <f t="shared" si="9"/>
        <v>0.68</v>
      </c>
      <c r="X16" s="41"/>
    </row>
    <row r="17" spans="3:31" ht="24.95" customHeight="1">
      <c r="C17" s="21"/>
      <c r="D17" s="64" t="s">
        <v>26</v>
      </c>
      <c r="E17" s="64"/>
      <c r="F17" s="64"/>
      <c r="G17" s="21"/>
      <c r="H17" s="65">
        <f ca="1">SUMIF($N$9:$N$20000,TODAY(),$P$9:$P$20000)/5</f>
        <v>10</v>
      </c>
      <c r="I17" s="65"/>
      <c r="J17" s="65"/>
      <c r="K17" s="21"/>
      <c r="N17" s="35">
        <v>44654</v>
      </c>
      <c r="O17" s="33" t="s">
        <v>21</v>
      </c>
      <c r="P17" s="37">
        <v>25</v>
      </c>
      <c r="Q17" s="37">
        <v>25</v>
      </c>
      <c r="R17" s="47" t="str">
        <f t="shared" si="4"/>
        <v>●</v>
      </c>
      <c r="S17" s="48" t="str">
        <f t="shared" si="5"/>
        <v>●</v>
      </c>
      <c r="T17" s="48" t="str">
        <f t="shared" si="6"/>
        <v>●</v>
      </c>
      <c r="U17" s="48" t="str">
        <f t="shared" si="7"/>
        <v>●</v>
      </c>
      <c r="V17" s="49" t="str">
        <f t="shared" si="8"/>
        <v>●</v>
      </c>
      <c r="W17" s="50">
        <f t="shared" si="9"/>
        <v>1</v>
      </c>
      <c r="X17" s="41"/>
      <c r="Z17" s="56" t="str">
        <f t="array" aca="1" ref="Z17" ca="1">INDEX(O:O,SMALL(IF($N$9:$N$20000=TODAY(),ROW($N$9:$W$20000),4^8),ROW(1:1)))</f>
        <v>记忆S单元单词</v>
      </c>
      <c r="AA17" s="56" t="str">
        <f t="array" aca="1" ref="AA17" ca="1">INDEX(R:R,SMALL(IF($N$9:$N$20000=TODAY(),ROW($N$9:$W$20000),4^8),ROW(1:1)))</f>
        <v>●</v>
      </c>
      <c r="AB17" s="56" t="str">
        <f t="array" aca="1" ref="AB17" ca="1">INDEX(S:S,SMALL(IF($N$9:$N$20000=TODAY(),ROW($N$9:$W$20000),4^8),ROW(1:1)))</f>
        <v>●</v>
      </c>
      <c r="AC17" s="56" t="str">
        <f t="array" aca="1" ref="AC17" ca="1">INDEX(T:T,SMALL(IF($N$9:$N$20000=TODAY(),ROW($N$9:$W$20000),4^8),ROW(1:1)))</f>
        <v>●</v>
      </c>
      <c r="AD17" s="56" t="str">
        <f t="array" aca="1" ref="AD17" ca="1">INDEX(U:U,SMALL(IF($N$9:$N$20000=TODAY(),ROW($N$9:$W$20000),4^8),ROW(1:1)))</f>
        <v/>
      </c>
      <c r="AE17" s="56" t="str">
        <f t="array" aca="1" ref="AE17" ca="1">INDEX(V:V,SMALL(IF($N$9:$N$20000=TODAY(),ROW($N$9:$W$20000),4^8),ROW(1:1)))</f>
        <v/>
      </c>
    </row>
    <row r="18" spans="3:31" ht="24.95" customHeight="1">
      <c r="C18" s="21"/>
      <c r="D18" s="64" t="s">
        <v>27</v>
      </c>
      <c r="E18" s="64"/>
      <c r="F18" s="64"/>
      <c r="G18" s="21"/>
      <c r="H18" s="65">
        <f ca="1">COUNTIFS($N$9:$N$20000,TODAY(),$R$9:$R$20000,"●")+COUNTIFS($N$9:$N$20000,TODAY(),$S$9:$S$20000,"●")+COUNTIFS($N$9:$N$20000,TODAY(),$T$9:$T$20000,"●")+COUNTIFS($N$9:$N$20000,TODAY(),$U$9:$U$20000,"●")++COUNTIFS($N$9:$N$20000,TODAY(),$V$9:$V$20000,"●")</f>
        <v>8</v>
      </c>
      <c r="I18" s="65"/>
      <c r="J18" s="65"/>
      <c r="K18" s="21"/>
      <c r="N18" s="35">
        <v>44654</v>
      </c>
      <c r="O18" s="36" t="s">
        <v>22</v>
      </c>
      <c r="P18" s="37">
        <v>25</v>
      </c>
      <c r="Q18" s="37">
        <v>20</v>
      </c>
      <c r="R18" s="47" t="str">
        <f t="shared" si="4"/>
        <v>●</v>
      </c>
      <c r="S18" s="48" t="str">
        <f t="shared" si="5"/>
        <v>●</v>
      </c>
      <c r="T18" s="48" t="str">
        <f t="shared" si="6"/>
        <v>●</v>
      </c>
      <c r="U18" s="48" t="str">
        <f t="shared" si="7"/>
        <v>●</v>
      </c>
      <c r="V18" s="49" t="str">
        <f t="shared" si="8"/>
        <v/>
      </c>
      <c r="W18" s="50">
        <f t="shared" si="9"/>
        <v>0.8</v>
      </c>
      <c r="X18" s="41"/>
      <c r="Z18" s="56" t="str">
        <f t="array" aca="1" ref="Z18" ca="1">INDEX(O:O,SMALL(IF($N$9:$N$20000=TODAY(),ROW($N$9:$W$20000),4^8),ROW(2:2)))</f>
        <v>Y单元听写单词</v>
      </c>
      <c r="AA18" s="56" t="str">
        <f t="array" aca="1" ref="AA18" ca="1">INDEX(R:R,SMALL(IF($N$9:$N$20000=TODAY(),ROW($N$9:$W$20000),4^8),ROW(2:2)))</f>
        <v>●</v>
      </c>
      <c r="AB18" s="56" t="str">
        <f t="array" aca="1" ref="AB18" ca="1">INDEX(S:S,SMALL(IF($N$9:$N$20000=TODAY(),ROW($N$9:$W$20000),4^8),ROW(2:2)))</f>
        <v>●</v>
      </c>
      <c r="AC18" s="56" t="str">
        <f t="array" aca="1" ref="AC18" ca="1">INDEX(T:T,SMALL(IF($N$9:$N$20000=TODAY(),ROW($N$9:$W$20000),4^8),ROW(2:2)))</f>
        <v>●</v>
      </c>
      <c r="AD18" s="56" t="str">
        <f t="array" aca="1" ref="AD18" ca="1">INDEX(U:U,SMALL(IF($N$9:$N$20000=TODAY(),ROW($N$9:$W$20000),4^8),ROW(2:2)))</f>
        <v>●</v>
      </c>
      <c r="AE18" s="56" t="str">
        <f t="array" aca="1" ref="AE18" ca="1">INDEX(V:V,SMALL(IF($N$9:$N$20000=TODAY(),ROW($N$9:$W$20000),4^8),ROW(2:2)))</f>
        <v>●</v>
      </c>
    </row>
    <row r="19" spans="3:31" ht="24.95" customHeight="1">
      <c r="C19" s="21"/>
      <c r="D19" s="64" t="s">
        <v>28</v>
      </c>
      <c r="E19" s="64"/>
      <c r="F19" s="64"/>
      <c r="G19" s="21"/>
      <c r="H19" s="66">
        <f ca="1">H18/H17</f>
        <v>0.8</v>
      </c>
      <c r="I19" s="66"/>
      <c r="J19" s="66"/>
      <c r="K19" s="21"/>
      <c r="N19" s="32">
        <v>44654</v>
      </c>
      <c r="O19" s="36" t="s">
        <v>23</v>
      </c>
      <c r="P19" s="37">
        <v>25</v>
      </c>
      <c r="Q19" s="37">
        <v>19</v>
      </c>
      <c r="R19" s="47" t="str">
        <f t="shared" si="4"/>
        <v>●</v>
      </c>
      <c r="S19" s="48" t="str">
        <f t="shared" si="5"/>
        <v>●</v>
      </c>
      <c r="T19" s="48" t="str">
        <f t="shared" si="6"/>
        <v>●</v>
      </c>
      <c r="U19" s="48" t="str">
        <f t="shared" si="7"/>
        <v/>
      </c>
      <c r="V19" s="49" t="str">
        <f t="shared" si="8"/>
        <v/>
      </c>
      <c r="W19" s="50">
        <f t="shared" si="9"/>
        <v>0.76</v>
      </c>
      <c r="X19" s="41"/>
      <c r="Z19" s="56">
        <f t="array" aca="1" ref="Z19" ca="1">INDEX(O:O,SMALL(IF($N$9:$N$20000=TODAY(),ROW($N$9:$W$20000),4^8),ROW(3:3)))</f>
        <v>0</v>
      </c>
      <c r="AA19" s="56">
        <f t="array" aca="1" ref="AA19" ca="1">INDEX(R:R,SMALL(IF($N$9:$N$20000=TODAY(),ROW($N$9:$W$20000),4^8),ROW(3:3)))</f>
        <v>0</v>
      </c>
      <c r="AB19" s="56">
        <f t="array" aca="1" ref="AB19" ca="1">INDEX(S:S,SMALL(IF($N$9:$N$20000=TODAY(),ROW($N$9:$W$20000),4^8),ROW(3:3)))</f>
        <v>0</v>
      </c>
      <c r="AC19" s="56">
        <f t="array" aca="1" ref="AC19" ca="1">INDEX(T:T,SMALL(IF($N$9:$N$20000=TODAY(),ROW($N$9:$W$20000),4^8),ROW(3:3)))</f>
        <v>0</v>
      </c>
      <c r="AD19" s="56">
        <f t="array" aca="1" ref="AD19" ca="1">INDEX(U:U,SMALL(IF($N$9:$N$20000=TODAY(),ROW($N$9:$W$20000),4^8),ROW(3:3)))</f>
        <v>0</v>
      </c>
      <c r="AE19" s="56">
        <f t="array" aca="1" ref="AE19" ca="1">INDEX(V:V,SMALL(IF($N$9:$N$20000=TODAY(),ROW($N$9:$W$20000),4^8),ROW(3:3)))</f>
        <v>0</v>
      </c>
    </row>
    <row r="20" spans="3:31" ht="24.95" customHeight="1">
      <c r="C20" s="21"/>
      <c r="D20" s="21"/>
      <c r="E20" s="21"/>
      <c r="F20" s="21"/>
      <c r="G20" s="21"/>
      <c r="H20" s="67"/>
      <c r="I20" s="67"/>
      <c r="J20" s="21"/>
      <c r="K20" s="21"/>
      <c r="N20" s="32">
        <v>44655</v>
      </c>
      <c r="O20" s="36" t="s">
        <v>24</v>
      </c>
      <c r="P20" s="37">
        <v>25</v>
      </c>
      <c r="Q20" s="37">
        <v>18</v>
      </c>
      <c r="R20" s="47" t="str">
        <f t="shared" si="4"/>
        <v>●</v>
      </c>
      <c r="S20" s="48" t="str">
        <f t="shared" si="5"/>
        <v>●</v>
      </c>
      <c r="T20" s="48" t="str">
        <f t="shared" si="6"/>
        <v>●</v>
      </c>
      <c r="U20" s="48" t="str">
        <f t="shared" si="7"/>
        <v/>
      </c>
      <c r="V20" s="49" t="str">
        <f t="shared" si="8"/>
        <v/>
      </c>
      <c r="W20" s="50">
        <f t="shared" si="9"/>
        <v>0.72</v>
      </c>
      <c r="X20" s="41"/>
      <c r="Z20" s="56">
        <f t="array" aca="1" ref="Z20" ca="1">INDEX(O:O,SMALL(IF($N$9:$N$20000=TODAY(),ROW($N$9:$W$20000),4^8),ROW(4:4)))</f>
        <v>0</v>
      </c>
      <c r="AA20" s="56">
        <f t="array" aca="1" ref="AA20" ca="1">INDEX(R:R,SMALL(IF($N$9:$N$20000=TODAY(),ROW($N$9:$W$20000),4^8),ROW(4:4)))</f>
        <v>0</v>
      </c>
      <c r="AB20" s="56">
        <f t="array" aca="1" ref="AB20" ca="1">INDEX(S:S,SMALL(IF($N$9:$N$20000=TODAY(),ROW($N$9:$W$20000),4^8),ROW(4:4)))</f>
        <v>0</v>
      </c>
      <c r="AC20" s="56">
        <f t="array" aca="1" ref="AC20" ca="1">INDEX(T:T,SMALL(IF($N$9:$N$20000=TODAY(),ROW($N$9:$W$20000),4^8),ROW(4:4)))</f>
        <v>0</v>
      </c>
      <c r="AD20" s="56">
        <f t="array" aca="1" ref="AD20" ca="1">INDEX(U:U,SMALL(IF($N$9:$N$20000=TODAY(),ROW($N$9:$W$20000),4^8),ROW(4:4)))</f>
        <v>0</v>
      </c>
      <c r="AE20" s="56">
        <f t="array" aca="1" ref="AE20" ca="1">INDEX(V:V,SMALL(IF($N$9:$N$20000=TODAY(),ROW($N$9:$W$20000),4^8),ROW(4:4)))</f>
        <v>0</v>
      </c>
    </row>
    <row r="21" spans="3:31" ht="24.95" customHeight="1">
      <c r="C21" s="22"/>
      <c r="D21" s="68" t="s">
        <v>12</v>
      </c>
      <c r="E21" s="68"/>
      <c r="F21" s="68"/>
      <c r="G21" s="68"/>
      <c r="H21" s="68" t="s">
        <v>14</v>
      </c>
      <c r="I21" s="68"/>
      <c r="J21" s="68"/>
      <c r="K21" s="22"/>
      <c r="N21" s="35">
        <v>44655</v>
      </c>
      <c r="O21" s="33" t="s">
        <v>21</v>
      </c>
      <c r="P21" s="37">
        <v>25</v>
      </c>
      <c r="Q21" s="37">
        <v>21</v>
      </c>
      <c r="R21" s="47" t="str">
        <f t="shared" si="4"/>
        <v>●</v>
      </c>
      <c r="S21" s="48" t="str">
        <f t="shared" si="5"/>
        <v>●</v>
      </c>
      <c r="T21" s="48" t="str">
        <f t="shared" si="6"/>
        <v>●</v>
      </c>
      <c r="U21" s="48" t="str">
        <f t="shared" si="7"/>
        <v>●</v>
      </c>
      <c r="V21" s="49" t="str">
        <f t="shared" si="8"/>
        <v/>
      </c>
      <c r="W21" s="50">
        <f t="shared" si="9"/>
        <v>0.84</v>
      </c>
      <c r="X21" s="41"/>
      <c r="Z21" s="56">
        <f t="array" aca="1" ref="Z21" ca="1">INDEX(O:O,SMALL(IF($N$9:$N$20000=TODAY(),ROW($N$9:$W$20000),4^8),ROW(5:5)))</f>
        <v>0</v>
      </c>
      <c r="AA21" s="56">
        <f t="array" aca="1" ref="AA21" ca="1">INDEX(R:R,SMALL(IF($N$9:$N$20000=TODAY(),ROW($N$9:$W$20000),4^8),ROW(5:5)))</f>
        <v>0</v>
      </c>
      <c r="AB21" s="56">
        <f t="array" aca="1" ref="AB21" ca="1">INDEX(S:S,SMALL(IF($N$9:$N$20000=TODAY(),ROW($N$9:$W$20000),4^8),ROW(5:5)))</f>
        <v>0</v>
      </c>
      <c r="AC21" s="56">
        <f t="array" aca="1" ref="AC21" ca="1">INDEX(T:T,SMALL(IF($N$9:$N$20000=TODAY(),ROW($N$9:$W$20000),4^8),ROW(5:5)))</f>
        <v>0</v>
      </c>
      <c r="AD21" s="56">
        <f t="array" aca="1" ref="AD21" ca="1">INDEX(U:U,SMALL(IF($N$9:$N$20000=TODAY(),ROW($N$9:$W$20000),4^8),ROW(5:5)))</f>
        <v>0</v>
      </c>
      <c r="AE21" s="56">
        <f t="array" aca="1" ref="AE21" ca="1">INDEX(V:V,SMALL(IF($N$9:$N$20000=TODAY(),ROW($N$9:$W$20000),4^8),ROW(5:5)))</f>
        <v>0</v>
      </c>
    </row>
    <row r="22" spans="3:31" ht="24.95" customHeight="1">
      <c r="C22" s="22"/>
      <c r="D22" s="69" t="str">
        <f ca="1">IF(Z17=0,"",Z17)</f>
        <v>记忆S单元单词</v>
      </c>
      <c r="E22" s="69"/>
      <c r="F22" s="69"/>
      <c r="G22" s="69"/>
      <c r="H22" s="70">
        <f ca="1">COUNTIF(AA17:AE17,"●")</f>
        <v>3</v>
      </c>
      <c r="I22" s="70"/>
      <c r="J22" s="40" t="str">
        <f ca="1">IF(H22&gt;0,"●","")</f>
        <v>●</v>
      </c>
      <c r="K22" s="22"/>
      <c r="N22" s="35">
        <v>44656</v>
      </c>
      <c r="O22" s="36" t="s">
        <v>22</v>
      </c>
      <c r="P22" s="37">
        <v>25</v>
      </c>
      <c r="Q22" s="37">
        <v>22</v>
      </c>
      <c r="R22" s="47" t="str">
        <f t="shared" si="4"/>
        <v>●</v>
      </c>
      <c r="S22" s="48" t="str">
        <f t="shared" si="5"/>
        <v>●</v>
      </c>
      <c r="T22" s="48" t="str">
        <f t="shared" si="6"/>
        <v>●</v>
      </c>
      <c r="U22" s="48" t="str">
        <f t="shared" si="7"/>
        <v>●</v>
      </c>
      <c r="V22" s="49" t="str">
        <f t="shared" si="8"/>
        <v/>
      </c>
      <c r="W22" s="50">
        <f t="shared" si="9"/>
        <v>0.88</v>
      </c>
      <c r="X22" s="41"/>
      <c r="Z22" s="56">
        <f t="array" aca="1" ref="Z22" ca="1">INDEX(O:O,SMALL(IF($N$9:$N$20000=TODAY(),ROW($N$9:$W$20000),4^8),ROW(6:6)))</f>
        <v>0</v>
      </c>
      <c r="AA22" s="56">
        <f t="array" aca="1" ref="AA22" ca="1">INDEX(R:R,SMALL(IF($N$9:$N$20000=TODAY(),ROW($N$9:$W$20000),4^8),ROW(6:6)))</f>
        <v>0</v>
      </c>
      <c r="AB22" s="56">
        <f t="array" aca="1" ref="AB22" ca="1">INDEX(S:S,SMALL(IF($N$9:$N$20000=TODAY(),ROW($N$9:$W$20000),4^8),ROW(6:6)))</f>
        <v>0</v>
      </c>
      <c r="AC22" s="56">
        <f t="array" aca="1" ref="AC22" ca="1">INDEX(T:T,SMALL(IF($N$9:$N$20000=TODAY(),ROW($N$9:$W$20000),4^8),ROW(6:6)))</f>
        <v>0</v>
      </c>
      <c r="AD22" s="56">
        <f t="array" aca="1" ref="AD22" ca="1">INDEX(U:U,SMALL(IF($N$9:$N$20000=TODAY(),ROW($N$9:$W$20000),4^8),ROW(6:6)))</f>
        <v>0</v>
      </c>
      <c r="AE22" s="56">
        <f t="array" aca="1" ref="AE22" ca="1">INDEX(V:V,SMALL(IF($N$9:$N$20000=TODAY(),ROW($N$9:$W$20000),4^8),ROW(6:6)))</f>
        <v>0</v>
      </c>
    </row>
    <row r="23" spans="3:31" ht="24.95" customHeight="1">
      <c r="C23" s="22"/>
      <c r="D23" s="69" t="str">
        <f t="shared" ref="D23:D32" ca="1" si="15">IF(Z18=0,"",Z18)</f>
        <v>Y单元听写单词</v>
      </c>
      <c r="E23" s="69"/>
      <c r="F23" s="69"/>
      <c r="G23" s="69"/>
      <c r="H23" s="70">
        <f ca="1">COUNTIF(AA18:AE18,"●")</f>
        <v>5</v>
      </c>
      <c r="I23" s="70"/>
      <c r="J23" s="40" t="str">
        <f t="shared" ref="J23:J33" ca="1" si="16">IF(H23&gt;0,"●","")</f>
        <v>●</v>
      </c>
      <c r="K23" s="22"/>
      <c r="N23" s="35">
        <v>44656</v>
      </c>
      <c r="O23" s="36" t="s">
        <v>23</v>
      </c>
      <c r="P23" s="37">
        <v>25</v>
      </c>
      <c r="Q23" s="37">
        <v>16</v>
      </c>
      <c r="R23" s="47" t="str">
        <f t="shared" si="4"/>
        <v>●</v>
      </c>
      <c r="S23" s="48" t="str">
        <f t="shared" si="5"/>
        <v>●</v>
      </c>
      <c r="T23" s="48" t="str">
        <f t="shared" si="6"/>
        <v>●</v>
      </c>
      <c r="U23" s="48" t="str">
        <f t="shared" si="7"/>
        <v/>
      </c>
      <c r="V23" s="49" t="str">
        <f t="shared" si="8"/>
        <v/>
      </c>
      <c r="W23" s="50">
        <f t="shared" si="9"/>
        <v>0.64</v>
      </c>
      <c r="X23" s="41"/>
      <c r="Z23" s="56">
        <f t="array" aca="1" ref="Z23" ca="1">INDEX(O:O,SMALL(IF($N$9:$N$20000=TODAY(),ROW($N$9:$W$20000),4^8),ROW(7:7)))</f>
        <v>0</v>
      </c>
      <c r="AA23" s="56">
        <f t="array" aca="1" ref="AA23" ca="1">INDEX(R:R,SMALL(IF($N$9:$N$20000=TODAY(),ROW($N$9:$W$20000),4^8),ROW(7:7)))</f>
        <v>0</v>
      </c>
      <c r="AB23" s="56">
        <f t="array" aca="1" ref="AB23" ca="1">INDEX(S:S,SMALL(IF($N$9:$N$20000=TODAY(),ROW($N$9:$W$20000),4^8),ROW(7:7)))</f>
        <v>0</v>
      </c>
      <c r="AC23" s="56">
        <f t="array" aca="1" ref="AC23" ca="1">INDEX(T:T,SMALL(IF($N$9:$N$20000=TODAY(),ROW($N$9:$W$20000),4^8),ROW(7:7)))</f>
        <v>0</v>
      </c>
      <c r="AD23" s="56">
        <f t="array" aca="1" ref="AD23" ca="1">INDEX(U:U,SMALL(IF($N$9:$N$20000=TODAY(),ROW($N$9:$W$20000),4^8),ROW(7:7)))</f>
        <v>0</v>
      </c>
      <c r="AE23" s="56">
        <f t="array" aca="1" ref="AE23" ca="1">INDEX(V:V,SMALL(IF($N$9:$N$20000=TODAY(),ROW($N$9:$W$20000),4^8),ROW(7:7)))</f>
        <v>0</v>
      </c>
    </row>
    <row r="24" spans="3:31" ht="24.95" customHeight="1">
      <c r="C24" s="22"/>
      <c r="D24" s="69" t="str">
        <f t="shared" ca="1" si="15"/>
        <v/>
      </c>
      <c r="E24" s="69"/>
      <c r="F24" s="69"/>
      <c r="G24" s="69"/>
      <c r="H24" s="70">
        <f ca="1">COUNTIF(AA19:AE19,"●")</f>
        <v>0</v>
      </c>
      <c r="I24" s="70"/>
      <c r="J24" s="40" t="str">
        <f t="shared" ca="1" si="16"/>
        <v/>
      </c>
      <c r="K24" s="22"/>
      <c r="N24" s="35">
        <v>44657</v>
      </c>
      <c r="O24" s="36" t="s">
        <v>24</v>
      </c>
      <c r="P24" s="37">
        <v>25</v>
      </c>
      <c r="Q24" s="37">
        <v>15</v>
      </c>
      <c r="R24" s="47" t="str">
        <f t="shared" si="4"/>
        <v>●</v>
      </c>
      <c r="S24" s="48" t="str">
        <f t="shared" si="5"/>
        <v>●</v>
      </c>
      <c r="T24" s="48" t="str">
        <f t="shared" si="6"/>
        <v>●</v>
      </c>
      <c r="U24" s="48" t="str">
        <f t="shared" si="7"/>
        <v/>
      </c>
      <c r="V24" s="49" t="str">
        <f t="shared" si="8"/>
        <v/>
      </c>
      <c r="W24" s="50">
        <f t="shared" si="9"/>
        <v>0.6</v>
      </c>
      <c r="X24" s="41"/>
      <c r="Z24" s="56">
        <f t="array" aca="1" ref="Z24" ca="1">INDEX(O:O,SMALL(IF($N$9:$N$20000=TODAY(),ROW($N$9:$W$20000),4^8),ROW(8:8)))</f>
        <v>0</v>
      </c>
      <c r="AA24" s="56">
        <f t="array" aca="1" ref="AA24" ca="1">INDEX(R:R,SMALL(IF($N$9:$N$20000=TODAY(),ROW($N$9:$W$20000),4^8),ROW(8:8)))</f>
        <v>0</v>
      </c>
      <c r="AB24" s="56">
        <f t="array" aca="1" ref="AB24" ca="1">INDEX(S:S,SMALL(IF($N$9:$N$20000=TODAY(),ROW($N$9:$W$20000),4^8),ROW(8:8)))</f>
        <v>0</v>
      </c>
      <c r="AC24" s="56">
        <f t="array" aca="1" ref="AC24" ca="1">INDEX(T:T,SMALL(IF($N$9:$N$20000=TODAY(),ROW($N$9:$W$20000),4^8),ROW(8:8)))</f>
        <v>0</v>
      </c>
      <c r="AD24" s="56">
        <f t="array" aca="1" ref="AD24" ca="1">INDEX(U:U,SMALL(IF($N$9:$N$20000=TODAY(),ROW($N$9:$W$20000),4^8),ROW(8:8)))</f>
        <v>0</v>
      </c>
      <c r="AE24" s="56">
        <f t="array" aca="1" ref="AE24" ca="1">INDEX(V:V,SMALL(IF($N$9:$N$20000=TODAY(),ROW($N$9:$W$20000),4^8),ROW(8:8)))</f>
        <v>0</v>
      </c>
    </row>
    <row r="25" spans="3:31" ht="24.95" customHeight="1">
      <c r="C25" s="22"/>
      <c r="D25" s="69" t="str">
        <f t="shared" ca="1" si="15"/>
        <v/>
      </c>
      <c r="E25" s="69"/>
      <c r="F25" s="69"/>
      <c r="G25" s="69"/>
      <c r="H25" s="70">
        <f t="shared" ref="H25:H33" ca="1" si="17">COUNTIF(AA20:AE20,"●")</f>
        <v>0</v>
      </c>
      <c r="I25" s="70"/>
      <c r="J25" s="40" t="str">
        <f t="shared" ca="1" si="16"/>
        <v/>
      </c>
      <c r="K25" s="22"/>
      <c r="N25" s="32">
        <v>44677</v>
      </c>
      <c r="O25" s="33" t="s">
        <v>21</v>
      </c>
      <c r="P25" s="37">
        <v>25</v>
      </c>
      <c r="Q25" s="37">
        <v>13</v>
      </c>
      <c r="R25" s="47" t="str">
        <f t="shared" si="4"/>
        <v>●</v>
      </c>
      <c r="S25" s="48" t="str">
        <f t="shared" si="5"/>
        <v>●</v>
      </c>
      <c r="T25" s="48" t="str">
        <f t="shared" si="6"/>
        <v/>
      </c>
      <c r="U25" s="48" t="str">
        <f t="shared" si="7"/>
        <v/>
      </c>
      <c r="V25" s="49" t="str">
        <f t="shared" si="8"/>
        <v/>
      </c>
      <c r="W25" s="50">
        <f t="shared" si="9"/>
        <v>0.52</v>
      </c>
      <c r="X25" s="41"/>
      <c r="Z25" s="56">
        <f t="array" aca="1" ref="Z25" ca="1">INDEX(O:O,SMALL(IF($N$9:$N$20000=TODAY(),ROW($N$9:$W$20000),4^8),ROW(9:9)))</f>
        <v>0</v>
      </c>
      <c r="AA25" s="56">
        <f t="array" aca="1" ref="AA25" ca="1">INDEX(R:R,SMALL(IF($N$9:$N$20000=TODAY(),ROW($N$9:$W$20000),4^8),ROW(9:9)))</f>
        <v>0</v>
      </c>
      <c r="AB25" s="56">
        <f t="array" aca="1" ref="AB25" ca="1">INDEX(S:S,SMALL(IF($N$9:$N$20000=TODAY(),ROW($N$9:$W$20000),4^8),ROW(9:9)))</f>
        <v>0</v>
      </c>
      <c r="AC25" s="56">
        <f t="array" aca="1" ref="AC25" ca="1">INDEX(T:T,SMALL(IF($N$9:$N$20000=TODAY(),ROW($N$9:$W$20000),4^8),ROW(9:9)))</f>
        <v>0</v>
      </c>
      <c r="AD25" s="56">
        <f t="array" aca="1" ref="AD25" ca="1">INDEX(U:U,SMALL(IF($N$9:$N$20000=TODAY(),ROW($N$9:$W$20000),4^8),ROW(9:9)))</f>
        <v>0</v>
      </c>
      <c r="AE25" s="56">
        <f t="array" aca="1" ref="AE25" ca="1">INDEX(V:V,SMALL(IF($N$9:$N$20000=TODAY(),ROW($N$9:$W$20000),4^8),ROW(9:9)))</f>
        <v>0</v>
      </c>
    </row>
    <row r="26" spans="3:31" ht="24.95" customHeight="1">
      <c r="C26" s="22"/>
      <c r="D26" s="69" t="str">
        <f t="shared" ca="1" si="15"/>
        <v/>
      </c>
      <c r="E26" s="69"/>
      <c r="F26" s="69"/>
      <c r="G26" s="69"/>
      <c r="H26" s="70">
        <f t="shared" ca="1" si="17"/>
        <v>0</v>
      </c>
      <c r="I26" s="70"/>
      <c r="J26" s="40" t="str">
        <f t="shared" ca="1" si="16"/>
        <v/>
      </c>
      <c r="K26" s="22"/>
      <c r="N26" s="35">
        <v>44658</v>
      </c>
      <c r="O26" s="36" t="s">
        <v>22</v>
      </c>
      <c r="P26" s="37">
        <v>25</v>
      </c>
      <c r="Q26" s="37">
        <v>17</v>
      </c>
      <c r="R26" s="47" t="str">
        <f t="shared" si="4"/>
        <v>●</v>
      </c>
      <c r="S26" s="48" t="str">
        <f t="shared" si="5"/>
        <v>●</v>
      </c>
      <c r="T26" s="48" t="str">
        <f t="shared" si="6"/>
        <v>●</v>
      </c>
      <c r="U26" s="48" t="str">
        <f t="shared" si="7"/>
        <v/>
      </c>
      <c r="V26" s="49" t="str">
        <f t="shared" si="8"/>
        <v/>
      </c>
      <c r="W26" s="50">
        <f t="shared" si="9"/>
        <v>0.68</v>
      </c>
      <c r="X26" s="41"/>
      <c r="Z26" s="56">
        <f t="array" aca="1" ref="Z26" ca="1">INDEX(O:O,SMALL(IF($N$9:$N$20000=TODAY(),ROW($N$9:$W$20000),4^8),ROW(10:10)))</f>
        <v>0</v>
      </c>
      <c r="AA26" s="56">
        <f t="array" aca="1" ref="AA26" ca="1">INDEX(R:R,SMALL(IF($N$9:$N$20000=TODAY(),ROW($N$9:$W$20000),4^8),ROW(10:10)))</f>
        <v>0</v>
      </c>
      <c r="AB26" s="56">
        <f t="array" aca="1" ref="AB26" ca="1">INDEX(S:S,SMALL(IF($N$9:$N$20000=TODAY(),ROW($N$9:$W$20000),4^8),ROW(10:10)))</f>
        <v>0</v>
      </c>
      <c r="AC26" s="56">
        <f t="array" aca="1" ref="AC26" ca="1">INDEX(T:T,SMALL(IF($N$9:$N$20000=TODAY(),ROW($N$9:$W$20000),4^8),ROW(10:10)))</f>
        <v>0</v>
      </c>
      <c r="AD26" s="56">
        <f t="array" aca="1" ref="AD26" ca="1">INDEX(U:U,SMALL(IF($N$9:$N$20000=TODAY(),ROW($N$9:$W$20000),4^8),ROW(10:10)))</f>
        <v>0</v>
      </c>
      <c r="AE26" s="56">
        <f t="array" aca="1" ref="AE26" ca="1">INDEX(V:V,SMALL(IF($N$9:$N$20000=TODAY(),ROW($N$9:$W$20000),4^8),ROW(10:10)))</f>
        <v>0</v>
      </c>
    </row>
    <row r="27" spans="3:31" ht="24.95" customHeight="1">
      <c r="C27" s="22"/>
      <c r="D27" s="69" t="str">
        <f t="shared" ca="1" si="15"/>
        <v/>
      </c>
      <c r="E27" s="69"/>
      <c r="F27" s="69"/>
      <c r="G27" s="69"/>
      <c r="H27" s="70">
        <f t="shared" ca="1" si="17"/>
        <v>0</v>
      </c>
      <c r="I27" s="70"/>
      <c r="J27" s="40" t="str">
        <f t="shared" ca="1" si="16"/>
        <v/>
      </c>
      <c r="K27" s="22"/>
      <c r="N27" s="35">
        <v>44658</v>
      </c>
      <c r="O27" s="36" t="s">
        <v>23</v>
      </c>
      <c r="P27" s="37">
        <v>25</v>
      </c>
      <c r="Q27" s="37">
        <v>21</v>
      </c>
      <c r="R27" s="47" t="str">
        <f t="shared" si="4"/>
        <v>●</v>
      </c>
      <c r="S27" s="48" t="str">
        <f t="shared" si="5"/>
        <v>●</v>
      </c>
      <c r="T27" s="48" t="str">
        <f t="shared" si="6"/>
        <v>●</v>
      </c>
      <c r="U27" s="48" t="str">
        <f t="shared" si="7"/>
        <v>●</v>
      </c>
      <c r="V27" s="49" t="str">
        <f t="shared" si="8"/>
        <v/>
      </c>
      <c r="W27" s="50">
        <f t="shared" si="9"/>
        <v>0.84</v>
      </c>
      <c r="X27" s="41"/>
      <c r="Z27" s="56">
        <f t="array" aca="1" ref="Z27" ca="1">INDEX(O:O,SMALL(IF($N$9:$N$20000=TODAY(),ROW($N$9:$W$20000),4^8),ROW(11:11)))</f>
        <v>0</v>
      </c>
      <c r="AA27" s="56">
        <f t="array" aca="1" ref="AA27" ca="1">INDEX(R:R,SMALL(IF($N$9:$N$20000=TODAY(),ROW($N$9:$W$20000),4^8),ROW(11:11)))</f>
        <v>0</v>
      </c>
      <c r="AB27" s="56">
        <f t="array" aca="1" ref="AB27" ca="1">INDEX(S:S,SMALL(IF($N$9:$N$20000=TODAY(),ROW($N$9:$W$20000),4^8),ROW(11:11)))</f>
        <v>0</v>
      </c>
      <c r="AC27" s="56">
        <f t="array" aca="1" ref="AC27" ca="1">INDEX(T:T,SMALL(IF($N$9:$N$20000=TODAY(),ROW($N$9:$W$20000),4^8),ROW(11:11)))</f>
        <v>0</v>
      </c>
      <c r="AD27" s="56">
        <f t="array" aca="1" ref="AD27" ca="1">INDEX(U:U,SMALL(IF($N$9:$N$20000=TODAY(),ROW($N$9:$W$20000),4^8),ROW(11:11)))</f>
        <v>0</v>
      </c>
      <c r="AE27" s="56">
        <f t="array" aca="1" ref="AE27" ca="1">INDEX(V:V,SMALL(IF($N$9:$N$20000=TODAY(),ROW($N$9:$W$20000),4^8),ROW(11:11)))</f>
        <v>0</v>
      </c>
    </row>
    <row r="28" spans="3:31" ht="24.95" customHeight="1">
      <c r="C28" s="22"/>
      <c r="D28" s="69" t="str">
        <f t="shared" ca="1" si="15"/>
        <v/>
      </c>
      <c r="E28" s="69"/>
      <c r="F28" s="69"/>
      <c r="G28" s="69"/>
      <c r="H28" s="70">
        <f t="shared" ca="1" si="17"/>
        <v>0</v>
      </c>
      <c r="I28" s="70"/>
      <c r="J28" s="40" t="str">
        <f t="shared" ca="1" si="16"/>
        <v/>
      </c>
      <c r="K28" s="22"/>
      <c r="N28" s="35">
        <v>44659</v>
      </c>
      <c r="O28" s="36" t="s">
        <v>24</v>
      </c>
      <c r="P28" s="37">
        <v>25</v>
      </c>
      <c r="Q28" s="37">
        <v>22</v>
      </c>
      <c r="R28" s="47" t="str">
        <f t="shared" si="4"/>
        <v>●</v>
      </c>
      <c r="S28" s="48" t="str">
        <f t="shared" si="5"/>
        <v>●</v>
      </c>
      <c r="T28" s="48" t="str">
        <f t="shared" si="6"/>
        <v>●</v>
      </c>
      <c r="U28" s="48" t="str">
        <f t="shared" si="7"/>
        <v>●</v>
      </c>
      <c r="V28" s="49" t="str">
        <f t="shared" si="8"/>
        <v/>
      </c>
      <c r="W28" s="50">
        <f t="shared" si="9"/>
        <v>0.88</v>
      </c>
      <c r="X28" s="41"/>
      <c r="Z28" s="56">
        <f t="array" aca="1" ref="Z28" ca="1">INDEX(O:O,SMALL(IF($N$9:$N$20000=TODAY(),ROW($N$9:$W$20000),4^8),ROW(12:12)))</f>
        <v>0</v>
      </c>
      <c r="AA28" s="56">
        <f t="array" aca="1" ref="AA28" ca="1">INDEX(R:R,SMALL(IF($N$9:$N$20000=TODAY(),ROW($N$9:$W$20000),4^8),ROW(12:12)))</f>
        <v>0</v>
      </c>
      <c r="AB28" s="56">
        <f t="array" aca="1" ref="AB28" ca="1">INDEX(S:S,SMALL(IF($N$9:$N$20000=TODAY(),ROW($N$9:$W$20000),4^8),ROW(12:12)))</f>
        <v>0</v>
      </c>
      <c r="AC28" s="56">
        <f t="array" aca="1" ref="AC28" ca="1">INDEX(T:T,SMALL(IF($N$9:$N$20000=TODAY(),ROW($N$9:$W$20000),4^8),ROW(12:12)))</f>
        <v>0</v>
      </c>
      <c r="AD28" s="56">
        <f t="array" aca="1" ref="AD28" ca="1">INDEX(U:U,SMALL(IF($N$9:$N$20000=TODAY(),ROW($N$9:$W$20000),4^8),ROW(12:12)))</f>
        <v>0</v>
      </c>
      <c r="AE28" s="56">
        <f t="array" aca="1" ref="AE28" ca="1">INDEX(V:V,SMALL(IF($N$9:$N$20000=TODAY(),ROW($N$9:$W$20000),4^8),ROW(12:12)))</f>
        <v>0</v>
      </c>
    </row>
    <row r="29" spans="3:31" ht="24.95" customHeight="1">
      <c r="C29" s="22"/>
      <c r="D29" s="69" t="str">
        <f t="shared" ca="1" si="15"/>
        <v/>
      </c>
      <c r="E29" s="69"/>
      <c r="F29" s="69"/>
      <c r="G29" s="69"/>
      <c r="H29" s="70">
        <f t="shared" ca="1" si="17"/>
        <v>0</v>
      </c>
      <c r="I29" s="70"/>
      <c r="J29" s="40" t="str">
        <f t="shared" ca="1" si="16"/>
        <v/>
      </c>
      <c r="K29" s="22"/>
      <c r="N29" s="35">
        <v>44669</v>
      </c>
      <c r="O29" s="33" t="s">
        <v>21</v>
      </c>
      <c r="P29" s="37">
        <v>25</v>
      </c>
      <c r="Q29" s="37">
        <v>18</v>
      </c>
      <c r="R29" s="47" t="str">
        <f t="shared" si="4"/>
        <v>●</v>
      </c>
      <c r="S29" s="48" t="str">
        <f t="shared" si="5"/>
        <v>●</v>
      </c>
      <c r="T29" s="48" t="str">
        <f t="shared" si="6"/>
        <v>●</v>
      </c>
      <c r="U29" s="48" t="str">
        <f t="shared" si="7"/>
        <v/>
      </c>
      <c r="V29" s="49" t="str">
        <f t="shared" si="8"/>
        <v/>
      </c>
      <c r="W29" s="50">
        <f t="shared" si="9"/>
        <v>0.72</v>
      </c>
      <c r="X29" s="41"/>
      <c r="Z29" s="56">
        <f t="array" aca="1" ref="Z29" ca="1">INDEX(O:O,SMALL(IF($N$9:$N$20000=TODAY(),ROW($N$9:$W$20000),4^8),ROW(13:13)))</f>
        <v>0</v>
      </c>
      <c r="AA29" s="56">
        <f t="array" aca="1" ref="AA29" ca="1">INDEX(R:R,SMALL(IF($N$9:$N$20000=TODAY(),ROW($N$9:$W$20000),4^8),ROW(13:13)))</f>
        <v>0</v>
      </c>
      <c r="AB29" s="56">
        <f t="array" aca="1" ref="AB29" ca="1">INDEX(S:S,SMALL(IF($N$9:$N$20000=TODAY(),ROW($N$9:$W$20000),4^8),ROW(13:13)))</f>
        <v>0</v>
      </c>
      <c r="AC29" s="56">
        <f t="array" aca="1" ref="AC29" ca="1">INDEX(T:T,SMALL(IF($N$9:$N$20000=TODAY(),ROW($N$9:$W$20000),4^8),ROW(13:13)))</f>
        <v>0</v>
      </c>
      <c r="AD29" s="56">
        <f t="array" aca="1" ref="AD29" ca="1">INDEX(U:U,SMALL(IF($N$9:$N$20000=TODAY(),ROW($N$9:$W$20000),4^8),ROW(13:13)))</f>
        <v>0</v>
      </c>
      <c r="AE29" s="56">
        <f t="array" aca="1" ref="AE29" ca="1">INDEX(V:V,SMALL(IF($N$9:$N$20000=TODAY(),ROW($N$9:$W$20000),4^8),ROW(13:13)))</f>
        <v>0</v>
      </c>
    </row>
    <row r="30" spans="3:31" ht="24.95" customHeight="1">
      <c r="C30" s="22"/>
      <c r="D30" s="69" t="str">
        <f t="shared" ca="1" si="15"/>
        <v/>
      </c>
      <c r="E30" s="69"/>
      <c r="F30" s="69"/>
      <c r="G30" s="69"/>
      <c r="H30" s="70">
        <f t="shared" ca="1" si="17"/>
        <v>0</v>
      </c>
      <c r="I30" s="70"/>
      <c r="J30" s="40" t="str">
        <f t="shared" ca="1" si="16"/>
        <v/>
      </c>
      <c r="K30" s="22"/>
      <c r="N30" s="32">
        <v>44669</v>
      </c>
      <c r="O30" s="36" t="s">
        <v>22</v>
      </c>
      <c r="P30" s="37">
        <v>25</v>
      </c>
      <c r="Q30" s="37">
        <v>25</v>
      </c>
      <c r="R30" s="47" t="str">
        <f t="shared" si="4"/>
        <v>●</v>
      </c>
      <c r="S30" s="48" t="str">
        <f t="shared" si="5"/>
        <v>●</v>
      </c>
      <c r="T30" s="48" t="str">
        <f t="shared" si="6"/>
        <v>●</v>
      </c>
      <c r="U30" s="48" t="str">
        <f t="shared" si="7"/>
        <v>●</v>
      </c>
      <c r="V30" s="49" t="str">
        <f t="shared" si="8"/>
        <v>●</v>
      </c>
      <c r="W30" s="50">
        <f t="shared" si="9"/>
        <v>1</v>
      </c>
      <c r="X30" s="41"/>
      <c r="Z30" s="56">
        <f t="array" aca="1" ref="Z30" ca="1">INDEX(O:O,SMALL(IF($N$9:$N$20000=TODAY(),ROW($N$9:$W$20000),4^8),ROW(14:14)))</f>
        <v>0</v>
      </c>
      <c r="AA30" s="56">
        <f t="array" aca="1" ref="AA30" ca="1">INDEX(R:R,SMALL(IF($N$9:$N$20000=TODAY(),ROW($N$9:$W$20000),4^8),ROW(14:14)))</f>
        <v>0</v>
      </c>
      <c r="AB30" s="56">
        <f t="array" aca="1" ref="AB30" ca="1">INDEX(S:S,SMALL(IF($N$9:$N$20000=TODAY(),ROW($N$9:$W$20000),4^8),ROW(14:14)))</f>
        <v>0</v>
      </c>
      <c r="AC30" s="56">
        <f t="array" aca="1" ref="AC30" ca="1">INDEX(T:T,SMALL(IF($N$9:$N$20000=TODAY(),ROW($N$9:$W$20000),4^8),ROW(14:14)))</f>
        <v>0</v>
      </c>
      <c r="AD30" s="56">
        <f t="array" aca="1" ref="AD30" ca="1">INDEX(U:U,SMALL(IF($N$9:$N$20000=TODAY(),ROW($N$9:$W$20000),4^8),ROW(14:14)))</f>
        <v>0</v>
      </c>
      <c r="AE30" s="56">
        <f t="array" aca="1" ref="AE30" ca="1">INDEX(V:V,SMALL(IF($N$9:$N$20000=TODAY(),ROW($N$9:$W$20000),4^8),ROW(14:14)))</f>
        <v>0</v>
      </c>
    </row>
    <row r="31" spans="3:31" ht="24.95" customHeight="1">
      <c r="C31" s="22"/>
      <c r="D31" s="69" t="str">
        <f t="shared" ca="1" si="15"/>
        <v/>
      </c>
      <c r="E31" s="69"/>
      <c r="F31" s="69"/>
      <c r="G31" s="69"/>
      <c r="H31" s="70">
        <f t="shared" ca="1" si="17"/>
        <v>0</v>
      </c>
      <c r="I31" s="70"/>
      <c r="J31" s="40" t="str">
        <f t="shared" ca="1" si="16"/>
        <v/>
      </c>
      <c r="K31" s="22"/>
      <c r="N31" s="41"/>
      <c r="O31" s="41"/>
      <c r="P31" s="42"/>
      <c r="Q31" s="42"/>
      <c r="R31" s="47" t="str">
        <f t="shared" si="4"/>
        <v/>
      </c>
      <c r="S31" s="48" t="str">
        <f t="shared" si="5"/>
        <v/>
      </c>
      <c r="T31" s="48" t="str">
        <f t="shared" si="6"/>
        <v/>
      </c>
      <c r="U31" s="48" t="str">
        <f t="shared" si="7"/>
        <v/>
      </c>
      <c r="V31" s="49" t="str">
        <f t="shared" si="8"/>
        <v/>
      </c>
      <c r="W31" s="50" t="str">
        <f t="shared" si="9"/>
        <v/>
      </c>
      <c r="X31" s="41"/>
      <c r="Z31" s="56">
        <f t="array" aca="1" ref="Z31" ca="1">INDEX(O:O,SMALL(IF($N$9:$N$20000=TODAY(),ROW($N$9:$W$20000),4^8),ROW(15:15)))</f>
        <v>0</v>
      </c>
      <c r="AA31" s="56">
        <f t="array" aca="1" ref="AA31" ca="1">INDEX(R:R,SMALL(IF($N$9:$N$20000=TODAY(),ROW($N$9:$W$20000),4^8),ROW(15:15)))</f>
        <v>0</v>
      </c>
      <c r="AB31" s="56">
        <f t="array" aca="1" ref="AB31" ca="1">INDEX(S:S,SMALL(IF($N$9:$N$20000=TODAY(),ROW($N$9:$W$20000),4^8),ROW(15:15)))</f>
        <v>0</v>
      </c>
      <c r="AC31" s="56">
        <f t="array" aca="1" ref="AC31" ca="1">INDEX(T:T,SMALL(IF($N$9:$N$20000=TODAY(),ROW($N$9:$W$20000),4^8),ROW(15:15)))</f>
        <v>0</v>
      </c>
      <c r="AD31" s="56">
        <f t="array" aca="1" ref="AD31" ca="1">INDEX(U:U,SMALL(IF($N$9:$N$20000=TODAY(),ROW($N$9:$W$20000),4^8),ROW(15:15)))</f>
        <v>0</v>
      </c>
      <c r="AE31" s="56">
        <f t="array" aca="1" ref="AE31" ca="1">INDEX(V:V,SMALL(IF($N$9:$N$20000=TODAY(),ROW($N$9:$W$20000),4^8),ROW(15:15)))</f>
        <v>0</v>
      </c>
    </row>
    <row r="32" spans="3:31" ht="24.95" customHeight="1">
      <c r="C32" s="22"/>
      <c r="D32" s="69" t="str">
        <f t="shared" ca="1" si="15"/>
        <v/>
      </c>
      <c r="E32" s="69"/>
      <c r="F32" s="69"/>
      <c r="G32" s="69"/>
      <c r="H32" s="70">
        <f t="shared" ca="1" si="17"/>
        <v>0</v>
      </c>
      <c r="I32" s="70"/>
      <c r="J32" s="40" t="str">
        <f t="shared" ca="1" si="16"/>
        <v/>
      </c>
      <c r="K32" s="22"/>
      <c r="N32" s="41"/>
      <c r="O32" s="41"/>
      <c r="P32" s="42"/>
      <c r="Q32" s="42"/>
      <c r="R32" s="47" t="str">
        <f t="shared" si="4"/>
        <v/>
      </c>
      <c r="S32" s="48" t="str">
        <f t="shared" si="5"/>
        <v/>
      </c>
      <c r="T32" s="48" t="str">
        <f t="shared" si="6"/>
        <v/>
      </c>
      <c r="U32" s="48" t="str">
        <f t="shared" si="7"/>
        <v/>
      </c>
      <c r="V32" s="49" t="str">
        <f t="shared" si="8"/>
        <v/>
      </c>
      <c r="W32" s="50" t="str">
        <f t="shared" si="9"/>
        <v/>
      </c>
      <c r="X32" s="41"/>
      <c r="Z32" s="56">
        <f t="array" aca="1" ref="Z32" ca="1">INDEX(O:O,SMALL(IF($N$9:$N$20000=TODAY(),ROW($N$9:$W$20000),4^8),ROW(16:16)))</f>
        <v>0</v>
      </c>
      <c r="AA32" s="56">
        <f t="array" aca="1" ref="AA32" ca="1">INDEX(R:R,SMALL(IF($N$9:$N$20000=TODAY(),ROW($N$9:$W$20000),4^8),ROW(16:16)))</f>
        <v>0</v>
      </c>
      <c r="AB32" s="56">
        <f t="array" aca="1" ref="AB32" ca="1">INDEX(S:S,SMALL(IF($N$9:$N$20000=TODAY(),ROW($N$9:$W$20000),4^8),ROW(16:16)))</f>
        <v>0</v>
      </c>
      <c r="AC32" s="56">
        <f t="array" aca="1" ref="AC32" ca="1">INDEX(T:T,SMALL(IF($N$9:$N$20000=TODAY(),ROW($N$9:$W$20000),4^8),ROW(16:16)))</f>
        <v>0</v>
      </c>
      <c r="AD32" s="56">
        <f t="array" aca="1" ref="AD32" ca="1">INDEX(U:U,SMALL(IF($N$9:$N$20000=TODAY(),ROW($N$9:$W$20000),4^8),ROW(16:16)))</f>
        <v>0</v>
      </c>
      <c r="AE32" s="56">
        <f t="array" aca="1" ref="AE32" ca="1">INDEX(V:V,SMALL(IF($N$9:$N$20000=TODAY(),ROW($N$9:$W$20000),4^8),ROW(16:16)))</f>
        <v>0</v>
      </c>
    </row>
    <row r="33" spans="3:31" ht="24.95" customHeight="1">
      <c r="C33" s="22"/>
      <c r="D33" s="22"/>
      <c r="E33" s="22"/>
      <c r="F33" s="22"/>
      <c r="G33" s="22"/>
      <c r="H33" s="70">
        <f t="shared" ca="1" si="17"/>
        <v>0</v>
      </c>
      <c r="I33" s="70"/>
      <c r="J33" s="40" t="str">
        <f t="shared" ca="1" si="16"/>
        <v/>
      </c>
      <c r="K33" s="22"/>
      <c r="N33" s="41"/>
      <c r="O33" s="41"/>
      <c r="P33" s="42"/>
      <c r="Q33" s="42"/>
      <c r="R33" s="47" t="str">
        <f t="shared" si="4"/>
        <v/>
      </c>
      <c r="S33" s="48" t="str">
        <f t="shared" si="5"/>
        <v/>
      </c>
      <c r="T33" s="48" t="str">
        <f t="shared" si="6"/>
        <v/>
      </c>
      <c r="U33" s="48" t="str">
        <f t="shared" si="7"/>
        <v/>
      </c>
      <c r="V33" s="49" t="str">
        <f t="shared" si="8"/>
        <v/>
      </c>
      <c r="W33" s="50" t="str">
        <f t="shared" si="9"/>
        <v/>
      </c>
      <c r="X33" s="41"/>
      <c r="Z33" s="56">
        <f t="array" aca="1" ref="Z33" ca="1">INDEX(O:O,SMALL(IF($N$9:$N$20000=TODAY(),ROW($N$9:$W$20000),4^8),ROW(17:17)))</f>
        <v>0</v>
      </c>
      <c r="AA33" s="56">
        <f t="array" aca="1" ref="AA33" ca="1">INDEX(R:R,SMALL(IF($N$9:$N$20000=TODAY(),ROW($N$9:$W$20000),4^8),ROW(17:17)))</f>
        <v>0</v>
      </c>
      <c r="AB33" s="56">
        <f t="array" aca="1" ref="AB33" ca="1">INDEX(S:S,SMALL(IF($N$9:$N$20000=TODAY(),ROW($N$9:$W$20000),4^8),ROW(17:17)))</f>
        <v>0</v>
      </c>
      <c r="AC33" s="56">
        <f t="array" aca="1" ref="AC33" ca="1">INDEX(T:T,SMALL(IF($N$9:$N$20000=TODAY(),ROW($N$9:$W$20000),4^8),ROW(17:17)))</f>
        <v>0</v>
      </c>
      <c r="AD33" s="56">
        <f t="array" aca="1" ref="AD33" ca="1">INDEX(U:U,SMALL(IF($N$9:$N$20000=TODAY(),ROW($N$9:$W$20000),4^8),ROW(17:17)))</f>
        <v>0</v>
      </c>
      <c r="AE33" s="56">
        <f t="array" aca="1" ref="AE33" ca="1">INDEX(V:V,SMALL(IF($N$9:$N$20000=TODAY(),ROW($N$9:$W$20000),4^8),ROW(17:17)))</f>
        <v>0</v>
      </c>
    </row>
  </sheetData>
  <mergeCells count="44">
    <mergeCell ref="D31:G31"/>
    <mergeCell ref="H31:I31"/>
    <mergeCell ref="D32:G32"/>
    <mergeCell ref="H32:I32"/>
    <mergeCell ref="H33:I33"/>
    <mergeCell ref="D28:G28"/>
    <mergeCell ref="H28:I28"/>
    <mergeCell ref="D29:G29"/>
    <mergeCell ref="H29:I29"/>
    <mergeCell ref="D30:G30"/>
    <mergeCell ref="H30:I30"/>
    <mergeCell ref="D25:G25"/>
    <mergeCell ref="H25:I25"/>
    <mergeCell ref="D26:G26"/>
    <mergeCell ref="H26:I26"/>
    <mergeCell ref="D27:G27"/>
    <mergeCell ref="H27:I27"/>
    <mergeCell ref="D22:G22"/>
    <mergeCell ref="H22:I22"/>
    <mergeCell ref="D23:G23"/>
    <mergeCell ref="H23:I23"/>
    <mergeCell ref="D24:G24"/>
    <mergeCell ref="H24:I24"/>
    <mergeCell ref="D19:F19"/>
    <mergeCell ref="H19:J19"/>
    <mergeCell ref="H20:I20"/>
    <mergeCell ref="D21:G21"/>
    <mergeCell ref="H21:J21"/>
    <mergeCell ref="D14:E14"/>
    <mergeCell ref="C16:K16"/>
    <mergeCell ref="D17:F17"/>
    <mergeCell ref="H17:J17"/>
    <mergeCell ref="D18:F18"/>
    <mergeCell ref="H18:J18"/>
    <mergeCell ref="E2:N2"/>
    <mergeCell ref="D5:E5"/>
    <mergeCell ref="N5:S5"/>
    <mergeCell ref="P7:Q7"/>
    <mergeCell ref="Z7:AB7"/>
    <mergeCell ref="N7:N8"/>
    <mergeCell ref="O7:O8"/>
    <mergeCell ref="W7:W8"/>
    <mergeCell ref="X7:X8"/>
    <mergeCell ref="R7:V8"/>
  </mergeCells>
  <phoneticPr fontId="17" type="noConversion"/>
  <conditionalFormatting sqref="D7:J7">
    <cfRule type="expression" dxfId="10" priority="66">
      <formula>D7=TODAY()</formula>
    </cfRule>
    <cfRule type="expression" dxfId="9" priority="67">
      <formula>MONTH(D7)&lt;&gt;#REF!</formula>
    </cfRule>
  </conditionalFormatting>
  <conditionalFormatting sqref="C16">
    <cfRule type="expression" dxfId="8" priority="10">
      <formula>MONTH(C16)&lt;&gt;#REF!</formula>
    </cfRule>
    <cfRule type="expression" dxfId="7" priority="9">
      <formula>C16=TODAY()</formula>
    </cfRule>
  </conditionalFormatting>
  <conditionalFormatting sqref="J22:J33">
    <cfRule type="cellIs" dxfId="6" priority="1" operator="equal">
      <formula>"●"</formula>
    </cfRule>
  </conditionalFormatting>
  <conditionalFormatting sqref="W1:W1048576">
    <cfRule type="dataBar" priority="11">
      <dataBar>
        <cfvo type="min"/>
        <cfvo type="max"/>
        <color rgb="FFDCE9E4"/>
      </dataBar>
      <extLst>
        <ext xmlns:x14="http://schemas.microsoft.com/office/spreadsheetml/2009/9/main" uri="{B025F937-C7B1-47D3-B67F-A62EFF666E3E}">
          <x14:id>{D53F2F6B-CA7E-43A7-9911-51AD104D882F}</x14:id>
        </ext>
      </extLst>
    </cfRule>
  </conditionalFormatting>
  <conditionalFormatting sqref="R1:V1048576">
    <cfRule type="cellIs" dxfId="5" priority="12" operator="equal">
      <formula>"●"</formula>
    </cfRule>
  </conditionalFormatting>
  <conditionalFormatting sqref="D8:J13">
    <cfRule type="expression" dxfId="4" priority="60">
      <formula>D8=TODAY()</formula>
    </cfRule>
    <cfRule type="expression" dxfId="3" priority="68">
      <formula>MONTH(D8)&lt;&gt;$G$5</formula>
    </cfRule>
  </conditionalFormatting>
  <conditionalFormatting sqref="K21:K33 C21:D21 C22:C32 C33:G33 H21">
    <cfRule type="expression" dxfId="2" priority="7">
      <formula>C21=TODAY()</formula>
    </cfRule>
    <cfRule type="expression" dxfId="1" priority="8">
      <formula>MONTH(C21)&lt;&gt;$G$5</formula>
    </cfRule>
  </conditionalFormatting>
  <conditionalFormatting sqref="D22:H32 J22:J33 H33">
    <cfRule type="cellIs" dxfId="0" priority="2" operator="equal">
      <formula>0</formula>
    </cfRule>
  </conditionalFormatting>
  <pageMargins left="0.75" right="0.75" top="1" bottom="1" header="0.5" footer="0.5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53F2F6B-CA7E-43A7-9911-51AD104D882F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W1:W1048576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42"/>
  <sheetViews>
    <sheetView showGridLines="0" topLeftCell="A11" workbookViewId="0">
      <selection activeCell="V47" sqref="V47"/>
    </sheetView>
  </sheetViews>
  <sheetFormatPr defaultColWidth="7.875" defaultRowHeight="13.5"/>
  <cols>
    <col min="1" max="16384" width="7.875" style="1"/>
  </cols>
  <sheetData>
    <row r="1" spans="1:40">
      <c r="A1" s="2"/>
      <c r="B1" s="2"/>
      <c r="C1" s="2"/>
      <c r="D1" s="2"/>
      <c r="E1" s="2"/>
      <c r="F1" s="2"/>
      <c r="G1" s="2"/>
      <c r="H1" s="2"/>
      <c r="I1" s="2"/>
    </row>
    <row r="2" spans="1:40">
      <c r="A2" s="2"/>
      <c r="B2" s="2"/>
      <c r="C2" s="2"/>
      <c r="D2" s="2"/>
      <c r="E2" s="2"/>
      <c r="F2" s="2"/>
      <c r="G2" s="2"/>
      <c r="H2" s="2"/>
      <c r="I2" s="2"/>
    </row>
    <row r="3" spans="1:40">
      <c r="A3" s="2"/>
      <c r="B3" s="2"/>
      <c r="C3" s="2"/>
      <c r="D3" s="2"/>
      <c r="E3" s="2"/>
      <c r="F3" s="2"/>
      <c r="G3" s="2"/>
      <c r="H3" s="2"/>
      <c r="I3" s="2"/>
      <c r="M3" s="2"/>
      <c r="N3" s="2"/>
      <c r="O3" s="2"/>
      <c r="P3" s="2"/>
      <c r="Q3" s="2"/>
      <c r="R3" s="2"/>
      <c r="S3" s="2"/>
      <c r="T3" s="2"/>
      <c r="U3" s="2"/>
    </row>
    <row r="4" spans="1:40">
      <c r="A4" s="2"/>
      <c r="B4" s="2"/>
      <c r="C4" s="2"/>
      <c r="D4" s="2"/>
      <c r="E4" s="2"/>
      <c r="F4" s="2"/>
      <c r="G4" s="2"/>
      <c r="H4" s="2"/>
      <c r="I4" s="2"/>
      <c r="M4" s="2"/>
      <c r="N4" s="2"/>
      <c r="O4" s="2"/>
      <c r="P4" s="2"/>
      <c r="Q4" s="2"/>
      <c r="R4" s="2"/>
      <c r="S4" s="2"/>
      <c r="T4" s="2"/>
      <c r="U4" s="2"/>
    </row>
    <row r="5" spans="1:40">
      <c r="A5" s="2"/>
      <c r="B5" s="2"/>
      <c r="C5" s="2"/>
      <c r="D5" s="2"/>
      <c r="E5" s="2"/>
      <c r="F5" s="2"/>
      <c r="G5" s="2"/>
      <c r="H5" s="2"/>
      <c r="I5" s="2"/>
      <c r="M5" s="2"/>
      <c r="N5" s="2"/>
      <c r="O5" s="2"/>
      <c r="P5" s="2"/>
      <c r="Q5" s="2"/>
      <c r="R5" s="2"/>
      <c r="S5" s="2"/>
      <c r="T5" s="2"/>
      <c r="U5" s="2"/>
    </row>
    <row r="6" spans="1:40">
      <c r="A6" s="2"/>
      <c r="B6" s="2"/>
      <c r="C6" s="2"/>
      <c r="D6" s="2"/>
      <c r="E6" s="2"/>
      <c r="F6" s="2"/>
      <c r="G6" s="2"/>
      <c r="H6" s="2"/>
      <c r="I6" s="2"/>
      <c r="M6" s="2"/>
      <c r="N6" s="2"/>
      <c r="O6" s="2"/>
      <c r="P6" s="2"/>
      <c r="Q6" s="2"/>
      <c r="R6" s="2"/>
      <c r="S6" s="2"/>
      <c r="T6" s="2"/>
      <c r="U6" s="2"/>
    </row>
    <row r="7" spans="1:40">
      <c r="A7" s="2"/>
      <c r="B7" s="2"/>
      <c r="C7" s="2"/>
      <c r="D7" s="2"/>
      <c r="E7" s="2"/>
      <c r="F7" s="2"/>
      <c r="G7" s="2"/>
      <c r="H7" s="2"/>
      <c r="I7" s="2"/>
      <c r="M7" s="2"/>
      <c r="N7" s="2"/>
      <c r="O7" s="2"/>
      <c r="P7" s="2"/>
      <c r="Q7" s="2"/>
      <c r="R7" s="2"/>
      <c r="S7" s="2"/>
      <c r="T7" s="2"/>
      <c r="U7" s="2"/>
    </row>
    <row r="8" spans="1:40">
      <c r="A8" s="2"/>
      <c r="B8" s="2"/>
      <c r="C8" s="2"/>
      <c r="D8" s="2"/>
      <c r="E8" s="2"/>
      <c r="F8" s="2"/>
      <c r="G8" s="2"/>
      <c r="H8" s="2"/>
      <c r="I8" s="2"/>
      <c r="M8" s="2"/>
      <c r="N8" s="2"/>
      <c r="O8" s="2"/>
      <c r="P8" s="2"/>
      <c r="Q8" s="2"/>
      <c r="R8" s="2"/>
      <c r="S8" s="2"/>
      <c r="T8" s="2"/>
      <c r="U8" s="2"/>
    </row>
    <row r="9" spans="1:40">
      <c r="A9" s="2"/>
      <c r="B9" s="2"/>
      <c r="C9" s="2"/>
      <c r="D9" s="2"/>
      <c r="E9" s="2"/>
      <c r="F9" s="2"/>
      <c r="G9" s="2"/>
      <c r="H9" s="2"/>
      <c r="I9" s="2"/>
      <c r="M9" s="2"/>
      <c r="N9" s="2"/>
      <c r="O9" s="2"/>
      <c r="P9" s="2"/>
      <c r="Q9" s="2"/>
      <c r="R9" s="2"/>
      <c r="S9" s="2"/>
      <c r="T9" s="2"/>
      <c r="U9" s="2"/>
    </row>
    <row r="10" spans="1:40">
      <c r="A10" s="2"/>
      <c r="B10" s="2"/>
      <c r="C10" s="2"/>
      <c r="D10" s="2"/>
      <c r="E10" s="2"/>
      <c r="F10" s="2"/>
      <c r="G10" s="2"/>
      <c r="H10" s="2"/>
      <c r="I10" s="2"/>
      <c r="M10" s="2"/>
      <c r="N10" s="2"/>
      <c r="O10" s="2"/>
      <c r="P10" s="2"/>
      <c r="Q10" s="2"/>
      <c r="R10" s="2"/>
      <c r="S10" s="2"/>
      <c r="T10" s="2"/>
      <c r="U10" s="2"/>
    </row>
    <row r="11" spans="1:40">
      <c r="A11" s="2"/>
      <c r="B11" s="2"/>
      <c r="C11" s="2"/>
      <c r="D11" s="2"/>
      <c r="E11" s="2"/>
      <c r="F11" s="2"/>
      <c r="G11" s="2"/>
      <c r="H11" s="2"/>
      <c r="I11" s="2"/>
      <c r="M11" s="2"/>
      <c r="N11" s="2"/>
      <c r="O11" s="2"/>
      <c r="P11" s="2"/>
      <c r="Q11" s="2"/>
      <c r="R11" s="2"/>
      <c r="S11" s="2"/>
      <c r="T11" s="2"/>
      <c r="U11" s="2"/>
    </row>
    <row r="12" spans="1:40">
      <c r="A12" s="2"/>
      <c r="B12" s="2"/>
      <c r="C12" s="2"/>
      <c r="D12" s="2"/>
      <c r="E12" s="2"/>
      <c r="F12" s="2"/>
      <c r="G12" s="2"/>
      <c r="H12" s="2"/>
      <c r="I12" s="2"/>
      <c r="M12" s="2"/>
      <c r="N12" s="2"/>
      <c r="O12" s="2"/>
      <c r="P12" s="2"/>
      <c r="Q12" s="2"/>
      <c r="R12" s="2"/>
      <c r="S12" s="2"/>
      <c r="T12" s="2"/>
      <c r="U12" s="2"/>
    </row>
    <row r="13" spans="1:40">
      <c r="A13" s="2"/>
      <c r="B13" s="2"/>
      <c r="C13" s="2"/>
      <c r="D13" s="2"/>
      <c r="E13" s="2"/>
      <c r="F13" s="2"/>
      <c r="G13" s="2"/>
      <c r="H13" s="2"/>
      <c r="I13" s="2"/>
      <c r="M13" s="2"/>
      <c r="N13" s="2"/>
      <c r="O13" s="2"/>
      <c r="P13" s="2"/>
      <c r="Q13" s="2"/>
      <c r="R13" s="2"/>
      <c r="S13" s="2"/>
      <c r="T13" s="2"/>
      <c r="U13" s="2"/>
    </row>
    <row r="14" spans="1:40">
      <c r="A14" s="2"/>
      <c r="B14" s="2"/>
      <c r="C14" s="2"/>
      <c r="D14" s="2"/>
      <c r="E14" s="2"/>
      <c r="F14" s="2"/>
      <c r="G14" s="2"/>
      <c r="H14" s="2"/>
      <c r="I14" s="2"/>
      <c r="M14" s="2"/>
      <c r="N14" s="2"/>
      <c r="O14" s="2"/>
      <c r="P14" s="2"/>
      <c r="Q14" s="2"/>
      <c r="R14" s="2"/>
      <c r="S14" s="2"/>
      <c r="T14" s="2"/>
      <c r="U14" s="2"/>
    </row>
    <row r="15" spans="1:40">
      <c r="A15" s="2"/>
      <c r="B15" s="2"/>
      <c r="C15" s="2"/>
      <c r="D15" s="2"/>
      <c r="E15" s="2"/>
      <c r="F15" s="2"/>
      <c r="G15" s="2"/>
      <c r="H15" s="2"/>
      <c r="I15" s="2"/>
      <c r="M15" s="2"/>
      <c r="N15" s="2"/>
      <c r="O15" s="2"/>
      <c r="P15" s="2"/>
      <c r="Q15" s="2"/>
      <c r="R15" s="2"/>
      <c r="S15" s="2"/>
      <c r="T15" s="2"/>
      <c r="U15" s="2"/>
      <c r="AF15" s="2"/>
      <c r="AG15" s="2"/>
      <c r="AH15" s="2"/>
      <c r="AI15" s="2"/>
      <c r="AJ15" s="2"/>
      <c r="AK15" s="2"/>
      <c r="AL15" s="2"/>
      <c r="AM15" s="2"/>
      <c r="AN15" s="2"/>
    </row>
    <row r="16" spans="1:40">
      <c r="A16" s="2"/>
      <c r="B16" s="2"/>
      <c r="C16" s="2"/>
      <c r="D16" s="2"/>
      <c r="E16" s="2"/>
      <c r="F16" s="2"/>
      <c r="G16" s="2"/>
      <c r="H16" s="2"/>
      <c r="I16" s="2"/>
      <c r="M16" s="2"/>
      <c r="N16" s="2"/>
      <c r="O16" s="2"/>
      <c r="P16" s="2"/>
      <c r="Q16" s="2"/>
      <c r="R16" s="2"/>
      <c r="S16" s="2"/>
      <c r="T16" s="2"/>
      <c r="U16" s="2"/>
      <c r="AF16" s="2"/>
      <c r="AG16" s="2"/>
      <c r="AH16" s="2"/>
      <c r="AI16" s="2"/>
      <c r="AJ16" s="2"/>
      <c r="AK16" s="2"/>
      <c r="AL16" s="2"/>
      <c r="AM16" s="2"/>
      <c r="AN16" s="2"/>
    </row>
    <row r="17" spans="1:40">
      <c r="A17" s="2"/>
      <c r="B17" s="2"/>
      <c r="C17" s="2"/>
      <c r="D17" s="2"/>
      <c r="E17" s="2"/>
      <c r="F17" s="2"/>
      <c r="G17" s="2"/>
      <c r="H17" s="2"/>
      <c r="I17" s="2"/>
      <c r="M17" s="2"/>
      <c r="N17" s="2"/>
      <c r="O17" s="2"/>
      <c r="P17" s="2"/>
      <c r="Q17" s="2"/>
      <c r="R17" s="2"/>
      <c r="S17" s="2"/>
      <c r="T17" s="2"/>
      <c r="U17" s="2"/>
      <c r="AF17" s="2"/>
      <c r="AG17" s="2"/>
      <c r="AH17" s="2"/>
      <c r="AI17" s="2"/>
      <c r="AJ17" s="2"/>
      <c r="AK17" s="2"/>
      <c r="AL17" s="2"/>
      <c r="AM17" s="2"/>
      <c r="AN17" s="2"/>
    </row>
    <row r="18" spans="1:40">
      <c r="A18" s="2"/>
      <c r="B18" s="2"/>
      <c r="C18" s="2"/>
      <c r="D18" s="2"/>
      <c r="E18" s="2"/>
      <c r="F18" s="2"/>
      <c r="G18" s="2"/>
      <c r="H18" s="2"/>
      <c r="I18" s="2"/>
      <c r="M18" s="2"/>
      <c r="N18" s="2"/>
      <c r="O18" s="2"/>
      <c r="P18" s="2"/>
      <c r="Q18" s="2"/>
      <c r="R18" s="2"/>
      <c r="S18" s="2"/>
      <c r="T18" s="2"/>
      <c r="U18" s="2"/>
      <c r="AF18" s="2"/>
      <c r="AG18" s="2"/>
      <c r="AH18" s="2"/>
      <c r="AI18" s="2"/>
      <c r="AJ18" s="2"/>
      <c r="AK18" s="2"/>
      <c r="AL18" s="2"/>
      <c r="AM18" s="2"/>
      <c r="AN18" s="2"/>
    </row>
    <row r="19" spans="1:40">
      <c r="A19" s="2"/>
      <c r="B19" s="2"/>
      <c r="C19" s="2"/>
      <c r="D19" s="2"/>
      <c r="E19" s="2"/>
      <c r="F19" s="2"/>
      <c r="G19" s="2"/>
      <c r="H19" s="2"/>
      <c r="I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AF19" s="2"/>
      <c r="AG19" s="2"/>
      <c r="AH19" s="2"/>
      <c r="AI19" s="2"/>
      <c r="AJ19" s="2"/>
      <c r="AK19" s="2"/>
      <c r="AL19" s="2"/>
      <c r="AM19" s="2"/>
      <c r="AN19" s="2"/>
    </row>
    <row r="20" spans="1:40">
      <c r="A20" s="2"/>
      <c r="B20" s="2"/>
      <c r="C20" s="2"/>
      <c r="D20" s="2"/>
      <c r="E20" s="2"/>
      <c r="F20" s="2"/>
      <c r="G20" s="2"/>
      <c r="H20" s="2"/>
      <c r="I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AF20" s="2"/>
      <c r="AG20" s="2"/>
      <c r="AH20" s="2"/>
      <c r="AI20" s="2"/>
      <c r="AJ20" s="2"/>
      <c r="AK20" s="2"/>
      <c r="AL20" s="2"/>
      <c r="AM20" s="2"/>
      <c r="AN20" s="2"/>
    </row>
    <row r="21" spans="1:40">
      <c r="A21" s="2"/>
      <c r="B21" s="2"/>
      <c r="C21" s="2"/>
      <c r="D21" s="2"/>
      <c r="E21" s="2"/>
      <c r="F21" s="2"/>
      <c r="G21" s="2"/>
      <c r="H21" s="2"/>
      <c r="I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AF21" s="2"/>
      <c r="AG21" s="2"/>
      <c r="AH21" s="2"/>
      <c r="AI21" s="2"/>
      <c r="AJ21" s="2"/>
      <c r="AK21" s="2"/>
      <c r="AL21" s="2"/>
      <c r="AM21" s="2"/>
      <c r="AN21" s="2"/>
    </row>
    <row r="22" spans="1:40">
      <c r="A22" s="2"/>
      <c r="B22" s="2"/>
      <c r="C22" s="2"/>
      <c r="D22" s="2"/>
      <c r="E22" s="2"/>
      <c r="F22" s="2"/>
      <c r="G22" s="2"/>
      <c r="H22" s="2"/>
      <c r="I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AF22" s="2"/>
      <c r="AG22" s="2"/>
      <c r="AH22" s="2"/>
      <c r="AI22" s="2"/>
      <c r="AJ22" s="2"/>
      <c r="AK22" s="2"/>
      <c r="AL22" s="2"/>
      <c r="AM22" s="2"/>
      <c r="AN22" s="2"/>
    </row>
    <row r="23" spans="1:40">
      <c r="A23" s="2"/>
      <c r="B23" s="2"/>
      <c r="C23" s="2"/>
      <c r="D23" s="2"/>
      <c r="E23" s="2"/>
      <c r="F23" s="2"/>
      <c r="G23" s="2"/>
      <c r="H23" s="2"/>
      <c r="I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AF23" s="2"/>
      <c r="AG23" s="2"/>
      <c r="AH23" s="2"/>
      <c r="AI23" s="2"/>
      <c r="AJ23" s="2"/>
      <c r="AK23" s="2"/>
      <c r="AL23" s="2"/>
      <c r="AM23" s="2"/>
      <c r="AN23" s="2"/>
    </row>
    <row r="24" spans="1:40">
      <c r="A24" s="2"/>
      <c r="B24" s="2"/>
      <c r="C24" s="2"/>
      <c r="D24" s="2"/>
      <c r="E24" s="2"/>
      <c r="F24" s="2"/>
      <c r="G24" s="2"/>
      <c r="H24" s="2"/>
      <c r="I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AF24" s="2"/>
      <c r="AG24" s="2"/>
      <c r="AH24" s="2"/>
      <c r="AI24" s="2"/>
      <c r="AJ24" s="2"/>
      <c r="AK24" s="2"/>
      <c r="AL24" s="2"/>
      <c r="AM24" s="2"/>
      <c r="AN24" s="2"/>
    </row>
    <row r="25" spans="1:40">
      <c r="A25" s="2"/>
      <c r="B25" s="2"/>
      <c r="C25" s="2"/>
      <c r="D25" s="2"/>
      <c r="E25" s="2"/>
      <c r="F25" s="2"/>
      <c r="G25" s="2"/>
      <c r="H25" s="2"/>
      <c r="I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AF25" s="2"/>
      <c r="AG25" s="2"/>
      <c r="AH25" s="2"/>
      <c r="AI25" s="2"/>
      <c r="AJ25" s="2"/>
      <c r="AK25" s="2"/>
      <c r="AL25" s="2"/>
      <c r="AM25" s="2"/>
      <c r="AN25" s="2"/>
    </row>
    <row r="26" spans="1:40">
      <c r="A26" s="2"/>
      <c r="B26" s="2"/>
      <c r="C26" s="2"/>
      <c r="D26" s="2"/>
      <c r="E26" s="2"/>
      <c r="F26" s="2"/>
      <c r="G26" s="2"/>
      <c r="H26" s="2"/>
      <c r="I26" s="2"/>
      <c r="M26" s="2"/>
      <c r="N26" s="2"/>
      <c r="O26" s="2"/>
      <c r="P26" s="2"/>
      <c r="Q26" s="2"/>
      <c r="R26" s="2"/>
      <c r="S26" s="2"/>
      <c r="T26" s="2"/>
      <c r="U26" s="2"/>
      <c r="AF26" s="2"/>
      <c r="AG26" s="2"/>
      <c r="AH26" s="2"/>
      <c r="AI26" s="2"/>
      <c r="AJ26" s="2"/>
      <c r="AK26" s="2"/>
      <c r="AL26" s="2"/>
      <c r="AM26" s="2"/>
      <c r="AN26" s="2"/>
    </row>
    <row r="27" spans="1:40">
      <c r="A27" s="2"/>
      <c r="B27" s="2"/>
      <c r="C27" s="2"/>
      <c r="D27" s="2"/>
      <c r="E27" s="2"/>
      <c r="F27" s="2"/>
      <c r="G27" s="2"/>
      <c r="H27" s="2"/>
      <c r="I27" s="2"/>
      <c r="M27" s="2"/>
      <c r="N27" s="2"/>
      <c r="O27" s="2"/>
      <c r="P27" s="2"/>
      <c r="Q27" s="2"/>
      <c r="R27" s="2"/>
      <c r="S27" s="2"/>
      <c r="T27" s="2"/>
      <c r="U27" s="2"/>
      <c r="AF27" s="2"/>
      <c r="AG27" s="2"/>
      <c r="AH27" s="2"/>
      <c r="AI27" s="2"/>
      <c r="AJ27" s="2"/>
      <c r="AK27" s="2"/>
      <c r="AL27" s="2"/>
      <c r="AM27" s="2"/>
      <c r="AN27" s="2"/>
    </row>
    <row r="28" spans="1:40">
      <c r="A28" s="2"/>
      <c r="B28" s="2"/>
      <c r="C28" s="2"/>
      <c r="D28" s="2"/>
      <c r="E28" s="2"/>
      <c r="F28" s="2"/>
      <c r="G28" s="2"/>
      <c r="H28" s="2"/>
      <c r="I28" s="2"/>
      <c r="M28" s="2"/>
      <c r="N28" s="2"/>
      <c r="O28" s="2"/>
      <c r="P28" s="2"/>
      <c r="Q28" s="2"/>
      <c r="R28" s="2"/>
      <c r="S28" s="2"/>
      <c r="T28" s="2"/>
      <c r="U28" s="2"/>
      <c r="AF28" s="2"/>
      <c r="AG28" s="2"/>
      <c r="AH28" s="2"/>
      <c r="AI28" s="2"/>
      <c r="AJ28" s="2"/>
      <c r="AK28" s="2"/>
      <c r="AL28" s="2"/>
      <c r="AM28" s="2"/>
      <c r="AN28" s="2"/>
    </row>
    <row r="29" spans="1:40">
      <c r="A29" s="2"/>
      <c r="B29" s="2"/>
      <c r="C29" s="2"/>
      <c r="D29" s="2"/>
      <c r="E29" s="2"/>
      <c r="F29" s="2"/>
      <c r="G29" s="2"/>
      <c r="H29" s="2"/>
      <c r="I29" s="2"/>
      <c r="M29" s="2"/>
      <c r="N29" s="2"/>
      <c r="O29" s="2"/>
      <c r="P29" s="2"/>
      <c r="Q29" s="2"/>
      <c r="R29" s="2"/>
      <c r="S29" s="2"/>
      <c r="T29" s="2"/>
      <c r="U29" s="2"/>
      <c r="AF29" s="2"/>
      <c r="AG29" s="2"/>
      <c r="AH29" s="2"/>
      <c r="AI29" s="2"/>
      <c r="AJ29" s="2"/>
      <c r="AK29" s="2"/>
      <c r="AL29" s="2"/>
      <c r="AM29" s="2"/>
      <c r="AN29" s="2"/>
    </row>
    <row r="30" spans="1:40">
      <c r="A30" s="2"/>
      <c r="B30" s="2"/>
      <c r="C30" s="2"/>
      <c r="D30" s="2"/>
      <c r="E30" s="2"/>
      <c r="F30" s="2"/>
      <c r="G30" s="2"/>
      <c r="H30" s="2"/>
      <c r="I30" s="2"/>
      <c r="M30" s="2"/>
      <c r="N30" s="2"/>
      <c r="O30" s="2"/>
      <c r="P30" s="2"/>
      <c r="Q30" s="2"/>
      <c r="R30" s="2"/>
      <c r="S30" s="2"/>
      <c r="T30" s="2"/>
      <c r="U30" s="2"/>
      <c r="AF30" s="2"/>
      <c r="AG30" s="2"/>
      <c r="AH30" s="2"/>
      <c r="AI30" s="2"/>
      <c r="AJ30" s="2"/>
      <c r="AK30" s="2"/>
      <c r="AL30" s="2"/>
      <c r="AM30" s="2"/>
      <c r="AN30" s="2"/>
    </row>
    <row r="31" spans="1:40">
      <c r="A31" s="2"/>
      <c r="B31" s="2"/>
      <c r="C31" s="2"/>
      <c r="D31" s="2"/>
      <c r="E31" s="2"/>
      <c r="F31" s="2"/>
      <c r="G31" s="2"/>
      <c r="H31" s="2"/>
      <c r="I31" s="2"/>
      <c r="M31" s="2"/>
      <c r="N31" s="2"/>
      <c r="O31" s="2"/>
      <c r="P31" s="2"/>
      <c r="Q31" s="2"/>
      <c r="R31" s="2"/>
      <c r="S31" s="2"/>
      <c r="T31" s="2"/>
      <c r="U31" s="2"/>
      <c r="AF31" s="2"/>
      <c r="AG31" s="2"/>
      <c r="AH31" s="2"/>
      <c r="AI31" s="2"/>
      <c r="AJ31" s="2"/>
      <c r="AK31" s="2"/>
      <c r="AL31" s="2"/>
      <c r="AM31" s="2"/>
      <c r="AN31" s="2"/>
    </row>
    <row r="32" spans="1:40">
      <c r="A32" s="2"/>
      <c r="B32" s="2"/>
      <c r="C32" s="2"/>
      <c r="D32" s="2"/>
      <c r="E32" s="2"/>
      <c r="F32" s="2"/>
      <c r="G32" s="2"/>
      <c r="H32" s="2"/>
      <c r="I32" s="2"/>
      <c r="M32" s="2"/>
      <c r="N32" s="2"/>
      <c r="O32" s="2"/>
      <c r="P32" s="2"/>
      <c r="Q32" s="2"/>
      <c r="R32" s="2"/>
      <c r="S32" s="2"/>
      <c r="T32" s="2"/>
      <c r="U32" s="2"/>
      <c r="AF32" s="2"/>
      <c r="AG32" s="2"/>
      <c r="AH32" s="2"/>
      <c r="AI32" s="2"/>
      <c r="AJ32" s="2"/>
      <c r="AK32" s="2"/>
      <c r="AL32" s="2"/>
      <c r="AM32" s="2"/>
      <c r="AN32" s="2"/>
    </row>
    <row r="33" spans="1:40">
      <c r="A33" s="2"/>
      <c r="B33" s="2"/>
      <c r="C33" s="2"/>
      <c r="D33" s="2"/>
      <c r="E33" s="2"/>
      <c r="F33" s="2"/>
      <c r="G33" s="2"/>
      <c r="H33" s="2"/>
      <c r="I33" s="2"/>
      <c r="M33" s="2"/>
      <c r="N33" s="2"/>
      <c r="O33" s="2"/>
      <c r="P33" s="2"/>
      <c r="Q33" s="2"/>
      <c r="R33" s="2"/>
      <c r="S33" s="2"/>
      <c r="T33" s="2"/>
      <c r="U33" s="2"/>
      <c r="AF33" s="2"/>
      <c r="AG33" s="2"/>
      <c r="AH33" s="2"/>
      <c r="AI33" s="2"/>
      <c r="AJ33" s="2"/>
      <c r="AK33" s="2"/>
      <c r="AL33" s="2"/>
      <c r="AM33" s="2"/>
      <c r="AN33" s="2"/>
    </row>
    <row r="34" spans="1:40">
      <c r="A34" s="2"/>
      <c r="B34" s="2"/>
      <c r="C34" s="2"/>
      <c r="D34" s="2"/>
      <c r="E34" s="2"/>
      <c r="F34" s="2"/>
      <c r="G34" s="2"/>
      <c r="H34" s="2"/>
      <c r="I34" s="2"/>
      <c r="M34" s="2"/>
      <c r="N34" s="2"/>
      <c r="O34" s="2"/>
      <c r="P34" s="2"/>
      <c r="Q34" s="2"/>
      <c r="R34" s="2"/>
      <c r="S34" s="2"/>
      <c r="T34" s="2"/>
      <c r="U34" s="2"/>
      <c r="AF34" s="2"/>
      <c r="AG34" s="2"/>
      <c r="AH34" s="2"/>
      <c r="AI34" s="2"/>
      <c r="AJ34" s="2"/>
      <c r="AK34" s="2"/>
      <c r="AL34" s="2"/>
      <c r="AM34" s="2"/>
      <c r="AN34" s="2"/>
    </row>
    <row r="35" spans="1:40">
      <c r="A35" s="2"/>
      <c r="B35" s="2"/>
      <c r="C35" s="2"/>
      <c r="D35" s="2"/>
      <c r="E35" s="2"/>
      <c r="F35" s="2"/>
      <c r="G35" s="2"/>
      <c r="H35" s="2"/>
      <c r="I35" s="2"/>
      <c r="M35" s="2"/>
      <c r="N35" s="2"/>
      <c r="O35" s="2"/>
      <c r="P35" s="2"/>
      <c r="Q35" s="2"/>
      <c r="R35" s="2"/>
      <c r="S35" s="2"/>
      <c r="T35" s="2"/>
      <c r="U35" s="2"/>
      <c r="AF35" s="2"/>
      <c r="AG35" s="2"/>
      <c r="AH35" s="2"/>
      <c r="AI35" s="2"/>
      <c r="AJ35" s="2"/>
      <c r="AK35" s="2"/>
      <c r="AL35" s="2"/>
      <c r="AM35" s="2"/>
      <c r="AN35" s="2"/>
    </row>
    <row r="36" spans="1:40">
      <c r="A36" s="2"/>
      <c r="B36" s="2"/>
      <c r="C36" s="2"/>
      <c r="D36" s="2"/>
      <c r="E36" s="2"/>
      <c r="F36" s="2"/>
      <c r="G36" s="2"/>
      <c r="H36" s="2"/>
      <c r="I36" s="2"/>
      <c r="M36" s="2"/>
      <c r="N36" s="2"/>
      <c r="O36" s="2"/>
      <c r="P36" s="2"/>
      <c r="Q36" s="2"/>
      <c r="R36" s="2"/>
      <c r="T36" s="2"/>
      <c r="U36" s="2"/>
      <c r="AF36" s="2"/>
      <c r="AG36" s="2"/>
      <c r="AH36" s="2"/>
      <c r="AI36" s="2"/>
      <c r="AJ36" s="2"/>
      <c r="AK36" s="2"/>
      <c r="AL36" s="2"/>
      <c r="AM36" s="2"/>
      <c r="AN36" s="2"/>
    </row>
    <row r="37" spans="1:40">
      <c r="A37" s="2"/>
      <c r="B37" s="2"/>
      <c r="C37" s="2"/>
      <c r="D37" s="2"/>
      <c r="E37" s="2"/>
      <c r="F37" s="2"/>
      <c r="G37" s="2"/>
      <c r="H37" s="2"/>
      <c r="I37" s="2"/>
      <c r="M37" s="2"/>
      <c r="N37" s="2"/>
      <c r="O37" s="2"/>
      <c r="P37" s="2"/>
      <c r="Q37" s="2"/>
      <c r="R37" s="2"/>
      <c r="S37" s="2"/>
      <c r="T37" s="2"/>
      <c r="U37" s="2"/>
      <c r="W37" s="2"/>
      <c r="AF37" s="2"/>
      <c r="AG37" s="2"/>
      <c r="AH37" s="2"/>
      <c r="AI37" s="2"/>
      <c r="AJ37" s="2"/>
      <c r="AK37" s="2"/>
      <c r="AL37" s="2"/>
      <c r="AM37" s="2"/>
      <c r="AN37" s="2"/>
    </row>
    <row r="38" spans="1:40">
      <c r="A38" s="2"/>
      <c r="B38" s="2"/>
      <c r="C38" s="2"/>
      <c r="D38" s="2"/>
      <c r="E38" s="2"/>
      <c r="F38" s="2"/>
      <c r="G38" s="2"/>
      <c r="H38" s="2"/>
      <c r="I38" s="2"/>
      <c r="M38" s="2"/>
      <c r="N38" s="2"/>
      <c r="O38" s="2"/>
      <c r="P38" s="2"/>
      <c r="Q38" s="2"/>
      <c r="R38" s="2"/>
      <c r="S38" s="2"/>
      <c r="T38" s="2"/>
      <c r="U38" s="2"/>
      <c r="AF38" s="2"/>
      <c r="AG38" s="2"/>
      <c r="AH38" s="2"/>
      <c r="AI38" s="2"/>
      <c r="AJ38" s="2"/>
      <c r="AK38" s="2"/>
      <c r="AL38" s="2"/>
      <c r="AM38" s="2"/>
      <c r="AN38" s="2"/>
    </row>
    <row r="39" spans="1:40">
      <c r="A39" s="2"/>
      <c r="B39" s="2"/>
      <c r="C39" s="2"/>
      <c r="D39" s="2"/>
      <c r="E39" s="2"/>
      <c r="F39" s="2"/>
      <c r="G39" s="2"/>
      <c r="H39" s="2"/>
      <c r="I39" s="2"/>
      <c r="M39" s="2"/>
      <c r="N39" s="2"/>
      <c r="O39" s="2"/>
      <c r="P39" s="2"/>
      <c r="Q39" s="2"/>
      <c r="R39" s="2"/>
      <c r="S39" s="2"/>
      <c r="T39" s="2"/>
      <c r="U39" s="2"/>
      <c r="AF39" s="2"/>
      <c r="AG39" s="2"/>
      <c r="AH39" s="2"/>
      <c r="AI39" s="2"/>
      <c r="AJ39" s="2"/>
      <c r="AK39" s="2"/>
      <c r="AL39" s="2"/>
      <c r="AM39" s="2"/>
      <c r="AN39" s="2"/>
    </row>
    <row r="40" spans="1:40">
      <c r="A40" s="2"/>
      <c r="B40" s="2"/>
      <c r="C40" s="2"/>
      <c r="D40" s="2"/>
      <c r="E40" s="2"/>
      <c r="F40" s="2"/>
      <c r="G40" s="2"/>
      <c r="H40" s="2"/>
      <c r="I40" s="2"/>
      <c r="M40" s="2"/>
      <c r="N40" s="2"/>
      <c r="O40" s="2"/>
      <c r="P40" s="2"/>
      <c r="Q40" s="2"/>
      <c r="R40" s="2"/>
      <c r="S40" s="2"/>
      <c r="T40" s="2"/>
      <c r="U40" s="2"/>
      <c r="AF40" s="2"/>
      <c r="AG40" s="2"/>
      <c r="AH40" s="2"/>
      <c r="AI40" s="2"/>
      <c r="AJ40" s="2"/>
      <c r="AK40" s="2"/>
      <c r="AL40" s="2"/>
      <c r="AM40" s="2"/>
      <c r="AN40" s="2"/>
    </row>
    <row r="41" spans="1:40">
      <c r="A41" s="2"/>
    </row>
    <row r="42" spans="1:40">
      <c r="A42" s="2"/>
    </row>
  </sheetData>
  <phoneticPr fontId="17" type="noConversion"/>
  <pageMargins left="0.75" right="0.75" top="1" bottom="1" header="0.5" footer="0.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使用说明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伦伦</cp:lastModifiedBy>
  <dcterms:created xsi:type="dcterms:W3CDTF">2022-04-08T05:25:00Z</dcterms:created>
  <dcterms:modified xsi:type="dcterms:W3CDTF">2022-04-18T12:38:04Z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37021EEB85DF4AE89A2A7B8A31C9AC78</vt:lpwstr>
  </property>
  <property fmtid="{D5CDD505-2E9C-101B-9397-08002B2CF9AE}" pid="3" name="KSOProductBuildVer">
    <vt:lpwstr>2052-11.1.0.11365</vt:lpwstr>
  </property>
  <property fmtid="{D5CDD505-2E9C-101B-9397-08002B2CF9AE}" pid="4" name="KSOTemplateUUID">
    <vt:lpwstr>v1.0_mb_uI2EPB9ZeEecuVr5qq6fsA==</vt:lpwstr>
  </property>
</Properties>
</file>