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<sst xmlns="http://schemas.openxmlformats.org/spreadsheetml/2006/main" count="77" uniqueCount="25">
  <si>
    <t>年度工作规划表</t>
  </si>
  <si>
    <t>年</t>
  </si>
  <si>
    <t>月</t>
  </si>
  <si>
    <t>日</t>
  </si>
  <si>
    <t>一</t>
  </si>
  <si>
    <t>二</t>
  </si>
  <si>
    <t>三</t>
  </si>
  <si>
    <t>四</t>
  </si>
  <si>
    <t>五</t>
  </si>
  <si>
    <t>六</t>
  </si>
  <si>
    <t>序号</t>
  </si>
  <si>
    <t>计划事项</t>
  </si>
  <si>
    <t>完成状态</t>
  </si>
  <si>
    <t>参加元旦晚会</t>
  </si>
  <si>
    <t>已完成</t>
  </si>
  <si>
    <t>XXXXXXXXX</t>
  </si>
  <si>
    <t>进行中</t>
  </si>
  <si>
    <t>未开始</t>
  </si>
  <si>
    <t>去北京出差</t>
  </si>
  <si>
    <t>已取消</t>
  </si>
  <si>
    <t>新年规划会议</t>
  </si>
  <si>
    <t>延期中</t>
  </si>
  <si>
    <t>已失效</t>
  </si>
  <si>
    <t>合计事项</t>
  </si>
  <si>
    <t>其他临时事项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</si>
</sst>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d"/>
  </numFmts>
  <fonts count="32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b/>
      <sz val="12"/>
      <name val="华文细黑"/>
      <charset val="134"/>
    </font>
    <font>
      <sz val="12"/>
      <name val="华文细黑"/>
      <charset val="134"/>
    </font>
    <font>
      <sz val="11"/>
      <color theme="1"/>
      <name val="华文细黑"/>
      <charset val="134"/>
    </font>
    <font>
      <b/>
      <sz val="24"/>
      <color theme="1"/>
      <name val="华文细黑"/>
      <charset val="134"/>
    </font>
    <font>
      <sz val="18"/>
      <color theme="1"/>
      <name val="华文细黑"/>
      <charset val="134"/>
    </font>
    <font>
      <b/>
      <sz val="14"/>
      <color theme="1"/>
      <name val="华文细黑"/>
      <charset val="134"/>
    </font>
    <font>
      <b/>
      <sz val="12"/>
      <color theme="0"/>
      <name val="华文细黑"/>
      <charset val="134"/>
    </font>
    <font>
      <sz val="11"/>
      <color theme="1" tint="0.35"/>
      <name val="微软雅黑"/>
      <charset val="134"/>
    </font>
    <font>
      <b/>
      <sz val="16"/>
      <color theme="1"/>
      <name val="华文细黑"/>
      <charset val="134"/>
    </font>
    <font>
      <sz val="16"/>
      <color theme="1"/>
      <name val="华文细黑"/>
      <charset val="134"/>
    </font>
    <font>
      <b/>
      <sz val="10"/>
      <color theme="0"/>
      <name val="华文细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77C74"/>
        <bgColor indexed="64"/>
      </patternFill>
    </fill>
    <fill>
      <patternFill patternType="solid">
        <fgColor rgb="FFEFE5E1"/>
        <bgColor indexed="64"/>
      </patternFill>
    </fill>
    <fill>
      <patternFill patternType="solid">
        <fgColor rgb="FFEBBBB8"/>
        <bgColor indexed="64"/>
      </patternFill>
    </fill>
    <fill>
      <gradientFill>
        <stop position="0">
          <color rgb="FFF7F7F9"/>
        </stop>
        <stop position="1">
          <color theme="0" tint="-0.15"/>
        </stop>
      </gradient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EFE5E1"/>
      </right>
      <top/>
      <bottom/>
      <diagonal/>
    </border>
    <border>
      <left style="thin">
        <color rgb="FFEFE5E1"/>
      </left>
      <right style="thin">
        <color rgb="FFEFE5E1"/>
      </right>
      <top/>
      <bottom/>
      <diagonal/>
    </border>
    <border>
      <left style="thin">
        <color rgb="FFD77C74"/>
      </left>
      <right/>
      <top style="thin">
        <color rgb="FFD77C74"/>
      </top>
      <bottom/>
      <diagonal/>
    </border>
    <border>
      <left/>
      <right/>
      <top style="thin">
        <color rgb="FFD77C74"/>
      </top>
      <bottom/>
      <diagonal/>
    </border>
    <border>
      <left/>
      <right style="thin">
        <color rgb="FFD77C74"/>
      </right>
      <top style="thin">
        <color rgb="FFD77C74"/>
      </top>
      <bottom/>
      <diagonal/>
    </border>
    <border>
      <left style="thin">
        <color rgb="FFE9C5B3"/>
      </left>
      <right/>
      <top style="thin">
        <color rgb="FFE9C5B3"/>
      </top>
      <bottom/>
      <diagonal/>
    </border>
    <border>
      <left/>
      <right/>
      <top style="thin">
        <color rgb="FFE9C5B3"/>
      </top>
      <bottom/>
      <diagonal/>
    </border>
    <border>
      <left/>
      <right style="thin">
        <color rgb="FFE9C5B3"/>
      </right>
      <top style="thin">
        <color rgb="FFE9C5B3"/>
      </top>
      <bottom/>
      <diagonal/>
    </border>
    <border>
      <left style="thin">
        <color rgb="FFEFE5E1"/>
      </left>
      <right/>
      <top style="thin">
        <color rgb="FFEFE5E1"/>
      </top>
      <bottom/>
      <diagonal/>
    </border>
    <border>
      <left/>
      <right/>
      <top style="thin">
        <color rgb="FFEFE5E1"/>
      </top>
      <bottom/>
      <diagonal/>
    </border>
    <border>
      <left/>
      <right style="thin">
        <color rgb="FFEFE5E1"/>
      </right>
      <top style="thin">
        <color rgb="FFEFE5E1"/>
      </top>
      <bottom/>
      <diagonal/>
    </border>
    <border>
      <left style="thin">
        <color rgb="FFBFCFD1"/>
      </left>
      <right/>
      <top style="thin">
        <color rgb="FFBFCFD1"/>
      </top>
      <bottom/>
      <diagonal/>
    </border>
    <border>
      <left/>
      <right/>
      <top style="thin">
        <color rgb="FFBFCFD1"/>
      </top>
      <bottom/>
      <diagonal/>
    </border>
    <border>
      <left/>
      <right style="thin">
        <color rgb="FFBFCFD1"/>
      </right>
      <top style="thin">
        <color rgb="FFBFCFD1"/>
      </top>
      <bottom/>
      <diagonal/>
    </border>
    <border>
      <left style="thin">
        <color theme="0" tint="-0.15"/>
      </left>
      <right/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 style="thin">
        <color theme="2" tint="-0.1"/>
      </left>
      <right/>
      <top style="thin">
        <color theme="2" tint="-0.1"/>
      </top>
      <bottom style="thin">
        <color theme="2" tint="-0.1"/>
      </bottom>
      <diagonal/>
    </border>
    <border>
      <left/>
      <right/>
      <top style="thin">
        <color theme="2" tint="-0.1"/>
      </top>
      <bottom style="thin">
        <color theme="2" tint="-0.1"/>
      </bottom>
      <diagonal/>
    </border>
    <border>
      <left/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rgb="FFEFE5E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 style="thin">
        <color theme="0" tint="-0.0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8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39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21" borderId="40" applyNumberFormat="0" applyAlignment="0" applyProtection="0">
      <alignment vertical="center"/>
    </xf>
    <xf numFmtId="0" fontId="30" fillId="21" borderId="36" applyNumberFormat="0" applyAlignment="0" applyProtection="0">
      <alignment vertical="center"/>
    </xf>
    <xf numFmtId="0" fontId="29" fillId="35" borderId="41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176" fontId="2" fillId="5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176" fontId="3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3" fillId="2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right" vertical="center" wrapText="1"/>
    </xf>
    <xf numFmtId="0" fontId="2" fillId="0" borderId="13" xfId="0" applyFont="1" applyFill="1" applyBorder="1" applyAlignment="1">
      <alignment horizontal="right" vertical="center" wrapText="1"/>
    </xf>
    <xf numFmtId="0" fontId="2" fillId="0" borderId="14" xfId="0" applyFont="1" applyFill="1" applyBorder="1" applyAlignment="1">
      <alignment horizontal="right" vertical="center" wrapText="1"/>
    </xf>
    <xf numFmtId="0" fontId="2" fillId="0" borderId="15" xfId="0" applyFont="1" applyFill="1" applyBorder="1" applyAlignment="1">
      <alignment horizontal="right" vertical="center" wrapText="1"/>
    </xf>
    <xf numFmtId="0" fontId="2" fillId="0" borderId="16" xfId="0" applyFont="1" applyFill="1" applyBorder="1" applyAlignment="1">
      <alignment horizontal="right" vertical="center" wrapText="1"/>
    </xf>
    <xf numFmtId="0" fontId="2" fillId="0" borderId="17" xfId="0" applyFont="1" applyFill="1" applyBorder="1" applyAlignment="1">
      <alignment horizontal="right" vertical="center" wrapText="1"/>
    </xf>
    <xf numFmtId="0" fontId="2" fillId="0" borderId="18" xfId="0" applyFont="1" applyFill="1" applyBorder="1" applyAlignment="1">
      <alignment horizontal="right" vertical="center" wrapText="1"/>
    </xf>
    <xf numFmtId="0" fontId="2" fillId="0" borderId="19" xfId="0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176" fontId="3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57" fontId="10" fillId="3" borderId="0" xfId="0" applyNumberFormat="1" applyFont="1" applyFill="1" applyAlignment="1">
      <alignment horizontal="center" vertical="center"/>
    </xf>
    <xf numFmtId="57" fontId="11" fillId="3" borderId="0" xfId="0" applyNumberFormat="1" applyFont="1" applyFill="1" applyAlignment="1">
      <alignment vertical="center"/>
    </xf>
    <xf numFmtId="0" fontId="8" fillId="4" borderId="2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8" fillId="4" borderId="22" xfId="0" applyFont="1" applyFill="1" applyBorder="1" applyAlignment="1">
      <alignment horizontal="left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10" fontId="12" fillId="0" borderId="0" xfId="1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00F6F6F6"/>
      <color rgb="00171B1C"/>
      <color rgb="00BFCFD1"/>
      <color rgb="00D9D9D9"/>
      <color rgb="00DDD9C4"/>
      <color rgb="00EBBBB8"/>
      <color rgb="00D77C74"/>
      <color rgb="00E9C5B3"/>
      <color rgb="00EFE5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2982321291314"/>
          <c:y val="0.0236290682122158"/>
          <c:w val="0.835895465026902"/>
          <c:h val="0.969683459652251"/>
        </c:manualLayout>
      </c:layout>
      <c:pieChart>
        <c:varyColors val="1"/>
        <c:ser>
          <c:idx val="0"/>
          <c:order val="0"/>
          <c:spPr>
            <a:solidFill>
              <a:srgbClr val="1E2223"/>
            </a:solidFill>
            <a:ln w="28575" cap="rnd" cmpd="sng">
              <a:noFill/>
              <a:prstDash val="solid"/>
              <a:round/>
            </a:ln>
            <a:effectLst/>
          </c:spPr>
          <c:explosion val="0"/>
          <c:dPt>
            <c:idx val="0"/>
            <c:bubble3D val="0"/>
            <c:spPr>
              <a:solidFill>
                <a:srgbClr val="D77C74"/>
              </a:solidFill>
              <a:ln w="28575" cap="rnd" cmpd="sng">
                <a:noFill/>
                <a:prstDash val="solid"/>
                <a:round/>
              </a:ln>
              <a:effectLst/>
            </c:spPr>
          </c:dPt>
          <c:dPt>
            <c:idx val="1"/>
            <c:bubble3D val="0"/>
            <c:spPr>
              <a:solidFill>
                <a:srgbClr val="E9C5B3"/>
              </a:solidFill>
              <a:ln w="28575" cap="rnd" cmpd="sng">
                <a:noFill/>
                <a:prstDash val="solid"/>
                <a:round/>
              </a:ln>
              <a:effectLst/>
            </c:spPr>
          </c:dPt>
          <c:dPt>
            <c:idx val="2"/>
            <c:bubble3D val="0"/>
            <c:spPr>
              <a:solidFill>
                <a:srgbClr val="EFE5E1"/>
              </a:solidFill>
              <a:ln w="28575" cap="rnd" cmpd="sng">
                <a:noFill/>
                <a:prstDash val="solid"/>
                <a:round/>
              </a:ln>
              <a:effectLst/>
            </c:spPr>
          </c:dPt>
          <c:dPt>
            <c:idx val="3"/>
            <c:bubble3D val="0"/>
            <c:spPr>
              <a:solidFill>
                <a:srgbClr val="BFCFD1"/>
              </a:solidFill>
              <a:ln w="28575" cap="rnd" cmpd="sng">
                <a:noFill/>
                <a:prstDash val="solid"/>
                <a:round/>
              </a:ln>
              <a:effectLst/>
            </c:spPr>
          </c:dPt>
          <c:dPt>
            <c:idx val="4"/>
            <c:bubble3D val="0"/>
            <c:spPr>
              <a:solidFill>
                <a:srgbClr val="D9D9D9"/>
              </a:solidFill>
              <a:ln w="28575" cap="rnd" cmpd="sng">
                <a:noFill/>
                <a:prstDash val="solid"/>
                <a:round/>
              </a:ln>
              <a:effectLst/>
            </c:spPr>
          </c:dPt>
          <c:dPt>
            <c:idx val="5"/>
            <c:bubble3D val="0"/>
            <c:explosion val="0"/>
            <c:spPr>
              <a:solidFill>
                <a:srgbClr val="DDD9C4"/>
              </a:solidFill>
              <a:ln w="28575" cap="rnd" cmpd="sng">
                <a:noFill/>
                <a:prstDash val="solid"/>
                <a:round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1200" b="0" i="0" u="none" strike="noStrike" kern="1200" baseline="0">
                    <a:solidFill>
                      <a:schemeClr val="bg1"/>
                    </a:solidFill>
                    <a:latin typeface="华文细黑" panose="02010600040101010101" charset="-122"/>
                    <a:ea typeface="华文细黑" panose="02010600040101010101" charset="-122"/>
                    <a:cs typeface="华文细黑" panose="02010600040101010101" charset="-122"/>
                    <a:sym typeface="华文细黑" panose="02010600040101010101" charset="-122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已完成</c:v>
                </c:pt>
                <c:pt idx="1">
                  <c:v>进行中</c:v>
                </c:pt>
                <c:pt idx="2">
                  <c:v>未开始</c:v>
                </c:pt>
                <c:pt idx="3">
                  <c:v>延期中</c:v>
                </c:pt>
                <c:pt idx="4">
                  <c:v>已取消</c:v>
                </c:pt>
                <c:pt idx="5">
                  <c:v>已失效</c:v>
                </c:pt>
              </c:strCache>
            </c:strRef>
          </c:cat>
          <c:val>
            <c:numRef>
              <c:f>Sheet1!$I$19:$I$24</c:f>
              <c:numCache>
                <c:formatCode>0.00%</c:formatCode>
                <c:ptCount val="6"/>
                <c:pt idx="0">
                  <c:v>0.0909090909090909</c:v>
                </c:pt>
                <c:pt idx="1">
                  <c:v>0.181818181818182</c:v>
                </c:pt>
                <c:pt idx="2">
                  <c:v>0.181818181818182</c:v>
                </c:pt>
                <c:pt idx="3">
                  <c:v>0.181818181818182</c:v>
                </c:pt>
                <c:pt idx="4">
                  <c:v>0.181818181818182</c:v>
                </c:pt>
                <c:pt idx="5">
                  <c:v>0.181818181818182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5875" cap="flat" cmpd="sng" algn="ctr">
      <a:noFill/>
      <a:round/>
    </a:ln>
    <a:effectLst/>
  </c:spPr>
  <c:txPr>
    <a:bodyPr/>
    <a:lstStyle/>
    <a:p>
      <a:pPr>
        <a:defRPr lang="zh-CN" sz="1200">
          <a:solidFill>
            <a:schemeClr val="bg1"/>
          </a:solidFill>
          <a:latin typeface="华文细黑" panose="02010600040101010101" charset="-122"/>
          <a:ea typeface="华文细黑" panose="02010600040101010101" charset="-122"/>
          <a:cs typeface="华文细黑" panose="02010600040101010101" charset="-122"/>
          <a:sym typeface="华文细黑" panose="0201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41275</xdr:colOff>
      <xdr:row>28</xdr:row>
      <xdr:rowOff>66675</xdr:rowOff>
    </xdr:from>
    <xdr:to>
      <xdr:col>9</xdr:col>
      <xdr:colOff>107315</xdr:colOff>
      <xdr:row>37</xdr:row>
      <xdr:rowOff>102235</xdr:rowOff>
    </xdr:to>
    <xdr:graphicFrame>
      <xdr:nvGraphicFramePr>
        <xdr:cNvPr id="14" name="图表 13"/>
        <xdr:cNvGraphicFramePr/>
      </xdr:nvGraphicFramePr>
      <xdr:xfrm>
        <a:off x="214630" y="7686675"/>
        <a:ext cx="330644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51"/>
  <sheetViews>
    <sheetView showGridLines="0" tabSelected="1" workbookViewId="0">
      <selection activeCell="B2" sqref="B2:AB2"/>
    </sheetView>
  </sheetViews>
  <sheetFormatPr defaultColWidth="9" defaultRowHeight="18"/>
  <cols>
    <col min="1" max="2" width="2.275" style="3" customWidth="1"/>
    <col min="3" max="9" width="5.75" style="3" customWidth="1"/>
    <col min="10" max="10" width="2.375" style="3" customWidth="1"/>
    <col min="11" max="11" width="1.75" style="3" customWidth="1"/>
    <col min="12" max="12" width="2.625" style="3" customWidth="1"/>
    <col min="13" max="13" width="5.25" style="3" customWidth="1"/>
    <col min="14" max="14" width="26" style="3" customWidth="1"/>
    <col min="15" max="15" width="10.625" style="3" customWidth="1"/>
    <col min="16" max="16" width="2.625" style="3" customWidth="1"/>
    <col min="17" max="17" width="1.75" style="3" customWidth="1"/>
    <col min="18" max="18" width="2.625" style="3" customWidth="1"/>
    <col min="19" max="19" width="5.25" style="3" customWidth="1"/>
    <col min="20" max="20" width="26" style="3" customWidth="1"/>
    <col min="21" max="21" width="10.625" style="3" customWidth="1"/>
    <col min="22" max="22" width="2.625" style="3" customWidth="1"/>
    <col min="23" max="23" width="1.75" style="3" customWidth="1"/>
    <col min="24" max="24" width="2.625" style="3" customWidth="1"/>
    <col min="25" max="25" width="5.25" style="3" customWidth="1"/>
    <col min="26" max="26" width="26" style="3" customWidth="1"/>
    <col min="27" max="27" width="10.625" style="3" customWidth="1"/>
    <col min="28" max="28" width="2.625" style="3" customWidth="1"/>
    <col min="29" max="29" width="4.625" style="3" customWidth="1"/>
    <col min="30" max="16374" width="9" style="3"/>
    <col min="16375" max="16384" width="9" style="4"/>
  </cols>
  <sheetData>
    <row r="1" s="1" customFormat="1" ht="12" customHeight="1" spans="1:16375">
      <c r="A1" s="5"/>
      <c r="B1" s="5"/>
      <c r="C1" s="5"/>
      <c r="D1" s="5"/>
      <c r="E1" s="5"/>
      <c r="F1" s="6"/>
      <c r="G1" s="6"/>
      <c r="H1" s="6"/>
      <c r="I1" s="6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21"/>
      <c r="XEU1" s="75"/>
    </row>
    <row r="2" s="1" customFormat="1" ht="43" customHeight="1" spans="1:16375">
      <c r="A2" s="5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21"/>
      <c r="XEU2" s="75"/>
    </row>
    <row r="3" s="1" customFormat="1" customHeight="1" spans="1:16375">
      <c r="A3" s="5"/>
      <c r="B3" s="5"/>
      <c r="C3" s="8"/>
      <c r="D3" s="9"/>
      <c r="E3" s="5"/>
      <c r="F3" s="6"/>
      <c r="G3" s="6"/>
      <c r="H3" s="6"/>
      <c r="I3" s="6"/>
      <c r="J3" s="6"/>
      <c r="K3" s="53"/>
      <c r="L3" s="5"/>
      <c r="M3" s="5"/>
      <c r="N3" s="5"/>
      <c r="O3" s="5"/>
      <c r="P3" s="5"/>
      <c r="Q3" s="53"/>
      <c r="R3" s="5"/>
      <c r="S3" s="5"/>
      <c r="T3" s="5"/>
      <c r="U3" s="5"/>
      <c r="V3" s="5"/>
      <c r="W3" s="53"/>
      <c r="X3" s="5"/>
      <c r="Y3" s="5"/>
      <c r="Z3" s="5"/>
      <c r="AA3" s="5"/>
      <c r="AB3" s="5"/>
      <c r="AC3" s="21"/>
      <c r="XEU3" s="75"/>
    </row>
    <row r="4" s="1" customFormat="1" ht="9" customHeight="1" spans="1:16375">
      <c r="A4" s="5"/>
      <c r="B4" s="10"/>
      <c r="C4" s="10"/>
      <c r="D4" s="10"/>
      <c r="E4" s="10"/>
      <c r="F4" s="11"/>
      <c r="G4" s="11"/>
      <c r="H4" s="11"/>
      <c r="I4" s="11"/>
      <c r="J4" s="11"/>
      <c r="K4" s="54"/>
      <c r="L4" s="10"/>
      <c r="M4" s="10"/>
      <c r="N4" s="10"/>
      <c r="O4" s="10"/>
      <c r="P4" s="10"/>
      <c r="Q4" s="54"/>
      <c r="R4" s="10"/>
      <c r="S4" s="10"/>
      <c r="T4" s="10"/>
      <c r="U4" s="10"/>
      <c r="V4" s="10"/>
      <c r="W4" s="54"/>
      <c r="X4" s="10"/>
      <c r="Y4" s="10"/>
      <c r="Z4" s="10"/>
      <c r="AA4" s="10"/>
      <c r="AB4" s="10"/>
      <c r="AC4" s="21"/>
      <c r="XEU4" s="75"/>
    </row>
    <row r="5" s="1" customFormat="1" ht="31" customHeight="1" spans="1:16375">
      <c r="A5" s="5"/>
      <c r="B5" s="12"/>
      <c r="C5" s="13">
        <v>2021</v>
      </c>
      <c r="D5" s="13"/>
      <c r="E5" s="14" t="s">
        <v>1</v>
      </c>
      <c r="F5" s="14">
        <v>1</v>
      </c>
      <c r="G5" s="14" t="s">
        <v>2</v>
      </c>
      <c r="H5" s="11"/>
      <c r="I5" s="11"/>
      <c r="J5" s="11"/>
      <c r="K5" s="54"/>
      <c r="L5" s="12"/>
      <c r="M5" s="55">
        <v>44197</v>
      </c>
      <c r="N5" s="55"/>
      <c r="O5" s="55"/>
      <c r="P5" s="10"/>
      <c r="Q5" s="54"/>
      <c r="R5" s="12"/>
      <c r="S5" s="55">
        <v>44228</v>
      </c>
      <c r="T5" s="55"/>
      <c r="U5" s="55"/>
      <c r="V5" s="10"/>
      <c r="W5" s="54"/>
      <c r="X5" s="12"/>
      <c r="Y5" s="55">
        <v>44256</v>
      </c>
      <c r="Z5" s="55"/>
      <c r="AA5" s="55"/>
      <c r="AB5" s="10"/>
      <c r="AC5" s="21"/>
      <c r="XEU5" s="75"/>
    </row>
    <row r="6" s="1" customFormat="1" ht="15" customHeight="1" spans="1:16375">
      <c r="A6" s="5"/>
      <c r="B6" s="12"/>
      <c r="C6" s="13"/>
      <c r="D6" s="13"/>
      <c r="E6" s="14"/>
      <c r="F6" s="14"/>
      <c r="G6" s="14"/>
      <c r="H6" s="11"/>
      <c r="I6" s="11"/>
      <c r="J6" s="11"/>
      <c r="K6" s="54"/>
      <c r="L6" s="12"/>
      <c r="M6" s="12"/>
      <c r="N6" s="56"/>
      <c r="O6" s="56"/>
      <c r="P6" s="10"/>
      <c r="Q6" s="54"/>
      <c r="R6" s="12"/>
      <c r="S6" s="12"/>
      <c r="T6" s="56"/>
      <c r="U6" s="56"/>
      <c r="V6" s="10"/>
      <c r="W6" s="54"/>
      <c r="X6" s="12"/>
      <c r="Y6" s="12"/>
      <c r="Z6" s="56"/>
      <c r="AA6" s="56"/>
      <c r="AB6" s="10"/>
      <c r="AC6" s="21"/>
      <c r="XEU6" s="75"/>
    </row>
    <row r="7" s="2" customFormat="1" ht="27" customHeight="1" spans="1:29">
      <c r="A7" s="5"/>
      <c r="B7" s="15"/>
      <c r="C7" s="16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57" t="s">
        <v>9</v>
      </c>
      <c r="J7" s="58"/>
      <c r="K7" s="54"/>
      <c r="L7" s="15"/>
      <c r="M7" s="59" t="s">
        <v>10</v>
      </c>
      <c r="N7" s="60" t="s">
        <v>11</v>
      </c>
      <c r="O7" s="61" t="s">
        <v>12</v>
      </c>
      <c r="P7" s="15"/>
      <c r="Q7" s="54"/>
      <c r="R7" s="15"/>
      <c r="S7" s="59" t="s">
        <v>10</v>
      </c>
      <c r="T7" s="60" t="s">
        <v>11</v>
      </c>
      <c r="U7" s="61" t="s">
        <v>12</v>
      </c>
      <c r="V7" s="15"/>
      <c r="W7" s="54"/>
      <c r="X7" s="15"/>
      <c r="Y7" s="59" t="s">
        <v>10</v>
      </c>
      <c r="Z7" s="60" t="s">
        <v>11</v>
      </c>
      <c r="AA7" s="61" t="s">
        <v>12</v>
      </c>
      <c r="AB7" s="15"/>
      <c r="AC7" s="21"/>
    </row>
    <row r="8" s="2" customFormat="1" ht="25" customHeight="1" spans="1:29">
      <c r="A8" s="5"/>
      <c r="B8" s="15"/>
      <c r="C8" s="18">
        <f>DATE($C$5,$F$5,1)-WEEKDAY(DATE(C5,F5,1),2)</f>
        <v>44192</v>
      </c>
      <c r="D8" s="18">
        <f t="shared" ref="D8:I8" si="0">C8+1</f>
        <v>44193</v>
      </c>
      <c r="E8" s="18">
        <f t="shared" si="0"/>
        <v>44194</v>
      </c>
      <c r="F8" s="18">
        <f t="shared" si="0"/>
        <v>44195</v>
      </c>
      <c r="G8" s="18">
        <f t="shared" si="0"/>
        <v>44196</v>
      </c>
      <c r="H8" s="18">
        <f t="shared" si="0"/>
        <v>44197</v>
      </c>
      <c r="I8" s="18">
        <f t="shared" si="0"/>
        <v>44198</v>
      </c>
      <c r="J8" s="58"/>
      <c r="K8" s="54"/>
      <c r="L8" s="15"/>
      <c r="M8" s="62">
        <v>1</v>
      </c>
      <c r="N8" s="63" t="s">
        <v>13</v>
      </c>
      <c r="O8" s="64" t="s">
        <v>14</v>
      </c>
      <c r="P8" s="15"/>
      <c r="Q8" s="54"/>
      <c r="R8" s="15"/>
      <c r="S8" s="62">
        <v>1</v>
      </c>
      <c r="T8" s="63" t="s">
        <v>15</v>
      </c>
      <c r="U8" s="64" t="s">
        <v>16</v>
      </c>
      <c r="V8" s="15"/>
      <c r="W8" s="54"/>
      <c r="X8" s="15"/>
      <c r="Y8" s="62">
        <v>1</v>
      </c>
      <c r="Z8" s="63" t="s">
        <v>15</v>
      </c>
      <c r="AA8" s="64" t="s">
        <v>17</v>
      </c>
      <c r="AB8" s="15"/>
      <c r="AC8" s="21"/>
    </row>
    <row r="9" s="3" customFormat="1" ht="25" customHeight="1" spans="1:29">
      <c r="A9" s="5"/>
      <c r="B9" s="19"/>
      <c r="C9" s="18">
        <f>I8+1</f>
        <v>44199</v>
      </c>
      <c r="D9" s="18">
        <f t="shared" ref="D9:I9" si="1">C9+1</f>
        <v>44200</v>
      </c>
      <c r="E9" s="18">
        <f t="shared" si="1"/>
        <v>44201</v>
      </c>
      <c r="F9" s="18">
        <f t="shared" si="1"/>
        <v>44202</v>
      </c>
      <c r="G9" s="18">
        <f t="shared" si="1"/>
        <v>44203</v>
      </c>
      <c r="H9" s="18">
        <f t="shared" si="1"/>
        <v>44204</v>
      </c>
      <c r="I9" s="18">
        <f t="shared" si="1"/>
        <v>44205</v>
      </c>
      <c r="J9" s="65"/>
      <c r="K9" s="54"/>
      <c r="L9" s="19"/>
      <c r="M9" s="66">
        <v>2</v>
      </c>
      <c r="N9" s="67" t="s">
        <v>18</v>
      </c>
      <c r="O9" s="68" t="s">
        <v>16</v>
      </c>
      <c r="P9" s="19"/>
      <c r="Q9" s="54"/>
      <c r="R9" s="19"/>
      <c r="S9" s="66">
        <v>2</v>
      </c>
      <c r="T9" s="63" t="s">
        <v>15</v>
      </c>
      <c r="U9" s="68" t="s">
        <v>19</v>
      </c>
      <c r="V9" s="19"/>
      <c r="W9" s="54"/>
      <c r="X9" s="19"/>
      <c r="Y9" s="66">
        <v>2</v>
      </c>
      <c r="Z9" s="63" t="s">
        <v>15</v>
      </c>
      <c r="AA9" s="68" t="s">
        <v>19</v>
      </c>
      <c r="AB9" s="19"/>
      <c r="AC9" s="21"/>
    </row>
    <row r="10" s="3" customFormat="1" ht="25" customHeight="1" spans="1:29">
      <c r="A10" s="5"/>
      <c r="B10" s="19"/>
      <c r="C10" s="18">
        <f>I9+1</f>
        <v>44206</v>
      </c>
      <c r="D10" s="18">
        <f t="shared" ref="D10:I10" si="2">C10+1</f>
        <v>44207</v>
      </c>
      <c r="E10" s="18">
        <f t="shared" si="2"/>
        <v>44208</v>
      </c>
      <c r="F10" s="18">
        <f t="shared" si="2"/>
        <v>44209</v>
      </c>
      <c r="G10" s="18">
        <f t="shared" si="2"/>
        <v>44210</v>
      </c>
      <c r="H10" s="18">
        <f t="shared" si="2"/>
        <v>44211</v>
      </c>
      <c r="I10" s="18">
        <f t="shared" si="2"/>
        <v>44212</v>
      </c>
      <c r="J10" s="65"/>
      <c r="K10" s="54"/>
      <c r="L10" s="19"/>
      <c r="M10" s="66">
        <v>3</v>
      </c>
      <c r="N10" s="67" t="s">
        <v>20</v>
      </c>
      <c r="O10" s="68" t="s">
        <v>17</v>
      </c>
      <c r="P10" s="19"/>
      <c r="Q10" s="54"/>
      <c r="R10" s="19"/>
      <c r="S10" s="62">
        <v>3</v>
      </c>
      <c r="T10" s="63" t="s">
        <v>15</v>
      </c>
      <c r="U10" s="68" t="s">
        <v>21</v>
      </c>
      <c r="V10" s="19"/>
      <c r="W10" s="54"/>
      <c r="X10" s="19"/>
      <c r="Y10" s="62">
        <v>3</v>
      </c>
      <c r="Z10" s="63" t="s">
        <v>15</v>
      </c>
      <c r="AA10" s="68" t="s">
        <v>21</v>
      </c>
      <c r="AB10" s="19"/>
      <c r="AC10" s="21"/>
    </row>
    <row r="11" s="3" customFormat="1" ht="25" customHeight="1" spans="1:29">
      <c r="A11" s="5"/>
      <c r="B11" s="19"/>
      <c r="C11" s="18">
        <f>I10+1</f>
        <v>44213</v>
      </c>
      <c r="D11" s="18">
        <f t="shared" ref="D11:I11" si="3">C11+1</f>
        <v>44214</v>
      </c>
      <c r="E11" s="18">
        <f t="shared" si="3"/>
        <v>44215</v>
      </c>
      <c r="F11" s="18">
        <f t="shared" si="3"/>
        <v>44216</v>
      </c>
      <c r="G11" s="18">
        <f t="shared" si="3"/>
        <v>44217</v>
      </c>
      <c r="H11" s="18">
        <f t="shared" si="3"/>
        <v>44218</v>
      </c>
      <c r="I11" s="18">
        <f t="shared" si="3"/>
        <v>44219</v>
      </c>
      <c r="J11" s="65"/>
      <c r="K11" s="54"/>
      <c r="L11" s="19"/>
      <c r="M11" s="66"/>
      <c r="N11" s="67"/>
      <c r="O11" s="68"/>
      <c r="P11" s="19"/>
      <c r="Q11" s="54"/>
      <c r="R11" s="19"/>
      <c r="S11" s="66">
        <v>4</v>
      </c>
      <c r="T11" s="63" t="s">
        <v>15</v>
      </c>
      <c r="U11" s="68" t="s">
        <v>22</v>
      </c>
      <c r="V11" s="19"/>
      <c r="W11" s="54"/>
      <c r="X11" s="19"/>
      <c r="Y11" s="66">
        <v>4</v>
      </c>
      <c r="Z11" s="63" t="s">
        <v>15</v>
      </c>
      <c r="AA11" s="68" t="s">
        <v>22</v>
      </c>
      <c r="AB11" s="19"/>
      <c r="AC11" s="21"/>
    </row>
    <row r="12" s="3" customFormat="1" ht="25" customHeight="1" spans="1:29">
      <c r="A12" s="5"/>
      <c r="B12" s="19"/>
      <c r="C12" s="18">
        <f>I11+1</f>
        <v>44220</v>
      </c>
      <c r="D12" s="18">
        <f t="shared" ref="D12:I12" si="4">C12+1</f>
        <v>44221</v>
      </c>
      <c r="E12" s="18">
        <f t="shared" si="4"/>
        <v>44222</v>
      </c>
      <c r="F12" s="18">
        <f t="shared" si="4"/>
        <v>44223</v>
      </c>
      <c r="G12" s="18">
        <f t="shared" si="4"/>
        <v>44224</v>
      </c>
      <c r="H12" s="18">
        <f t="shared" si="4"/>
        <v>44225</v>
      </c>
      <c r="I12" s="18">
        <f t="shared" si="4"/>
        <v>44226</v>
      </c>
      <c r="J12" s="65"/>
      <c r="K12" s="54"/>
      <c r="L12" s="19"/>
      <c r="M12" s="66"/>
      <c r="N12" s="67"/>
      <c r="O12" s="68"/>
      <c r="P12" s="19"/>
      <c r="Q12" s="54"/>
      <c r="R12" s="19"/>
      <c r="S12" s="66"/>
      <c r="T12" s="67"/>
      <c r="U12" s="68"/>
      <c r="V12" s="19"/>
      <c r="W12" s="54"/>
      <c r="X12" s="19"/>
      <c r="Y12" s="66"/>
      <c r="Z12" s="67"/>
      <c r="AA12" s="68"/>
      <c r="AB12" s="19"/>
      <c r="AC12" s="21"/>
    </row>
    <row r="13" s="3" customFormat="1" ht="25" customHeight="1" spans="1:29">
      <c r="A13" s="5"/>
      <c r="B13" s="19"/>
      <c r="C13" s="18">
        <f>I12+1</f>
        <v>44227</v>
      </c>
      <c r="D13" s="18">
        <f t="shared" ref="D13:I13" si="5">C13+1</f>
        <v>44228</v>
      </c>
      <c r="E13" s="18">
        <f t="shared" si="5"/>
        <v>44229</v>
      </c>
      <c r="F13" s="18">
        <f t="shared" si="5"/>
        <v>44230</v>
      </c>
      <c r="G13" s="18">
        <f t="shared" si="5"/>
        <v>44231</v>
      </c>
      <c r="H13" s="18">
        <f t="shared" si="5"/>
        <v>44232</v>
      </c>
      <c r="I13" s="18">
        <f t="shared" si="5"/>
        <v>44233</v>
      </c>
      <c r="J13" s="65"/>
      <c r="K13" s="54"/>
      <c r="L13" s="19"/>
      <c r="M13" s="69"/>
      <c r="N13" s="70"/>
      <c r="O13" s="71"/>
      <c r="P13" s="19"/>
      <c r="Q13" s="54"/>
      <c r="R13" s="19"/>
      <c r="S13" s="69"/>
      <c r="T13" s="70"/>
      <c r="U13" s="71"/>
      <c r="V13" s="19"/>
      <c r="W13" s="54"/>
      <c r="X13" s="19"/>
      <c r="Y13" s="69"/>
      <c r="Z13" s="70"/>
      <c r="AA13" s="71"/>
      <c r="AB13" s="19"/>
      <c r="AC13" s="21"/>
    </row>
    <row r="14" s="3" customFormat="1" ht="17" customHeight="1" spans="1:29">
      <c r="A14" s="5"/>
      <c r="B14" s="19"/>
      <c r="C14" s="19"/>
      <c r="D14" s="20"/>
      <c r="E14" s="20"/>
      <c r="F14" s="20"/>
      <c r="G14" s="20"/>
      <c r="H14" s="20"/>
      <c r="I14" s="20"/>
      <c r="J14" s="19"/>
      <c r="K14" s="54"/>
      <c r="L14" s="19"/>
      <c r="M14" s="19"/>
      <c r="N14" s="19"/>
      <c r="O14" s="19"/>
      <c r="P14" s="19"/>
      <c r="Q14" s="54"/>
      <c r="R14" s="19"/>
      <c r="S14" s="19"/>
      <c r="T14" s="19"/>
      <c r="U14" s="19"/>
      <c r="V14" s="19"/>
      <c r="W14" s="54"/>
      <c r="X14" s="19"/>
      <c r="Y14" s="19"/>
      <c r="Z14" s="19"/>
      <c r="AA14" s="19"/>
      <c r="AB14" s="19"/>
      <c r="AC14" s="21"/>
    </row>
    <row r="15" s="3" customFormat="1" ht="10" customHeight="1" spans="1:29">
      <c r="A15" s="5"/>
      <c r="B15" s="21"/>
      <c r="C15" s="21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="1" customFormat="1" ht="9" customHeight="1" spans="1:16375">
      <c r="A16" s="5"/>
      <c r="F16" s="23"/>
      <c r="G16" s="23"/>
      <c r="H16" s="23"/>
      <c r="I16" s="23"/>
      <c r="J16" s="23"/>
      <c r="K16" s="54"/>
      <c r="L16" s="10"/>
      <c r="M16" s="10"/>
      <c r="N16" s="10"/>
      <c r="O16" s="10"/>
      <c r="P16" s="10"/>
      <c r="Q16" s="54"/>
      <c r="R16" s="10"/>
      <c r="S16" s="10"/>
      <c r="T16" s="10"/>
      <c r="U16" s="10"/>
      <c r="V16" s="10"/>
      <c r="W16" s="54"/>
      <c r="X16" s="10"/>
      <c r="Y16" s="10"/>
      <c r="Z16" s="10"/>
      <c r="AA16" s="10"/>
      <c r="AB16" s="10"/>
      <c r="AC16" s="21"/>
      <c r="XEU16" s="75"/>
    </row>
    <row r="17" s="1" customFormat="1" ht="31" customHeight="1" spans="1:16375">
      <c r="A17" s="5"/>
      <c r="C17" s="24" t="s">
        <v>12</v>
      </c>
      <c r="D17" s="24"/>
      <c r="E17" s="24"/>
      <c r="F17" s="24"/>
      <c r="G17" s="24"/>
      <c r="H17" s="24"/>
      <c r="I17" s="24"/>
      <c r="J17" s="23"/>
      <c r="K17" s="54"/>
      <c r="L17" s="12"/>
      <c r="M17" s="55">
        <v>44287</v>
      </c>
      <c r="N17" s="55"/>
      <c r="O17" s="55"/>
      <c r="P17" s="10"/>
      <c r="Q17" s="54"/>
      <c r="R17" s="12"/>
      <c r="S17" s="55">
        <v>44317</v>
      </c>
      <c r="T17" s="55"/>
      <c r="U17" s="55"/>
      <c r="V17" s="10"/>
      <c r="W17" s="54"/>
      <c r="X17" s="12"/>
      <c r="Y17" s="55">
        <v>44348</v>
      </c>
      <c r="Z17" s="55"/>
      <c r="AA17" s="55"/>
      <c r="AB17" s="10"/>
      <c r="AC17" s="21"/>
      <c r="XEU17" s="75"/>
    </row>
    <row r="18" s="1" customFormat="1" ht="15" customHeight="1" spans="1:16375">
      <c r="A18" s="5"/>
      <c r="C18" s="25"/>
      <c r="D18" s="25"/>
      <c r="E18" s="25"/>
      <c r="F18" s="25"/>
      <c r="G18" s="25"/>
      <c r="H18" s="23"/>
      <c r="I18" s="23"/>
      <c r="J18" s="23"/>
      <c r="K18" s="54"/>
      <c r="L18" s="12"/>
      <c r="M18" s="12"/>
      <c r="N18" s="56"/>
      <c r="O18" s="56"/>
      <c r="P18" s="10"/>
      <c r="Q18" s="54"/>
      <c r="R18" s="12"/>
      <c r="S18" s="12"/>
      <c r="T18" s="56"/>
      <c r="U18" s="56"/>
      <c r="V18" s="10"/>
      <c r="W18" s="54"/>
      <c r="X18" s="12"/>
      <c r="Y18" s="12"/>
      <c r="Z18" s="56"/>
      <c r="AA18" s="56"/>
      <c r="AB18" s="10"/>
      <c r="AC18" s="21"/>
      <c r="XEU18" s="75"/>
    </row>
    <row r="19" s="2" customFormat="1" ht="27" customHeight="1" spans="1:29">
      <c r="A19" s="5"/>
      <c r="B19" s="26" t="str">
        <f t="shared" ref="B19:B24" si="6">C19</f>
        <v>已完成</v>
      </c>
      <c r="C19" s="27" t="s">
        <v>14</v>
      </c>
      <c r="D19" s="27"/>
      <c r="E19" s="28">
        <f>COUNTIF(O8:O13,"已完成")+COUNTIF(U8:U13,"已完成")+COUNTIF(AA8:AA13,"已完成")+COUNTIF(O20:O25,"已完成")+COUNTIF(U20:U25,"已完成")+COUNTIF(AA20:AA25,"已完成")+COUNTIF(O32:O37,"已完成")+COUNTIF(U32:U37,"已完成")+COUNTIF(AA32:AA37,"已完成")+COUNTIF(O44:O49,"已完成")+COUNTIF(U44:U49,"已完成")+COUNTIF(AA44:AA49,"已完成")</f>
        <v>1</v>
      </c>
      <c r="F19" s="29"/>
      <c r="G19" s="29"/>
      <c r="H19" s="30"/>
      <c r="I19" s="72">
        <f t="shared" ref="I19:I24" si="7">E19/$E$25</f>
        <v>0.0909090909090909</v>
      </c>
      <c r="J19" s="73"/>
      <c r="K19" s="54"/>
      <c r="L19" s="15"/>
      <c r="M19" s="59" t="s">
        <v>10</v>
      </c>
      <c r="N19" s="60" t="s">
        <v>11</v>
      </c>
      <c r="O19" s="61" t="s">
        <v>12</v>
      </c>
      <c r="P19" s="15"/>
      <c r="Q19" s="54"/>
      <c r="R19" s="15"/>
      <c r="S19" s="59" t="s">
        <v>10</v>
      </c>
      <c r="T19" s="60" t="s">
        <v>11</v>
      </c>
      <c r="U19" s="61" t="s">
        <v>12</v>
      </c>
      <c r="V19" s="15"/>
      <c r="W19" s="54"/>
      <c r="X19" s="15"/>
      <c r="Y19" s="59" t="s">
        <v>10</v>
      </c>
      <c r="Z19" s="60" t="s">
        <v>11</v>
      </c>
      <c r="AA19" s="61" t="s">
        <v>12</v>
      </c>
      <c r="AB19" s="15"/>
      <c r="AC19" s="21"/>
    </row>
    <row r="20" s="2" customFormat="1" ht="25" customHeight="1" spans="1:29">
      <c r="A20" s="5"/>
      <c r="B20" s="26" t="str">
        <f t="shared" si="6"/>
        <v>进行中</v>
      </c>
      <c r="C20" s="27" t="s">
        <v>16</v>
      </c>
      <c r="D20" s="27"/>
      <c r="E20" s="31">
        <f>COUNTIF(O8:O13,"进行中")+COUNTIF(U8:U13,"进行中")+COUNTIF(AA8:AA13,"进行中")+COUNTIF(O20:O25,"进行中")+COUNTIF(U20:U25,"进行中")+COUNTIF(AA20:AA25,"进行中")+COUNTIF(O32:O37,"进行中")+COUNTIF(U32:U37,"进行中")+COUNTIF(AA32:AA37,"进行中")+COUNTIF(O44:O49,"进行中")+COUNTIF(U44:U49,"进行中")+COUNTIF(AA44:AA49,"进行中")</f>
        <v>2</v>
      </c>
      <c r="F20" s="32"/>
      <c r="G20" s="32"/>
      <c r="H20" s="33"/>
      <c r="I20" s="72">
        <f t="shared" si="7"/>
        <v>0.181818181818182</v>
      </c>
      <c r="J20" s="73"/>
      <c r="K20" s="54"/>
      <c r="L20" s="15"/>
      <c r="M20" s="62"/>
      <c r="N20" s="63"/>
      <c r="O20" s="64"/>
      <c r="P20" s="15"/>
      <c r="Q20" s="54"/>
      <c r="R20" s="15"/>
      <c r="S20" s="62"/>
      <c r="T20" s="63"/>
      <c r="U20" s="64"/>
      <c r="V20" s="15"/>
      <c r="W20" s="54"/>
      <c r="X20" s="15"/>
      <c r="Y20" s="62"/>
      <c r="Z20" s="63"/>
      <c r="AA20" s="64"/>
      <c r="AB20" s="15"/>
      <c r="AC20" s="21"/>
    </row>
    <row r="21" s="3" customFormat="1" ht="25" customHeight="1" spans="1:29">
      <c r="A21" s="5"/>
      <c r="B21" s="26" t="str">
        <f t="shared" si="6"/>
        <v>未开始</v>
      </c>
      <c r="C21" s="27" t="s">
        <v>17</v>
      </c>
      <c r="D21" s="27"/>
      <c r="E21" s="34">
        <f>COUNTIF(O8:O13,"未开始")+COUNTIF(U8:U13,"未开始")+COUNTIF(AA8:AA13,"未开始")+COUNTIF(O20:O25,"未开始")+COUNTIF(U20:U25,"未开始")+COUNTIF(AA20:AA25,"未开始")+COUNTIF(O32:O37,"未开始")+COUNTIF(U32:U37,"未开始")+COUNTIF(AA32:AA37,"未开始")+COUNTIF(O44:O49,"未开始")+COUNTIF(U44:U49,"未开始")+COUNTIF(AA44:AA49,"未开始")</f>
        <v>2</v>
      </c>
      <c r="F21" s="35"/>
      <c r="G21" s="35"/>
      <c r="H21" s="36"/>
      <c r="I21" s="72">
        <f t="shared" si="7"/>
        <v>0.181818181818182</v>
      </c>
      <c r="J21" s="74"/>
      <c r="K21" s="54"/>
      <c r="L21" s="19"/>
      <c r="M21" s="66"/>
      <c r="N21" s="67"/>
      <c r="O21" s="68"/>
      <c r="P21" s="19"/>
      <c r="Q21" s="54"/>
      <c r="R21" s="19"/>
      <c r="S21" s="66"/>
      <c r="T21" s="67"/>
      <c r="U21" s="68"/>
      <c r="V21" s="19"/>
      <c r="W21" s="54"/>
      <c r="X21" s="19"/>
      <c r="Y21" s="66"/>
      <c r="Z21" s="67"/>
      <c r="AA21" s="68"/>
      <c r="AB21" s="19"/>
      <c r="AC21" s="21"/>
    </row>
    <row r="22" s="3" customFormat="1" ht="25" customHeight="1" spans="1:29">
      <c r="A22" s="5"/>
      <c r="B22" s="26" t="str">
        <f t="shared" si="6"/>
        <v>延期中</v>
      </c>
      <c r="C22" s="27" t="s">
        <v>21</v>
      </c>
      <c r="D22" s="27"/>
      <c r="E22" s="37">
        <f>COUNTIF(O8:O13,"延期中")+COUNTIF(U8:U13,"延期中")+COUNTIF(AA8:AA13,"延期中")+COUNTIF(O20:O25,"延期中")+COUNTIF(U20:U25,"延期中")+COUNTIF(AA20:AA25,"延期中")+COUNTIF(O32:O37,"延期中")+COUNTIF(U32:U37,"延期中")+COUNTIF(AA32:AA37,"延期中")+COUNTIF(O44:O49,"延期中")+COUNTIF(U44:U49,"延期中")+COUNTIF(AA44:AA49,"延期中")</f>
        <v>2</v>
      </c>
      <c r="F22" s="38"/>
      <c r="G22" s="38"/>
      <c r="H22" s="39"/>
      <c r="I22" s="72">
        <f t="shared" si="7"/>
        <v>0.181818181818182</v>
      </c>
      <c r="J22" s="74"/>
      <c r="K22" s="54"/>
      <c r="L22" s="19"/>
      <c r="M22" s="66"/>
      <c r="N22" s="67"/>
      <c r="O22" s="68"/>
      <c r="P22" s="19"/>
      <c r="Q22" s="54"/>
      <c r="R22" s="19"/>
      <c r="S22" s="66"/>
      <c r="T22" s="67"/>
      <c r="U22" s="68"/>
      <c r="V22" s="19"/>
      <c r="W22" s="54"/>
      <c r="X22" s="19"/>
      <c r="Y22" s="66"/>
      <c r="Z22" s="67"/>
      <c r="AA22" s="68"/>
      <c r="AB22" s="19"/>
      <c r="AC22" s="21"/>
    </row>
    <row r="23" s="3" customFormat="1" ht="25" customHeight="1" spans="1:29">
      <c r="A23" s="5"/>
      <c r="B23" s="26" t="str">
        <f t="shared" si="6"/>
        <v>已取消</v>
      </c>
      <c r="C23" s="27" t="s">
        <v>19</v>
      </c>
      <c r="D23" s="27"/>
      <c r="E23" s="40">
        <f>COUNTIF(O8:O13,"已取消")+COUNTIF(U8:U13,"已取消")+COUNTIF(AA8:AA13,"已取消")+COUNTIF(O20:O25,"已取消")+COUNTIF(U20:U25,"已取消")+COUNTIF(AA20:AA25,"已取消")+COUNTIF(O32:O37,"已取消")+COUNTIF(U32:U37,"已取消")+COUNTIF(AA32:AA37,"已取消")+COUNTIF(O44:O49,"已取消")+COUNTIF(U44:U49,"已取消")+COUNTIF(AA44:AA49,"已取消")</f>
        <v>2</v>
      </c>
      <c r="F23" s="41"/>
      <c r="G23" s="41"/>
      <c r="H23" s="42"/>
      <c r="I23" s="72">
        <f t="shared" si="7"/>
        <v>0.181818181818182</v>
      </c>
      <c r="J23" s="74"/>
      <c r="K23" s="54"/>
      <c r="L23" s="19"/>
      <c r="M23" s="66"/>
      <c r="N23" s="67"/>
      <c r="O23" s="68"/>
      <c r="P23" s="19"/>
      <c r="Q23" s="54"/>
      <c r="R23" s="19"/>
      <c r="S23" s="66"/>
      <c r="T23" s="67"/>
      <c r="U23" s="68"/>
      <c r="V23" s="19"/>
      <c r="W23" s="54"/>
      <c r="X23" s="19"/>
      <c r="Y23" s="66"/>
      <c r="Z23" s="67"/>
      <c r="AA23" s="68"/>
      <c r="AB23" s="19"/>
      <c r="AC23" s="21"/>
    </row>
    <row r="24" s="3" customFormat="1" ht="25" customHeight="1" spans="1:29">
      <c r="A24" s="5"/>
      <c r="B24" s="26" t="str">
        <f t="shared" si="6"/>
        <v>已失效</v>
      </c>
      <c r="C24" s="27" t="s">
        <v>22</v>
      </c>
      <c r="D24" s="27"/>
      <c r="E24" s="43">
        <f>COUNTIF(O8:O13,"已失效")+COUNTIF(U8:U13,"已失效")+COUNTIF(AA8:AA13,"已失效")+COUNTIF(O20:O25,"已失效")+COUNTIF(U20:U25,"已失效")+COUNTIF(AA20:AA25,"已失效")+COUNTIF(O32:O37,"已失效")+COUNTIF(U32:U37,"已失效")+COUNTIF(AA32:AA37,"已失效")+COUNTIF(O44:O49,"已失效")+COUNTIF(U44:U49,"已失效")+COUNTIF(AA44:AA49,"已失效")</f>
        <v>2</v>
      </c>
      <c r="F24" s="44"/>
      <c r="G24" s="44"/>
      <c r="H24" s="45"/>
      <c r="I24" s="72">
        <f t="shared" si="7"/>
        <v>0.181818181818182</v>
      </c>
      <c r="J24" s="74"/>
      <c r="K24" s="54"/>
      <c r="L24" s="19"/>
      <c r="M24" s="66"/>
      <c r="N24" s="67"/>
      <c r="O24" s="68"/>
      <c r="P24" s="19"/>
      <c r="Q24" s="54"/>
      <c r="R24" s="19"/>
      <c r="S24" s="66"/>
      <c r="T24" s="67"/>
      <c r="U24" s="68"/>
      <c r="V24" s="19"/>
      <c r="W24" s="54"/>
      <c r="X24" s="19"/>
      <c r="Y24" s="66"/>
      <c r="Z24" s="67"/>
      <c r="AA24" s="68"/>
      <c r="AB24" s="19"/>
      <c r="AC24" s="21"/>
    </row>
    <row r="25" s="3" customFormat="1" ht="25" customHeight="1" spans="1:29">
      <c r="A25" s="5"/>
      <c r="C25" s="27" t="s">
        <v>23</v>
      </c>
      <c r="D25" s="27"/>
      <c r="E25" s="46">
        <f>COUNTA(N8:N13)+COUNTA(T8:T13)+COUNTA(Z8:Z13)+COUNTA(N20:N25)+COUNTA(T20:T25)+COUNTA(Z20:Z25)+COUNTA(N32:N37)+COUNTA(T32:T37)+COUNTA(Z32:Z37)+COUNTA(N44:N49)+COUNTA(T44:T49)+COUNTA(Z44:Z49)</f>
        <v>11</v>
      </c>
      <c r="F25" s="46"/>
      <c r="G25" s="46"/>
      <c r="H25" s="46"/>
      <c r="I25" s="49"/>
      <c r="J25" s="74"/>
      <c r="K25" s="54"/>
      <c r="L25" s="19"/>
      <c r="M25" s="69"/>
      <c r="N25" s="70"/>
      <c r="O25" s="71"/>
      <c r="P25" s="19"/>
      <c r="Q25" s="54"/>
      <c r="R25" s="19"/>
      <c r="S25" s="69"/>
      <c r="T25" s="70"/>
      <c r="U25" s="71"/>
      <c r="V25" s="19"/>
      <c r="W25" s="54"/>
      <c r="X25" s="19"/>
      <c r="Y25" s="69"/>
      <c r="Z25" s="70"/>
      <c r="AA25" s="71"/>
      <c r="AB25" s="19"/>
      <c r="AC25" s="21"/>
    </row>
    <row r="26" s="3" customFormat="1" ht="17" customHeight="1" spans="1:29">
      <c r="A26" s="5"/>
      <c r="D26" s="47"/>
      <c r="E26" s="47"/>
      <c r="F26" s="47"/>
      <c r="G26" s="47"/>
      <c r="H26" s="47"/>
      <c r="I26" s="47"/>
      <c r="K26" s="54"/>
      <c r="L26" s="19"/>
      <c r="M26" s="19"/>
      <c r="N26" s="19"/>
      <c r="O26" s="19"/>
      <c r="P26" s="19"/>
      <c r="Q26" s="54"/>
      <c r="R26" s="19"/>
      <c r="S26" s="19"/>
      <c r="T26" s="19"/>
      <c r="U26" s="19"/>
      <c r="V26" s="19"/>
      <c r="W26" s="54"/>
      <c r="X26" s="19"/>
      <c r="Y26" s="19"/>
      <c r="Z26" s="19"/>
      <c r="AA26" s="19"/>
      <c r="AB26" s="19"/>
      <c r="AC26" s="21"/>
    </row>
    <row r="27" ht="10" customHeight="1" spans="1:29">
      <c r="A27" s="5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="1" customFormat="1" ht="9" customHeight="1" spans="1:16375">
      <c r="A28" s="5"/>
      <c r="F28" s="23"/>
      <c r="G28" s="23"/>
      <c r="H28" s="23"/>
      <c r="I28" s="23"/>
      <c r="J28" s="23"/>
      <c r="K28" s="54"/>
      <c r="L28" s="10"/>
      <c r="M28" s="10"/>
      <c r="N28" s="10"/>
      <c r="O28" s="10"/>
      <c r="P28" s="10"/>
      <c r="Q28" s="54"/>
      <c r="R28" s="10"/>
      <c r="S28" s="10"/>
      <c r="T28" s="10"/>
      <c r="U28" s="10"/>
      <c r="V28" s="10"/>
      <c r="W28" s="54"/>
      <c r="X28" s="10"/>
      <c r="Y28" s="10"/>
      <c r="Z28" s="10"/>
      <c r="AA28" s="10"/>
      <c r="AB28" s="10"/>
      <c r="AC28" s="21"/>
      <c r="XEU28" s="75"/>
    </row>
    <row r="29" s="1" customFormat="1" ht="31" customHeight="1" spans="1:16375">
      <c r="A29" s="5"/>
      <c r="C29" s="25"/>
      <c r="D29" s="25"/>
      <c r="E29" s="25"/>
      <c r="F29" s="25"/>
      <c r="G29" s="25"/>
      <c r="H29" s="23"/>
      <c r="I29" s="23"/>
      <c r="J29" s="23"/>
      <c r="K29" s="54"/>
      <c r="L29" s="12"/>
      <c r="M29" s="55">
        <v>44378</v>
      </c>
      <c r="N29" s="55"/>
      <c r="O29" s="55"/>
      <c r="P29" s="10"/>
      <c r="Q29" s="54"/>
      <c r="R29" s="12"/>
      <c r="S29" s="55">
        <v>44409</v>
      </c>
      <c r="T29" s="55"/>
      <c r="U29" s="55"/>
      <c r="V29" s="10"/>
      <c r="W29" s="54"/>
      <c r="X29" s="12"/>
      <c r="Y29" s="55">
        <v>44440</v>
      </c>
      <c r="Z29" s="55"/>
      <c r="AA29" s="55"/>
      <c r="AB29" s="10"/>
      <c r="AC29" s="21"/>
      <c r="XEU29" s="75"/>
    </row>
    <row r="30" s="1" customFormat="1" ht="15" customHeight="1" spans="1:16375">
      <c r="A30" s="5"/>
      <c r="C30" s="25"/>
      <c r="D30" s="25"/>
      <c r="E30" s="25"/>
      <c r="F30" s="25"/>
      <c r="G30" s="25"/>
      <c r="H30" s="23"/>
      <c r="I30" s="23"/>
      <c r="J30" s="23"/>
      <c r="K30" s="54"/>
      <c r="L30" s="12"/>
      <c r="M30" s="12"/>
      <c r="N30" s="56"/>
      <c r="O30" s="56"/>
      <c r="P30" s="10"/>
      <c r="Q30" s="54"/>
      <c r="R30" s="12"/>
      <c r="S30" s="12"/>
      <c r="T30" s="56"/>
      <c r="U30" s="56"/>
      <c r="V30" s="10"/>
      <c r="W30" s="54"/>
      <c r="X30" s="12"/>
      <c r="Y30" s="12"/>
      <c r="Z30" s="56"/>
      <c r="AA30" s="56"/>
      <c r="AB30" s="10"/>
      <c r="AC30" s="21"/>
      <c r="XEU30" s="75"/>
    </row>
    <row r="31" s="2" customFormat="1" ht="27" customHeight="1" spans="1:29">
      <c r="A31" s="5"/>
      <c r="C31" s="48"/>
      <c r="D31" s="48"/>
      <c r="E31" s="48"/>
      <c r="F31" s="48"/>
      <c r="G31" s="48"/>
      <c r="H31" s="48"/>
      <c r="I31" s="48"/>
      <c r="J31" s="73"/>
      <c r="K31" s="54"/>
      <c r="L31" s="15"/>
      <c r="M31" s="59" t="s">
        <v>10</v>
      </c>
      <c r="N31" s="60" t="s">
        <v>11</v>
      </c>
      <c r="O31" s="61" t="s">
        <v>12</v>
      </c>
      <c r="P31" s="15"/>
      <c r="Q31" s="54"/>
      <c r="R31" s="15"/>
      <c r="S31" s="59" t="s">
        <v>10</v>
      </c>
      <c r="T31" s="60" t="s">
        <v>11</v>
      </c>
      <c r="U31" s="61" t="s">
        <v>12</v>
      </c>
      <c r="V31" s="15"/>
      <c r="W31" s="54"/>
      <c r="X31" s="15"/>
      <c r="Y31" s="59" t="s">
        <v>10</v>
      </c>
      <c r="Z31" s="60" t="s">
        <v>11</v>
      </c>
      <c r="AA31" s="61" t="s">
        <v>12</v>
      </c>
      <c r="AB31" s="15"/>
      <c r="AC31" s="21"/>
    </row>
    <row r="32" s="2" customFormat="1" ht="25" customHeight="1" spans="1:29">
      <c r="A32" s="5"/>
      <c r="C32" s="49"/>
      <c r="D32" s="49"/>
      <c r="E32" s="49"/>
      <c r="F32" s="49"/>
      <c r="G32" s="49"/>
      <c r="H32" s="49"/>
      <c r="I32" s="49"/>
      <c r="J32" s="73"/>
      <c r="K32" s="54"/>
      <c r="L32" s="15"/>
      <c r="M32" s="62"/>
      <c r="N32" s="63"/>
      <c r="O32" s="64"/>
      <c r="P32" s="15"/>
      <c r="Q32" s="54"/>
      <c r="R32" s="15"/>
      <c r="S32" s="62"/>
      <c r="T32" s="63"/>
      <c r="U32" s="64"/>
      <c r="V32" s="15"/>
      <c r="W32" s="54"/>
      <c r="X32" s="15"/>
      <c r="Y32" s="62"/>
      <c r="Z32" s="63"/>
      <c r="AA32" s="64"/>
      <c r="AB32" s="15"/>
      <c r="AC32" s="21"/>
    </row>
    <row r="33" s="3" customFormat="1" ht="25" customHeight="1" spans="1:29">
      <c r="A33" s="5"/>
      <c r="C33" s="49"/>
      <c r="D33" s="49"/>
      <c r="E33" s="49"/>
      <c r="F33" s="49"/>
      <c r="G33" s="49"/>
      <c r="H33" s="49"/>
      <c r="I33" s="49"/>
      <c r="J33" s="74"/>
      <c r="K33" s="54"/>
      <c r="L33" s="19"/>
      <c r="M33" s="66"/>
      <c r="N33" s="67"/>
      <c r="O33" s="68"/>
      <c r="P33" s="19"/>
      <c r="Q33" s="54"/>
      <c r="R33" s="19"/>
      <c r="S33" s="66"/>
      <c r="T33" s="67"/>
      <c r="U33" s="68"/>
      <c r="V33" s="19"/>
      <c r="W33" s="54"/>
      <c r="X33" s="19"/>
      <c r="Y33" s="66"/>
      <c r="Z33" s="67"/>
      <c r="AA33" s="68"/>
      <c r="AB33" s="19"/>
      <c r="AC33" s="21"/>
    </row>
    <row r="34" s="3" customFormat="1" ht="25" customHeight="1" spans="1:29">
      <c r="A34" s="5"/>
      <c r="C34" s="49"/>
      <c r="D34" s="49"/>
      <c r="E34" s="49"/>
      <c r="F34" s="49"/>
      <c r="G34" s="49"/>
      <c r="H34" s="49"/>
      <c r="I34" s="49"/>
      <c r="J34" s="74"/>
      <c r="K34" s="54"/>
      <c r="L34" s="19"/>
      <c r="M34" s="66"/>
      <c r="N34" s="67"/>
      <c r="O34" s="68"/>
      <c r="P34" s="19"/>
      <c r="Q34" s="54"/>
      <c r="R34" s="19"/>
      <c r="S34" s="66"/>
      <c r="T34" s="67"/>
      <c r="U34" s="68"/>
      <c r="V34" s="19"/>
      <c r="W34" s="54"/>
      <c r="X34" s="19"/>
      <c r="Y34" s="66"/>
      <c r="Z34" s="67"/>
      <c r="AA34" s="68"/>
      <c r="AB34" s="19"/>
      <c r="AC34" s="21"/>
    </row>
    <row r="35" s="3" customFormat="1" ht="25" customHeight="1" spans="1:29">
      <c r="A35" s="5"/>
      <c r="C35" s="49"/>
      <c r="D35" s="49"/>
      <c r="E35" s="49"/>
      <c r="F35" s="49"/>
      <c r="G35" s="49"/>
      <c r="H35" s="49"/>
      <c r="I35" s="49"/>
      <c r="J35" s="74"/>
      <c r="K35" s="54"/>
      <c r="L35" s="19"/>
      <c r="M35" s="66"/>
      <c r="N35" s="67"/>
      <c r="O35" s="68"/>
      <c r="P35" s="19"/>
      <c r="Q35" s="54"/>
      <c r="R35" s="19"/>
      <c r="S35" s="66"/>
      <c r="T35" s="67"/>
      <c r="U35" s="68"/>
      <c r="V35" s="19"/>
      <c r="W35" s="54"/>
      <c r="X35" s="19"/>
      <c r="Y35" s="66"/>
      <c r="Z35" s="67"/>
      <c r="AA35" s="68"/>
      <c r="AB35" s="19"/>
      <c r="AC35" s="21"/>
    </row>
    <row r="36" s="3" customFormat="1" ht="25" customHeight="1" spans="1:29">
      <c r="A36" s="5"/>
      <c r="C36" s="49"/>
      <c r="D36" s="49"/>
      <c r="E36" s="49"/>
      <c r="F36" s="49"/>
      <c r="G36" s="49"/>
      <c r="H36" s="49"/>
      <c r="I36" s="49"/>
      <c r="J36" s="74"/>
      <c r="K36" s="54"/>
      <c r="L36" s="19"/>
      <c r="M36" s="66"/>
      <c r="N36" s="67"/>
      <c r="O36" s="68"/>
      <c r="P36" s="19"/>
      <c r="Q36" s="54"/>
      <c r="R36" s="19"/>
      <c r="S36" s="66"/>
      <c r="T36" s="67"/>
      <c r="U36" s="68"/>
      <c r="V36" s="19"/>
      <c r="W36" s="54"/>
      <c r="X36" s="19"/>
      <c r="Y36" s="66"/>
      <c r="Z36" s="67"/>
      <c r="AA36" s="68"/>
      <c r="AB36" s="19"/>
      <c r="AC36" s="21"/>
    </row>
    <row r="37" s="3" customFormat="1" ht="25" customHeight="1" spans="1:29">
      <c r="A37" s="5"/>
      <c r="C37" s="49"/>
      <c r="D37" s="49"/>
      <c r="E37" s="49"/>
      <c r="F37" s="49"/>
      <c r="G37" s="49"/>
      <c r="H37" s="49"/>
      <c r="I37" s="49"/>
      <c r="J37" s="74"/>
      <c r="K37" s="54"/>
      <c r="L37" s="19"/>
      <c r="M37" s="69"/>
      <c r="N37" s="70"/>
      <c r="O37" s="71"/>
      <c r="P37" s="19"/>
      <c r="Q37" s="54"/>
      <c r="R37" s="19"/>
      <c r="S37" s="69"/>
      <c r="T37" s="70"/>
      <c r="U37" s="71"/>
      <c r="V37" s="19"/>
      <c r="W37" s="54"/>
      <c r="X37" s="19"/>
      <c r="Y37" s="69"/>
      <c r="Z37" s="70"/>
      <c r="AA37" s="71"/>
      <c r="AB37" s="19"/>
      <c r="AC37" s="21"/>
    </row>
    <row r="38" s="3" customFormat="1" ht="17" customHeight="1" spans="1:29">
      <c r="A38" s="5"/>
      <c r="D38" s="47"/>
      <c r="E38" s="47"/>
      <c r="F38" s="47"/>
      <c r="G38" s="47"/>
      <c r="H38" s="47"/>
      <c r="I38" s="47"/>
      <c r="K38" s="54"/>
      <c r="L38" s="19"/>
      <c r="M38" s="19"/>
      <c r="N38" s="19"/>
      <c r="O38" s="19"/>
      <c r="P38" s="19"/>
      <c r="Q38" s="54"/>
      <c r="R38" s="19"/>
      <c r="S38" s="19"/>
      <c r="T38" s="19"/>
      <c r="U38" s="19"/>
      <c r="V38" s="19"/>
      <c r="W38" s="21"/>
      <c r="X38" s="19"/>
      <c r="Y38" s="19"/>
      <c r="Z38" s="19"/>
      <c r="AA38" s="19"/>
      <c r="AB38" s="19"/>
      <c r="AC38" s="21"/>
    </row>
    <row r="39" ht="10" customHeight="1" spans="1:29">
      <c r="A39" s="5"/>
      <c r="B39" s="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="1" customFormat="1" ht="9" customHeight="1" spans="1:16375">
      <c r="A40" s="5"/>
      <c r="F40" s="23"/>
      <c r="G40" s="23"/>
      <c r="H40" s="23"/>
      <c r="I40" s="23"/>
      <c r="J40" s="23"/>
      <c r="K40" s="54"/>
      <c r="L40" s="10"/>
      <c r="M40" s="10"/>
      <c r="N40" s="10"/>
      <c r="O40" s="10"/>
      <c r="P40" s="10"/>
      <c r="Q40" s="54"/>
      <c r="R40" s="10"/>
      <c r="S40" s="10"/>
      <c r="T40" s="10"/>
      <c r="U40" s="10"/>
      <c r="V40" s="10"/>
      <c r="W40" s="54"/>
      <c r="X40" s="10"/>
      <c r="Y40" s="10"/>
      <c r="Z40" s="10"/>
      <c r="AA40" s="10"/>
      <c r="AB40" s="10"/>
      <c r="AC40" s="21"/>
      <c r="XEU40" s="75"/>
    </row>
    <row r="41" s="1" customFormat="1" ht="31" customHeight="1" spans="1:16375">
      <c r="A41" s="5"/>
      <c r="C41" s="24" t="s">
        <v>24</v>
      </c>
      <c r="D41" s="24"/>
      <c r="E41" s="24"/>
      <c r="F41" s="24"/>
      <c r="G41" s="24"/>
      <c r="H41" s="24"/>
      <c r="I41" s="24"/>
      <c r="J41" s="23"/>
      <c r="K41" s="54"/>
      <c r="L41" s="12"/>
      <c r="M41" s="55">
        <v>44470</v>
      </c>
      <c r="N41" s="55"/>
      <c r="O41" s="55"/>
      <c r="P41" s="10"/>
      <c r="Q41" s="54"/>
      <c r="R41" s="12"/>
      <c r="S41" s="55">
        <v>44501</v>
      </c>
      <c r="T41" s="55"/>
      <c r="U41" s="55"/>
      <c r="V41" s="10"/>
      <c r="W41" s="54"/>
      <c r="X41" s="12"/>
      <c r="Y41" s="55">
        <v>44531</v>
      </c>
      <c r="Z41" s="55"/>
      <c r="AA41" s="55"/>
      <c r="AB41" s="10"/>
      <c r="AC41" s="21"/>
      <c r="XEU41" s="75"/>
    </row>
    <row r="42" s="1" customFormat="1" ht="15" customHeight="1" spans="1:16375">
      <c r="A42" s="5"/>
      <c r="C42" s="50"/>
      <c r="D42" s="50"/>
      <c r="E42" s="50"/>
      <c r="F42" s="50"/>
      <c r="G42" s="50"/>
      <c r="H42" s="51"/>
      <c r="I42" s="51"/>
      <c r="J42" s="23"/>
      <c r="K42" s="54"/>
      <c r="L42" s="12"/>
      <c r="M42" s="12"/>
      <c r="N42" s="56"/>
      <c r="O42" s="56"/>
      <c r="P42" s="10"/>
      <c r="Q42" s="54"/>
      <c r="R42" s="12"/>
      <c r="S42" s="12"/>
      <c r="T42" s="56"/>
      <c r="U42" s="56"/>
      <c r="V42" s="10"/>
      <c r="W42" s="54"/>
      <c r="X42" s="12"/>
      <c r="Y42" s="12"/>
      <c r="Z42" s="56"/>
      <c r="AA42" s="56"/>
      <c r="AB42" s="10"/>
      <c r="AC42" s="21"/>
      <c r="XEU42" s="75"/>
    </row>
    <row r="43" s="2" customFormat="1" ht="27" customHeight="1" spans="1:29">
      <c r="A43" s="5"/>
      <c r="C43" s="52"/>
      <c r="D43" s="52"/>
      <c r="E43" s="52"/>
      <c r="F43" s="52"/>
      <c r="G43" s="52"/>
      <c r="H43" s="52"/>
      <c r="I43" s="52"/>
      <c r="J43" s="73"/>
      <c r="K43" s="54"/>
      <c r="L43" s="15"/>
      <c r="M43" s="59" t="s">
        <v>10</v>
      </c>
      <c r="N43" s="60" t="s">
        <v>11</v>
      </c>
      <c r="O43" s="61" t="s">
        <v>12</v>
      </c>
      <c r="P43" s="15"/>
      <c r="Q43" s="54"/>
      <c r="R43" s="15"/>
      <c r="S43" s="59" t="s">
        <v>10</v>
      </c>
      <c r="T43" s="60" t="s">
        <v>11</v>
      </c>
      <c r="U43" s="61" t="s">
        <v>12</v>
      </c>
      <c r="V43" s="15"/>
      <c r="W43" s="54"/>
      <c r="X43" s="15"/>
      <c r="Y43" s="59" t="s">
        <v>10</v>
      </c>
      <c r="Z43" s="60" t="s">
        <v>11</v>
      </c>
      <c r="AA43" s="61" t="s">
        <v>12</v>
      </c>
      <c r="AB43" s="15"/>
      <c r="AC43" s="21"/>
    </row>
    <row r="44" s="2" customFormat="1" ht="25" customHeight="1" spans="1:29">
      <c r="A44" s="5"/>
      <c r="C44" s="52"/>
      <c r="D44" s="52"/>
      <c r="E44" s="52"/>
      <c r="F44" s="52"/>
      <c r="G44" s="52"/>
      <c r="H44" s="52"/>
      <c r="I44" s="52"/>
      <c r="J44" s="73"/>
      <c r="K44" s="54"/>
      <c r="L44" s="15"/>
      <c r="M44" s="62"/>
      <c r="N44" s="63"/>
      <c r="O44" s="64"/>
      <c r="P44" s="15"/>
      <c r="Q44" s="54"/>
      <c r="R44" s="15"/>
      <c r="S44" s="62"/>
      <c r="T44" s="63"/>
      <c r="U44" s="64"/>
      <c r="V44" s="15"/>
      <c r="W44" s="54"/>
      <c r="X44" s="15"/>
      <c r="Y44" s="62"/>
      <c r="Z44" s="63"/>
      <c r="AA44" s="64"/>
      <c r="AB44" s="15"/>
      <c r="AC44" s="21"/>
    </row>
    <row r="45" s="3" customFormat="1" ht="25" customHeight="1" spans="1:29">
      <c r="A45" s="5"/>
      <c r="C45" s="52"/>
      <c r="D45" s="52"/>
      <c r="E45" s="52"/>
      <c r="F45" s="52"/>
      <c r="G45" s="52"/>
      <c r="H45" s="52"/>
      <c r="I45" s="52"/>
      <c r="J45" s="74"/>
      <c r="K45" s="54"/>
      <c r="L45" s="19"/>
      <c r="M45" s="66"/>
      <c r="N45" s="67"/>
      <c r="O45" s="68"/>
      <c r="P45" s="19"/>
      <c r="Q45" s="54"/>
      <c r="R45" s="19"/>
      <c r="S45" s="66"/>
      <c r="T45" s="67"/>
      <c r="U45" s="68"/>
      <c r="V45" s="19"/>
      <c r="W45" s="54"/>
      <c r="X45" s="19"/>
      <c r="Y45" s="66"/>
      <c r="Z45" s="67"/>
      <c r="AA45" s="68"/>
      <c r="AB45" s="19"/>
      <c r="AC45" s="21"/>
    </row>
    <row r="46" s="3" customFormat="1" ht="25" customHeight="1" spans="1:29">
      <c r="A46" s="5"/>
      <c r="C46" s="52"/>
      <c r="D46" s="52"/>
      <c r="E46" s="52"/>
      <c r="F46" s="52"/>
      <c r="G46" s="52"/>
      <c r="H46" s="52"/>
      <c r="I46" s="52"/>
      <c r="J46" s="74"/>
      <c r="K46" s="54"/>
      <c r="L46" s="19"/>
      <c r="M46" s="66"/>
      <c r="N46" s="67"/>
      <c r="O46" s="68"/>
      <c r="P46" s="19"/>
      <c r="Q46" s="54"/>
      <c r="R46" s="19"/>
      <c r="S46" s="66"/>
      <c r="T46" s="67"/>
      <c r="U46" s="68"/>
      <c r="V46" s="19"/>
      <c r="W46" s="54"/>
      <c r="X46" s="19"/>
      <c r="Y46" s="66"/>
      <c r="Z46" s="67"/>
      <c r="AA46" s="68"/>
      <c r="AB46" s="19"/>
      <c r="AC46" s="21"/>
    </row>
    <row r="47" s="3" customFormat="1" ht="25" customHeight="1" spans="1:29">
      <c r="A47" s="5"/>
      <c r="C47" s="52"/>
      <c r="D47" s="52"/>
      <c r="E47" s="52"/>
      <c r="F47" s="52"/>
      <c r="G47" s="52"/>
      <c r="H47" s="52"/>
      <c r="I47" s="52"/>
      <c r="J47" s="74"/>
      <c r="K47" s="54"/>
      <c r="L47" s="19"/>
      <c r="M47" s="66"/>
      <c r="N47" s="67"/>
      <c r="O47" s="68"/>
      <c r="P47" s="19"/>
      <c r="Q47" s="54"/>
      <c r="R47" s="19"/>
      <c r="S47" s="66"/>
      <c r="T47" s="67"/>
      <c r="U47" s="68"/>
      <c r="V47" s="19"/>
      <c r="W47" s="54"/>
      <c r="X47" s="19"/>
      <c r="Y47" s="66"/>
      <c r="Z47" s="67"/>
      <c r="AA47" s="68"/>
      <c r="AB47" s="19"/>
      <c r="AC47" s="21"/>
    </row>
    <row r="48" s="3" customFormat="1" ht="25" customHeight="1" spans="1:29">
      <c r="A48" s="5"/>
      <c r="C48" s="52"/>
      <c r="D48" s="52"/>
      <c r="E48" s="52"/>
      <c r="F48" s="52"/>
      <c r="G48" s="52"/>
      <c r="H48" s="52"/>
      <c r="I48" s="52"/>
      <c r="J48" s="74"/>
      <c r="K48" s="54"/>
      <c r="L48" s="19"/>
      <c r="M48" s="66"/>
      <c r="N48" s="67"/>
      <c r="O48" s="68"/>
      <c r="P48" s="19"/>
      <c r="Q48" s="54"/>
      <c r="R48" s="19"/>
      <c r="S48" s="66"/>
      <c r="T48" s="67"/>
      <c r="U48" s="68"/>
      <c r="V48" s="19"/>
      <c r="W48" s="54"/>
      <c r="X48" s="19"/>
      <c r="Y48" s="66"/>
      <c r="Z48" s="67"/>
      <c r="AA48" s="68"/>
      <c r="AB48" s="19"/>
      <c r="AC48" s="21"/>
    </row>
    <row r="49" s="3" customFormat="1" ht="25" customHeight="1" spans="1:29">
      <c r="A49" s="5"/>
      <c r="C49" s="52"/>
      <c r="D49" s="52"/>
      <c r="E49" s="52"/>
      <c r="F49" s="52"/>
      <c r="G49" s="52"/>
      <c r="H49" s="52"/>
      <c r="I49" s="52"/>
      <c r="J49" s="74"/>
      <c r="K49" s="54"/>
      <c r="L49" s="19"/>
      <c r="M49" s="69"/>
      <c r="N49" s="70"/>
      <c r="O49" s="71"/>
      <c r="P49" s="19"/>
      <c r="Q49" s="54"/>
      <c r="R49" s="19"/>
      <c r="S49" s="69"/>
      <c r="T49" s="70"/>
      <c r="U49" s="71"/>
      <c r="V49" s="19"/>
      <c r="W49" s="54"/>
      <c r="X49" s="19"/>
      <c r="Y49" s="69"/>
      <c r="Z49" s="70"/>
      <c r="AA49" s="71"/>
      <c r="AB49" s="19"/>
      <c r="AC49" s="21"/>
    </row>
    <row r="50" s="3" customFormat="1" ht="17" customHeight="1" spans="1:29">
      <c r="A50" s="5"/>
      <c r="D50" s="47"/>
      <c r="E50" s="47"/>
      <c r="F50" s="47"/>
      <c r="G50" s="47"/>
      <c r="H50" s="47"/>
      <c r="I50" s="47"/>
      <c r="K50" s="54"/>
      <c r="L50" s="19"/>
      <c r="M50" s="19"/>
      <c r="N50" s="19"/>
      <c r="O50" s="19"/>
      <c r="P50" s="19"/>
      <c r="Q50" s="54"/>
      <c r="R50" s="19"/>
      <c r="S50" s="19"/>
      <c r="T50" s="19"/>
      <c r="U50" s="19"/>
      <c r="V50" s="19"/>
      <c r="W50" s="54"/>
      <c r="X50" s="19"/>
      <c r="Y50" s="19"/>
      <c r="Z50" s="19"/>
      <c r="AA50" s="19"/>
      <c r="AB50" s="19"/>
      <c r="AC50" s="21"/>
    </row>
    <row r="51" ht="10" customHeight="1" spans="1:2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</sheetData>
  <mergeCells count="31">
    <mergeCell ref="B2:AB2"/>
    <mergeCell ref="C5:D5"/>
    <mergeCell ref="M5:O5"/>
    <mergeCell ref="S5:U5"/>
    <mergeCell ref="Y5:AA5"/>
    <mergeCell ref="C17:I17"/>
    <mergeCell ref="M17:O17"/>
    <mergeCell ref="S17:U17"/>
    <mergeCell ref="Y17:AA17"/>
    <mergeCell ref="C19:D19"/>
    <mergeCell ref="E19:H19"/>
    <mergeCell ref="C20:D20"/>
    <mergeCell ref="E20:H20"/>
    <mergeCell ref="C21:D21"/>
    <mergeCell ref="E21:H21"/>
    <mergeCell ref="C22:D22"/>
    <mergeCell ref="E22:H22"/>
    <mergeCell ref="C23:D23"/>
    <mergeCell ref="E23:H23"/>
    <mergeCell ref="C24:D24"/>
    <mergeCell ref="E24:H24"/>
    <mergeCell ref="C25:D25"/>
    <mergeCell ref="E25:H25"/>
    <mergeCell ref="C29:D29"/>
    <mergeCell ref="M29:O29"/>
    <mergeCell ref="S29:U29"/>
    <mergeCell ref="Y29:AA29"/>
    <mergeCell ref="C41:I41"/>
    <mergeCell ref="M41:O41"/>
    <mergeCell ref="S41:U41"/>
    <mergeCell ref="Y41:AA41"/>
  </mergeCells>
  <conditionalFormatting sqref="E19">
    <cfRule type="dataBar" priority="6">
      <dataBar>
        <cfvo type="min"/>
        <cfvo type="formula" val="$E$25"/>
        <color rgb="FFD77C74"/>
      </dataBar>
      <extLst>
        <ext xmlns:x14="http://schemas.microsoft.com/office/spreadsheetml/2009/9/main" uri="{B025F937-C7B1-47D3-B67F-A62EFF666E3E}">
          <x14:id>{dc054b5d-9bb3-423e-9e74-4023417a27e2}</x14:id>
        </ext>
      </extLst>
    </cfRule>
  </conditionalFormatting>
  <conditionalFormatting sqref="E20:H20">
    <cfRule type="dataBar" priority="5">
      <dataBar>
        <cfvo type="min"/>
        <cfvo type="formula" val="$E$25"/>
        <color rgb="FFE9C5B3"/>
      </dataBar>
      <extLst>
        <ext xmlns:x14="http://schemas.microsoft.com/office/spreadsheetml/2009/9/main" uri="{B025F937-C7B1-47D3-B67F-A62EFF666E3E}">
          <x14:id>{e2e4b9ba-3f5e-4dbd-9a3a-9e963ce02126}</x14:id>
        </ext>
      </extLst>
    </cfRule>
  </conditionalFormatting>
  <conditionalFormatting sqref="E21:H21">
    <cfRule type="dataBar" priority="4">
      <dataBar>
        <cfvo type="min"/>
        <cfvo type="formula" val="$E$25"/>
        <color rgb="FFEFE5E1"/>
      </dataBar>
      <extLst>
        <ext xmlns:x14="http://schemas.microsoft.com/office/spreadsheetml/2009/9/main" uri="{B025F937-C7B1-47D3-B67F-A62EFF666E3E}">
          <x14:id>{f2e5c79f-b95b-4e10-b785-ac62c5b2a354}</x14:id>
        </ext>
      </extLst>
    </cfRule>
  </conditionalFormatting>
  <conditionalFormatting sqref="E22:H22">
    <cfRule type="dataBar" priority="3">
      <dataBar>
        <cfvo type="min"/>
        <cfvo type="formula" val="$E$25"/>
        <color rgb="FFBFCFD1"/>
      </dataBar>
      <extLst>
        <ext xmlns:x14="http://schemas.microsoft.com/office/spreadsheetml/2009/9/main" uri="{B025F937-C7B1-47D3-B67F-A62EFF666E3E}">
          <x14:id>{39464951-f846-4848-b6ff-2c2a6819ad9f}</x14:id>
        </ext>
      </extLst>
    </cfRule>
  </conditionalFormatting>
  <conditionalFormatting sqref="E23:H23">
    <cfRule type="dataBar" priority="2">
      <dataBar>
        <cfvo type="min"/>
        <cfvo type="formula" val="$E$25"/>
        <color theme="0" tint="-0.15"/>
      </dataBar>
      <extLst>
        <ext xmlns:x14="http://schemas.microsoft.com/office/spreadsheetml/2009/9/main" uri="{B025F937-C7B1-47D3-B67F-A62EFF666E3E}">
          <x14:id>{56cb79f6-0a4b-478b-a420-701589dfc579}</x14:id>
        </ext>
      </extLst>
    </cfRule>
  </conditionalFormatting>
  <conditionalFormatting sqref="E24:H24">
    <cfRule type="dataBar" priority="1">
      <dataBar>
        <cfvo type="min"/>
        <cfvo type="formula" val="$E$25"/>
        <color theme="2" tint="-0.1"/>
      </dataBar>
      <extLst>
        <ext xmlns:x14="http://schemas.microsoft.com/office/spreadsheetml/2009/9/main" uri="{B025F937-C7B1-47D3-B67F-A62EFF666E3E}">
          <x14:id>{39f8cf65-3c37-4072-a2f0-8f7b14a9d41f}</x14:id>
        </ext>
      </extLst>
    </cfRule>
  </conditionalFormatting>
  <conditionalFormatting sqref="I25">
    <cfRule type="expression" dxfId="0" priority="9">
      <formula>MONTH(I25)&lt;&gt;$F$5</formula>
    </cfRule>
  </conditionalFormatting>
  <conditionalFormatting sqref="C8:I13">
    <cfRule type="expression" dxfId="0" priority="11">
      <formula>MONTH(C8)&lt;&gt;$F$5</formula>
    </cfRule>
  </conditionalFormatting>
  <conditionalFormatting sqref="C32:I37">
    <cfRule type="expression" dxfId="0" priority="8">
      <formula>MONTH(C32)&lt;&gt;$F$5</formula>
    </cfRule>
  </conditionalFormatting>
  <dataValidations count="2">
    <dataValidation type="list" allowBlank="1" showInputMessage="1" showErrorMessage="1" sqref="C5:D5">
      <formula1>"2020,2021,2022,2023,2024,2025,2026,2027,2028,2029,2030"</formula1>
    </dataValidation>
    <dataValidation type="list" allowBlank="1" showInputMessage="1" showErrorMessage="1" sqref="F5">
      <formula1>"1,2,3,4,5,6,7,8,9,10,11,12"</formula1>
    </dataValidation>
  </dataValidations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054b5d-9bb3-423e-9e74-4023417a27e2}">
            <x14:dataBar minLength="0" maxLength="100" gradient="0">
              <x14:cfvo type="autoMin"/>
              <x14:cfvo type="formula">
                <xm:f>$E$25</xm:f>
              </x14:cfvo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e2e4b9ba-3f5e-4dbd-9a3a-9e963ce02126}">
            <x14:dataBar minLength="0" maxLength="100" gradient="0">
              <x14:cfvo type="autoMin"/>
              <x14:cfvo type="formula">
                <xm:f>$E$25</xm:f>
              </x14:cfvo>
              <x14:negativeFillColor rgb="FFFF0000"/>
              <x14:axisColor rgb="FF000000"/>
            </x14:dataBar>
          </x14:cfRule>
          <xm:sqref>E20:H20</xm:sqref>
        </x14:conditionalFormatting>
        <x14:conditionalFormatting xmlns:xm="http://schemas.microsoft.com/office/excel/2006/main">
          <x14:cfRule type="dataBar" id="{f2e5c79f-b95b-4e10-b785-ac62c5b2a354}">
            <x14:dataBar minLength="0" maxLength="100" gradient="0">
              <x14:cfvo type="autoMin"/>
              <x14:cfvo type="formula">
                <xm:f>$E$25</xm:f>
              </x14:cfvo>
              <x14:negativeFillColor rgb="FFFF0000"/>
              <x14:axisColor rgb="FF000000"/>
            </x14:dataBar>
          </x14:cfRule>
          <xm:sqref>E21:H21</xm:sqref>
        </x14:conditionalFormatting>
        <x14:conditionalFormatting xmlns:xm="http://schemas.microsoft.com/office/excel/2006/main">
          <x14:cfRule type="dataBar" id="{39464951-f846-4848-b6ff-2c2a6819ad9f}">
            <x14:dataBar minLength="0" maxLength="100" gradient="0">
              <x14:cfvo type="autoMin"/>
              <x14:cfvo type="formula">
                <xm:f>$E$25</xm:f>
              </x14:cfvo>
              <x14:negativeFillColor rgb="FFFF0000"/>
              <x14:axisColor rgb="FF000000"/>
            </x14:dataBar>
          </x14:cfRule>
          <xm:sqref>E22:H22</xm:sqref>
        </x14:conditionalFormatting>
        <x14:conditionalFormatting xmlns:xm="http://schemas.microsoft.com/office/excel/2006/main">
          <x14:cfRule type="dataBar" id="{56cb79f6-0a4b-478b-a420-701589dfc579}">
            <x14:dataBar minLength="0" maxLength="100" gradient="0">
              <x14:cfvo type="autoMin"/>
              <x14:cfvo type="formula">
                <xm:f>$E$25</xm:f>
              </x14:cfvo>
              <x14:negativeFillColor rgb="FFFF0000"/>
              <x14:axisColor rgb="FF000000"/>
            </x14:dataBar>
          </x14:cfRule>
          <xm:sqref>E23:H23</xm:sqref>
        </x14:conditionalFormatting>
        <x14:conditionalFormatting xmlns:xm="http://schemas.microsoft.com/office/excel/2006/main">
          <x14:cfRule type="dataBar" id="{39f8cf65-3c37-4072-a2f0-8f7b14a9d41f}">
            <x14:dataBar minLength="0" maxLength="100" gradient="0">
              <x14:cfvo type="autoMin"/>
              <x14:cfvo type="formula">
                <xm:f>$E$25</xm:f>
              </x14:cfvo>
              <x14:negativeFillColor rgb="FFFF0000"/>
              <x14:axisColor rgb="FF000000"/>
            </x14:dataBar>
          </x14:cfRule>
          <xm:sqref>E24:H24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2020-12-02T12:20:00Z</dcterms:created>
  <dcterms:modified xsi:type="dcterms:W3CDTF">2022-05-08T08:12:56Z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  <property fmtid="{D5CDD505-2E9C-101B-9397-08002B2CF9AE}" pid="3" name="KSOTemplateUUID">
    <vt:lpwstr>v1.0_mb_8Jzu0mCeCgNFS9bPFk9ygA==</vt:lpwstr>
  </property>
</Properties>
</file>