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<sst xmlns="http://schemas.openxmlformats.org/spreadsheetml/2006/main" count="44" uniqueCount="25">
  <si>
    <t>每月工作计划表</t>
  </si>
  <si>
    <t xml:space="preserve">   本月重要事项</t>
  </si>
  <si>
    <t>本月工作总结</t>
  </si>
  <si>
    <t>日</t>
  </si>
  <si>
    <t>一</t>
  </si>
  <si>
    <t>二</t>
  </si>
  <si>
    <t>三</t>
  </si>
  <si>
    <t>四</t>
  </si>
  <si>
    <t>五</t>
  </si>
  <si>
    <t>六</t>
  </si>
  <si>
    <t>事项1</t>
  </si>
  <si>
    <r>
      <rPr>
        <sz val="14"/>
        <rFont val="宋体"/>
        <charset val="134"/>
      </rPr>
      <t>☑</t>
    </r>
  </si>
  <si>
    <t>总项数</t>
  </si>
  <si>
    <t>已完成</t>
  </si>
  <si>
    <t>未完成</t>
  </si>
  <si>
    <t>完成率</t>
  </si>
  <si>
    <t>事项2</t>
  </si>
  <si>
    <t>事项3</t>
  </si>
  <si>
    <t>事项4</t>
  </si>
  <si>
    <t>事项5</t>
  </si>
  <si>
    <t>事项6</t>
  </si>
  <si>
    <r>
      <rPr>
        <sz val="14"/>
        <rFont val="宋体"/>
        <charset val="134"/>
      </rPr>
      <t>☐</t>
    </r>
  </si>
  <si>
    <t>事项7</t>
  </si>
  <si>
    <t>本周重点跟进事项</t>
  </si>
  <si>
    <t>事项8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</si>
</sst>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General&quot;年&quot;"/>
    <numFmt numFmtId="177" formatCode="d"/>
    <numFmt numFmtId="178" formatCode="General&quot; 月&quot;"/>
    <numFmt numFmtId="179" formatCode="General&quot;件&quot;"/>
    <numFmt numFmtId="180" formatCode="m/d;@"/>
    <numFmt numFmtId="181" formatCode="0.0%"/>
    <numFmt numFmtId="182" formatCode="yyyy&quot;年&quot;m&quot;月&quot;d&quot;日&quot;;@"/>
  </numFmts>
  <fonts count="29">
    <font>
      <sz val="11"/>
      <color theme="1"/>
      <name val="宋体"/>
      <charset val="134"/>
      <scheme val="minor"/>
    </font>
    <font>
      <sz val="11"/>
      <color theme="1"/>
      <name val="汉仪润圆-65简"/>
      <charset val="134"/>
    </font>
    <font>
      <sz val="11"/>
      <color theme="1"/>
      <name val="汉仪中黑S"/>
      <charset val="134"/>
    </font>
    <font>
      <sz val="14"/>
      <color theme="1"/>
      <name val="汉仪中黑S"/>
      <charset val="134"/>
    </font>
    <font>
      <b/>
      <sz val="20"/>
      <color theme="1"/>
      <name val="汉仪中黑S"/>
      <charset val="134"/>
    </font>
    <font>
      <b/>
      <sz val="14"/>
      <color theme="0"/>
      <name val="汉仪中黑S"/>
      <charset val="134"/>
    </font>
    <font>
      <sz val="14"/>
      <color theme="0"/>
      <name val="汉仪中黑S"/>
      <charset val="134"/>
    </font>
    <font>
      <sz val="14"/>
      <name val="汉仪中黑S"/>
      <charset val="134"/>
    </font>
    <font>
      <b/>
      <sz val="14"/>
      <name val="汉仪中黑S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67BCF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54">
    <border>
      <left/>
      <right/>
      <top/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double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0" tint="-0.25"/>
      </left>
      <right style="thin">
        <color rgb="FFCFB1E8"/>
      </right>
      <top/>
      <bottom style="thin">
        <color theme="0" tint="-0.25"/>
      </bottom>
      <diagonal/>
    </border>
    <border>
      <left style="thin">
        <color rgb="FFCFB1E8"/>
      </left>
      <right style="thin">
        <color rgb="FFCFB1E8"/>
      </right>
      <top/>
      <bottom style="thin">
        <color theme="0" tint="-0.25"/>
      </bottom>
      <diagonal/>
    </border>
    <border>
      <left style="thin">
        <color rgb="FFCFB1E8"/>
      </left>
      <right style="thin">
        <color theme="0" tint="-0.25"/>
      </right>
      <top/>
      <bottom style="thin">
        <color theme="0" tint="-0.25"/>
      </bottom>
      <diagonal/>
    </border>
    <border>
      <left style="double">
        <color theme="0" tint="-0.25"/>
      </left>
      <right style="thin">
        <color rgb="FFCFB1E8"/>
      </right>
      <top style="thin">
        <color theme="0" tint="-0.25"/>
      </top>
      <bottom style="thin">
        <color theme="0" tint="-0.25"/>
      </bottom>
      <diagonal/>
    </border>
    <border>
      <left style="thin">
        <color rgb="FFCFB1E8"/>
      </left>
      <right style="thin">
        <color rgb="FFCFB1E8"/>
      </right>
      <top style="thin">
        <color theme="0" tint="-0.25"/>
      </top>
      <bottom style="thin">
        <color theme="0" tint="-0.25"/>
      </bottom>
      <diagonal/>
    </border>
    <border>
      <left style="thin">
        <color rgb="FFCFB1E8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double">
        <color theme="0" tint="-0.25"/>
      </left>
      <right/>
      <top style="thin">
        <color theme="0" tint="-0.25"/>
      </top>
      <bottom/>
      <diagonal/>
    </border>
    <border>
      <left/>
      <right/>
      <top style="thin">
        <color theme="0" tint="-0.25"/>
      </top>
      <bottom/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 style="double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double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uble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double">
        <color theme="0" tint="-0.25"/>
      </left>
      <right style="thin">
        <color theme="0" tint="-0.25"/>
      </right>
      <top style="thin">
        <color theme="0" tint="-0.25"/>
      </top>
      <bottom style="double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double">
        <color theme="0" tint="-0.25"/>
      </bottom>
      <diagonal/>
    </border>
    <border>
      <left/>
      <right/>
      <top style="double">
        <color theme="0" tint="-0.25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 style="thin">
        <color rgb="FFA062D0"/>
      </right>
      <top/>
      <bottom style="thin">
        <color theme="0" tint="-0.25"/>
      </bottom>
      <diagonal/>
    </border>
    <border>
      <left style="thin">
        <color rgb="FFA062D0"/>
      </left>
      <right style="thin">
        <color rgb="FFA062D0"/>
      </right>
      <top/>
      <bottom style="thin">
        <color theme="0" tint="-0.25"/>
      </bottom>
      <diagonal/>
    </border>
    <border>
      <left style="thin">
        <color theme="0" tint="-0.25"/>
      </left>
      <right/>
      <top/>
      <bottom/>
      <diagonal/>
    </border>
    <border>
      <left style="thin">
        <color theme="0" tint="-0.25"/>
      </left>
      <right style="thin">
        <color rgb="FFCFB1E8"/>
      </right>
      <top style="thin">
        <color theme="0" tint="-0.25"/>
      </top>
      <bottom style="thin">
        <color theme="0" tint="-0.25"/>
      </bottom>
      <diagonal/>
    </border>
    <border>
      <left style="thin">
        <color rgb="FFCFB1E8"/>
      </left>
      <right/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/>
      <right/>
      <top/>
      <bottom style="double">
        <color theme="0" tint="-0.25"/>
      </bottom>
      <diagonal/>
    </border>
    <border>
      <left style="thin">
        <color theme="0" tint="-0.25"/>
      </left>
      <right style="thin">
        <color rgb="FFCFB1E8"/>
      </right>
      <top style="thin">
        <color theme="0" tint="-0.25"/>
      </top>
      <bottom style="double">
        <color theme="0" tint="-0.25"/>
      </bottom>
      <diagonal/>
    </border>
    <border>
      <left style="thin">
        <color rgb="FFCFB1E8"/>
      </left>
      <right/>
      <top style="thin">
        <color theme="0" tint="-0.25"/>
      </top>
      <bottom style="double">
        <color theme="0" tint="-0.25"/>
      </bottom>
      <diagonal/>
    </border>
    <border>
      <left/>
      <right/>
      <top style="thin">
        <color theme="0" tint="-0.25"/>
      </top>
      <bottom style="double">
        <color theme="0" tint="-0.25"/>
      </bottom>
      <diagonal/>
    </border>
    <border>
      <left/>
      <right style="double">
        <color theme="0"/>
      </right>
      <top style="double">
        <color theme="0"/>
      </top>
      <bottom/>
      <diagonal/>
    </border>
    <border>
      <left/>
      <right style="double">
        <color theme="0"/>
      </right>
      <top style="thin">
        <color theme="0"/>
      </top>
      <bottom/>
      <diagonal/>
    </border>
    <border>
      <left style="thin">
        <color rgb="FFA062D0"/>
      </left>
      <right/>
      <top/>
      <bottom style="thin">
        <color theme="0" tint="-0.25"/>
      </bottom>
      <diagonal/>
    </border>
    <border>
      <left/>
      <right style="double">
        <color theme="0" tint="-0.25"/>
      </right>
      <top/>
      <bottom style="thin">
        <color theme="0" tint="-0.25"/>
      </bottom>
      <diagonal/>
    </border>
    <border>
      <left/>
      <right style="double">
        <color theme="0" tint="-0.25"/>
      </right>
      <top/>
      <bottom/>
      <diagonal/>
    </border>
    <border>
      <left/>
      <right style="thin">
        <color rgb="FFCFB1E8"/>
      </right>
      <top style="thin">
        <color theme="0" tint="-0.25"/>
      </top>
      <bottom style="thin">
        <color theme="0" tint="-0.25"/>
      </bottom>
      <diagonal/>
    </border>
    <border>
      <left style="thin">
        <color rgb="FFCFB1E8"/>
      </left>
      <right style="double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 style="thin">
        <color rgb="FFCFB1E8"/>
      </right>
      <top style="thin">
        <color theme="0" tint="-0.25"/>
      </top>
      <bottom style="double">
        <color theme="0" tint="-0.25"/>
      </bottom>
      <diagonal/>
    </border>
    <border>
      <left style="thin">
        <color rgb="FFCFB1E8"/>
      </left>
      <right style="double">
        <color theme="0" tint="-0.25"/>
      </right>
      <top style="thin">
        <color theme="0" tint="-0.25"/>
      </top>
      <bottom style="double">
        <color theme="0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4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52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3" borderId="46" applyNumberFormat="0" applyAlignment="0" applyProtection="0">
      <alignment vertical="center"/>
    </xf>
    <xf numFmtId="0" fontId="24" fillId="3" borderId="49" applyNumberFormat="0" applyAlignment="0" applyProtection="0">
      <alignment vertical="center"/>
    </xf>
    <xf numFmtId="0" fontId="16" fillId="5" borderId="50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8" fontId="5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177" fontId="3" fillId="0" borderId="7" xfId="0" applyNumberFormat="1" applyFont="1" applyFill="1" applyBorder="1" applyAlignment="1">
      <alignment horizontal="center" vertical="center"/>
    </xf>
    <xf numFmtId="177" fontId="3" fillId="0" borderId="8" xfId="0" applyNumberFormat="1" applyFont="1" applyFill="1" applyBorder="1" applyAlignment="1">
      <alignment horizontal="center" vertical="center"/>
    </xf>
    <xf numFmtId="177" fontId="3" fillId="0" borderId="9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>
      <alignment horizontal="center" vertical="center"/>
    </xf>
    <xf numFmtId="177" fontId="3" fillId="0" borderId="11" xfId="0" applyNumberFormat="1" applyFont="1" applyFill="1" applyBorder="1" applyAlignment="1">
      <alignment horizontal="center" vertical="center"/>
    </xf>
    <xf numFmtId="177" fontId="3" fillId="0" borderId="12" xfId="0" applyNumberFormat="1" applyFont="1" applyFill="1" applyBorder="1" applyAlignment="1">
      <alignment horizontal="center" vertical="center"/>
    </xf>
    <xf numFmtId="177" fontId="3" fillId="0" borderId="13" xfId="0" applyNumberFormat="1" applyFont="1" applyFill="1" applyBorder="1" applyAlignment="1">
      <alignment horizontal="center" vertical="center"/>
    </xf>
    <xf numFmtId="176" fontId="5" fillId="2" borderId="14" xfId="0" applyNumberFormat="1" applyFont="1" applyFill="1" applyBorder="1" applyAlignment="1">
      <alignment horizontal="center" vertical="center"/>
    </xf>
    <xf numFmtId="176" fontId="5" fillId="2" borderId="15" xfId="0" applyNumberFormat="1" applyFont="1" applyFill="1" applyBorder="1" applyAlignment="1">
      <alignment horizontal="center" vertical="center"/>
    </xf>
    <xf numFmtId="178" fontId="5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76" fontId="5" fillId="2" borderId="16" xfId="0" applyNumberFormat="1" applyFont="1" applyFill="1" applyBorder="1" applyAlignment="1">
      <alignment horizontal="center" vertical="center"/>
    </xf>
    <xf numFmtId="176" fontId="5" fillId="2" borderId="17" xfId="0" applyNumberFormat="1" applyFont="1" applyFill="1" applyBorder="1" applyAlignment="1">
      <alignment horizontal="center" vertical="center"/>
    </xf>
    <xf numFmtId="178" fontId="5" fillId="2" borderId="17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77" fontId="3" fillId="0" borderId="18" xfId="0" applyNumberFormat="1" applyFont="1" applyFill="1" applyBorder="1" applyAlignment="1">
      <alignment horizontal="center" vertical="center"/>
    </xf>
    <xf numFmtId="177" fontId="3" fillId="0" borderId="19" xfId="0" applyNumberFormat="1" applyFont="1" applyFill="1" applyBorder="1" applyAlignment="1">
      <alignment horizontal="center" vertical="center"/>
    </xf>
    <xf numFmtId="177" fontId="3" fillId="0" borderId="20" xfId="0" applyNumberFormat="1" applyFont="1" applyFill="1" applyBorder="1" applyAlignment="1">
      <alignment horizontal="center" vertical="center"/>
    </xf>
    <xf numFmtId="177" fontId="3" fillId="0" borderId="2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79" fontId="6" fillId="2" borderId="2" xfId="0" applyNumberFormat="1" applyFont="1" applyFill="1" applyBorder="1" applyAlignment="1">
      <alignment horizontal="center" vertical="center"/>
    </xf>
    <xf numFmtId="179" fontId="7" fillId="0" borderId="22" xfId="0" applyNumberFormat="1" applyFont="1" applyFill="1" applyBorder="1" applyAlignment="1">
      <alignment horizontal="center" vertical="center"/>
    </xf>
    <xf numFmtId="180" fontId="6" fillId="2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0" fontId="7" fillId="0" borderId="23" xfId="0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7" fillId="0" borderId="19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30" xfId="0" applyNumberFormat="1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left" vertical="center"/>
    </xf>
    <xf numFmtId="0" fontId="7" fillId="0" borderId="32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center" vertical="center"/>
    </xf>
    <xf numFmtId="179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left" vertical="center"/>
    </xf>
    <xf numFmtId="0" fontId="7" fillId="0" borderId="36" xfId="0" applyFont="1" applyFill="1" applyBorder="1" applyAlignment="1">
      <alignment horizontal="left" vertical="center"/>
    </xf>
    <xf numFmtId="180" fontId="6" fillId="2" borderId="37" xfId="0" applyNumberFormat="1" applyFont="1" applyFill="1" applyBorder="1" applyAlignment="1">
      <alignment horizontal="center" vertical="center"/>
    </xf>
    <xf numFmtId="180" fontId="8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>
      <alignment vertical="center"/>
    </xf>
    <xf numFmtId="0" fontId="6" fillId="2" borderId="3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181" fontId="7" fillId="0" borderId="39" xfId="0" applyNumberFormat="1" applyFont="1" applyFill="1" applyBorder="1" applyAlignment="1">
      <alignment horizontal="center" vertical="center"/>
    </xf>
    <xf numFmtId="181" fontId="7" fillId="0" borderId="40" xfId="0" applyNumberFormat="1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182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7" fillId="0" borderId="42" xfId="0" applyFont="1" applyFill="1" applyBorder="1" applyAlignment="1">
      <alignment horizontal="left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left" vertical="center"/>
    </xf>
    <xf numFmtId="0" fontId="7" fillId="0" borderId="4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strike val="1"/>
        <color theme="2" tint="-0.25"/>
      </font>
    </dxf>
    <dxf>
      <font>
        <color theme="0"/>
      </font>
      <fill>
        <patternFill patternType="solid">
          <bgColor rgb="FF67BCFD"/>
        </patternFill>
      </fill>
    </dxf>
  </dxfs>
  <tableStyles count="0" defaultTableStyle="TableStyleMedium9" defaultPivotStyle="PivotStyleLight16"/>
  <colors>
    <mruColors>
      <color rgb="002E8E88"/>
      <color rgb="00E4F7F5"/>
      <color rgb="0083302E"/>
      <color rgb="00A062D0"/>
      <color rgb="005CB8ED"/>
      <color rgb="00C4BD97"/>
      <color rgb="00FFD44F"/>
      <color rgb="00CFB1E8"/>
      <color rgb="0067BCFD"/>
      <color rgb="00B5DB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94132412927518"/>
          <c:y val="0.0762293068087601"/>
          <c:w val="0.505793924209208"/>
          <c:h val="0.824286361576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rgbClr val="67BCF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S" panose="00020600040101010101" charset="-122"/>
                    <a:ea typeface="汉仪中黑S" panose="00020600040101010101" charset="-122"/>
                    <a:cs typeface="汉仪中黑S" panose="00020600040101010101" charset="-122"/>
                    <a:sym typeface="汉仪中黑S" panose="00020600040101010101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Sheet1!$P$4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rgbClr val="B5DB0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S" panose="00020600040101010101" charset="-122"/>
                    <a:ea typeface="汉仪中黑S" panose="00020600040101010101" charset="-122"/>
                    <a:cs typeface="汉仪中黑S" panose="00020600040101010101" charset="-122"/>
                    <a:sym typeface="汉仪中黑S" panose="00020600040101010101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Sheet1!$Q$4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4"/>
        <c:overlap val="0"/>
        <c:axId val="317273602"/>
        <c:axId val="527256531"/>
      </c:barChart>
      <c:catAx>
        <c:axId val="3172736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汉仪中黑S" panose="00020600040101010101" charset="-122"/>
              </a:defRPr>
            </a:pPr>
          </a:p>
        </c:txPr>
        <c:crossAx val="527256531"/>
        <c:crosses val="autoZero"/>
        <c:auto val="1"/>
        <c:lblAlgn val="ctr"/>
        <c:lblOffset val="100"/>
        <c:noMultiLvlLbl val="0"/>
      </c:catAx>
      <c:valAx>
        <c:axId val="52725653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汉仪中黑S" panose="00020600040101010101" charset="-122"/>
              </a:defRPr>
            </a:pPr>
          </a:p>
        </c:txPr>
        <c:crossAx val="3172736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汉仪中黑S" panose="0002060004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汉仪中黑S" panose="00020600040101010101" charset="-122"/>
              </a:defRPr>
            </a:pPr>
          </a:p>
        </c:txPr>
      </c:legendEntry>
      <c:layout>
        <c:manualLayout>
          <c:xMode val="edge"/>
          <c:yMode val="edge"/>
          <c:x val="0.590980269339179"/>
          <c:y val="0.133212505663797"/>
          <c:w val="0.371437519574068"/>
          <c:h val="0.7335749886724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中黑S" panose="00020600040101010101" charset="-122"/>
              <a:ea typeface="汉仪中黑S" panose="00020600040101010101" charset="-122"/>
              <a:cs typeface="汉仪中黑S" panose="00020600040101010101" charset="-122"/>
              <a:sym typeface="汉仪中黑S" panose="00020600040101010101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汉仪中黑S" panose="00020600040101010101" charset="-122"/>
          <a:ea typeface="汉仪中黑S" panose="00020600040101010101" charset="-122"/>
          <a:cs typeface="汉仪中黑S" panose="00020600040101010101" charset="-122"/>
          <a:sym typeface="汉仪中黑S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汉仪中黑S" panose="00020600040101010101" charset="-122"/>
              </a:defRPr>
            </a:pPr>
            <a:r>
              <a:rPr sz="1400"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汉仪中黑S" panose="00020600040101010101" charset="-122"/>
              </a:rPr>
              <a:t>完成率</a:t>
            </a:r>
            <a:endParaRPr sz="1400">
              <a:latin typeface="汉仪中黑S" panose="00020600040101010101" charset="-122"/>
              <a:ea typeface="汉仪中黑S" panose="00020600040101010101" charset="-122"/>
              <a:cs typeface="汉仪中黑S" panose="00020600040101010101" charset="-122"/>
              <a:sym typeface="汉仪中黑S" panose="00020600040101010101" charset="-122"/>
            </a:endParaRPr>
          </a:p>
        </c:rich>
      </c:tx>
      <c:layout>
        <c:manualLayout>
          <c:xMode val="edge"/>
          <c:yMode val="edge"/>
          <c:x val="0.304673875130799"/>
          <c:y val="0.0148735746157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15102895012208"/>
          <c:y val="0.263262270699058"/>
          <c:w val="0.484129752354377"/>
          <c:h val="0.68815071888944"/>
        </c:manualLayout>
      </c:layout>
      <c:pieChart>
        <c:varyColors val="1"/>
        <c:ser>
          <c:idx val="0"/>
          <c:order val="0"/>
          <c:spPr>
            <a:solidFill>
              <a:srgbClr val="67BCFD"/>
            </a:solidFill>
          </c:spPr>
          <c:explosion val="0"/>
          <c:dPt>
            <c:idx val="0"/>
            <c:bubble3D val="0"/>
            <c:spPr>
              <a:solidFill>
                <a:srgbClr val="67BCF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2"/>
            <c:spPr>
              <a:solidFill>
                <a:srgbClr val="B5DB0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324454586111682"/>
                  <c:y val="-0.03372161074824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267527031741"/>
                      <c:h val="0.36787307882994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267093814638676"/>
                  <c:y val="0.0297235852155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808859434949"/>
                      <c:h val="0.17897868120971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S" panose="00020600040101010101" charset="-122"/>
                    <a:ea typeface="汉仪中黑S" panose="00020600040101010101" charset="-122"/>
                    <a:cs typeface="汉仪中黑S" panose="00020600040101010101" charset="-122"/>
                    <a:sym typeface="汉仪中黑S" panose="00020600040101010101" charset="-122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Sheet1!$P$3:$Q$3</c:f>
              <c:strCache>
                <c:ptCount val="2"/>
                <c:pt idx="0">
                  <c:v>已完成</c:v>
                </c:pt>
                <c:pt idx="1">
                  <c:v>未完成</c:v>
                </c:pt>
              </c:strCache>
            </c:strRef>
          </c:cat>
          <c:val>
            <c:numRef>
              <c:f>Sheet1!$P$4:$Q$4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汉仪中黑S" panose="0002060004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汉仪中黑S" panose="00020600040101010101" charset="-122"/>
              </a:defRPr>
            </a:pPr>
          </a:p>
        </c:txPr>
      </c:legendEntry>
      <c:layout>
        <c:manualLayout>
          <c:xMode val="edge"/>
          <c:yMode val="edge"/>
          <c:x val="0.563655388908266"/>
          <c:y val="0.315319781854239"/>
          <c:w val="0.425880711545169"/>
          <c:h val="0.5057015369360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中黑S" panose="00020600040101010101" charset="-122"/>
              <a:ea typeface="汉仪中黑S" panose="00020600040101010101" charset="-122"/>
              <a:cs typeface="汉仪中黑S" panose="00020600040101010101" charset="-122"/>
              <a:sym typeface="汉仪中黑S" panose="00020600040101010101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400">
          <a:latin typeface="汉仪中黑S" panose="00020600040101010101" charset="-122"/>
          <a:ea typeface="汉仪中黑S" panose="00020600040101010101" charset="-122"/>
          <a:cs typeface="汉仪中黑S" panose="00020600040101010101" charset="-122"/>
          <a:sym typeface="汉仪中黑S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20955</xdr:colOff>
      <xdr:row>4</xdr:row>
      <xdr:rowOff>46355</xdr:rowOff>
    </xdr:from>
    <xdr:to>
      <xdr:col>16</xdr:col>
      <xdr:colOff>76835</xdr:colOff>
      <xdr:row>7</xdr:row>
      <xdr:rowOff>342900</xdr:rowOff>
    </xdr:to>
    <xdr:graphicFrame>
      <xdr:nvGraphicFramePr>
        <xdr:cNvPr id="2" name="图表 1"/>
        <xdr:cNvGraphicFramePr/>
      </xdr:nvGraphicFramePr>
      <xdr:xfrm>
        <a:off x="6749415" y="1595755"/>
        <a:ext cx="2103755" cy="1401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393065</xdr:colOff>
      <xdr:row>4</xdr:row>
      <xdr:rowOff>53340</xdr:rowOff>
    </xdr:from>
    <xdr:to>
      <xdr:col>18</xdr:col>
      <xdr:colOff>441960</xdr:colOff>
      <xdr:row>7</xdr:row>
      <xdr:rowOff>248285</xdr:rowOff>
    </xdr:to>
    <xdr:graphicFrame>
      <xdr:nvGraphicFramePr>
        <xdr:cNvPr id="3" name="图表 2"/>
        <xdr:cNvGraphicFramePr/>
      </xdr:nvGraphicFramePr>
      <xdr:xfrm>
        <a:off x="9169400" y="1602740"/>
        <a:ext cx="1820545" cy="1299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365125</xdr:colOff>
      <xdr:row>28</xdr:row>
      <xdr:rowOff>130175</xdr:rowOff>
    </xdr:from>
    <xdr:to>
      <xdr:col>7</xdr:col>
      <xdr:colOff>382270</xdr:colOff>
      <xdr:row>34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7675" y="4930775"/>
          <a:ext cx="3398520" cy="10585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608965</xdr:colOff>
      <xdr:row>5</xdr:row>
      <xdr:rowOff>137795</xdr:rowOff>
    </xdr:from>
    <xdr:to>
      <xdr:col>9</xdr:col>
      <xdr:colOff>31115</xdr:colOff>
      <xdr:row>10</xdr:row>
      <xdr:rowOff>16510</xdr:rowOff>
    </xdr:to>
    <xdr:grpSp>
      <xdr:nvGrpSpPr>
        <xdr:cNvPr id="3" name="组合 102"/>
        <xdr:cNvGrpSpPr/>
      </xdr:nvGrpSpPr>
      <xdr:grpSpPr>
        <a:xfrm>
          <a:off x="1285240" y="995045"/>
          <a:ext cx="4832350" cy="735965"/>
          <a:chOff x="-48" y="701"/>
          <a:chExt cx="6845" cy="1248"/>
        </a:xfrm>
      </xdr:grpSpPr>
      <xdr:sp>
        <xdr:nvSpPr>
          <xdr:cNvPr id="4" name="矩形 3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5" name="文本框 4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234315</xdr:colOff>
      <xdr:row>11</xdr:row>
      <xdr:rowOff>12700</xdr:rowOff>
    </xdr:from>
    <xdr:to>
      <xdr:col>7</xdr:col>
      <xdr:colOff>260985</xdr:colOff>
      <xdr:row>15</xdr:row>
      <xdr:rowOff>19050</xdr:rowOff>
    </xdr:to>
    <xdr:grpSp>
      <xdr:nvGrpSpPr>
        <xdr:cNvPr id="7" name="组合 6"/>
        <xdr:cNvGrpSpPr/>
      </xdr:nvGrpSpPr>
      <xdr:grpSpPr>
        <a:xfrm>
          <a:off x="1586865" y="1898650"/>
          <a:ext cx="3408045" cy="692150"/>
          <a:chOff x="1212" y="2209"/>
          <a:chExt cx="4839" cy="1158"/>
        </a:xfrm>
      </xdr:grpSpPr>
      <xdr:sp>
        <xdr:nvSpPr>
          <xdr:cNvPr id="8" name="文本框 7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9" name="文本框 8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106680</xdr:colOff>
      <xdr:row>14</xdr:row>
      <xdr:rowOff>81280</xdr:rowOff>
    </xdr:from>
    <xdr:to>
      <xdr:col>10</xdr:col>
      <xdr:colOff>106680</xdr:colOff>
      <xdr:row>68</xdr:row>
      <xdr:rowOff>9525</xdr:rowOff>
    </xdr:to>
    <xdr:cxnSp>
      <xdr:nvCxnSpPr>
        <xdr:cNvPr id="10" name="直接连接符 9"/>
        <xdr:cNvCxnSpPr/>
      </xdr:nvCxnSpPr>
      <xdr:spPr>
        <a:xfrm>
          <a:off x="686943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544195</xdr:colOff>
      <xdr:row>11</xdr:row>
      <xdr:rowOff>24765</xdr:rowOff>
    </xdr:from>
    <xdr:to>
      <xdr:col>15</xdr:col>
      <xdr:colOff>403860</xdr:colOff>
      <xdr:row>29</xdr:row>
      <xdr:rowOff>49530</xdr:rowOff>
    </xdr:to>
    <xdr:grpSp>
      <xdr:nvGrpSpPr>
        <xdr:cNvPr id="11" name="组合 10"/>
        <xdr:cNvGrpSpPr/>
      </xdr:nvGrpSpPr>
      <xdr:grpSpPr>
        <a:xfrm>
          <a:off x="7306945" y="1910715"/>
          <a:ext cx="3241040" cy="3110865"/>
          <a:chOff x="8438" y="3706"/>
          <a:chExt cx="4612" cy="5150"/>
        </a:xfrm>
      </xdr:grpSpPr>
      <xdr:grpSp>
        <xdr:nvGrpSpPr>
          <xdr:cNvPr id="12" name="组合 32"/>
          <xdr:cNvGrpSpPr/>
        </xdr:nvGrpSpPr>
        <xdr:grpSpPr>
          <a:xfrm>
            <a:off x="8721" y="6146"/>
            <a:ext cx="4329" cy="2710"/>
            <a:chOff x="11007" y="5362"/>
            <a:chExt cx="4829" cy="2710"/>
          </a:xfrm>
        </xdr:grpSpPr>
        <xdr:cxnSp>
          <xdr:nvCxnSpPr>
            <xdr:cNvPr id="13" name="直接连接符 1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4" name="直接连接符 1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>
            <a:off x="8438" y="3706"/>
            <a:ext cx="4241" cy="2290"/>
            <a:chOff x="10730" y="2878"/>
            <a:chExt cx="4221" cy="2319"/>
          </a:xfrm>
        </xdr:grpSpPr>
        <xdr:sp>
          <xdr:nvSpPr>
            <xdr:cNvPr id="17" name="文本框 16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0842" y="4683"/>
              <a:ext cx="4109" cy="51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5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汉仪中黑S</a:t>
              </a:r>
              <a:endParaRPr lang="zh-CN" altLang="en-US" sz="1500" kern="100"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19" name="组合 18"/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0" name="文本框 19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1" name="文本框 20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541020</xdr:colOff>
      <xdr:row>36</xdr:row>
      <xdr:rowOff>113030</xdr:rowOff>
    </xdr:from>
    <xdr:to>
      <xdr:col>15</xdr:col>
      <xdr:colOff>400685</xdr:colOff>
      <xdr:row>50</xdr:row>
      <xdr:rowOff>92075</xdr:rowOff>
    </xdr:to>
    <xdr:grpSp>
      <xdr:nvGrpSpPr>
        <xdr:cNvPr id="22" name="组合 21"/>
        <xdr:cNvGrpSpPr/>
      </xdr:nvGrpSpPr>
      <xdr:grpSpPr>
        <a:xfrm>
          <a:off x="7303770" y="6285230"/>
          <a:ext cx="3241040" cy="2379345"/>
          <a:chOff x="8434" y="9476"/>
          <a:chExt cx="4632" cy="3946"/>
        </a:xfrm>
      </xdr:grpSpPr>
      <xdr:grpSp>
        <xdr:nvGrpSpPr>
          <xdr:cNvPr id="23" name="组合 61"/>
          <xdr:cNvGrpSpPr/>
        </xdr:nvGrpSpPr>
        <xdr:grpSpPr>
          <a:xfrm>
            <a:off x="8434" y="9476"/>
            <a:ext cx="3324" cy="1212"/>
            <a:chOff x="1213" y="2210"/>
            <a:chExt cx="3309" cy="1228"/>
          </a:xfrm>
        </xdr:grpSpPr>
        <xdr:sp>
          <xdr:nvSpPr>
            <xdr:cNvPr id="24" name="文本框 23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26" name="组合 69"/>
          <xdr:cNvGrpSpPr/>
        </xdr:nvGrpSpPr>
        <xdr:grpSpPr>
          <a:xfrm>
            <a:off x="8440" y="10825"/>
            <a:ext cx="4621" cy="880"/>
            <a:chOff x="7157" y="3565"/>
            <a:chExt cx="4607" cy="890"/>
          </a:xfrm>
        </xdr:grpSpPr>
        <xdr:sp>
          <xdr:nvSpPr>
            <xdr:cNvPr id="27" name="文本框 26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7161" y="4051"/>
              <a:ext cx="4603" cy="40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29" name="组合 77"/>
          <xdr:cNvGrpSpPr/>
        </xdr:nvGrpSpPr>
        <xdr:grpSpPr>
          <a:xfrm>
            <a:off x="8430" y="12608"/>
            <a:ext cx="4623" cy="814"/>
            <a:chOff x="7148" y="5903"/>
            <a:chExt cx="4609" cy="825"/>
          </a:xfrm>
        </xdr:grpSpPr>
        <xdr:sp>
          <xdr:nvSpPr>
            <xdr:cNvPr id="30" name="文本框 29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1" name="文本框 30"/>
            <xdr:cNvSpPr txBox="1"/>
          </xdr:nvSpPr>
          <xdr:spPr>
            <a:xfrm>
              <a:off x="7148" y="6323"/>
              <a:ext cx="4609" cy="4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310515</xdr:colOff>
      <xdr:row>15</xdr:row>
      <xdr:rowOff>161925</xdr:rowOff>
    </xdr:from>
    <xdr:to>
      <xdr:col>7</xdr:col>
      <xdr:colOff>206375</xdr:colOff>
      <xdr:row>19</xdr:row>
      <xdr:rowOff>73660</xdr:rowOff>
    </xdr:to>
    <xdr:grpSp>
      <xdr:nvGrpSpPr>
        <xdr:cNvPr id="32" name="组合 69"/>
        <xdr:cNvGrpSpPr/>
      </xdr:nvGrpSpPr>
      <xdr:grpSpPr>
        <a:xfrm>
          <a:off x="1663065" y="2733675"/>
          <a:ext cx="3277235" cy="597535"/>
          <a:chOff x="7139" y="3569"/>
          <a:chExt cx="4652" cy="1008"/>
        </a:xfrm>
      </xdr:grpSpPr>
      <xdr:sp>
        <xdr:nvSpPr>
          <xdr:cNvPr id="33" name="文本框 3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4" name="文本框 3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297815</xdr:colOff>
      <xdr:row>25</xdr:row>
      <xdr:rowOff>57150</xdr:rowOff>
    </xdr:from>
    <xdr:to>
      <xdr:col>8</xdr:col>
      <xdr:colOff>105410</xdr:colOff>
      <xdr:row>28</xdr:row>
      <xdr:rowOff>144780</xdr:rowOff>
    </xdr:to>
    <xdr:grpSp>
      <xdr:nvGrpSpPr>
        <xdr:cNvPr id="35" name="组合 77"/>
        <xdr:cNvGrpSpPr/>
      </xdr:nvGrpSpPr>
      <xdr:grpSpPr>
        <a:xfrm>
          <a:off x="1650365" y="4343400"/>
          <a:ext cx="3865245" cy="601980"/>
          <a:chOff x="7127" y="5903"/>
          <a:chExt cx="5482" cy="1014"/>
        </a:xfrm>
      </xdr:grpSpPr>
      <xdr:sp>
        <xdr:nvSpPr>
          <xdr:cNvPr id="36" name="文本框 3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7" name="文本框 3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431165</xdr:colOff>
      <xdr:row>19</xdr:row>
      <xdr:rowOff>131445</xdr:rowOff>
    </xdr:from>
    <xdr:to>
      <xdr:col>9</xdr:col>
      <xdr:colOff>171450</xdr:colOff>
      <xdr:row>23</xdr:row>
      <xdr:rowOff>31750</xdr:rowOff>
    </xdr:to>
    <xdr:pic>
      <xdr:nvPicPr>
        <xdr:cNvPr id="38" name="图片 3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83715" y="3388995"/>
          <a:ext cx="4474210" cy="5861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309245</xdr:colOff>
      <xdr:row>35</xdr:row>
      <xdr:rowOff>124460</xdr:rowOff>
    </xdr:from>
    <xdr:to>
      <xdr:col>7</xdr:col>
      <xdr:colOff>204470</xdr:colOff>
      <xdr:row>40</xdr:row>
      <xdr:rowOff>117475</xdr:rowOff>
    </xdr:to>
    <xdr:grpSp>
      <xdr:nvGrpSpPr>
        <xdr:cNvPr id="39" name="组合 77"/>
        <xdr:cNvGrpSpPr/>
      </xdr:nvGrpSpPr>
      <xdr:grpSpPr>
        <a:xfrm>
          <a:off x="1661795" y="6125210"/>
          <a:ext cx="3276600" cy="850265"/>
          <a:chOff x="7138" y="5903"/>
          <a:chExt cx="4651" cy="1400"/>
        </a:xfrm>
      </xdr:grpSpPr>
      <xdr:sp>
        <xdr:nvSpPr>
          <xdr:cNvPr id="40" name="文本框 39"/>
          <xdr:cNvSpPr txBox="1"/>
        </xdr:nvSpPr>
        <xdr:spPr>
          <a:xfrm>
            <a:off x="7138" y="5903"/>
            <a:ext cx="4407" cy="41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表格使用说明。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1" name="文本框 40"/>
          <xdr:cNvSpPr txBox="1"/>
        </xdr:nvSpPr>
        <xdr:spPr>
          <a:xfrm>
            <a:off x="7195" y="6283"/>
            <a:ext cx="4594" cy="102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1.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紫色方框为可更新日历（修改年份月份即可）；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2.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红色箭头为本月重要事项件数（件数自动计算返回）；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3.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红色方框为本周重点跟进事项；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4.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蓝色箭头为当前本月工作的完成情况总结与完成率。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548640</xdr:colOff>
      <xdr:row>30</xdr:row>
      <xdr:rowOff>62230</xdr:rowOff>
    </xdr:from>
    <xdr:to>
      <xdr:col>16</xdr:col>
      <xdr:colOff>155575</xdr:colOff>
      <xdr:row>34</xdr:row>
      <xdr:rowOff>51435</xdr:rowOff>
    </xdr:to>
    <xdr:sp>
      <xdr:nvSpPr>
        <xdr:cNvPr id="42" name="文本框 41"/>
        <xdr:cNvSpPr txBox="1"/>
      </xdr:nvSpPr>
      <xdr:spPr>
        <a:xfrm>
          <a:off x="7311390" y="5205730"/>
          <a:ext cx="3664585" cy="6750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0</xdr:col>
      <xdr:colOff>53340</xdr:colOff>
      <xdr:row>42</xdr:row>
      <xdr:rowOff>149225</xdr:rowOff>
    </xdr:from>
    <xdr:to>
      <xdr:col>10</xdr:col>
      <xdr:colOff>36195</xdr:colOff>
      <xdr:row>64</xdr:row>
      <xdr:rowOff>17780</xdr:rowOff>
    </xdr:to>
    <xdr:pic>
      <xdr:nvPicPr>
        <xdr:cNvPr id="43" name="图片 42" descr="E:\Docer恢复正常\LUO2022\设计中\每月工作计划.png每月工作计划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53340" y="7350125"/>
          <a:ext cx="6745605" cy="3640455"/>
        </a:xfrm>
        <a:prstGeom prst="rect">
          <a:avLst/>
        </a:prstGeom>
      </xdr:spPr>
    </xdr:pic>
    <xdr:clientData/>
  </xdr:twoCellAnchor>
  <xdr:twoCellAnchor>
    <xdr:from>
      <xdr:col>6</xdr:col>
      <xdr:colOff>101600</xdr:colOff>
      <xdr:row>52</xdr:row>
      <xdr:rowOff>24765</xdr:rowOff>
    </xdr:from>
    <xdr:to>
      <xdr:col>9</xdr:col>
      <xdr:colOff>662940</xdr:colOff>
      <xdr:row>63</xdr:row>
      <xdr:rowOff>83185</xdr:rowOff>
    </xdr:to>
    <xdr:sp>
      <xdr:nvSpPr>
        <xdr:cNvPr id="44" name="矩形 43"/>
        <xdr:cNvSpPr/>
      </xdr:nvSpPr>
      <xdr:spPr>
        <a:xfrm>
          <a:off x="4159250" y="8940165"/>
          <a:ext cx="2590165" cy="19443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571500</xdr:colOff>
      <xdr:row>43</xdr:row>
      <xdr:rowOff>66675</xdr:rowOff>
    </xdr:from>
    <xdr:to>
      <xdr:col>6</xdr:col>
      <xdr:colOff>295275</xdr:colOff>
      <xdr:row>44</xdr:row>
      <xdr:rowOff>9525</xdr:rowOff>
    </xdr:to>
    <xdr:sp>
      <xdr:nvSpPr>
        <xdr:cNvPr id="45" name="右箭头 44"/>
        <xdr:cNvSpPr/>
      </xdr:nvSpPr>
      <xdr:spPr>
        <a:xfrm rot="8340000">
          <a:off x="3952875" y="7439025"/>
          <a:ext cx="400050" cy="1143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581025</xdr:colOff>
      <xdr:row>43</xdr:row>
      <xdr:rowOff>52705</xdr:rowOff>
    </xdr:from>
    <xdr:to>
      <xdr:col>10</xdr:col>
      <xdr:colOff>304800</xdr:colOff>
      <xdr:row>43</xdr:row>
      <xdr:rowOff>186055</xdr:rowOff>
    </xdr:to>
    <xdr:sp>
      <xdr:nvSpPr>
        <xdr:cNvPr id="46" name="右箭头 45"/>
        <xdr:cNvSpPr/>
      </xdr:nvSpPr>
      <xdr:spPr>
        <a:xfrm rot="8340000">
          <a:off x="6667500" y="7425055"/>
          <a:ext cx="400050" cy="118745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92075</xdr:colOff>
      <xdr:row>44</xdr:row>
      <xdr:rowOff>70485</xdr:rowOff>
    </xdr:from>
    <xdr:to>
      <xdr:col>2</xdr:col>
      <xdr:colOff>62865</xdr:colOff>
      <xdr:row>53</xdr:row>
      <xdr:rowOff>165100</xdr:rowOff>
    </xdr:to>
    <xdr:sp>
      <xdr:nvSpPr>
        <xdr:cNvPr id="48" name="矩形 47"/>
        <xdr:cNvSpPr/>
      </xdr:nvSpPr>
      <xdr:spPr>
        <a:xfrm>
          <a:off x="92075" y="7614285"/>
          <a:ext cx="1323340" cy="1637665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U19"/>
  <sheetViews>
    <sheetView showGridLines="0" tabSelected="1" workbookViewId="0">
      <selection activeCell="V16" sqref="V15:V16"/>
    </sheetView>
  </sheetViews>
  <sheetFormatPr defaultColWidth="9" defaultRowHeight="22" customHeight="1"/>
  <cols>
    <col min="1" max="1" width="1.3" style="5" customWidth="1"/>
    <col min="2" max="8" width="4.125" style="5" customWidth="1"/>
    <col min="9" max="9" width="1.625" style="5" customWidth="1"/>
    <col min="10" max="10" width="3.625" style="6" customWidth="1"/>
    <col min="11" max="11" width="44.625" style="5" customWidth="1"/>
    <col min="12" max="12" width="6.625" style="5" customWidth="1"/>
    <col min="13" max="13" width="1.625" style="5" customWidth="1"/>
    <col min="14" max="14" width="3.625" style="5" customWidth="1"/>
    <col min="15" max="18" width="11.625" style="5" customWidth="1"/>
    <col min="19" max="19" width="6.625" style="5" customWidth="1"/>
    <col min="20" max="21" width="12.525" style="5" customWidth="1"/>
    <col min="22" max="22" width="15" style="5"/>
    <col min="23" max="23" width="17.125" style="5"/>
    <col min="24" max="16384" width="9" style="5"/>
  </cols>
  <sheetData>
    <row r="1" s="3" customFormat="1" ht="35" customHeight="1" spans="2:47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="4" customFormat="1" ht="29" customHeight="1" spans="2:23">
      <c r="B2" s="8">
        <v>2022</v>
      </c>
      <c r="C2" s="9"/>
      <c r="D2" s="9"/>
      <c r="E2" s="10">
        <v>10</v>
      </c>
      <c r="F2" s="10"/>
      <c r="G2" s="11"/>
      <c r="H2" s="11"/>
      <c r="I2" s="38"/>
      <c r="J2" s="39" t="s">
        <v>1</v>
      </c>
      <c r="K2" s="40"/>
      <c r="L2" s="41">
        <f>COUNTIF(K3:K18,"&lt;&gt;")</f>
        <v>8</v>
      </c>
      <c r="M2" s="42"/>
      <c r="N2" s="43" t="s">
        <v>2</v>
      </c>
      <c r="O2" s="43"/>
      <c r="P2" s="43"/>
      <c r="Q2" s="43"/>
      <c r="R2" s="43"/>
      <c r="S2" s="71"/>
      <c r="T2" s="72"/>
      <c r="U2" s="72"/>
      <c r="W2" s="73"/>
    </row>
    <row r="3" s="5" customFormat="1" ht="29" customHeight="1" spans="2:21">
      <c r="B3" s="12" t="s">
        <v>3</v>
      </c>
      <c r="C3" s="13" t="s">
        <v>4</v>
      </c>
      <c r="D3" s="14" t="s">
        <v>5</v>
      </c>
      <c r="E3" s="14" t="s">
        <v>6</v>
      </c>
      <c r="F3" s="15" t="s">
        <v>7</v>
      </c>
      <c r="G3" s="15" t="s">
        <v>8</v>
      </c>
      <c r="H3" s="15" t="s">
        <v>9</v>
      </c>
      <c r="I3" s="44"/>
      <c r="J3" s="45">
        <v>1</v>
      </c>
      <c r="K3" s="46" t="s">
        <v>10</v>
      </c>
      <c r="L3" s="47" t="s">
        <v>11</v>
      </c>
      <c r="M3" s="48"/>
      <c r="N3" s="49" t="s">
        <v>12</v>
      </c>
      <c r="O3" s="50"/>
      <c r="P3" s="32" t="s">
        <v>13</v>
      </c>
      <c r="Q3" s="49" t="s">
        <v>14</v>
      </c>
      <c r="R3" s="49" t="s">
        <v>15</v>
      </c>
      <c r="S3" s="74"/>
      <c r="T3" s="75"/>
      <c r="U3" s="75"/>
    </row>
    <row r="4" s="5" customFormat="1" ht="29" customHeight="1" spans="2:21">
      <c r="B4" s="16">
        <f>_xlfn.IFS(WEEKDAY(DATE(B2,E2,1),2)=7,DATE(B2,E2,1),WEEKDAY(DATE(B2,E2,1),2)=6,DATE(B2,E2,1)-6,WEEKDAY(DATE(B2,E2,1),2)=5,DATE(B2,E2,1)-5,WEEKDAY(DATE(B2,E2,1),2)=4,DATE(B2,E2,1)-4,WEEKDAY(DATE(B2,E2,1),2)=3,DATE(B2,E2,1)-3,WEEKDAY(DATE(B2,E2,1),2)=2,DATE(B2,E2,1)-2,WEEKDAY(DATE(B2,E2,1),2)=1,DATE(B2,E2,1)-1)</f>
        <v>44829</v>
      </c>
      <c r="C4" s="17">
        <f t="shared" ref="C4:H4" si="0">B4+1</f>
        <v>44830</v>
      </c>
      <c r="D4" s="17">
        <f t="shared" si="0"/>
        <v>44831</v>
      </c>
      <c r="E4" s="17">
        <f t="shared" si="0"/>
        <v>44832</v>
      </c>
      <c r="F4" s="17">
        <f t="shared" si="0"/>
        <v>44833</v>
      </c>
      <c r="G4" s="17">
        <f t="shared" si="0"/>
        <v>44834</v>
      </c>
      <c r="H4" s="18">
        <f t="shared" si="0"/>
        <v>44835</v>
      </c>
      <c r="I4" s="44"/>
      <c r="J4" s="51">
        <v>2</v>
      </c>
      <c r="K4" s="52" t="s">
        <v>16</v>
      </c>
      <c r="L4" s="53" t="s">
        <v>11</v>
      </c>
      <c r="M4" s="48"/>
      <c r="N4" s="54">
        <f>L2</f>
        <v>8</v>
      </c>
      <c r="O4" s="55"/>
      <c r="P4" s="56">
        <f>COUNTIFS(K3:K10,"&lt;&gt;",L3:L10,"☑")</f>
        <v>5</v>
      </c>
      <c r="Q4" s="76">
        <f>N4-P4</f>
        <v>3</v>
      </c>
      <c r="R4" s="77">
        <f>P4/N4</f>
        <v>0.625</v>
      </c>
      <c r="S4" s="78"/>
      <c r="T4" s="75"/>
      <c r="U4" s="75"/>
    </row>
    <row r="5" s="5" customFormat="1" ht="29" customHeight="1" spans="2:21">
      <c r="B5" s="19">
        <f>H4+1</f>
        <v>44836</v>
      </c>
      <c r="C5" s="20">
        <f t="shared" ref="C5:H5" si="1">B5+1</f>
        <v>44837</v>
      </c>
      <c r="D5" s="20">
        <f t="shared" si="1"/>
        <v>44838</v>
      </c>
      <c r="E5" s="20">
        <f t="shared" si="1"/>
        <v>44839</v>
      </c>
      <c r="F5" s="20">
        <f t="shared" si="1"/>
        <v>44840</v>
      </c>
      <c r="G5" s="20">
        <f t="shared" si="1"/>
        <v>44841</v>
      </c>
      <c r="H5" s="21">
        <f t="shared" si="1"/>
        <v>44842</v>
      </c>
      <c r="I5" s="44"/>
      <c r="J5" s="51">
        <v>3</v>
      </c>
      <c r="K5" s="52" t="s">
        <v>17</v>
      </c>
      <c r="L5" s="53" t="s">
        <v>11</v>
      </c>
      <c r="M5" s="48"/>
      <c r="N5" s="57"/>
      <c r="O5" s="58"/>
      <c r="P5" s="58"/>
      <c r="Q5" s="58"/>
      <c r="R5" s="58"/>
      <c r="S5" s="79"/>
      <c r="T5" s="75"/>
      <c r="U5" s="75"/>
    </row>
    <row r="6" s="5" customFormat="1" ht="29" customHeight="1" spans="2:21">
      <c r="B6" s="19">
        <f>H5+1</f>
        <v>44843</v>
      </c>
      <c r="C6" s="20">
        <f t="shared" ref="C6:H6" si="2">B6+1</f>
        <v>44844</v>
      </c>
      <c r="D6" s="20">
        <f t="shared" si="2"/>
        <v>44845</v>
      </c>
      <c r="E6" s="20">
        <f t="shared" si="2"/>
        <v>44846</v>
      </c>
      <c r="F6" s="20">
        <f t="shared" si="2"/>
        <v>44847</v>
      </c>
      <c r="G6" s="20">
        <f t="shared" si="2"/>
        <v>44848</v>
      </c>
      <c r="H6" s="21">
        <f t="shared" si="2"/>
        <v>44849</v>
      </c>
      <c r="I6" s="44"/>
      <c r="J6" s="51">
        <v>4</v>
      </c>
      <c r="K6" s="52" t="s">
        <v>18</v>
      </c>
      <c r="L6" s="53" t="s">
        <v>11</v>
      </c>
      <c r="M6" s="48"/>
      <c r="N6" s="57"/>
      <c r="O6" s="58"/>
      <c r="P6" s="58"/>
      <c r="Q6" s="58"/>
      <c r="R6" s="58"/>
      <c r="S6" s="79"/>
      <c r="T6" s="75"/>
      <c r="U6" s="75"/>
    </row>
    <row r="7" s="5" customFormat="1" ht="29" customHeight="1" spans="2:23">
      <c r="B7" s="19">
        <f>H6+1</f>
        <v>44850</v>
      </c>
      <c r="C7" s="20">
        <f t="shared" ref="C7:H7" si="3">B7+1</f>
        <v>44851</v>
      </c>
      <c r="D7" s="20">
        <f t="shared" si="3"/>
        <v>44852</v>
      </c>
      <c r="E7" s="20">
        <f t="shared" si="3"/>
        <v>44853</v>
      </c>
      <c r="F7" s="20">
        <f t="shared" si="3"/>
        <v>44854</v>
      </c>
      <c r="G7" s="20">
        <f t="shared" si="3"/>
        <v>44855</v>
      </c>
      <c r="H7" s="21">
        <f t="shared" si="3"/>
        <v>44856</v>
      </c>
      <c r="I7" s="44"/>
      <c r="J7" s="51">
        <v>5</v>
      </c>
      <c r="K7" s="52" t="s">
        <v>19</v>
      </c>
      <c r="L7" s="53" t="s">
        <v>11</v>
      </c>
      <c r="M7" s="48"/>
      <c r="N7" s="57"/>
      <c r="O7" s="58"/>
      <c r="P7" s="58"/>
      <c r="Q7" s="58"/>
      <c r="R7" s="58"/>
      <c r="S7" s="79"/>
      <c r="T7" s="75"/>
      <c r="U7" s="75"/>
      <c r="W7" s="80"/>
    </row>
    <row r="8" s="5" customFormat="1" ht="29" customHeight="1" spans="2:23">
      <c r="B8" s="19">
        <f>H7+1</f>
        <v>44857</v>
      </c>
      <c r="C8" s="20">
        <f>IFERROR(IF(EOMONTH(DATE($B$2,$E$2,1),0)-B8&gt;0,B8+1,""),"")</f>
        <v>44858</v>
      </c>
      <c r="D8" s="20">
        <f>IFERROR(IF(EOMONTH(DATE($B$2,$E$2,1),0)-C8&gt;0,C8+1,""),"")</f>
        <v>44859</v>
      </c>
      <c r="E8" s="20">
        <f>IFERROR(IF(EOMONTH(DATE($B$2,$E$2,1),0)-D8&gt;0,D8+1,""),"")</f>
        <v>44860</v>
      </c>
      <c r="F8" s="20">
        <f>IFERROR(IF(EOMONTH(DATE($B$2,$E$2,1),0)-E8&gt;0,E8+1,""),"")</f>
        <v>44861</v>
      </c>
      <c r="G8" s="20">
        <f>IFERROR(IF(EOMONTH(DATE($B$2,$E$2,1),0)-F8&gt;0,F8+1,""),"")</f>
        <v>44862</v>
      </c>
      <c r="H8" s="21">
        <f>IFERROR(IF(EOMONTH(DATE($B$2,$E$2,1),0)-G8&gt;0,G8+1,""),"")</f>
        <v>44863</v>
      </c>
      <c r="I8" s="44"/>
      <c r="J8" s="51">
        <v>6</v>
      </c>
      <c r="K8" s="52" t="s">
        <v>20</v>
      </c>
      <c r="L8" s="53" t="s">
        <v>21</v>
      </c>
      <c r="M8" s="48"/>
      <c r="N8" s="57"/>
      <c r="O8" s="58"/>
      <c r="P8" s="58"/>
      <c r="Q8" s="58"/>
      <c r="R8" s="58"/>
      <c r="S8" s="79"/>
      <c r="T8" s="75"/>
      <c r="U8" s="75"/>
      <c r="W8" s="81"/>
    </row>
    <row r="9" s="5" customFormat="1" ht="29" customHeight="1" spans="2:21">
      <c r="B9" s="19">
        <f>IFERROR(IF(EOMONTH(DATE($B$2,$E$2,1),0)-H8&gt;0,H8+1,""),"")</f>
        <v>44864</v>
      </c>
      <c r="C9" s="20">
        <f>IFERROR(IF(EOMONTH(DATE($B$2,$E$2,1),0)-B9&gt;0,B9+1,""),"")</f>
        <v>44865</v>
      </c>
      <c r="D9" s="20" t="str">
        <f>IFERROR(IF(EOMONTH(DATE($B$2,$E$2,1),0)-C9&gt;0,C9+1,""),"")</f>
        <v/>
      </c>
      <c r="E9" s="20" t="str">
        <f>IFERROR(IF(EOMONTH(DATE($B$2,$E$2,1),0)-D9&gt;0,D9+1,""),"")</f>
        <v/>
      </c>
      <c r="F9" s="20" t="str">
        <f>IFERROR(IF(EOMONTH(DATE($B$2,$E$2,1),0)-E9&gt;0,E9+1,""),"")</f>
        <v/>
      </c>
      <c r="G9" s="20" t="str">
        <f>IFERROR(IF(EOMONTH(DATE($B$2,$E$2,1),0)-F9&gt;0,F9+1,""),"")</f>
        <v/>
      </c>
      <c r="H9" s="21" t="str">
        <f>IFERROR(IF(EOMONTH(DATE($B$2,$E$2,1),0)-G9&gt;0,G9+1,""),"")</f>
        <v/>
      </c>
      <c r="I9" s="44"/>
      <c r="J9" s="51">
        <v>7</v>
      </c>
      <c r="K9" s="52" t="s">
        <v>22</v>
      </c>
      <c r="L9" s="53" t="s">
        <v>21</v>
      </c>
      <c r="M9" s="48"/>
      <c r="N9" s="59" t="s">
        <v>23</v>
      </c>
      <c r="O9" s="59"/>
      <c r="P9" s="59"/>
      <c r="Q9" s="59"/>
      <c r="R9" s="59"/>
      <c r="S9" s="59"/>
      <c r="T9" s="75"/>
      <c r="U9" s="75"/>
    </row>
    <row r="10" s="5" customFormat="1" ht="29" customHeight="1" spans="2:24">
      <c r="B10" s="22"/>
      <c r="C10" s="23"/>
      <c r="D10" s="23"/>
      <c r="E10" s="23"/>
      <c r="F10" s="23"/>
      <c r="G10" s="23"/>
      <c r="H10" s="24"/>
      <c r="I10" s="44"/>
      <c r="J10" s="51">
        <v>8</v>
      </c>
      <c r="K10" s="52" t="s">
        <v>24</v>
      </c>
      <c r="L10" s="53" t="s">
        <v>21</v>
      </c>
      <c r="M10" s="48"/>
      <c r="N10" s="60">
        <v>1</v>
      </c>
      <c r="O10" s="61" t="s">
        <v>18</v>
      </c>
      <c r="P10" s="62"/>
      <c r="Q10" s="62"/>
      <c r="R10" s="82"/>
      <c r="S10" s="83" t="s">
        <v>11</v>
      </c>
      <c r="W10" s="75"/>
      <c r="X10" s="75"/>
    </row>
    <row r="11" s="5" customFormat="1" ht="29" customHeight="1" spans="2:24">
      <c r="B11" s="25">
        <v>2022</v>
      </c>
      <c r="C11" s="26"/>
      <c r="D11" s="26"/>
      <c r="E11" s="27">
        <f>E2+1</f>
        <v>11</v>
      </c>
      <c r="F11" s="27"/>
      <c r="G11" s="28"/>
      <c r="H11" s="28"/>
      <c r="I11" s="44"/>
      <c r="J11" s="51">
        <v>9</v>
      </c>
      <c r="K11" s="52"/>
      <c r="L11" s="53"/>
      <c r="M11" s="48"/>
      <c r="N11" s="60">
        <v>2</v>
      </c>
      <c r="O11" s="61" t="s">
        <v>20</v>
      </c>
      <c r="P11" s="62"/>
      <c r="Q11" s="62"/>
      <c r="R11" s="82"/>
      <c r="S11" s="83" t="s">
        <v>21</v>
      </c>
      <c r="W11" s="75"/>
      <c r="X11" s="75"/>
    </row>
    <row r="12" s="5" customFormat="1" ht="29" customHeight="1" spans="2:24">
      <c r="B12" s="29" t="s">
        <v>3</v>
      </c>
      <c r="C12" s="30" t="s">
        <v>4</v>
      </c>
      <c r="D12" s="31" t="s">
        <v>5</v>
      </c>
      <c r="E12" s="31" t="s">
        <v>6</v>
      </c>
      <c r="F12" s="32" t="s">
        <v>7</v>
      </c>
      <c r="G12" s="32" t="s">
        <v>8</v>
      </c>
      <c r="H12" s="32" t="s">
        <v>9</v>
      </c>
      <c r="I12" s="44"/>
      <c r="J12" s="51">
        <v>10</v>
      </c>
      <c r="K12" s="52"/>
      <c r="L12" s="53"/>
      <c r="M12" s="48"/>
      <c r="N12" s="60">
        <v>3</v>
      </c>
      <c r="O12" s="61" t="s">
        <v>24</v>
      </c>
      <c r="P12" s="62"/>
      <c r="Q12" s="62"/>
      <c r="R12" s="82"/>
      <c r="S12" s="83" t="s">
        <v>21</v>
      </c>
      <c r="W12" s="75"/>
      <c r="X12" s="75"/>
    </row>
    <row r="13" s="5" customFormat="1" ht="29" customHeight="1" spans="2:24">
      <c r="B13" s="33">
        <f>_xlfn.IFS(WEEKDAY(DATE(B11,E11,1),2)=7,DATE(B11,E11,1),WEEKDAY(DATE(B11,E11,1),2)=6,DATE(B11,E11,1)-6,WEEKDAY(DATE(B11,E11,1),2)=5,DATE(B11,E11,1)-5,WEEKDAY(DATE(B11,E11,1),2)=4,DATE(B11,E11,1)-4,WEEKDAY(DATE(B11,E11,1),2)=3,DATE(B11,E11,1)-3,WEEKDAY(DATE(B11,E11,1),2)=2,DATE(B11,E11,1)-2,WEEKDAY(DATE(B11,E11,1),2)=1,DATE(B11,E11,1)-1)</f>
        <v>44864</v>
      </c>
      <c r="C13" s="34">
        <f t="shared" ref="C13:C18" si="4">B13+1</f>
        <v>44865</v>
      </c>
      <c r="D13" s="34">
        <f t="shared" ref="D13:D18" si="5">C13+1</f>
        <v>44866</v>
      </c>
      <c r="E13" s="34">
        <f t="shared" ref="E13:E18" si="6">D13+1</f>
        <v>44867</v>
      </c>
      <c r="F13" s="34">
        <f t="shared" ref="F13:F18" si="7">E13+1</f>
        <v>44868</v>
      </c>
      <c r="G13" s="34">
        <f t="shared" ref="G13:G18" si="8">F13+1</f>
        <v>44869</v>
      </c>
      <c r="H13" s="34">
        <f t="shared" ref="H13:H18" si="9">G13+1</f>
        <v>44870</v>
      </c>
      <c r="I13" s="44"/>
      <c r="J13" s="51">
        <v>11</v>
      </c>
      <c r="K13" s="52"/>
      <c r="L13" s="53"/>
      <c r="M13" s="48"/>
      <c r="N13" s="60">
        <v>4</v>
      </c>
      <c r="O13" s="61"/>
      <c r="P13" s="62"/>
      <c r="Q13" s="62"/>
      <c r="R13" s="82"/>
      <c r="S13" s="83"/>
      <c r="W13" s="75"/>
      <c r="X13" s="75"/>
    </row>
    <row r="14" s="5" customFormat="1" ht="29" customHeight="1" spans="2:24">
      <c r="B14" s="33">
        <f>H13+1</f>
        <v>44871</v>
      </c>
      <c r="C14" s="34">
        <f t="shared" si="4"/>
        <v>44872</v>
      </c>
      <c r="D14" s="34">
        <f t="shared" si="5"/>
        <v>44873</v>
      </c>
      <c r="E14" s="34">
        <f t="shared" si="6"/>
        <v>44874</v>
      </c>
      <c r="F14" s="34">
        <f t="shared" si="7"/>
        <v>44875</v>
      </c>
      <c r="G14" s="34">
        <f t="shared" si="8"/>
        <v>44876</v>
      </c>
      <c r="H14" s="34">
        <f t="shared" si="9"/>
        <v>44877</v>
      </c>
      <c r="I14" s="44"/>
      <c r="J14" s="51">
        <v>12</v>
      </c>
      <c r="K14" s="52"/>
      <c r="L14" s="53"/>
      <c r="M14" s="48"/>
      <c r="N14" s="60">
        <v>5</v>
      </c>
      <c r="O14" s="61"/>
      <c r="P14" s="62"/>
      <c r="Q14" s="62"/>
      <c r="R14" s="82"/>
      <c r="S14" s="83"/>
      <c r="W14" s="75"/>
      <c r="X14" s="75"/>
    </row>
    <row r="15" s="5" customFormat="1" ht="29" customHeight="1" spans="2:21">
      <c r="B15" s="33">
        <f>H14+1</f>
        <v>44878</v>
      </c>
      <c r="C15" s="34">
        <f t="shared" si="4"/>
        <v>44879</v>
      </c>
      <c r="D15" s="34">
        <f t="shared" si="5"/>
        <v>44880</v>
      </c>
      <c r="E15" s="34">
        <f t="shared" si="6"/>
        <v>44881</v>
      </c>
      <c r="F15" s="34">
        <f t="shared" si="7"/>
        <v>44882</v>
      </c>
      <c r="G15" s="34">
        <f t="shared" si="8"/>
        <v>44883</v>
      </c>
      <c r="H15" s="34">
        <f t="shared" si="9"/>
        <v>44884</v>
      </c>
      <c r="I15" s="44"/>
      <c r="J15" s="51">
        <v>13</v>
      </c>
      <c r="K15" s="52"/>
      <c r="L15" s="53"/>
      <c r="M15" s="48"/>
      <c r="N15" s="60">
        <v>6</v>
      </c>
      <c r="O15" s="61"/>
      <c r="P15" s="62"/>
      <c r="Q15" s="62"/>
      <c r="R15" s="82"/>
      <c r="S15" s="83"/>
      <c r="T15" s="58"/>
      <c r="U15" s="58"/>
    </row>
    <row r="16" s="5" customFormat="1" ht="29" customHeight="1" spans="2:21">
      <c r="B16" s="33">
        <f>H15+1</f>
        <v>44885</v>
      </c>
      <c r="C16" s="34">
        <f t="shared" si="4"/>
        <v>44886</v>
      </c>
      <c r="D16" s="34">
        <f t="shared" si="5"/>
        <v>44887</v>
      </c>
      <c r="E16" s="34">
        <f t="shared" si="6"/>
        <v>44888</v>
      </c>
      <c r="F16" s="34">
        <f t="shared" si="7"/>
        <v>44889</v>
      </c>
      <c r="G16" s="34">
        <f t="shared" si="8"/>
        <v>44890</v>
      </c>
      <c r="H16" s="34">
        <f t="shared" si="9"/>
        <v>44891</v>
      </c>
      <c r="I16" s="44"/>
      <c r="J16" s="51">
        <v>14</v>
      </c>
      <c r="K16" s="52"/>
      <c r="L16" s="53"/>
      <c r="M16" s="48"/>
      <c r="N16" s="60">
        <v>7</v>
      </c>
      <c r="O16" s="61"/>
      <c r="P16" s="62"/>
      <c r="Q16" s="62"/>
      <c r="R16" s="82"/>
      <c r="S16" s="83"/>
      <c r="T16" s="58"/>
      <c r="U16" s="58"/>
    </row>
    <row r="17" s="5" customFormat="1" ht="29" customHeight="1" spans="2:21">
      <c r="B17" s="33">
        <f>H16+1</f>
        <v>44892</v>
      </c>
      <c r="C17" s="34">
        <f>IFERROR(IF(EOMONTH(DATE($B$11,$E$11,1),0)-B17&gt;0,B17+1,""),"")</f>
        <v>44893</v>
      </c>
      <c r="D17" s="34">
        <f>IFERROR(IF(EOMONTH(DATE($B$11,$E$11,1),0)-C17&gt;0,C17+1,""),"")</f>
        <v>44894</v>
      </c>
      <c r="E17" s="34">
        <f>IFERROR(IF(EOMONTH(DATE($B$11,$E$11,1),0)-D17&gt;0,D17+1,""),"")</f>
        <v>44895</v>
      </c>
      <c r="F17" s="34" t="str">
        <f>IFERROR(IF(EOMONTH(DATE($B$11,$E$11,1),0)-E17&gt;0,E17+1,""),"")</f>
        <v/>
      </c>
      <c r="G17" s="34" t="str">
        <f>IFERROR(IF(EOMONTH(DATE($B$11,$E$11,1),0)-F17&gt;0,F17+1,""),"")</f>
        <v/>
      </c>
      <c r="H17" s="34" t="str">
        <f>IFERROR(IF(EOMONTH(DATE($B$11,$E$11,1),0)-G17&gt;0,G17+1,""),"")</f>
        <v/>
      </c>
      <c r="I17" s="44"/>
      <c r="J17" s="51">
        <v>15</v>
      </c>
      <c r="K17" s="52"/>
      <c r="L17" s="53"/>
      <c r="M17" s="48"/>
      <c r="N17" s="60">
        <v>8</v>
      </c>
      <c r="O17" s="61"/>
      <c r="P17" s="62"/>
      <c r="Q17" s="62"/>
      <c r="R17" s="82"/>
      <c r="S17" s="83"/>
      <c r="T17" s="58"/>
      <c r="U17" s="58"/>
    </row>
    <row r="18" s="5" customFormat="1" ht="29" customHeight="1" spans="2:21">
      <c r="B18" s="35" t="str">
        <f>IFERROR(IF(EOMONTH(DATE($B$11,$E$11,1),0)-H17&gt;0,H17+1,""),"")</f>
        <v/>
      </c>
      <c r="C18" s="36" t="str">
        <f>IFERROR(IF(EOMONTH(DATE($B$11,$E$11,1),0)-B18&gt;0,B18+1,""),"")</f>
        <v/>
      </c>
      <c r="D18" s="36" t="str">
        <f>IFERROR(IF(EOMONTH(DATE($B$11,$E$11,1),0)-C18&gt;0,C18+1,""),"")</f>
        <v/>
      </c>
      <c r="E18" s="36" t="str">
        <f>IFERROR(IF(EOMONTH(DATE($B$11,$E$11,1),0)-D18&gt;0,D18+1,""),"")</f>
        <v/>
      </c>
      <c r="F18" s="36" t="str">
        <f>IFERROR(IF(EOMONTH(DATE($B$11,$E$11,1),0)-E18&gt;0,E18+1,""),"")</f>
        <v/>
      </c>
      <c r="G18" s="36" t="str">
        <f>IFERROR(IF(EOMONTH(DATE($B$11,$E$11,1),0)-F18&gt;0,F18+1,""),"")</f>
        <v/>
      </c>
      <c r="H18" s="36" t="str">
        <f>IFERROR(IF(EOMONTH(DATE($B$11,$E$11,1),0)-G18&gt;0,G18+1,""),"")</f>
        <v/>
      </c>
      <c r="I18" s="63"/>
      <c r="J18" s="64">
        <v>16</v>
      </c>
      <c r="K18" s="65"/>
      <c r="L18" s="66"/>
      <c r="M18" s="67"/>
      <c r="N18" s="68">
        <v>9</v>
      </c>
      <c r="O18" s="69"/>
      <c r="P18" s="70"/>
      <c r="Q18" s="70"/>
      <c r="R18" s="84"/>
      <c r="S18" s="85"/>
      <c r="T18" s="58"/>
      <c r="U18" s="58"/>
    </row>
    <row r="19" s="5" customFormat="1" ht="28" customHeight="1" spans="2:10">
      <c r="B19" s="37"/>
      <c r="C19" s="37"/>
      <c r="D19" s="37"/>
      <c r="E19" s="37"/>
      <c r="F19" s="37"/>
      <c r="G19" s="37"/>
      <c r="H19" s="37"/>
      <c r="J19" s="6"/>
    </row>
  </sheetData>
  <mergeCells count="23">
    <mergeCell ref="B1:S1"/>
    <mergeCell ref="B2:D2"/>
    <mergeCell ref="E2:F2"/>
    <mergeCell ref="J2:K2"/>
    <mergeCell ref="N2:S2"/>
    <mergeCell ref="N3:O3"/>
    <mergeCell ref="R3:S3"/>
    <mergeCell ref="N4:O4"/>
    <mergeCell ref="R4:S4"/>
    <mergeCell ref="N9:S9"/>
    <mergeCell ref="O10:R10"/>
    <mergeCell ref="B11:D11"/>
    <mergeCell ref="E11:F11"/>
    <mergeCell ref="O11:R11"/>
    <mergeCell ref="O12:R12"/>
    <mergeCell ref="O13:R13"/>
    <mergeCell ref="O14:R14"/>
    <mergeCell ref="O15:R15"/>
    <mergeCell ref="O16:R16"/>
    <mergeCell ref="O17:R17"/>
    <mergeCell ref="O18:R18"/>
    <mergeCell ref="I2:I18"/>
    <mergeCell ref="M2:M18"/>
  </mergeCells>
  <conditionalFormatting sqref="B4">
    <cfRule type="expression" dxfId="0" priority="9">
      <formula>$B$4&lt;DATE($B$2,$E$2,1)</formula>
    </cfRule>
  </conditionalFormatting>
  <conditionalFormatting sqref="C4">
    <cfRule type="expression" dxfId="0" priority="10">
      <formula>$C$4&lt;DATE($B$2,$E$2,1)</formula>
    </cfRule>
  </conditionalFormatting>
  <conditionalFormatting sqref="D4">
    <cfRule type="expression" dxfId="0" priority="11">
      <formula>$D$4&lt;DATE($B$2,$E$2,1)</formula>
    </cfRule>
  </conditionalFormatting>
  <conditionalFormatting sqref="E4">
    <cfRule type="expression" dxfId="0" priority="12">
      <formula>$E$4&lt;DATE($B$2,$E$2,1)</formula>
    </cfRule>
  </conditionalFormatting>
  <conditionalFormatting sqref="F4">
    <cfRule type="expression" dxfId="0" priority="13">
      <formula>$F$4&lt;DATE($B$2,$E$2,1)</formula>
    </cfRule>
  </conditionalFormatting>
  <conditionalFormatting sqref="G4">
    <cfRule type="expression" dxfId="0" priority="8">
      <formula>$G$4&lt;DATE($B$2,$E$2,1)</formula>
    </cfRule>
  </conditionalFormatting>
  <conditionalFormatting sqref="B13">
    <cfRule type="expression" dxfId="0" priority="7">
      <formula>$B$13&lt;DATE($B$11,$E$11,1)</formula>
    </cfRule>
  </conditionalFormatting>
  <conditionalFormatting sqref="C13">
    <cfRule type="expression" dxfId="0" priority="6">
      <formula>$C$13&lt;DATE($B$11,$E$11,1)</formula>
    </cfRule>
  </conditionalFormatting>
  <conditionalFormatting sqref="D13">
    <cfRule type="expression" dxfId="0" priority="5">
      <formula>$D$13&lt;DATE($B$11,$E$11,1)</formula>
    </cfRule>
  </conditionalFormatting>
  <conditionalFormatting sqref="E13">
    <cfRule type="expression" dxfId="0" priority="4">
      <formula>$E$13&lt;DATE($B$11,$E$11,1)</formula>
    </cfRule>
  </conditionalFormatting>
  <conditionalFormatting sqref="F13">
    <cfRule type="expression" dxfId="0" priority="3">
      <formula>$F$13&lt;DATE($B$11,$E$11,1)</formula>
    </cfRule>
  </conditionalFormatting>
  <conditionalFormatting sqref="G13">
    <cfRule type="expression" dxfId="0" priority="2">
      <formula>$G$13&lt;DATE($B$11,$E$11,1)</formula>
    </cfRule>
  </conditionalFormatting>
  <conditionalFormatting sqref="B4:H10 B13:H18">
    <cfRule type="timePeriod" dxfId="1" priority="20" timePeriod="today">
      <formula>FLOOR(B4,1)=TODAY()</formula>
    </cfRule>
  </conditionalFormatting>
  <dataValidations count="2">
    <dataValidation allowBlank="1" showInputMessage="1" showErrorMessage="1" sqref="M3 M11 M12 M4:M7 M8:M10 M13:M14 M15:M17 N5:N7"/>
    <dataValidation type="list" allowBlank="1" showInputMessage="1" showErrorMessage="1" sqref="L5 L6 L7 L8 N8 L9 L10 S10 L11 S11 L12 S12 L13 S13 L14 L15 L16 L17 L18 M18 L3:L4 S14:S18">
      <formula1>"☐,☑"</formula1>
    </dataValidation>
  </dataValidations>
  <pageMargins left="0.196527777777778" right="0" top="0.432638888888889" bottom="0.0388888888888889" header="0.298611111111111" footer="0.298611111111111"/>
  <pageSetup paperSize="9" orientation="landscape" horizontalDpi="6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1:R48"/>
  <sheetViews>
    <sheetView showGridLines="0" topLeftCell="A37" workbookViewId="0">
      <selection activeCell="R28" sqref="R28"/>
    </sheetView>
  </sheetViews>
  <sheetFormatPr defaultColWidth="8.875" defaultRowHeight="13.5"/>
  <cols>
    <col min="1" max="16384" width="8.875" style="1"/>
  </cols>
  <sheetData>
    <row r="41" s="1" customFormat="1" spans="18:18">
      <c r="R41" s="2"/>
    </row>
    <row r="48" s="1" customFormat="1" spans="3:18">
      <c r="C48" s="2"/>
      <c r="R48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反正我也没差</cp:lastModifiedBy>
  <dcterms:created xsi:type="dcterms:W3CDTF">2006-09-13T11:21:00Z</dcterms:created>
  <dcterms:modified xsi:type="dcterms:W3CDTF">2022-09-27T02:54:07Z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2797BE4969574175A081953442C18B29</vt:lpwstr>
  </property>
  <property fmtid="{D5CDD505-2E9C-101B-9397-08002B2CF9AE}" pid="3" name="KSOProductBuildVer">
    <vt:lpwstr>2052-11.8.6.8556</vt:lpwstr>
  </property>
  <property fmtid="{D5CDD505-2E9C-101B-9397-08002B2CF9AE}" pid="4" name="KSOTemplateUUID">
    <vt:lpwstr>v1.0_mb_bxQYcLpxqGEM6dSj6/u2/g==</vt:lpwstr>
  </property>
</Properties>
</file>