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1" sheetId="1" r:id="rId1"/>
    <sheet name="使用说明" sheetId="2" r:id="rId2"/>
  </sheets>
  <definedNames>
    <definedName name="_xlnm._FilterDatabase" localSheetId="0" hidden="1">'1'!#REF!</definedName>
  </definedNames>
  <calcPr calcId="144525"/>
</workbook>
</file>

<file path=xl/sharedStrings.xml><?xml version="1.0" encoding="utf-8"?>
<sst xmlns="http://schemas.openxmlformats.org/spreadsheetml/2006/main" count="51" uniqueCount="44">
  <si>
    <r>
      <rPr>
        <b/>
        <sz val="22"/>
        <color theme="1"/>
        <rFont val="思源黑体 Bold"/>
        <charset val="134"/>
      </rPr>
      <t xml:space="preserve">工作项目计划进度管理表 </t>
    </r>
    <r>
      <rPr>
        <b/>
        <i/>
        <sz val="11"/>
        <color theme="1"/>
        <rFont val="思源黑体 Bold"/>
        <charset val="134"/>
      </rPr>
      <t>Work item schedule management table</t>
    </r>
  </si>
  <si>
    <t>日</t>
  </si>
  <si>
    <t>一</t>
  </si>
  <si>
    <t>二</t>
  </si>
  <si>
    <t>三</t>
  </si>
  <si>
    <t>四</t>
  </si>
  <si>
    <t>五</t>
  </si>
  <si>
    <t>六</t>
  </si>
  <si>
    <t xml:space="preserve"> </t>
  </si>
  <si>
    <t>计划统计占比</t>
  </si>
  <si>
    <t>项目</t>
  </si>
  <si>
    <t>负责人</t>
  </si>
  <si>
    <t>重要程度</t>
  </si>
  <si>
    <t>计划天数</t>
  </si>
  <si>
    <t>计划开始</t>
  </si>
  <si>
    <t>计划结束</t>
  </si>
  <si>
    <t>实际开始</t>
  </si>
  <si>
    <t>是否推迟</t>
  </si>
  <si>
    <t>完成率</t>
  </si>
  <si>
    <t>备注</t>
  </si>
  <si>
    <t>类别</t>
  </si>
  <si>
    <t>数量</t>
  </si>
  <si>
    <t>公建道路</t>
  </si>
  <si>
    <t>负责人3</t>
  </si>
  <si>
    <t>日常</t>
  </si>
  <si>
    <t>●</t>
  </si>
  <si>
    <t>总  计  划</t>
  </si>
  <si>
    <t>门窗工程</t>
  </si>
  <si>
    <t>负责人4</t>
  </si>
  <si>
    <t>紧急</t>
  </si>
  <si>
    <t>紧急计划</t>
  </si>
  <si>
    <t>室内工程</t>
  </si>
  <si>
    <t>负责人5</t>
  </si>
  <si>
    <t>重要</t>
  </si>
  <si>
    <t>重要计划</t>
  </si>
  <si>
    <t>水电燃气</t>
  </si>
  <si>
    <t>负责人6</t>
  </si>
  <si>
    <t>日常计划</t>
  </si>
  <si>
    <t>电器工程</t>
  </si>
  <si>
    <t>负责人7</t>
  </si>
  <si>
    <t>主体结构</t>
  </si>
  <si>
    <t>负责人1</t>
  </si>
  <si>
    <t>园林绿化</t>
  </si>
  <si>
    <t>负责人2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</si>
</sst>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上午/下午h&quot;时&quot;mm&quot;分&quot;ss&quot;秒&quot;;@"/>
    <numFmt numFmtId="177" formatCode="m&quot;月&quot;;@"/>
    <numFmt numFmtId="178" formatCode="yyyy&quot;年&quot;m&quot;月&quot;;@"/>
    <numFmt numFmtId="179" formatCode="yyyy/m/d;@"/>
    <numFmt numFmtId="180" formatCode="&quot;推&quot;&quot;迟&quot;0"/>
    <numFmt numFmtId="181" formatCode="d"/>
  </numFmts>
  <fonts count="54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思源黑体 Bold"/>
      <charset val="134"/>
    </font>
    <font>
      <sz val="11"/>
      <color theme="1"/>
      <name val="思源黑体 Bold"/>
      <charset val="134"/>
    </font>
    <font>
      <sz val="11"/>
      <name val="思源黑体 Bold"/>
      <charset val="134"/>
    </font>
    <font>
      <sz val="12"/>
      <color indexed="8"/>
      <name val="思源黑体 Bold"/>
      <charset val="134"/>
    </font>
    <font>
      <sz val="11"/>
      <color theme="0" tint="-0.0499893185216834"/>
      <name val="思源黑体 Bold"/>
      <charset val="134"/>
    </font>
    <font>
      <sz val="12"/>
      <color theme="1"/>
      <name val="思源黑体 Bold"/>
      <charset val="134"/>
    </font>
    <font>
      <b/>
      <sz val="24"/>
      <color theme="1" tint="0.35"/>
      <name val="思源黑体 Bold"/>
      <charset val="134"/>
    </font>
    <font>
      <b/>
      <sz val="22"/>
      <color theme="1"/>
      <name val="思源黑体 Bold"/>
      <charset val="134"/>
    </font>
    <font>
      <sz val="12"/>
      <color rgb="FFDEE6ED"/>
      <name val="思源黑体 Bold"/>
      <charset val="134"/>
    </font>
    <font>
      <b/>
      <sz val="12"/>
      <color rgb="FFDEE6ED"/>
      <name val="思源黑体 Bold"/>
      <charset val="134"/>
    </font>
    <font>
      <b/>
      <sz val="12"/>
      <color rgb="FFF6F8FA"/>
      <name val="思源黑体 Bold"/>
      <charset val="134"/>
    </font>
    <font>
      <b/>
      <sz val="12"/>
      <color theme="1"/>
      <name val="思源黑体 Bold"/>
      <charset val="134"/>
    </font>
    <font>
      <b/>
      <sz val="11"/>
      <color theme="1"/>
      <name val="思源黑体 Bold"/>
      <charset val="134"/>
    </font>
    <font>
      <sz val="10"/>
      <color theme="1" tint="0.35"/>
      <name val="思源黑体 Bold"/>
      <charset val="134"/>
    </font>
    <font>
      <sz val="12"/>
      <color theme="0"/>
      <name val="思源黑体 Bold"/>
      <charset val="134"/>
    </font>
    <font>
      <sz val="11"/>
      <color theme="1" tint="0.35"/>
      <name val="思源黑体 Bold"/>
      <charset val="134"/>
    </font>
    <font>
      <b/>
      <sz val="12"/>
      <color indexed="8"/>
      <name val="思源黑体 Bold"/>
      <charset val="134"/>
    </font>
    <font>
      <sz val="9"/>
      <color rgb="FF636178"/>
      <name val="思源黑体 Bold"/>
      <charset val="134"/>
    </font>
    <font>
      <sz val="9"/>
      <color rgb="FFFF5151"/>
      <name val="思源黑体 Bold"/>
      <charset val="134"/>
    </font>
    <font>
      <sz val="9"/>
      <color rgb="FFFFC000"/>
      <name val="思源黑体 Bold"/>
      <charset val="134"/>
    </font>
    <font>
      <sz val="9"/>
      <color rgb="FF00B050"/>
      <name val="思源黑体 Bold"/>
      <charset val="134"/>
    </font>
    <font>
      <sz val="11"/>
      <color rgb="FFDEE6ED"/>
      <name val="思源黑体 Bold"/>
      <charset val="134"/>
    </font>
    <font>
      <b/>
      <sz val="14"/>
      <color theme="1"/>
      <name val="思源黑体 Bold"/>
      <charset val="134"/>
    </font>
    <font>
      <sz val="10"/>
      <color theme="1"/>
      <name val="思源黑体 Bold"/>
      <charset val="134"/>
    </font>
    <font>
      <b/>
      <sz val="12"/>
      <color theme="0" tint="-0.0499893185216834"/>
      <name val="思源黑体 Bold"/>
      <charset val="134"/>
    </font>
    <font>
      <b/>
      <sz val="12"/>
      <color theme="0"/>
      <name val="思源黑体 Bold"/>
      <charset val="134"/>
    </font>
    <font>
      <sz val="9"/>
      <color theme="0" tint="-0.0499893185216834"/>
      <name val="思源黑体 Bold"/>
      <charset val="134"/>
    </font>
    <font>
      <sz val="11"/>
      <color rgb="FFF6F8FA"/>
      <name val="思源黑体 Bold"/>
      <charset val="134"/>
    </font>
    <font>
      <sz val="12"/>
      <color theme="1" tint="0.35"/>
      <name val="思源黑体 Bold"/>
      <charset val="134"/>
    </font>
    <font>
      <sz val="11"/>
      <color theme="0"/>
      <name val="思源黑体 Bold"/>
      <charset val="134"/>
    </font>
    <font>
      <sz val="12"/>
      <color rgb="FFF6F8FA"/>
      <name val="思源黑体 Bold"/>
      <charset val="134"/>
    </font>
    <font>
      <sz val="12"/>
      <name val="思源黑体 Bold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i/>
      <sz val="11"/>
      <color theme="1"/>
      <name val="思源黑体 Bold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A769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theme="0" tint="-0.25"/>
      </bottom>
      <diagonal/>
    </border>
    <border>
      <left/>
      <right/>
      <top style="hair">
        <color theme="0" tint="-0.25"/>
      </top>
      <bottom style="hair">
        <color theme="0" tint="-0.25"/>
      </bottom>
      <diagonal/>
    </border>
    <border>
      <left/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 tint="-0.349986266670736"/>
      </left>
      <right/>
      <top style="hair">
        <color theme="0" tint="-0.349986266670736"/>
      </top>
      <bottom style="hair">
        <color theme="0" tint="-0.349986266670736"/>
      </bottom>
      <diagonal/>
    </border>
    <border>
      <left/>
      <right style="hair">
        <color theme="0" tint="-0.349986266670736"/>
      </right>
      <top style="hair">
        <color theme="0" tint="-0.349986266670736"/>
      </top>
      <bottom style="hair">
        <color theme="0" tint="-0.349986266670736"/>
      </bottom>
      <diagonal/>
    </border>
    <border>
      <left style="hair">
        <color theme="0" tint="-0.349986266670736"/>
      </left>
      <right style="hair">
        <color theme="0" tint="-0.349986266670736"/>
      </right>
      <top style="hair">
        <color theme="0" tint="-0.349986266670736"/>
      </top>
      <bottom style="hair">
        <color theme="0" tint="-0.349986266670736"/>
      </bottom>
      <diagonal/>
    </border>
    <border>
      <left style="hair">
        <color theme="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0" fillId="13" borderId="10" applyNumberFormat="0" applyAlignment="0" applyProtection="0">
      <alignment vertical="center"/>
    </xf>
    <xf numFmtId="44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5" borderId="9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50" fillId="10" borderId="15" applyNumberFormat="0" applyAlignment="0" applyProtection="0">
      <alignment vertical="center"/>
    </xf>
    <xf numFmtId="0" fontId="38" fillId="10" borderId="10" applyNumberFormat="0" applyAlignment="0" applyProtection="0">
      <alignment vertical="center"/>
    </xf>
    <xf numFmtId="0" fontId="42" fillId="18" borderId="1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9" fontId="7" fillId="0" borderId="0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/>
    </xf>
    <xf numFmtId="0" fontId="9" fillId="3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177" fontId="11" fillId="2" borderId="0" xfId="0" applyNumberFormat="1" applyFont="1" applyFill="1" applyBorder="1" applyAlignment="1">
      <alignment vertical="center"/>
    </xf>
    <xf numFmtId="176" fontId="11" fillId="2" borderId="0" xfId="0" applyNumberFormat="1" applyFont="1" applyFill="1" applyBorder="1" applyAlignment="1"/>
    <xf numFmtId="177" fontId="12" fillId="2" borderId="0" xfId="0" applyNumberFormat="1" applyFont="1" applyFill="1" applyBorder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177" fontId="13" fillId="3" borderId="0" xfId="0" applyNumberFormat="1" applyFont="1" applyFill="1" applyBorder="1" applyAlignment="1">
      <alignment vertical="center"/>
    </xf>
    <xf numFmtId="178" fontId="13" fillId="3" borderId="0" xfId="0" applyNumberFormat="1" applyFont="1" applyFill="1" applyAlignment="1">
      <alignment horizontal="distributed" vertical="distributed"/>
    </xf>
    <xf numFmtId="0" fontId="3" fillId="3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181" fontId="15" fillId="3" borderId="0" xfId="0" applyNumberFormat="1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8" fillId="3" borderId="0" xfId="0" applyFont="1" applyFill="1" applyBorder="1" applyAlignment="1">
      <alignment vertical="center"/>
    </xf>
    <xf numFmtId="0" fontId="19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right" vertical="center"/>
    </xf>
    <xf numFmtId="0" fontId="22" fillId="3" borderId="2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28" fillId="3" borderId="5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9" fontId="29" fillId="3" borderId="1" xfId="0" applyNumberFormat="1" applyFont="1" applyFill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9" fontId="31" fillId="3" borderId="2" xfId="0" applyNumberFormat="1" applyFont="1" applyFill="1" applyBorder="1" applyAlignment="1">
      <alignment horizontal="center" vertical="center"/>
    </xf>
    <xf numFmtId="9" fontId="16" fillId="3" borderId="0" xfId="0" applyNumberFormat="1" applyFont="1" applyFill="1" applyBorder="1" applyAlignment="1">
      <alignment horizontal="center" vertical="center"/>
    </xf>
    <xf numFmtId="0" fontId="32" fillId="3" borderId="0" xfId="0" applyFont="1" applyFill="1" applyBorder="1" applyAlignment="1">
      <alignment vertical="center"/>
    </xf>
    <xf numFmtId="0" fontId="28" fillId="0" borderId="5" xfId="0" applyFont="1" applyBorder="1" applyAlignment="1">
      <alignment horizontal="righ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9" fontId="7" fillId="2" borderId="0" xfId="0" applyNumberFormat="1" applyFont="1" applyFill="1" applyBorder="1" applyAlignment="1">
      <alignment horizontal="center" vertical="center"/>
    </xf>
    <xf numFmtId="179" fontId="24" fillId="2" borderId="0" xfId="0" applyNumberFormat="1" applyFont="1" applyFill="1" applyBorder="1" applyAlignment="1">
      <alignment horizontal="center" vertical="center"/>
    </xf>
    <xf numFmtId="179" fontId="24" fillId="3" borderId="0" xfId="0" applyNumberFormat="1" applyFont="1" applyFill="1" applyBorder="1" applyAlignment="1">
      <alignment horizontal="center" vertical="center"/>
    </xf>
    <xf numFmtId="179" fontId="7" fillId="0" borderId="0" xfId="0" applyNumberFormat="1" applyFont="1" applyFill="1" applyBorder="1" applyAlignment="1">
      <alignment horizontal="center" vertical="center"/>
    </xf>
    <xf numFmtId="179" fontId="27" fillId="4" borderId="4" xfId="0" applyNumberFormat="1" applyFont="1" applyFill="1" applyBorder="1" applyAlignment="1">
      <alignment horizontal="center" vertical="center"/>
    </xf>
    <xf numFmtId="179" fontId="27" fillId="4" borderId="8" xfId="0" applyNumberFormat="1" applyFont="1" applyFill="1" applyBorder="1" applyAlignment="1">
      <alignment horizontal="center" vertical="center"/>
    </xf>
    <xf numFmtId="179" fontId="3" fillId="0" borderId="7" xfId="0" applyNumberFormat="1" applyFont="1" applyBorder="1" applyAlignment="1">
      <alignment horizontal="center" vertical="center"/>
    </xf>
    <xf numFmtId="180" fontId="2" fillId="0" borderId="7" xfId="0" applyNumberFormat="1" applyFont="1" applyFill="1" applyBorder="1" applyAlignment="1">
      <alignment horizontal="center" vertical="center"/>
    </xf>
    <xf numFmtId="9" fontId="2" fillId="0" borderId="7" xfId="0" applyNumberFormat="1" applyFont="1" applyFill="1" applyBorder="1" applyAlignment="1">
      <alignment horizontal="center" vertical="center"/>
    </xf>
    <xf numFmtId="179" fontId="3" fillId="0" borderId="7" xfId="0" applyNumberFormat="1" applyFont="1" applyFill="1" applyBorder="1" applyAlignment="1">
      <alignment horizontal="center" vertical="center"/>
    </xf>
    <xf numFmtId="0" fontId="33" fillId="3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3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ont>
        <b val="1"/>
        <i val="0"/>
        <strike val="0"/>
        <u val="none"/>
        <color rgb="FF00B050"/>
      </font>
    </dxf>
    <dxf>
      <font>
        <b val="1"/>
        <i val="0"/>
        <strike val="0"/>
        <u val="none"/>
        <color rgb="FFFFC000"/>
      </font>
    </dxf>
    <dxf>
      <font>
        <b val="1"/>
        <i val="0"/>
        <strike val="0"/>
        <u val="none"/>
        <color rgb="FFFF5151"/>
      </font>
    </dxf>
    <dxf>
      <font>
        <b val="1"/>
        <i val="0"/>
        <strike val="0"/>
        <u val="none"/>
        <color theme="7"/>
      </font>
    </dxf>
    <dxf>
      <fill>
        <gradientFill degree="90">
          <stop position="0">
            <color rgb="FFFCD0C3"/>
          </stop>
          <stop position="1">
            <color rgb="FFFCD0C3"/>
          </stop>
        </gradientFill>
      </fill>
    </dxf>
    <dxf>
      <fill>
        <gradientFill degree="90">
          <stop position="0">
            <color rgb="FFFFF8E5"/>
          </stop>
          <stop position="1">
            <color rgb="FFFFF8E5"/>
          </stop>
        </gradientFill>
      </fill>
    </dxf>
  </dxfs>
  <tableStyles count="0" defaultTableStyle="TableStyleMedium2" defaultPivotStyle="PivotStyleLight16"/>
  <colors>
    <mruColors>
      <color rgb="00455F76"/>
      <color rgb="00384D60"/>
      <color rgb="0000843B"/>
      <color rgb="00FFFFFF"/>
      <color rgb="00F6F8FA"/>
      <color rgb="00000000"/>
      <color rgb="004A769D"/>
      <color rgb="00FF6F6F"/>
      <color rgb="0000C658"/>
      <color rgb="00FF51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152671755725191"/>
          <c:y val="0.0961879432624113"/>
          <c:w val="0.958269720101781"/>
          <c:h val="0.834663120567376"/>
        </c:manualLayout>
      </c:layout>
      <c:doughnutChart>
        <c:varyColors val="1"/>
        <c:ser>
          <c:idx val="1"/>
          <c:order val="1"/>
          <c:spPr>
            <a:solidFill>
              <a:srgbClr val="FF6F6F"/>
            </a:solidFill>
          </c:spPr>
          <c:explosion val="0"/>
          <c:dPt>
            <c:idx val="0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explosion val="0"/>
            <c:spPr>
              <a:solidFill>
                <a:srgbClr val="FF6F6F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'1'!$AK$13:$AK$31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6"/>
      </c:doughnutChart>
      <c:doughnutChart>
        <c:varyColors val="1"/>
        <c:ser>
          <c:idx val="0"/>
          <c:order val="0"/>
          <c:explosion val="0"/>
          <c:dPt>
            <c:idx val="0"/>
            <c:bubble3D val="0"/>
            <c:explosion val="0"/>
            <c:spPr>
              <a:noFill/>
              <a:ln w="9525">
                <a:noFill/>
              </a:ln>
            </c:spPr>
          </c:dPt>
          <c:dPt>
            <c:idx val="1"/>
            <c:bubble3D val="0"/>
            <c:explosion val="0"/>
            <c:spPr>
              <a:solidFill>
                <a:srgbClr val="FDF6F8">
                  <a:alpha val="56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'1'!$I$15:$J$15</c:f>
              <c:numCache>
                <c:formatCode>0%</c:formatCode>
                <c:ptCount val="2"/>
                <c:pt idx="0">
                  <c:v>0.428571428571429</c:v>
                </c:pt>
                <c:pt idx="1">
                  <c:v>0.571428571428571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8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6350" cap="flat" cmpd="sng" algn="ctr">
      <a:noFill/>
      <a:prstDash val="solid"/>
      <a:round/>
    </a:ln>
  </c:spPr>
  <c:txPr>
    <a:bodyPr rot="0" wrap="square" anchor="ctr" anchorCtr="1"/>
    <a:lstStyle/>
    <a:p>
      <a:pPr>
        <a:defRPr lang="zh-CN" sz="1000" b="0" i="0" u="none" strike="noStrike" baseline="0">
          <a:solidFill>
            <a:srgbClr val="000000">
              <a:alpha val="100000"/>
            </a:srgbClr>
          </a:solidFill>
          <a:latin typeface="思源黑体 Bold" panose="020B0800000000000000" pitchFamily="2" charset="-122"/>
          <a:ea typeface="思源黑体 Bold" panose="020B0800000000000000" pitchFamily="2" charset="-122"/>
          <a:cs typeface="思源黑体 Bold" panose="020B0800000000000000" pitchFamily="2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152671755725191"/>
          <c:y val="0.0961879432624113"/>
          <c:w val="0.958269720101781"/>
          <c:h val="0.834663120567376"/>
        </c:manualLayout>
      </c:layout>
      <c:doughnutChart>
        <c:varyColors val="1"/>
        <c:ser>
          <c:idx val="1"/>
          <c:order val="1"/>
          <c:spPr>
            <a:solidFill>
              <a:srgbClr val="00B050"/>
            </a:solidFill>
          </c:spPr>
          <c:explosion val="0"/>
          <c:dPt>
            <c:idx val="0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explosion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'1'!$AK$13:$AK$31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6"/>
      </c:doughnutChart>
      <c:doughnutChart>
        <c:varyColors val="1"/>
        <c:ser>
          <c:idx val="0"/>
          <c:order val="0"/>
          <c:explosion val="0"/>
          <c:dPt>
            <c:idx val="0"/>
            <c:bubble3D val="0"/>
            <c:explosion val="0"/>
            <c:spPr>
              <a:noFill/>
              <a:ln w="9525">
                <a:noFill/>
              </a:ln>
            </c:spPr>
          </c:dPt>
          <c:dPt>
            <c:idx val="1"/>
            <c:bubble3D val="0"/>
            <c:explosion val="0"/>
            <c:spPr>
              <a:solidFill>
                <a:srgbClr val="FAEFF2">
                  <a:alpha val="56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'1'!$I$16:$J$16</c:f>
              <c:numCache>
                <c:formatCode>0%</c:formatCode>
                <c:ptCount val="2"/>
                <c:pt idx="0">
                  <c:v>0.285714285714286</c:v>
                </c:pt>
                <c:pt idx="1">
                  <c:v>0.714285714285714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9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6350" cap="flat" cmpd="sng" algn="ctr">
      <a:noFill/>
      <a:prstDash val="solid"/>
      <a:round/>
    </a:ln>
  </c:spPr>
  <c:txPr>
    <a:bodyPr rot="0" wrap="square" anchor="ctr" anchorCtr="1"/>
    <a:lstStyle/>
    <a:p>
      <a:pPr>
        <a:defRPr lang="zh-CN" sz="1000" b="0" i="0" u="none" strike="noStrike" baseline="0">
          <a:solidFill>
            <a:srgbClr val="000000">
              <a:alpha val="100000"/>
            </a:srgbClr>
          </a:solidFill>
          <a:latin typeface="思源黑体 Bold" panose="020B0800000000000000" pitchFamily="2" charset="-122"/>
          <a:ea typeface="思源黑体 Bold" panose="020B0800000000000000" pitchFamily="2" charset="-122"/>
          <a:cs typeface="思源黑体 Bold" panose="020B0800000000000000" pitchFamily="2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152671755725191"/>
          <c:y val="0.0961879432624113"/>
          <c:w val="0.958269720101781"/>
          <c:h val="0.834663120567376"/>
        </c:manualLayout>
      </c:layout>
      <c:doughnutChart>
        <c:varyColors val="1"/>
        <c:ser>
          <c:idx val="1"/>
          <c:order val="1"/>
          <c:spPr>
            <a:solidFill>
              <a:srgbClr val="FFC000"/>
            </a:solidFill>
          </c:spPr>
          <c:explosion val="0"/>
          <c:dPt>
            <c:idx val="0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explosion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'1'!$AK$13:$AK$31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6"/>
      </c:doughnutChart>
      <c:doughnutChart>
        <c:varyColors val="1"/>
        <c:ser>
          <c:idx val="0"/>
          <c:order val="0"/>
          <c:explosion val="0"/>
          <c:dPt>
            <c:idx val="0"/>
            <c:bubble3D val="0"/>
            <c:explosion val="0"/>
            <c:spPr>
              <a:noFill/>
              <a:ln w="9525">
                <a:noFill/>
              </a:ln>
            </c:spPr>
          </c:dPt>
          <c:dPt>
            <c:idx val="1"/>
            <c:bubble3D val="0"/>
            <c:explosion val="0"/>
            <c:spPr>
              <a:solidFill>
                <a:srgbClr val="FAEFF2">
                  <a:alpha val="56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'1'!$I$17:$J$17</c:f>
              <c:numCache>
                <c:formatCode>0%</c:formatCode>
                <c:ptCount val="2"/>
                <c:pt idx="0">
                  <c:v>0.285714285714286</c:v>
                </c:pt>
                <c:pt idx="1">
                  <c:v>0.714285714285714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6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6350" cap="flat" cmpd="sng" algn="ctr">
      <a:noFill/>
      <a:prstDash val="solid"/>
      <a:round/>
    </a:ln>
  </c:spPr>
  <c:txPr>
    <a:bodyPr rot="0" wrap="square" anchor="ctr" anchorCtr="1"/>
    <a:lstStyle/>
    <a:p>
      <a:pPr>
        <a:defRPr lang="zh-CN" sz="1000" b="0" i="0" u="none" strike="noStrike" baseline="0">
          <a:solidFill>
            <a:srgbClr val="000000">
              <a:alpha val="100000"/>
            </a:srgbClr>
          </a:solidFill>
          <a:latin typeface="思源黑体 Bold" panose="020B0800000000000000" pitchFamily="2" charset="-122"/>
          <a:ea typeface="思源黑体 Bold" panose="020B0800000000000000" pitchFamily="2" charset="-122"/>
          <a:cs typeface="思源黑体 Bold" panose="020B0800000000000000" pitchFamily="2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黑体 Bold" panose="020B0800000000000000" pitchFamily="2" charset="-122"/>
                <a:ea typeface="思源黑体 Bold" panose="020B0800000000000000" pitchFamily="2" charset="-122"/>
                <a:cs typeface="思源黑体 Bold" panose="020B0800000000000000" pitchFamily="2" charset="-122"/>
                <a:sym typeface="思源黑体 Bold" panose="020B0800000000000000" pitchFamily="2" charset="-122"/>
              </a:defRPr>
            </a:pPr>
            <a:r>
              <a:rPr sz="1400" b="1">
                <a:latin typeface="思源黑体 Bold" panose="020B0800000000000000" pitchFamily="2" charset="-122"/>
                <a:ea typeface="思源黑体 Bold" panose="020B0800000000000000" pitchFamily="2" charset="-122"/>
                <a:cs typeface="思源黑体 Bold" panose="020B0800000000000000" pitchFamily="2" charset="-122"/>
                <a:sym typeface="思源黑体 Bold" panose="020B0800000000000000" pitchFamily="2" charset="-122"/>
              </a:rPr>
              <a:t>计划数数据对比</a:t>
            </a:r>
            <a:endParaRPr sz="1400" b="1" i="0" u="none" strike="noStrike" baseline="0">
              <a:solidFill>
                <a:srgbClr val="595959">
                  <a:alpha val="100000"/>
                </a:srgbClr>
              </a:solidFill>
              <a:latin typeface="思源黑体 Bold" panose="020B0800000000000000" pitchFamily="2" charset="-122"/>
              <a:ea typeface="思源黑体 Bold" panose="020B0800000000000000" pitchFamily="2" charset="-122"/>
              <a:cs typeface="思源黑体 Bold" panose="020B0800000000000000" pitchFamily="2" charset="-122"/>
              <a:sym typeface="思源黑体 Bold" panose="020B0800000000000000" pitchFamily="2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321772639691715"/>
          <c:y val="0.216509268975166"/>
          <c:w val="0.661849710982659"/>
          <c:h val="0.7681007345225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plosion val="0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explosion val="0"/>
            <c:spPr>
              <a:blipFill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explosion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思源黑体 Bold" panose="020B0800000000000000" pitchFamily="2" charset="-122"/>
                    <a:ea typeface="思源黑体 Bold" panose="020B0800000000000000" pitchFamily="2" charset="-122"/>
                    <a:cs typeface="思源黑体 Bold" panose="020B0800000000000000" pitchFamily="2" charset="-122"/>
                    <a:sym typeface="思源黑体 Bold" panose="020B0800000000000000" pitchFamily="2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'1'!$D$15:$D$17</c:f>
              <c:strCache>
                <c:ptCount val="3"/>
                <c:pt idx="0">
                  <c:v>紧急计划</c:v>
                </c:pt>
                <c:pt idx="1">
                  <c:v>重要计划</c:v>
                </c:pt>
                <c:pt idx="2">
                  <c:v>日常计划</c:v>
                </c:pt>
              </c:strCache>
            </c:strRef>
          </c:cat>
          <c:val>
            <c:numRef>
              <c:f>'1'!$G$15:$G$17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7"/>
        <c:overlap val="0"/>
        <c:axId val="633530719"/>
        <c:axId val="499694865"/>
      </c:barChart>
      <c:catAx>
        <c:axId val="633530719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黑体 Bold" panose="020B0800000000000000" pitchFamily="2" charset="-122"/>
                <a:ea typeface="思源黑体 Bold" panose="020B0800000000000000" pitchFamily="2" charset="-122"/>
                <a:cs typeface="思源黑体 Bold" panose="020B0800000000000000" pitchFamily="2" charset="-122"/>
                <a:sym typeface="思源黑体 Bold" panose="020B0800000000000000" pitchFamily="2" charset="-122"/>
              </a:defRPr>
            </a:pPr>
          </a:p>
        </c:txPr>
        <c:crossAx val="499694865"/>
        <c:crosses val="autoZero"/>
        <c:auto val="1"/>
        <c:lblAlgn val="ctr"/>
        <c:lblOffset val="100"/>
        <c:noMultiLvlLbl val="0"/>
      </c:catAx>
      <c:valAx>
        <c:axId val="499694865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rgbClr val="595959">
                    <a:alpha val="100000"/>
                  </a:srgbClr>
                </a:solidFill>
                <a:latin typeface="思源黑体 Bold" panose="020B0800000000000000" pitchFamily="2" charset="-122"/>
                <a:ea typeface="思源黑体 Bold" panose="020B0800000000000000" pitchFamily="2" charset="-122"/>
                <a:cs typeface="思源黑体 Bold" panose="020B0800000000000000" pitchFamily="2" charset="-122"/>
                <a:sym typeface="思源黑体 Bold" panose="020B0800000000000000" pitchFamily="2" charset="-122"/>
              </a:defRPr>
            </a:pPr>
          </a:p>
        </c:txPr>
        <c:crossAx val="63353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6350" cap="flat" cmpd="sng" algn="ctr">
      <a:noFill/>
      <a:prstDash val="solid"/>
      <a:round/>
    </a:ln>
  </c:spPr>
  <c:txPr>
    <a:bodyPr wrap="square"/>
    <a:lstStyle/>
    <a:p>
      <a:pPr>
        <a:defRPr lang="zh-CN" b="1">
          <a:latin typeface="思源黑体 Bold" panose="020B0800000000000000" pitchFamily="2" charset="-122"/>
          <a:ea typeface="思源黑体 Bold" panose="020B0800000000000000" pitchFamily="2" charset="-122"/>
          <a:cs typeface="思源黑体 Bold" panose="020B0800000000000000" pitchFamily="2" charset="-122"/>
          <a:sym typeface="思源黑体 Bold" panose="020B0800000000000000" pitchFamily="2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251460</xdr:colOff>
      <xdr:row>3</xdr:row>
      <xdr:rowOff>86360</xdr:rowOff>
    </xdr:from>
    <xdr:to>
      <xdr:col>14</xdr:col>
      <xdr:colOff>274320</xdr:colOff>
      <xdr:row>10</xdr:row>
      <xdr:rowOff>116840</xdr:rowOff>
    </xdr:to>
    <xdr:grpSp>
      <xdr:nvGrpSpPr>
        <xdr:cNvPr id="1156" name="组合 17"/>
        <xdr:cNvGrpSpPr/>
      </xdr:nvGrpSpPr>
      <xdr:grpSpPr>
        <a:xfrm>
          <a:off x="3053080" y="886460"/>
          <a:ext cx="1377315" cy="1706245"/>
          <a:chOff x="4035" y="2053"/>
          <a:chExt cx="2109" cy="2550"/>
        </a:xfrm>
      </xdr:grpSpPr>
      <xdr:grpSp>
        <xdr:nvGrpSpPr>
          <xdr:cNvPr id="1157" name="组合 18"/>
          <xdr:cNvGrpSpPr/>
        </xdr:nvGrpSpPr>
        <xdr:grpSpPr>
          <a:xfrm>
            <a:off x="4035" y="2053"/>
            <a:ext cx="2109" cy="2550"/>
            <a:chOff x="4167" y="1873"/>
            <a:chExt cx="2111" cy="2550"/>
          </a:xfrm>
        </xdr:grpSpPr>
        <xdr:graphicFrame>
          <xdr:nvGraphicFramePr>
            <xdr:cNvPr id="1158" name="图表 19"/>
            <xdr:cNvGraphicFramePr/>
          </xdr:nvGraphicFramePr>
          <xdr:xfrm>
            <a:off x="4167" y="1873"/>
            <a:ext cx="2111" cy="25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textlink="$I$15">
          <xdr:nvSpPr>
            <xdr:cNvPr id="2" name="文本框 20"/>
            <xdr:cNvSpPr txBox="1"/>
          </xdr:nvSpPr>
          <xdr:spPr>
            <a:xfrm>
              <a:off x="4698" y="3257"/>
              <a:ext cx="1036" cy="502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lt1"/>
                  </a:solidFill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fld id="{0CDC3403-CF28-4743-9DF3-590B9F3BC0CE}" type="TxLink">
                <a:rPr lang="zh-CN" altLang="en-US" sz="1400">
                  <a:solidFill>
                    <a:srgbClr xmlns:mc="http://schemas.openxmlformats.org/markup-compatibility/2006" xmlns:a14="http://schemas.microsoft.com/office/drawing/2010/main" val="000000" mc:Ignorable="a14" a14:legacySpreadsheetColorIndex="8"/>
                  </a:solidFill>
                  <a:latin typeface="思源黑体 Bold" panose="020B0800000000000000" pitchFamily="2" charset="-122"/>
                  <a:ea typeface="思源黑体 Bold" panose="020B0800000000000000" pitchFamily="2" charset="-122"/>
                  <a:cs typeface="思源黑体 Bold" panose="020B0800000000000000" pitchFamily="2" charset="-122"/>
                  <a:sym typeface="思源黑体 Bold" panose="020B0800000000000000" pitchFamily="2" charset="-122"/>
                </a:rPr>
              </a:fld>
              <a:endParaRPr lang="zh-CN" altLang="en-US" sz="14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思源黑体 Bold" panose="020B0800000000000000" pitchFamily="2" charset="-122"/>
                <a:ea typeface="思源黑体 Bold" panose="020B0800000000000000" pitchFamily="2" charset="-122"/>
                <a:cs typeface="思源黑体 Bold" panose="020B0800000000000000" pitchFamily="2" charset="-122"/>
                <a:sym typeface="思源黑体 Bold" panose="020B0800000000000000" pitchFamily="2" charset="-122"/>
              </a:endParaRPr>
            </a:p>
          </xdr:txBody>
        </xdr:sp>
      </xdr:grpSp>
      <xdr:sp>
        <xdr:nvSpPr>
          <xdr:cNvPr id="3" name="文本框 21"/>
          <xdr:cNvSpPr txBox="1"/>
        </xdr:nvSpPr>
        <xdr:spPr>
          <a:xfrm>
            <a:off x="4358" y="2975"/>
            <a:ext cx="1436" cy="52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solidFill>
                  <a:schemeClr val="bg1">
                    <a:lumMod val="50000"/>
                  </a:schemeClr>
                </a:solidFill>
                <a:latin typeface="思源黑体 Bold" panose="020B0800000000000000" pitchFamily="2" charset="-122"/>
                <a:ea typeface="思源黑体 Bold" panose="020B0800000000000000" pitchFamily="2" charset="-122"/>
              </a:rPr>
              <a:t>紧急计划</a:t>
            </a:r>
            <a:endParaRPr lang="en-US" altLang="zh-CN" sz="1200">
              <a:solidFill>
                <a:schemeClr val="bg1">
                  <a:lumMod val="50000"/>
                </a:schemeClr>
              </a:solidFill>
              <a:latin typeface="思源黑体 Bold" panose="020B0800000000000000" pitchFamily="2" charset="-122"/>
              <a:ea typeface="思源黑体 Bold" panose="020B0800000000000000" pitchFamily="2" charset="-122"/>
            </a:endParaRPr>
          </a:p>
        </xdr:txBody>
      </xdr:sp>
    </xdr:grpSp>
    <xdr:clientData/>
  </xdr:twoCellAnchor>
  <xdr:twoCellAnchor>
    <xdr:from>
      <xdr:col>15</xdr:col>
      <xdr:colOff>194945</xdr:colOff>
      <xdr:row>3</xdr:row>
      <xdr:rowOff>78740</xdr:rowOff>
    </xdr:from>
    <xdr:to>
      <xdr:col>16</xdr:col>
      <xdr:colOff>682625</xdr:colOff>
      <xdr:row>10</xdr:row>
      <xdr:rowOff>109220</xdr:rowOff>
    </xdr:to>
    <xdr:grpSp>
      <xdr:nvGrpSpPr>
        <xdr:cNvPr id="1161" name="组合 22"/>
        <xdr:cNvGrpSpPr/>
      </xdr:nvGrpSpPr>
      <xdr:grpSpPr>
        <a:xfrm>
          <a:off x="5273675" y="878840"/>
          <a:ext cx="1334135" cy="1706245"/>
          <a:chOff x="4035" y="2053"/>
          <a:chExt cx="2109" cy="2550"/>
        </a:xfrm>
      </xdr:grpSpPr>
      <xdr:grpSp>
        <xdr:nvGrpSpPr>
          <xdr:cNvPr id="1162" name="组合 23"/>
          <xdr:cNvGrpSpPr/>
        </xdr:nvGrpSpPr>
        <xdr:grpSpPr>
          <a:xfrm>
            <a:off x="4035" y="2053"/>
            <a:ext cx="2109" cy="2550"/>
            <a:chOff x="4167" y="1873"/>
            <a:chExt cx="2111" cy="2550"/>
          </a:xfrm>
        </xdr:grpSpPr>
        <xdr:graphicFrame>
          <xdr:nvGraphicFramePr>
            <xdr:cNvPr id="1163" name="图表 24"/>
            <xdr:cNvGraphicFramePr/>
          </xdr:nvGraphicFramePr>
          <xdr:xfrm>
            <a:off x="4167" y="1873"/>
            <a:ext cx="2111" cy="25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textlink="$I$16">
          <xdr:nvSpPr>
            <xdr:cNvPr id="4" name="文本框 25"/>
            <xdr:cNvSpPr txBox="1"/>
          </xdr:nvSpPr>
          <xdr:spPr>
            <a:xfrm>
              <a:off x="4695" y="3257"/>
              <a:ext cx="1043" cy="502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lt1"/>
                  </a:solidFill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fld id="{E318FB55-E104-4D21-A182-BC4C3807068A}" type="TxLink">
                <a:rPr lang="zh-CN" altLang="en-US" sz="1400">
                  <a:solidFill>
                    <a:srgbClr xmlns:mc="http://schemas.openxmlformats.org/markup-compatibility/2006" xmlns:a14="http://schemas.microsoft.com/office/drawing/2010/main" val="000000" mc:Ignorable="a14" a14:legacySpreadsheetColorIndex="8"/>
                  </a:solidFill>
                  <a:latin typeface="思源黑体 Bold" panose="020B0800000000000000" pitchFamily="2" charset="-122"/>
                  <a:ea typeface="思源黑体 Bold" panose="020B0800000000000000" pitchFamily="2" charset="-122"/>
                  <a:cs typeface="思源黑体 Bold" panose="020B0800000000000000" pitchFamily="2" charset="-122"/>
                  <a:sym typeface="思源黑体 Bold" panose="020B0800000000000000" pitchFamily="2" charset="-122"/>
                </a:rPr>
              </a:fld>
              <a:endParaRPr lang="zh-CN" altLang="en-US" sz="14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思源黑体 Bold" panose="020B0800000000000000" pitchFamily="2" charset="-122"/>
                <a:ea typeface="思源黑体 Bold" panose="020B0800000000000000" pitchFamily="2" charset="-122"/>
                <a:cs typeface="思源黑体 Bold" panose="020B0800000000000000" pitchFamily="2" charset="-122"/>
                <a:sym typeface="思源黑体 Bold" panose="020B0800000000000000" pitchFamily="2" charset="-122"/>
              </a:endParaRPr>
            </a:p>
          </xdr:txBody>
        </xdr:sp>
      </xdr:grpSp>
      <xdr:sp>
        <xdr:nvSpPr>
          <xdr:cNvPr id="5" name="文本框 26"/>
          <xdr:cNvSpPr txBox="1"/>
        </xdr:nvSpPr>
        <xdr:spPr>
          <a:xfrm>
            <a:off x="4383" y="2975"/>
            <a:ext cx="1387" cy="52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solidFill>
                  <a:schemeClr val="bg1">
                    <a:lumMod val="50000"/>
                  </a:schemeClr>
                </a:solidFill>
                <a:latin typeface="思源黑体 Bold" panose="020B0800000000000000" pitchFamily="2" charset="-122"/>
                <a:ea typeface="思源黑体 Bold" panose="020B0800000000000000" pitchFamily="2" charset="-122"/>
              </a:rPr>
              <a:t>重要计划</a:t>
            </a:r>
            <a:endParaRPr lang="zh-CN" altLang="en-US" sz="1200">
              <a:solidFill>
                <a:schemeClr val="bg1">
                  <a:lumMod val="50000"/>
                </a:schemeClr>
              </a:solidFill>
              <a:latin typeface="思源黑体 Bold" panose="020B0800000000000000" pitchFamily="2" charset="-122"/>
              <a:ea typeface="思源黑体 Bold" panose="020B0800000000000000" pitchFamily="2" charset="-122"/>
            </a:endParaRPr>
          </a:p>
        </xdr:txBody>
      </xdr:sp>
    </xdr:grpSp>
    <xdr:clientData/>
  </xdr:twoCellAnchor>
  <xdr:twoCellAnchor>
    <xdr:from>
      <xdr:col>17</xdr:col>
      <xdr:colOff>656590</xdr:colOff>
      <xdr:row>3</xdr:row>
      <xdr:rowOff>86360</xdr:rowOff>
    </xdr:from>
    <xdr:to>
      <xdr:col>19</xdr:col>
      <xdr:colOff>76835</xdr:colOff>
      <xdr:row>10</xdr:row>
      <xdr:rowOff>116840</xdr:rowOff>
    </xdr:to>
    <xdr:grpSp>
      <xdr:nvGrpSpPr>
        <xdr:cNvPr id="1166" name="组合 27"/>
        <xdr:cNvGrpSpPr/>
      </xdr:nvGrpSpPr>
      <xdr:grpSpPr>
        <a:xfrm>
          <a:off x="7445375" y="886460"/>
          <a:ext cx="1452245" cy="1706245"/>
          <a:chOff x="4035" y="2053"/>
          <a:chExt cx="2109" cy="2550"/>
        </a:xfrm>
      </xdr:grpSpPr>
      <xdr:grpSp>
        <xdr:nvGrpSpPr>
          <xdr:cNvPr id="1167" name="组合 28"/>
          <xdr:cNvGrpSpPr/>
        </xdr:nvGrpSpPr>
        <xdr:grpSpPr>
          <a:xfrm>
            <a:off x="4035" y="2053"/>
            <a:ext cx="2109" cy="2550"/>
            <a:chOff x="4167" y="1873"/>
            <a:chExt cx="2111" cy="2550"/>
          </a:xfrm>
        </xdr:grpSpPr>
        <xdr:graphicFrame>
          <xdr:nvGraphicFramePr>
            <xdr:cNvPr id="1168" name="图表 29"/>
            <xdr:cNvGraphicFramePr/>
          </xdr:nvGraphicFramePr>
          <xdr:xfrm>
            <a:off x="4167" y="1873"/>
            <a:ext cx="2111" cy="25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textlink="$I$17">
          <xdr:nvSpPr>
            <xdr:cNvPr id="6" name="文本框 30"/>
            <xdr:cNvSpPr txBox="1"/>
          </xdr:nvSpPr>
          <xdr:spPr>
            <a:xfrm>
              <a:off x="4695" y="3257"/>
              <a:ext cx="1043" cy="502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lt1"/>
                  </a:solidFill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fld id="{198B5DCD-5C89-4335-9EF8-9C30B3202EB6}" type="TxLink">
                <a:rPr lang="zh-CN" altLang="en-US" sz="1400">
                  <a:solidFill>
                    <a:srgbClr xmlns:mc="http://schemas.openxmlformats.org/markup-compatibility/2006" xmlns:a14="http://schemas.microsoft.com/office/drawing/2010/main" val="000000" mc:Ignorable="a14" a14:legacySpreadsheetColorIndex="8"/>
                  </a:solidFill>
                  <a:latin typeface="思源黑体 Bold" panose="020B0800000000000000" pitchFamily="2" charset="-122"/>
                  <a:ea typeface="思源黑体 Bold" panose="020B0800000000000000" pitchFamily="2" charset="-122"/>
                  <a:cs typeface="思源黑体 Bold" panose="020B0800000000000000" pitchFamily="2" charset="-122"/>
                  <a:sym typeface="思源黑体 Bold" panose="020B0800000000000000" pitchFamily="2" charset="-122"/>
                </a:rPr>
              </a:fld>
              <a:endParaRPr lang="zh-CN" altLang="en-US" sz="14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思源黑体 Bold" panose="020B0800000000000000" pitchFamily="2" charset="-122"/>
                <a:ea typeface="思源黑体 Bold" panose="020B0800000000000000" pitchFamily="2" charset="-122"/>
                <a:cs typeface="思源黑体 Bold" panose="020B0800000000000000" pitchFamily="2" charset="-122"/>
                <a:sym typeface="思源黑体 Bold" panose="020B0800000000000000" pitchFamily="2" charset="-122"/>
              </a:endParaRPr>
            </a:p>
          </xdr:txBody>
        </xdr:sp>
      </xdr:grpSp>
      <xdr:sp>
        <xdr:nvSpPr>
          <xdr:cNvPr id="7" name="文本框 31"/>
          <xdr:cNvSpPr txBox="1"/>
        </xdr:nvSpPr>
        <xdr:spPr>
          <a:xfrm>
            <a:off x="4382" y="2975"/>
            <a:ext cx="1377" cy="52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solidFill>
                  <a:schemeClr val="bg1">
                    <a:lumMod val="50000"/>
                  </a:schemeClr>
                </a:solidFill>
                <a:latin typeface="思源黑体 Bold" panose="020B0800000000000000" pitchFamily="2" charset="-122"/>
                <a:ea typeface="思源黑体 Bold" panose="020B0800000000000000" pitchFamily="2" charset="-122"/>
              </a:rPr>
              <a:t>日常计划</a:t>
            </a:r>
            <a:endParaRPr lang="zh-CN" altLang="en-US" sz="1200">
              <a:solidFill>
                <a:schemeClr val="bg1">
                  <a:lumMod val="50000"/>
                </a:schemeClr>
              </a:solidFill>
              <a:latin typeface="思源黑体 Bold" panose="020B0800000000000000" pitchFamily="2" charset="-122"/>
              <a:ea typeface="思源黑体 Bold" panose="020B0800000000000000" pitchFamily="2" charset="-122"/>
            </a:endParaRPr>
          </a:p>
        </xdr:txBody>
      </xdr:sp>
    </xdr:grpSp>
    <xdr:clientData/>
  </xdr:twoCellAnchor>
  <xdr:twoCellAnchor>
    <xdr:from>
      <xdr:col>19</xdr:col>
      <xdr:colOff>607060</xdr:colOff>
      <xdr:row>2</xdr:row>
      <xdr:rowOff>147955</xdr:rowOff>
    </xdr:from>
    <xdr:to>
      <xdr:col>22</xdr:col>
      <xdr:colOff>683260</xdr:colOff>
      <xdr:row>10</xdr:row>
      <xdr:rowOff>203835</xdr:rowOff>
    </xdr:to>
    <xdr:graphicFrame>
      <xdr:nvGraphicFramePr>
        <xdr:cNvPr id="1171" name="图表 8"/>
        <xdr:cNvGraphicFramePr/>
      </xdr:nvGraphicFramePr>
      <xdr:xfrm>
        <a:off x="9427845" y="800100"/>
        <a:ext cx="2920365" cy="187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31115</xdr:colOff>
      <xdr:row>0</xdr:row>
      <xdr:rowOff>1905</xdr:rowOff>
    </xdr:from>
    <xdr:to>
      <xdr:col>14</xdr:col>
      <xdr:colOff>456565</xdr:colOff>
      <xdr:row>79</xdr:row>
      <xdr:rowOff>141605</xdr:rowOff>
    </xdr:to>
    <xdr:grpSp>
      <xdr:nvGrpSpPr>
        <xdr:cNvPr id="9457" name="组合 1"/>
        <xdr:cNvGrpSpPr/>
      </xdr:nvGrpSpPr>
      <xdr:grpSpPr>
        <a:xfrm>
          <a:off x="31115" y="1905"/>
          <a:ext cx="11042650" cy="13684250"/>
          <a:chOff x="1929" y="700"/>
          <a:chExt cx="15762" cy="21550"/>
        </a:xfrm>
      </xdr:grpSpPr>
      <xdr:sp>
        <xdr:nvSpPr>
          <xdr:cNvPr id="2" name="矩形 1"/>
          <xdr:cNvSpPr/>
        </xdr:nvSpPr>
        <xdr:spPr>
          <a:xfrm>
            <a:off x="2015" y="700"/>
            <a:ext cx="15676" cy="2155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127000" sx="101000" sy="101000" algn="ctr" rotWithShape="0">
              <a:schemeClr val="bg1">
                <a:lumMod val="75000"/>
                <a:alpha val="3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pic>
        <xdr:nvPicPr>
          <xdr:cNvPr id="9459" name="图片 3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2612" y="7630"/>
            <a:ext cx="5350" cy="1847"/>
          </a:xfrm>
          <a:prstGeom prst="rect">
            <a:avLst/>
          </a:prstGeom>
          <a:noFill/>
          <a:ln w="9525">
            <a:noFill/>
          </a:ln>
        </xdr:spPr>
      </xdr:pic>
      <xdr:grpSp>
        <xdr:nvGrpSpPr>
          <xdr:cNvPr id="9460" name="组合 102"/>
          <xdr:cNvGrpSpPr/>
        </xdr:nvGrpSpPr>
        <xdr:grpSpPr>
          <a:xfrm>
            <a:off x="1929" y="1552"/>
            <a:ext cx="7686" cy="1159"/>
            <a:chOff x="-48" y="701"/>
            <a:chExt cx="6845" cy="1248"/>
          </a:xfrm>
        </xdr:grpSpPr>
        <xdr:sp>
          <xdr:nvSpPr>
            <xdr:cNvPr id="3" name="矩形 5"/>
            <xdr:cNvSpPr/>
          </xdr:nvSpPr>
          <xdr:spPr>
            <a:xfrm>
              <a:off x="-48" y="717"/>
              <a:ext cx="170" cy="737"/>
            </a:xfrm>
            <a:prstGeom prst="rect">
              <a:avLst/>
            </a:prstGeom>
            <a:solidFill>
              <a:srgbClr val="FF283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4" name="文本框 6"/>
            <xdr:cNvSpPr txBox="1"/>
          </xdr:nvSpPr>
          <xdr:spPr>
            <a:xfrm>
              <a:off x="166" y="701"/>
              <a:ext cx="6631" cy="1036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表格</a:t>
              </a:r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模板使用说明</a:t>
              </a:r>
              <a:endParaRPr lang="en-US" altLang="zh-CN" sz="2600" kern="100"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5" name="文本框 7"/>
            <xdr:cNvSpPr txBox="1"/>
          </xdr:nvSpPr>
          <xdr:spPr>
            <a:xfrm>
              <a:off x="74" y="1481"/>
              <a:ext cx="5912" cy="4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（本页为说明页，用户使用模板时可删除本页内容）</a:t>
              </a:r>
              <a:endPara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9464" name="组合 8"/>
          <xdr:cNvGrpSpPr/>
        </xdr:nvGrpSpPr>
        <xdr:grpSpPr>
          <a:xfrm>
            <a:off x="2453" y="2975"/>
            <a:ext cx="5363" cy="1090"/>
            <a:chOff x="1212" y="2209"/>
            <a:chExt cx="4839" cy="1158"/>
          </a:xfrm>
        </xdr:grpSpPr>
        <xdr:sp>
          <xdr:nvSpPr>
            <xdr:cNvPr id="6" name="文本框 9"/>
            <xdr:cNvSpPr txBox="1"/>
          </xdr:nvSpPr>
          <xdr:spPr>
            <a:xfrm>
              <a:off x="1212" y="2209"/>
              <a:ext cx="1555" cy="115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01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7" name="文本框 10"/>
            <xdr:cNvSpPr txBox="1"/>
          </xdr:nvSpPr>
          <xdr:spPr>
            <a:xfrm>
              <a:off x="2218" y="2404"/>
              <a:ext cx="3833" cy="7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>
                <a:buClrTx/>
                <a:buSzTx/>
                <a:buFontTx/>
              </a:pPr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基础操作</a:t>
              </a:r>
              <a:r>
                <a:rPr lang="zh-CN" altLang="en-US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指南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cxnSp>
        <xdr:nvCxnSpPr>
          <xdr:cNvPr id="8" name="直接连接符 11"/>
          <xdr:cNvCxnSpPr/>
        </xdr:nvCxnSpPr>
        <xdr:spPr>
          <a:xfrm>
            <a:off x="10789" y="3893"/>
            <a:ext cx="0" cy="14467"/>
          </a:xfrm>
          <a:prstGeom prst="line">
            <a:avLst/>
          </a:prstGeom>
          <a:ln w="9525">
            <a:solidFill>
              <a:srgbClr val="222222">
                <a:alpha val="8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9476" name="组合 20"/>
          <xdr:cNvGrpSpPr/>
        </xdr:nvGrpSpPr>
        <xdr:grpSpPr>
          <a:xfrm>
            <a:off x="2167" y="12053"/>
            <a:ext cx="14332" cy="6310"/>
            <a:chOff x="98" y="11746"/>
            <a:chExt cx="12959" cy="6646"/>
          </a:xfrm>
        </xdr:grpSpPr>
        <xdr:grpSp>
          <xdr:nvGrpSpPr>
            <xdr:cNvPr id="9480" name="组合 69"/>
            <xdr:cNvGrpSpPr/>
          </xdr:nvGrpSpPr>
          <xdr:grpSpPr>
            <a:xfrm>
              <a:off x="98" y="11746"/>
              <a:ext cx="8067" cy="6646"/>
              <a:chOff x="-1158" y="4496"/>
              <a:chExt cx="8039" cy="6718"/>
            </a:xfrm>
          </xdr:grpSpPr>
          <xdr:sp>
            <xdr:nvSpPr>
              <xdr:cNvPr id="18" name="文本框 27"/>
              <xdr:cNvSpPr txBox="1"/>
            </xdr:nvSpPr>
            <xdr:spPr>
              <a:xfrm>
                <a:off x="-1158" y="4496"/>
                <a:ext cx="1996" cy="377"/>
              </a:xfrm>
              <a:prstGeom prst="rect">
                <a:avLst/>
              </a:prstGeom>
              <a:noFill/>
              <a:ln>
                <a:solidFill>
                  <a:schemeClr val="bg1">
                    <a:lumMod val="85000"/>
                  </a:schemeClr>
                </a:solidFill>
              </a:ln>
            </xdr:spPr>
            <xdr:txBody>
              <a:bodyPr wrap="square" rtlCol="0" anchor="ctr" anchorCtr="0"/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ctr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日历自动显示当月日历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  <xdr:sp>
            <xdr:nvSpPr>
              <xdr:cNvPr id="19" name="文本框 28"/>
              <xdr:cNvSpPr txBox="1"/>
            </xdr:nvSpPr>
            <xdr:spPr>
              <a:xfrm>
                <a:off x="4371" y="10837"/>
                <a:ext cx="1725" cy="377"/>
              </a:xfrm>
              <a:prstGeom prst="rect">
                <a:avLst/>
              </a:prstGeom>
              <a:noFill/>
              <a:ln>
                <a:solidFill>
                  <a:schemeClr val="bg1">
                    <a:lumMod val="85000"/>
                  </a:schemeClr>
                </a:solidFill>
              </a:ln>
            </xdr:spPr>
            <xdr:txBody>
              <a:bodyPr wrap="square" rtlCol="0" anchor="ctr" anchorCtr="0"/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ctr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公式自动计算显示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  <xdr:sp>
            <xdr:nvSpPr>
              <xdr:cNvPr id="20" name="文本框 29"/>
              <xdr:cNvSpPr txBox="1"/>
            </xdr:nvSpPr>
            <xdr:spPr>
              <a:xfrm>
                <a:off x="-660" y="10370"/>
                <a:ext cx="4132" cy="843"/>
              </a:xfrm>
              <a:prstGeom prst="rect">
                <a:avLst/>
              </a:prstGeom>
              <a:noFill/>
              <a:ln>
                <a:solidFill>
                  <a:schemeClr val="bg1">
                    <a:lumMod val="85000"/>
                  </a:schemeClr>
                </a:solidFill>
              </a:ln>
            </xdr:spPr>
            <xdr:txBody>
              <a:bodyPr wrap="square" rtlCol="0" anchor="ctr" anchorCtr="0"/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ctr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FF0000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●</a:t>
                </a:r>
                <a:r>
                  <a:rPr lang="zh-CN" altLang="en-US" sz="900" kern="1200">
                    <a:solidFill>
                      <a:schemeClr val="tx1">
                        <a:lumMod val="75000"/>
                        <a:lumOff val="25000"/>
                        <a:alpha val="60000"/>
                      </a:scheme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代表紧急计划，</a:t>
                </a:r>
                <a:r>
                  <a:rPr lang="zh-CN" altLang="en-US" sz="900" kern="1200">
                    <a:solidFill>
                      <a:srgbClr val="FFC000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●</a:t>
                </a:r>
                <a:r>
                  <a:rPr lang="zh-CN" altLang="en-US" sz="900" kern="1200">
                    <a:solidFill>
                      <a:schemeClr val="tx1">
                        <a:lumMod val="75000"/>
                        <a:lumOff val="25000"/>
                        <a:alpha val="60000"/>
                      </a:scheme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代表重要计划，</a:t>
                </a:r>
                <a:r>
                  <a:rPr lang="zh-CN" altLang="en-US" sz="900" kern="1200">
                    <a:solidFill>
                      <a:srgbClr val="00B050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●</a:t>
                </a:r>
                <a:r>
                  <a:rPr lang="zh-CN" altLang="en-US" sz="900" kern="1200">
                    <a:solidFill>
                      <a:schemeClr val="tx1">
                        <a:lumMod val="75000"/>
                        <a:lumOff val="25000"/>
                        <a:alpha val="60000"/>
                      </a:scheme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代表日常计划</a:t>
                </a: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；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ctr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自动显示且颜色区分；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  <xdr:sp>
            <xdr:nvSpPr>
              <xdr:cNvPr id="21" name="文本框 27"/>
              <xdr:cNvSpPr txBox="1"/>
            </xdr:nvSpPr>
            <xdr:spPr>
              <a:xfrm>
                <a:off x="1381" y="4797"/>
                <a:ext cx="2366" cy="377"/>
              </a:xfrm>
              <a:prstGeom prst="rect">
                <a:avLst/>
              </a:prstGeom>
              <a:noFill/>
              <a:ln>
                <a:solidFill>
                  <a:schemeClr val="bg1">
                    <a:lumMod val="85000"/>
                  </a:schemeClr>
                </a:solidFill>
              </a:ln>
            </xdr:spPr>
            <xdr:txBody>
              <a:bodyPr wrap="square" rtlCol="0" anchor="ctr" anchorCtr="0"/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ctr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圆环图是显示计划的占比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  <xdr:sp>
            <xdr:nvSpPr>
              <xdr:cNvPr id="22" name="文本框 27"/>
              <xdr:cNvSpPr txBox="1"/>
            </xdr:nvSpPr>
            <xdr:spPr>
              <a:xfrm>
                <a:off x="4515" y="4798"/>
                <a:ext cx="2366" cy="377"/>
              </a:xfrm>
              <a:prstGeom prst="rect">
                <a:avLst/>
              </a:prstGeom>
              <a:noFill/>
              <a:ln>
                <a:solidFill>
                  <a:schemeClr val="bg1">
                    <a:lumMod val="85000"/>
                  </a:schemeClr>
                </a:solidFill>
              </a:ln>
            </xdr:spPr>
            <xdr:txBody>
              <a:bodyPr wrap="square" rtlCol="0" anchor="ctr" anchorCtr="0"/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ctr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动态图表自动显示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</xdr:grpSp>
        <xdr:grpSp>
          <xdr:nvGrpSpPr>
            <xdr:cNvPr id="9488" name="组合 77"/>
            <xdr:cNvGrpSpPr/>
          </xdr:nvGrpSpPr>
          <xdr:grpSpPr>
            <a:xfrm>
              <a:off x="8434" y="12608"/>
              <a:ext cx="4623" cy="1543"/>
              <a:chOff x="7148" y="5903"/>
              <a:chExt cx="4607" cy="1563"/>
            </a:xfrm>
          </xdr:grpSpPr>
          <xdr:sp>
            <xdr:nvSpPr>
              <xdr:cNvPr id="23" name="文本框 31"/>
              <xdr:cNvSpPr txBox="1"/>
            </xdr:nvSpPr>
            <xdr:spPr>
              <a:xfrm>
                <a:off x="7171" y="5903"/>
                <a:ext cx="1287" cy="43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素材：</a:t>
                </a:r>
                <a:endPara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4" name="文本框 32"/>
              <xdr:cNvSpPr txBox="1"/>
            </xdr:nvSpPr>
            <xdr:spPr>
              <a:xfrm>
                <a:off x="7148" y="6309"/>
                <a:ext cx="4607" cy="1157"/>
              </a:xfrm>
              <a:prstGeom prst="rect">
                <a:avLst/>
              </a:prstGeom>
              <a:noFill/>
            </xdr:spPr>
            <xdr:txBody>
              <a:bodyPr wrap="square" rtlCol="0"/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模板中使用的图标来源于【网站名称】，仅限于个人学习、研究或欣赏目的使用，如需商用请您自行向版权方购买、获取商用版权。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</xdr:grpSp>
      </xdr:grpSp>
      <xdr:grpSp>
        <xdr:nvGrpSpPr>
          <xdr:cNvPr id="9491" name="组合 69"/>
          <xdr:cNvGrpSpPr/>
        </xdr:nvGrpSpPr>
        <xdr:grpSpPr>
          <a:xfrm>
            <a:off x="2563" y="4290"/>
            <a:ext cx="5175" cy="941"/>
            <a:chOff x="7139" y="3569"/>
            <a:chExt cx="4652" cy="1008"/>
          </a:xfrm>
        </xdr:grpSpPr>
        <xdr:sp>
          <xdr:nvSpPr>
            <xdr:cNvPr id="25" name="文本框 34"/>
            <xdr:cNvSpPr txBox="1"/>
          </xdr:nvSpPr>
          <xdr:spPr>
            <a:xfrm>
              <a:off x="7139" y="3569"/>
              <a:ext cx="3308" cy="44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如何撤销工作表保护？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26" name="文本框 35"/>
            <xdr:cNvSpPr txBox="1"/>
          </xdr:nvSpPr>
          <xdr:spPr>
            <a:xfrm>
              <a:off x="7197" y="3960"/>
              <a:ext cx="4594" cy="61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选中对应工作表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点击：「审阅---撤销工作表」保护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9494" name="组合 77"/>
          <xdr:cNvGrpSpPr/>
        </xdr:nvGrpSpPr>
        <xdr:grpSpPr>
          <a:xfrm>
            <a:off x="2545" y="6825"/>
            <a:ext cx="6112" cy="948"/>
            <a:chOff x="7127" y="5903"/>
            <a:chExt cx="5482" cy="1014"/>
          </a:xfrm>
        </xdr:grpSpPr>
        <xdr:sp>
          <xdr:nvSpPr>
            <xdr:cNvPr id="27" name="文本框 37"/>
            <xdr:cNvSpPr txBox="1"/>
          </xdr:nvSpPr>
          <xdr:spPr>
            <a:xfrm>
              <a:off x="7127" y="5903"/>
              <a:ext cx="2426" cy="43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如何增加行数？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28" name="文本框 38"/>
            <xdr:cNvSpPr txBox="1"/>
          </xdr:nvSpPr>
          <xdr:spPr>
            <a:xfrm>
              <a:off x="7197" y="6292"/>
              <a:ext cx="5412" cy="62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、选中最后一行，鼠标放在选中区域右下角。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、当鼠标箭头变成黑色十字形时，点击鼠标左键下拉即可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pic>
        <xdr:nvPicPr>
          <xdr:cNvPr id="29" name="图片 39" descr="WPS图片编辑4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2738" y="5322"/>
            <a:ext cx="7079" cy="1043"/>
          </a:xfrm>
          <a:prstGeom prst="rect">
            <a:avLst/>
          </a:prstGeom>
          <a:effectLst>
            <a:outerShdw blurRad="38100" sx="101000" sy="101000" algn="ctr" rotWithShape="0">
              <a:schemeClr val="bg1">
                <a:lumMod val="75000"/>
                <a:alpha val="40000"/>
              </a:schemeClr>
            </a:outerShdw>
          </a:effectLst>
        </xdr:spPr>
      </xdr:pic>
      <xdr:sp>
        <xdr:nvSpPr>
          <xdr:cNvPr id="30" name="文本框 40"/>
          <xdr:cNvSpPr txBox="1"/>
        </xdr:nvSpPr>
        <xdr:spPr>
          <a:xfrm>
            <a:off x="2272" y="10610"/>
            <a:ext cx="4905" cy="39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0</xdr:col>
      <xdr:colOff>213360</xdr:colOff>
      <xdr:row>45</xdr:row>
      <xdr:rowOff>167640</xdr:rowOff>
    </xdr:from>
    <xdr:to>
      <xdr:col>7</xdr:col>
      <xdr:colOff>1365250</xdr:colOff>
      <xdr:row>61</xdr:row>
      <xdr:rowOff>15875</xdr:rowOff>
    </xdr:to>
    <xdr:pic>
      <xdr:nvPicPr>
        <xdr:cNvPr id="44" name="图片 43" descr="K}K%~4{X09LG5U]U_]]7F`Q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3360" y="7882890"/>
          <a:ext cx="5952490" cy="2591435"/>
        </a:xfrm>
        <a:prstGeom prst="rect">
          <a:avLst/>
        </a:prstGeom>
      </xdr:spPr>
    </xdr:pic>
    <xdr:clientData/>
  </xdr:twoCellAnchor>
  <xdr:twoCellAnchor>
    <xdr:from>
      <xdr:col>1</xdr:col>
      <xdr:colOff>121920</xdr:colOff>
      <xdr:row>43</xdr:row>
      <xdr:rowOff>45720</xdr:rowOff>
    </xdr:from>
    <xdr:to>
      <xdr:col>1</xdr:col>
      <xdr:colOff>152400</xdr:colOff>
      <xdr:row>47</xdr:row>
      <xdr:rowOff>129540</xdr:rowOff>
    </xdr:to>
    <xdr:cxnSp>
      <xdr:nvCxnSpPr>
        <xdr:cNvPr id="32" name="直接箭头连接符 43"/>
        <xdr:cNvCxnSpPr/>
      </xdr:nvCxnSpPr>
      <xdr:spPr>
        <a:xfrm flipV="1">
          <a:off x="807720" y="7418070"/>
          <a:ext cx="30480" cy="76962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58</xdr:row>
      <xdr:rowOff>114300</xdr:rowOff>
    </xdr:from>
    <xdr:to>
      <xdr:col>2</xdr:col>
      <xdr:colOff>274320</xdr:colOff>
      <xdr:row>62</xdr:row>
      <xdr:rowOff>22860</xdr:rowOff>
    </xdr:to>
    <xdr:cxnSp>
      <xdr:nvCxnSpPr>
        <xdr:cNvPr id="33" name="直接箭头连接符 44"/>
        <xdr:cNvCxnSpPr/>
      </xdr:nvCxnSpPr>
      <xdr:spPr>
        <a:xfrm>
          <a:off x="1645920" y="10058400"/>
          <a:ext cx="0" cy="59436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47</xdr:row>
      <xdr:rowOff>167640</xdr:rowOff>
    </xdr:from>
    <xdr:to>
      <xdr:col>6</xdr:col>
      <xdr:colOff>464820</xdr:colOff>
      <xdr:row>52</xdr:row>
      <xdr:rowOff>69215</xdr:rowOff>
    </xdr:to>
    <xdr:sp>
      <xdr:nvSpPr>
        <xdr:cNvPr id="34" name="矩形 45"/>
        <xdr:cNvSpPr/>
      </xdr:nvSpPr>
      <xdr:spPr>
        <a:xfrm>
          <a:off x="1638300" y="8225790"/>
          <a:ext cx="2941320" cy="75882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/>
      </xdr:txBody>
    </xdr:sp>
    <xdr:clientData/>
  </xdr:twoCellAnchor>
  <xdr:twoCellAnchor>
    <xdr:from>
      <xdr:col>7</xdr:col>
      <xdr:colOff>297180</xdr:colOff>
      <xdr:row>59</xdr:row>
      <xdr:rowOff>99060</xdr:rowOff>
    </xdr:from>
    <xdr:to>
      <xdr:col>7</xdr:col>
      <xdr:colOff>304800</xdr:colOff>
      <xdr:row>64</xdr:row>
      <xdr:rowOff>7620</xdr:rowOff>
    </xdr:to>
    <xdr:cxnSp>
      <xdr:nvCxnSpPr>
        <xdr:cNvPr id="35" name="直接箭头连接符 46"/>
        <xdr:cNvCxnSpPr/>
      </xdr:nvCxnSpPr>
      <xdr:spPr>
        <a:xfrm>
          <a:off x="5097780" y="10214610"/>
          <a:ext cx="7620" cy="76581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44</xdr:row>
      <xdr:rowOff>68580</xdr:rowOff>
    </xdr:from>
    <xdr:to>
      <xdr:col>4</xdr:col>
      <xdr:colOff>99060</xdr:colOff>
      <xdr:row>47</xdr:row>
      <xdr:rowOff>167640</xdr:rowOff>
    </xdr:to>
    <xdr:cxnSp>
      <xdr:nvCxnSpPr>
        <xdr:cNvPr id="36" name="直接箭头连接符 43"/>
        <xdr:cNvCxnSpPr/>
      </xdr:nvCxnSpPr>
      <xdr:spPr>
        <a:xfrm flipV="1">
          <a:off x="2842260" y="7612380"/>
          <a:ext cx="0" cy="61341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98425</xdr:colOff>
      <xdr:row>52</xdr:row>
      <xdr:rowOff>175260</xdr:rowOff>
    </xdr:from>
    <xdr:to>
      <xdr:col>7</xdr:col>
      <xdr:colOff>511175</xdr:colOff>
      <xdr:row>59</xdr:row>
      <xdr:rowOff>76835</xdr:rowOff>
    </xdr:to>
    <xdr:sp>
      <xdr:nvSpPr>
        <xdr:cNvPr id="37" name="矩形 45"/>
        <xdr:cNvSpPr/>
      </xdr:nvSpPr>
      <xdr:spPr>
        <a:xfrm>
          <a:off x="4899025" y="9086850"/>
          <a:ext cx="412750" cy="110553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/>
      </xdr:txBody>
    </xdr:sp>
    <xdr:clientData/>
  </xdr:twoCellAnchor>
  <xdr:twoCellAnchor>
    <xdr:from>
      <xdr:col>2</xdr:col>
      <xdr:colOff>174625</xdr:colOff>
      <xdr:row>53</xdr:row>
      <xdr:rowOff>167640</xdr:rowOff>
    </xdr:from>
    <xdr:to>
      <xdr:col>2</xdr:col>
      <xdr:colOff>367030</xdr:colOff>
      <xdr:row>58</xdr:row>
      <xdr:rowOff>107315</xdr:rowOff>
    </xdr:to>
    <xdr:sp>
      <xdr:nvSpPr>
        <xdr:cNvPr id="38" name="矩形 45"/>
        <xdr:cNvSpPr/>
      </xdr:nvSpPr>
      <xdr:spPr>
        <a:xfrm>
          <a:off x="1546225" y="9254490"/>
          <a:ext cx="192405" cy="79692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/>
      </xdr:txBody>
    </xdr:sp>
    <xdr:clientData/>
  </xdr:twoCellAnchor>
  <xdr:twoCellAnchor>
    <xdr:from>
      <xdr:col>7</xdr:col>
      <xdr:colOff>586740</xdr:colOff>
      <xdr:row>44</xdr:row>
      <xdr:rowOff>76200</xdr:rowOff>
    </xdr:from>
    <xdr:to>
      <xdr:col>7</xdr:col>
      <xdr:colOff>586740</xdr:colOff>
      <xdr:row>47</xdr:row>
      <xdr:rowOff>175260</xdr:rowOff>
    </xdr:to>
    <xdr:cxnSp>
      <xdr:nvCxnSpPr>
        <xdr:cNvPr id="39" name="直接箭头连接符 43"/>
        <xdr:cNvCxnSpPr/>
      </xdr:nvCxnSpPr>
      <xdr:spPr>
        <a:xfrm flipV="1">
          <a:off x="5387340" y="7620000"/>
          <a:ext cx="0" cy="60960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608965</xdr:colOff>
      <xdr:row>47</xdr:row>
      <xdr:rowOff>152400</xdr:rowOff>
    </xdr:from>
    <xdr:to>
      <xdr:col>7</xdr:col>
      <xdr:colOff>1158875</xdr:colOff>
      <xdr:row>52</xdr:row>
      <xdr:rowOff>92075</xdr:rowOff>
    </xdr:to>
    <xdr:sp>
      <xdr:nvSpPr>
        <xdr:cNvPr id="40" name="矩形 45"/>
        <xdr:cNvSpPr/>
      </xdr:nvSpPr>
      <xdr:spPr>
        <a:xfrm>
          <a:off x="4723765" y="8210550"/>
          <a:ext cx="1235710" cy="79692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/>
      </xdr:txBody>
    </xdr:sp>
    <xdr:clientData/>
  </xdr:twoCellAnchor>
  <xdr:twoCellAnchor>
    <xdr:from>
      <xdr:col>4</xdr:col>
      <xdr:colOff>281305</xdr:colOff>
      <xdr:row>52</xdr:row>
      <xdr:rowOff>175260</xdr:rowOff>
    </xdr:from>
    <xdr:to>
      <xdr:col>5</xdr:col>
      <xdr:colOff>76835</xdr:colOff>
      <xdr:row>59</xdr:row>
      <xdr:rowOff>76835</xdr:rowOff>
    </xdr:to>
    <xdr:sp>
      <xdr:nvSpPr>
        <xdr:cNvPr id="42" name="矩形 45"/>
        <xdr:cNvSpPr/>
      </xdr:nvSpPr>
      <xdr:spPr>
        <a:xfrm>
          <a:off x="3024505" y="9086850"/>
          <a:ext cx="481330" cy="110553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4</xdr:col>
      <xdr:colOff>487680</xdr:colOff>
      <xdr:row>59</xdr:row>
      <xdr:rowOff>76835</xdr:rowOff>
    </xdr:from>
    <xdr:to>
      <xdr:col>7</xdr:col>
      <xdr:colOff>274320</xdr:colOff>
      <xdr:row>63</xdr:row>
      <xdr:rowOff>167640</xdr:rowOff>
    </xdr:to>
    <xdr:cxnSp>
      <xdr:nvCxnSpPr>
        <xdr:cNvPr id="43" name="直接箭头连接符 46"/>
        <xdr:cNvCxnSpPr>
          <a:stCxn id="42" idx="2"/>
        </xdr:cNvCxnSpPr>
      </xdr:nvCxnSpPr>
      <xdr:spPr>
        <a:xfrm>
          <a:off x="3230880" y="10192385"/>
          <a:ext cx="1844040" cy="776605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5"/>
  </sheetPr>
  <dimension ref="A1:IU87"/>
  <sheetViews>
    <sheetView showGridLines="0" tabSelected="1" workbookViewId="0">
      <selection activeCell="AB8" sqref="AB8"/>
    </sheetView>
  </sheetViews>
  <sheetFormatPr defaultColWidth="9" defaultRowHeight="22" customHeight="1"/>
  <cols>
    <col min="1" max="1" width="2.44166666666667" style="6" customWidth="1"/>
    <col min="2" max="2" width="1.775" style="7" customWidth="1"/>
    <col min="3" max="9" width="4" style="8" customWidth="1"/>
    <col min="10" max="10" width="1.66666666666667" style="7" customWidth="1"/>
    <col min="11" max="11" width="1.10833333333333" style="6" customWidth="1"/>
    <col min="12" max="12" width="1.775" style="9" customWidth="1"/>
    <col min="13" max="13" width="4.33333333333333" style="10" customWidth="1"/>
    <col min="14" max="14" width="13.4416666666667" style="11" customWidth="1"/>
    <col min="15" max="15" width="12.1083333333333" style="11" customWidth="1"/>
    <col min="16" max="16" width="11.1083333333333" style="11" customWidth="1"/>
    <col min="17" max="17" width="11.3333333333333" style="11" customWidth="1"/>
    <col min="18" max="18" width="12.775" style="12" customWidth="1"/>
    <col min="19" max="19" width="13.8916666666667" style="12" customWidth="1"/>
    <col min="20" max="22" width="12.4416666666667" style="12" customWidth="1"/>
    <col min="23" max="23" width="10.3333333333333" style="8" customWidth="1"/>
    <col min="24" max="24" width="1.775" style="8" customWidth="1"/>
    <col min="25" max="25" width="2.44166666666667" style="13" customWidth="1"/>
    <col min="26" max="162" width="9" style="13"/>
    <col min="163" max="255" width="9" style="6"/>
  </cols>
  <sheetData>
    <row r="1" s="2" customFormat="1" ht="13" customHeight="1" spans="2:255">
      <c r="B1" s="13"/>
      <c r="C1" s="13"/>
      <c r="D1" s="13"/>
      <c r="E1" s="13"/>
      <c r="F1" s="13"/>
      <c r="G1" s="13"/>
      <c r="H1" s="13"/>
      <c r="I1" s="13"/>
      <c r="J1" s="13"/>
      <c r="K1" s="6"/>
      <c r="L1" s="6"/>
      <c r="M1" s="37"/>
      <c r="N1" s="38"/>
      <c r="O1" s="38"/>
      <c r="P1" s="38"/>
      <c r="Q1" s="38"/>
      <c r="R1" s="60"/>
      <c r="S1" s="60"/>
      <c r="T1" s="60"/>
      <c r="U1" s="60"/>
      <c r="V1" s="60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ht="42" customHeight="1" spans="2:24">
      <c r="B2" s="14"/>
      <c r="C2" s="15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52"/>
    </row>
    <row r="3" s="3" customFormat="1" ht="8" customHeight="1" spans="1:255">
      <c r="A3" s="16"/>
      <c r="B3" s="17"/>
      <c r="C3" s="18"/>
      <c r="D3" s="18"/>
      <c r="E3" s="18"/>
      <c r="F3" s="19"/>
      <c r="G3" s="20">
        <f ca="1">NOW()</f>
        <v>44831.497974537</v>
      </c>
      <c r="H3" s="18"/>
      <c r="I3" s="18"/>
      <c r="J3" s="17"/>
      <c r="K3" s="39"/>
      <c r="L3" s="39"/>
      <c r="M3" s="16"/>
      <c r="N3" s="40"/>
      <c r="O3" s="40"/>
      <c r="P3" s="40"/>
      <c r="Q3" s="40"/>
      <c r="R3" s="61"/>
      <c r="S3" s="61"/>
      <c r="T3" s="61"/>
      <c r="U3" s="61"/>
      <c r="V3" s="61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</row>
    <row r="4" s="3" customFormat="1" customHeight="1" spans="1:196">
      <c r="A4" s="16"/>
      <c r="B4" s="21"/>
      <c r="C4" s="22"/>
      <c r="D4" s="23">
        <f ca="1">NOW()</f>
        <v>44831.497974537</v>
      </c>
      <c r="E4" s="23"/>
      <c r="F4" s="23"/>
      <c r="G4" s="23"/>
      <c r="H4" s="22"/>
      <c r="I4" s="22"/>
      <c r="J4" s="21"/>
      <c r="K4" s="16"/>
      <c r="L4" s="41"/>
      <c r="M4" s="41"/>
      <c r="N4" s="42"/>
      <c r="O4" s="42"/>
      <c r="P4" s="42"/>
      <c r="Q4" s="42"/>
      <c r="R4" s="62"/>
      <c r="S4" s="62"/>
      <c r="T4" s="62"/>
      <c r="U4" s="62"/>
      <c r="V4" s="62"/>
      <c r="W4" s="21"/>
      <c r="X4" s="21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</row>
    <row r="5" ht="19.95" customHeight="1" spans="2:22">
      <c r="B5" s="24"/>
      <c r="C5" s="25" t="s">
        <v>1</v>
      </c>
      <c r="D5" s="25" t="s">
        <v>2</v>
      </c>
      <c r="E5" s="25" t="s">
        <v>3</v>
      </c>
      <c r="F5" s="25" t="s">
        <v>4</v>
      </c>
      <c r="G5" s="25" t="s">
        <v>5</v>
      </c>
      <c r="H5" s="25" t="s">
        <v>6</v>
      </c>
      <c r="I5" s="25" t="s">
        <v>7</v>
      </c>
      <c r="J5" s="24"/>
      <c r="N5" s="43"/>
      <c r="O5" s="43"/>
      <c r="P5" s="21"/>
      <c r="Q5" s="43"/>
      <c r="R5" s="63"/>
      <c r="S5" s="63"/>
      <c r="T5" s="63"/>
      <c r="U5" s="63"/>
      <c r="V5" s="63"/>
    </row>
    <row r="6" ht="18" customHeight="1" spans="2:22">
      <c r="B6" s="21"/>
      <c r="C6" s="26" t="str">
        <f ca="1" t="array" ref="C6:I11">IF(MONTH(DATE(YEAR(G3),MONTH(G3),1))&lt;&gt;MONTH(DATE(YEAR(G3),MONTH(G3),1)-(WEEKDAY(DATE(YEAR(G3),MONTH(G3),1))-1)+{0;1;2;3;4;5}*7+{1,2,3,4,5,6,7}-1),"",DATE(YEAR(G3),MONTH(G3),1)-(WEEKDAY(DATE(YEAR(G3),MONTH(G3),1))-1)+{0;1;2;3;4;5}*7+{1,2,3,4,5,6,7}-1)</f>
        <v/>
      </c>
      <c r="D6" s="26" t="str">
        <v/>
      </c>
      <c r="E6" s="26" t="str">
        <v/>
      </c>
      <c r="F6" s="26" t="str">
        <v/>
      </c>
      <c r="G6" s="26">
        <v>44805</v>
      </c>
      <c r="H6" s="26">
        <v>44806</v>
      </c>
      <c r="I6" s="26">
        <v>44807</v>
      </c>
      <c r="J6" s="44"/>
      <c r="N6" s="43"/>
      <c r="O6" s="43"/>
      <c r="P6" s="21"/>
      <c r="Q6" s="43"/>
      <c r="R6" s="63"/>
      <c r="S6" s="63"/>
      <c r="T6" s="63"/>
      <c r="U6" s="63"/>
      <c r="V6" s="63"/>
    </row>
    <row r="7" ht="18" customHeight="1" spans="2:37">
      <c r="B7" s="21"/>
      <c r="C7" s="26">
        <v>44808</v>
      </c>
      <c r="D7" s="26">
        <v>44809</v>
      </c>
      <c r="E7" s="26">
        <v>44810</v>
      </c>
      <c r="F7" s="26">
        <v>44811</v>
      </c>
      <c r="G7" s="26">
        <v>44812</v>
      </c>
      <c r="H7" s="26">
        <v>44813</v>
      </c>
      <c r="I7" s="26">
        <v>44814</v>
      </c>
      <c r="J7" s="44"/>
      <c r="N7" s="43"/>
      <c r="O7" s="43"/>
      <c r="P7" s="21"/>
      <c r="Q7" s="43"/>
      <c r="AK7" s="13" t="s">
        <v>8</v>
      </c>
    </row>
    <row r="8" ht="18" customHeight="1" spans="2:17">
      <c r="B8" s="21"/>
      <c r="C8" s="26">
        <v>44815</v>
      </c>
      <c r="D8" s="26">
        <v>44816</v>
      </c>
      <c r="E8" s="26">
        <v>44817</v>
      </c>
      <c r="F8" s="26">
        <v>44818</v>
      </c>
      <c r="G8" s="26">
        <v>44819</v>
      </c>
      <c r="H8" s="26">
        <v>44820</v>
      </c>
      <c r="I8" s="26">
        <v>44821</v>
      </c>
      <c r="J8" s="44"/>
      <c r="N8" s="43"/>
      <c r="O8" s="43"/>
      <c r="P8" s="21"/>
      <c r="Q8" s="43"/>
    </row>
    <row r="9" ht="18" customHeight="1" spans="2:17">
      <c r="B9" s="21"/>
      <c r="C9" s="26">
        <v>44822</v>
      </c>
      <c r="D9" s="26">
        <v>44823</v>
      </c>
      <c r="E9" s="26">
        <v>44824</v>
      </c>
      <c r="F9" s="26">
        <v>44825</v>
      </c>
      <c r="G9" s="26">
        <v>44826</v>
      </c>
      <c r="H9" s="26">
        <v>44827</v>
      </c>
      <c r="I9" s="26">
        <v>44828</v>
      </c>
      <c r="J9" s="44"/>
      <c r="N9" s="43"/>
      <c r="O9" s="43"/>
      <c r="P9" s="21"/>
      <c r="Q9" s="43"/>
    </row>
    <row r="10" ht="18" customHeight="1" spans="2:17">
      <c r="B10" s="21"/>
      <c r="C10" s="26">
        <v>44829</v>
      </c>
      <c r="D10" s="26">
        <v>44830</v>
      </c>
      <c r="E10" s="26">
        <v>44831</v>
      </c>
      <c r="F10" s="26">
        <v>44832</v>
      </c>
      <c r="G10" s="26">
        <v>44833</v>
      </c>
      <c r="H10" s="26">
        <v>44834</v>
      </c>
      <c r="I10" s="26" t="str">
        <v/>
      </c>
      <c r="J10" s="44"/>
      <c r="N10" s="43"/>
      <c r="O10" s="43"/>
      <c r="P10" s="21"/>
      <c r="Q10" s="43"/>
    </row>
    <row r="11" ht="18" customHeight="1" spans="2:17">
      <c r="B11" s="21"/>
      <c r="C11" s="26" t="str">
        <v/>
      </c>
      <c r="D11" s="26" t="str">
        <v/>
      </c>
      <c r="E11" s="26" t="str">
        <v/>
      </c>
      <c r="F11" s="26" t="str">
        <v/>
      </c>
      <c r="G11" s="26" t="str">
        <v/>
      </c>
      <c r="H11" s="26" t="str">
        <v/>
      </c>
      <c r="I11" s="26" t="str">
        <v/>
      </c>
      <c r="J11" s="44"/>
      <c r="N11" s="43"/>
      <c r="O11" s="43"/>
      <c r="P11" s="21"/>
      <c r="Q11" s="43"/>
    </row>
    <row r="12" ht="25.05" customHeight="1" spans="3:23">
      <c r="C12" s="27" t="s">
        <v>9</v>
      </c>
      <c r="D12" s="27"/>
      <c r="E12" s="27"/>
      <c r="F12" s="27"/>
      <c r="G12" s="27"/>
      <c r="H12" s="27"/>
      <c r="I12" s="27"/>
      <c r="M12" s="45" t="s">
        <v>10</v>
      </c>
      <c r="N12" s="46"/>
      <c r="O12" s="46" t="s">
        <v>11</v>
      </c>
      <c r="P12" s="46" t="s">
        <v>12</v>
      </c>
      <c r="Q12" s="46" t="s">
        <v>13</v>
      </c>
      <c r="R12" s="64" t="s">
        <v>14</v>
      </c>
      <c r="S12" s="64" t="s">
        <v>15</v>
      </c>
      <c r="T12" s="64" t="s">
        <v>16</v>
      </c>
      <c r="U12" s="64" t="s">
        <v>17</v>
      </c>
      <c r="V12" s="64" t="s">
        <v>18</v>
      </c>
      <c r="W12" s="65" t="s">
        <v>19</v>
      </c>
    </row>
    <row r="13" customHeight="1" spans="2:37">
      <c r="B13" s="28"/>
      <c r="C13" s="29" t="s">
        <v>20</v>
      </c>
      <c r="D13" s="29"/>
      <c r="E13" s="29"/>
      <c r="F13" s="29"/>
      <c r="G13" s="29" t="s">
        <v>21</v>
      </c>
      <c r="H13" s="29"/>
      <c r="I13" s="47"/>
      <c r="M13" s="48" t="str">
        <f t="shared" ref="M13:M19" si="0">IF($P13&lt;&gt;"","●","●")</f>
        <v>●</v>
      </c>
      <c r="N13" s="49" t="s">
        <v>22</v>
      </c>
      <c r="O13" s="50" t="s">
        <v>23</v>
      </c>
      <c r="P13" s="50" t="s">
        <v>24</v>
      </c>
      <c r="Q13" s="50">
        <f t="shared" ref="Q13:Q32" si="1">IF(N13="","",S13-R13)</f>
        <v>10</v>
      </c>
      <c r="R13" s="66">
        <v>44778</v>
      </c>
      <c r="S13" s="66">
        <v>44788</v>
      </c>
      <c r="T13" s="66">
        <v>44776</v>
      </c>
      <c r="U13" s="67" t="str">
        <f t="shared" ref="U13:U19" si="2">IF(T13="","",IF(T13-R13&gt;0,"推迟"&amp;T13-R13&amp;"天",IF(T13-R13&lt;0,"提前"&amp;R13-T13&amp;"天","正常")))</f>
        <v>提前2天</v>
      </c>
      <c r="V13" s="68">
        <v>0.3</v>
      </c>
      <c r="W13" s="67"/>
      <c r="AK13" s="13">
        <v>1</v>
      </c>
    </row>
    <row r="14" customHeight="1" spans="2:37">
      <c r="B14" s="30"/>
      <c r="C14" s="31" t="s">
        <v>25</v>
      </c>
      <c r="D14" s="32" t="s">
        <v>26</v>
      </c>
      <c r="E14" s="32"/>
      <c r="F14" s="32"/>
      <c r="G14" s="32">
        <f>COUNTA($N$13:$N$19995)</f>
        <v>7</v>
      </c>
      <c r="H14" s="32"/>
      <c r="I14" s="51">
        <f>G14/$G$14</f>
        <v>1</v>
      </c>
      <c r="J14" s="52"/>
      <c r="M14" s="48" t="str">
        <f t="shared" si="0"/>
        <v>●</v>
      </c>
      <c r="N14" s="49" t="s">
        <v>27</v>
      </c>
      <c r="O14" s="50" t="s">
        <v>28</v>
      </c>
      <c r="P14" s="50" t="s">
        <v>29</v>
      </c>
      <c r="Q14" s="50">
        <f t="shared" si="1"/>
        <v>3</v>
      </c>
      <c r="R14" s="66">
        <v>44780</v>
      </c>
      <c r="S14" s="66">
        <v>44783</v>
      </c>
      <c r="T14" s="66">
        <v>44783</v>
      </c>
      <c r="U14" s="67" t="str">
        <f t="shared" si="2"/>
        <v>推迟3天</v>
      </c>
      <c r="V14" s="68">
        <v>0.4</v>
      </c>
      <c r="W14" s="67"/>
      <c r="AK14" s="13">
        <v>1</v>
      </c>
    </row>
    <row r="15" customHeight="1" spans="2:37">
      <c r="B15" s="28"/>
      <c r="C15" s="33" t="s">
        <v>25</v>
      </c>
      <c r="D15" s="34" t="s">
        <v>30</v>
      </c>
      <c r="E15" s="34"/>
      <c r="F15" s="34"/>
      <c r="G15" s="34">
        <f>COUNTIF(P13:P1998,"紧急")</f>
        <v>3</v>
      </c>
      <c r="H15" s="34"/>
      <c r="I15" s="53">
        <f>G15/$G$14</f>
        <v>0.428571428571429</v>
      </c>
      <c r="J15" s="54">
        <f>1-I15</f>
        <v>0.571428571428571</v>
      </c>
      <c r="M15" s="48" t="str">
        <f t="shared" si="0"/>
        <v>●</v>
      </c>
      <c r="N15" s="49" t="s">
        <v>31</v>
      </c>
      <c r="O15" s="50" t="s">
        <v>32</v>
      </c>
      <c r="P15" s="50" t="s">
        <v>33</v>
      </c>
      <c r="Q15" s="50">
        <f t="shared" si="1"/>
        <v>4</v>
      </c>
      <c r="R15" s="66">
        <v>44778</v>
      </c>
      <c r="S15" s="66">
        <v>44782</v>
      </c>
      <c r="T15" s="66">
        <v>44778</v>
      </c>
      <c r="U15" s="67" t="str">
        <f t="shared" si="2"/>
        <v>正常</v>
      </c>
      <c r="V15" s="68">
        <v>0.8</v>
      </c>
      <c r="W15" s="67"/>
      <c r="AK15" s="13">
        <v>1</v>
      </c>
    </row>
    <row r="16" customHeight="1" spans="2:37">
      <c r="B16" s="30"/>
      <c r="C16" s="35" t="s">
        <v>25</v>
      </c>
      <c r="D16" s="34" t="s">
        <v>34</v>
      </c>
      <c r="E16" s="34"/>
      <c r="F16" s="34"/>
      <c r="G16" s="34">
        <f>COUNTIF(P13:P1998,"重要")</f>
        <v>2</v>
      </c>
      <c r="H16" s="34"/>
      <c r="I16" s="53">
        <f>G16/$G$14</f>
        <v>0.285714285714286</v>
      </c>
      <c r="J16" s="54">
        <f>1-I16</f>
        <v>0.714285714285714</v>
      </c>
      <c r="M16" s="48" t="str">
        <f t="shared" si="0"/>
        <v>●</v>
      </c>
      <c r="N16" s="49" t="s">
        <v>35</v>
      </c>
      <c r="O16" s="50" t="s">
        <v>36</v>
      </c>
      <c r="P16" s="50" t="s">
        <v>24</v>
      </c>
      <c r="Q16" s="50">
        <f t="shared" si="1"/>
        <v>9</v>
      </c>
      <c r="R16" s="66">
        <v>44778</v>
      </c>
      <c r="S16" s="66">
        <v>44787</v>
      </c>
      <c r="T16" s="66">
        <v>44778</v>
      </c>
      <c r="U16" s="67" t="str">
        <f t="shared" si="2"/>
        <v>正常</v>
      </c>
      <c r="V16" s="68">
        <v>0.3</v>
      </c>
      <c r="W16" s="67"/>
      <c r="AK16" s="13">
        <v>1</v>
      </c>
    </row>
    <row r="17" customHeight="1" spans="2:37">
      <c r="B17" s="28"/>
      <c r="C17" s="36" t="s">
        <v>25</v>
      </c>
      <c r="D17" s="34" t="s">
        <v>37</v>
      </c>
      <c r="E17" s="34"/>
      <c r="F17" s="34"/>
      <c r="G17" s="34">
        <f>COUNTIF(P13:P1998,"日常")</f>
        <v>2</v>
      </c>
      <c r="H17" s="34"/>
      <c r="I17" s="53">
        <f>G17/$G$14</f>
        <v>0.285714285714286</v>
      </c>
      <c r="J17" s="54">
        <f>1-I17</f>
        <v>0.714285714285714</v>
      </c>
      <c r="M17" s="48" t="str">
        <f t="shared" si="0"/>
        <v>●</v>
      </c>
      <c r="N17" s="49" t="s">
        <v>38</v>
      </c>
      <c r="O17" s="50" t="s">
        <v>39</v>
      </c>
      <c r="P17" s="50" t="s">
        <v>29</v>
      </c>
      <c r="Q17" s="50">
        <f t="shared" si="1"/>
        <v>6</v>
      </c>
      <c r="R17" s="66">
        <v>44785</v>
      </c>
      <c r="S17" s="66">
        <v>44791</v>
      </c>
      <c r="T17" s="66">
        <v>44784</v>
      </c>
      <c r="U17" s="67" t="str">
        <f t="shared" si="2"/>
        <v>提前1天</v>
      </c>
      <c r="V17" s="68">
        <v>0.3</v>
      </c>
      <c r="W17" s="67"/>
      <c r="AK17" s="13">
        <v>1</v>
      </c>
    </row>
    <row r="18" customHeight="1" spans="2:37">
      <c r="B18" s="28"/>
      <c r="C18" s="28"/>
      <c r="D18" s="28"/>
      <c r="E18" s="28"/>
      <c r="F18" s="28"/>
      <c r="G18" s="28"/>
      <c r="H18" s="28"/>
      <c r="I18" s="55"/>
      <c r="J18" s="52"/>
      <c r="M18" s="48" t="str">
        <f t="shared" si="0"/>
        <v>●</v>
      </c>
      <c r="N18" s="49" t="s">
        <v>40</v>
      </c>
      <c r="O18" s="50" t="s">
        <v>41</v>
      </c>
      <c r="P18" s="50" t="s">
        <v>29</v>
      </c>
      <c r="Q18" s="50">
        <f t="shared" si="1"/>
        <v>2</v>
      </c>
      <c r="R18" s="69">
        <v>44775</v>
      </c>
      <c r="S18" s="69">
        <v>44777</v>
      </c>
      <c r="T18" s="69">
        <v>44776</v>
      </c>
      <c r="U18" s="67" t="str">
        <f t="shared" si="2"/>
        <v>推迟1天</v>
      </c>
      <c r="V18" s="68">
        <v>0.5</v>
      </c>
      <c r="W18" s="67"/>
      <c r="AK18" s="13">
        <v>1</v>
      </c>
    </row>
    <row r="19" customHeight="1" spans="2:37">
      <c r="B19" s="28"/>
      <c r="C19" s="28"/>
      <c r="D19" s="28"/>
      <c r="E19" s="28"/>
      <c r="F19" s="28"/>
      <c r="G19" s="28"/>
      <c r="H19" s="28"/>
      <c r="I19" s="28"/>
      <c r="M19" s="56" t="str">
        <f t="shared" si="0"/>
        <v>●</v>
      </c>
      <c r="N19" s="49" t="s">
        <v>42</v>
      </c>
      <c r="O19" s="50" t="s">
        <v>43</v>
      </c>
      <c r="P19" s="50" t="s">
        <v>33</v>
      </c>
      <c r="Q19" s="58">
        <f t="shared" si="1"/>
        <v>2</v>
      </c>
      <c r="R19" s="69">
        <v>44780</v>
      </c>
      <c r="S19" s="69">
        <v>44782</v>
      </c>
      <c r="T19" s="69">
        <v>44779</v>
      </c>
      <c r="U19" s="67" t="str">
        <f t="shared" si="2"/>
        <v>提前1天</v>
      </c>
      <c r="V19" s="68">
        <v>0.6</v>
      </c>
      <c r="W19" s="67"/>
      <c r="AK19" s="13">
        <v>1</v>
      </c>
    </row>
    <row r="20" customHeight="1" spans="13:37">
      <c r="M20" s="56" t="str">
        <f t="shared" ref="M20:M32" si="3">IF($P20&lt;&gt;"","●","●")</f>
        <v>●</v>
      </c>
      <c r="N20" s="57"/>
      <c r="O20" s="58"/>
      <c r="P20" s="50"/>
      <c r="Q20" s="58" t="str">
        <f t="shared" si="1"/>
        <v/>
      </c>
      <c r="R20" s="66"/>
      <c r="S20" s="66"/>
      <c r="T20" s="66"/>
      <c r="U20" s="67" t="str">
        <f t="shared" ref="U20:U32" si="4">IF(T20="","",IF(T20-R20&gt;0,"推迟"&amp;T20-R20&amp;"天",IF(T20-R20&lt;0,"提前"&amp;R20-T20&amp;"天","正常")))</f>
        <v/>
      </c>
      <c r="V20" s="68"/>
      <c r="W20" s="67"/>
      <c r="AK20" s="13">
        <v>1</v>
      </c>
    </row>
    <row r="21" customHeight="1" spans="13:37">
      <c r="M21" s="56" t="str">
        <f t="shared" si="3"/>
        <v>●</v>
      </c>
      <c r="N21" s="57"/>
      <c r="O21" s="58"/>
      <c r="P21" s="50"/>
      <c r="Q21" s="58" t="str">
        <f t="shared" si="1"/>
        <v/>
      </c>
      <c r="R21" s="66"/>
      <c r="S21" s="66"/>
      <c r="T21" s="66"/>
      <c r="U21" s="67" t="str">
        <f t="shared" si="4"/>
        <v/>
      </c>
      <c r="V21" s="68"/>
      <c r="W21" s="67"/>
      <c r="AK21" s="13">
        <v>1</v>
      </c>
    </row>
    <row r="22" customHeight="1" spans="13:37">
      <c r="M22" s="56" t="str">
        <f t="shared" si="3"/>
        <v>●</v>
      </c>
      <c r="N22" s="57"/>
      <c r="O22" s="58"/>
      <c r="P22" s="50"/>
      <c r="Q22" s="58" t="str">
        <f t="shared" si="1"/>
        <v/>
      </c>
      <c r="R22" s="66"/>
      <c r="S22" s="66"/>
      <c r="T22" s="66"/>
      <c r="U22" s="67" t="str">
        <f t="shared" si="4"/>
        <v/>
      </c>
      <c r="V22" s="68"/>
      <c r="W22" s="67"/>
      <c r="AK22" s="13">
        <v>1</v>
      </c>
    </row>
    <row r="23" customHeight="1" spans="13:37">
      <c r="M23" s="56" t="str">
        <f t="shared" si="3"/>
        <v>●</v>
      </c>
      <c r="N23" s="57"/>
      <c r="O23" s="58"/>
      <c r="P23" s="50"/>
      <c r="Q23" s="58" t="str">
        <f t="shared" si="1"/>
        <v/>
      </c>
      <c r="R23" s="66"/>
      <c r="S23" s="66"/>
      <c r="T23" s="66"/>
      <c r="U23" s="67" t="str">
        <f t="shared" si="4"/>
        <v/>
      </c>
      <c r="V23" s="68"/>
      <c r="W23" s="67"/>
      <c r="AK23" s="13">
        <v>1</v>
      </c>
    </row>
    <row r="24" customHeight="1" spans="13:37">
      <c r="M24" s="56" t="str">
        <f t="shared" si="3"/>
        <v>●</v>
      </c>
      <c r="N24" s="57"/>
      <c r="O24" s="58"/>
      <c r="P24" s="50"/>
      <c r="Q24" s="58" t="str">
        <f t="shared" si="1"/>
        <v/>
      </c>
      <c r="R24" s="66"/>
      <c r="S24" s="66"/>
      <c r="T24" s="66"/>
      <c r="U24" s="67" t="str">
        <f t="shared" si="4"/>
        <v/>
      </c>
      <c r="V24" s="68"/>
      <c r="W24" s="67"/>
      <c r="AK24" s="13">
        <v>1</v>
      </c>
    </row>
    <row r="25" customHeight="1" spans="13:37">
      <c r="M25" s="56" t="str">
        <f t="shared" si="3"/>
        <v>●</v>
      </c>
      <c r="N25" s="57"/>
      <c r="O25" s="58"/>
      <c r="P25" s="50"/>
      <c r="Q25" s="58" t="str">
        <f t="shared" si="1"/>
        <v/>
      </c>
      <c r="R25" s="66"/>
      <c r="S25" s="66"/>
      <c r="T25" s="66"/>
      <c r="U25" s="67" t="str">
        <f t="shared" si="4"/>
        <v/>
      </c>
      <c r="V25" s="68"/>
      <c r="W25" s="67"/>
      <c r="AK25" s="13">
        <v>1</v>
      </c>
    </row>
    <row r="26" customHeight="1" spans="13:37">
      <c r="M26" s="56" t="str">
        <f t="shared" si="3"/>
        <v>●</v>
      </c>
      <c r="N26" s="57"/>
      <c r="O26" s="58"/>
      <c r="P26" s="50"/>
      <c r="Q26" s="58" t="str">
        <f t="shared" si="1"/>
        <v/>
      </c>
      <c r="R26" s="66"/>
      <c r="S26" s="66"/>
      <c r="T26" s="66"/>
      <c r="U26" s="67" t="str">
        <f t="shared" si="4"/>
        <v/>
      </c>
      <c r="V26" s="68"/>
      <c r="W26" s="67"/>
      <c r="AK26" s="13">
        <v>1</v>
      </c>
    </row>
    <row r="27" customHeight="1" spans="13:37">
      <c r="M27" s="56" t="str">
        <f t="shared" si="3"/>
        <v>●</v>
      </c>
      <c r="N27" s="57"/>
      <c r="O27" s="58"/>
      <c r="P27" s="50"/>
      <c r="Q27" s="58" t="str">
        <f t="shared" si="1"/>
        <v/>
      </c>
      <c r="R27" s="66"/>
      <c r="S27" s="66"/>
      <c r="T27" s="66"/>
      <c r="U27" s="67" t="str">
        <f t="shared" si="4"/>
        <v/>
      </c>
      <c r="V27" s="68"/>
      <c r="W27" s="67"/>
      <c r="AK27" s="13">
        <v>1</v>
      </c>
    </row>
    <row r="28" customHeight="1" spans="13:37">
      <c r="M28" s="56" t="str">
        <f t="shared" si="3"/>
        <v>●</v>
      </c>
      <c r="N28" s="57"/>
      <c r="O28" s="58"/>
      <c r="P28" s="50"/>
      <c r="Q28" s="58" t="str">
        <f t="shared" si="1"/>
        <v/>
      </c>
      <c r="R28" s="66"/>
      <c r="S28" s="66"/>
      <c r="T28" s="66"/>
      <c r="U28" s="67" t="str">
        <f t="shared" si="4"/>
        <v/>
      </c>
      <c r="V28" s="68"/>
      <c r="W28" s="67"/>
      <c r="AK28" s="13">
        <v>1</v>
      </c>
    </row>
    <row r="29" customHeight="1" spans="13:37">
      <c r="M29" s="56" t="str">
        <f t="shared" si="3"/>
        <v>●</v>
      </c>
      <c r="N29" s="57"/>
      <c r="O29" s="58"/>
      <c r="P29" s="50"/>
      <c r="Q29" s="58" t="str">
        <f t="shared" si="1"/>
        <v/>
      </c>
      <c r="R29" s="66"/>
      <c r="S29" s="66"/>
      <c r="T29" s="66"/>
      <c r="U29" s="67" t="str">
        <f t="shared" si="4"/>
        <v/>
      </c>
      <c r="V29" s="68"/>
      <c r="W29" s="67"/>
      <c r="AK29" s="13">
        <v>1</v>
      </c>
    </row>
    <row r="30" customHeight="1" spans="13:37">
      <c r="M30" s="56" t="str">
        <f t="shared" si="3"/>
        <v>●</v>
      </c>
      <c r="N30" s="57"/>
      <c r="O30" s="58"/>
      <c r="P30" s="50"/>
      <c r="Q30" s="58" t="str">
        <f t="shared" si="1"/>
        <v/>
      </c>
      <c r="R30" s="66"/>
      <c r="S30" s="66"/>
      <c r="T30" s="66"/>
      <c r="U30" s="67" t="str">
        <f t="shared" si="4"/>
        <v/>
      </c>
      <c r="V30" s="68"/>
      <c r="W30" s="67"/>
      <c r="AK30" s="13">
        <v>1</v>
      </c>
    </row>
    <row r="31" customHeight="1" spans="13:37">
      <c r="M31" s="56" t="str">
        <f t="shared" si="3"/>
        <v>●</v>
      </c>
      <c r="N31" s="57"/>
      <c r="O31" s="58"/>
      <c r="P31" s="50"/>
      <c r="Q31" s="58" t="str">
        <f t="shared" si="1"/>
        <v/>
      </c>
      <c r="R31" s="66"/>
      <c r="S31" s="66"/>
      <c r="T31" s="66"/>
      <c r="U31" s="67" t="str">
        <f t="shared" si="4"/>
        <v/>
      </c>
      <c r="V31" s="68"/>
      <c r="W31" s="67"/>
      <c r="AK31" s="13">
        <v>1</v>
      </c>
    </row>
    <row r="32" customHeight="1" spans="13:23">
      <c r="M32" s="56" t="str">
        <f t="shared" si="3"/>
        <v>●</v>
      </c>
      <c r="N32" s="57"/>
      <c r="O32" s="58"/>
      <c r="P32" s="50"/>
      <c r="Q32" s="58" t="str">
        <f t="shared" si="1"/>
        <v/>
      </c>
      <c r="R32" s="66"/>
      <c r="S32" s="66"/>
      <c r="T32" s="66"/>
      <c r="U32" s="67" t="str">
        <f t="shared" si="4"/>
        <v/>
      </c>
      <c r="V32" s="68"/>
      <c r="W32" s="67"/>
    </row>
    <row r="33" ht="13" customHeight="1" spans="13:23">
      <c r="M33" s="56" t="str">
        <f t="shared" ref="M33:M67" si="5">IF($P33&lt;&gt;"","●","●")</f>
        <v>●</v>
      </c>
      <c r="N33" s="57"/>
      <c r="O33" s="58"/>
      <c r="P33" s="50"/>
      <c r="Q33" s="58" t="str">
        <f t="shared" ref="Q33:Q67" si="6">IF(N33="","",S33-R33)</f>
        <v/>
      </c>
      <c r="R33" s="66"/>
      <c r="S33" s="66"/>
      <c r="T33" s="66"/>
      <c r="U33" s="67" t="str">
        <f t="shared" ref="U33:U67" si="7">IF(T33="","",IF(T33-R33&gt;0,"推迟"&amp;T33-R33&amp;"天",IF(T33-R33&lt;0,"提前"&amp;R33-T33&amp;"天","正常")))</f>
        <v/>
      </c>
      <c r="V33" s="68"/>
      <c r="W33" s="67"/>
    </row>
    <row r="34" s="4" customFormat="1" ht="13" customHeight="1" spans="2:24">
      <c r="B34" s="7"/>
      <c r="C34" s="7"/>
      <c r="D34" s="7"/>
      <c r="E34" s="7"/>
      <c r="F34" s="7"/>
      <c r="G34" s="7"/>
      <c r="H34" s="7"/>
      <c r="I34" s="7"/>
      <c r="J34" s="7"/>
      <c r="K34" s="6"/>
      <c r="L34" s="59"/>
      <c r="M34" s="56" t="str">
        <f t="shared" si="5"/>
        <v>●</v>
      </c>
      <c r="N34" s="57"/>
      <c r="O34" s="58"/>
      <c r="P34" s="50"/>
      <c r="Q34" s="58" t="str">
        <f t="shared" si="6"/>
        <v/>
      </c>
      <c r="R34" s="66"/>
      <c r="S34" s="66"/>
      <c r="T34" s="66"/>
      <c r="U34" s="67" t="str">
        <f t="shared" si="7"/>
        <v/>
      </c>
      <c r="V34" s="68"/>
      <c r="W34" s="67"/>
      <c r="X34" s="7"/>
    </row>
    <row r="35" customHeight="1" spans="13:23">
      <c r="M35" s="56" t="str">
        <f t="shared" si="5"/>
        <v>●</v>
      </c>
      <c r="N35" s="57"/>
      <c r="O35" s="58"/>
      <c r="P35" s="50"/>
      <c r="Q35" s="58" t="str">
        <f t="shared" si="6"/>
        <v/>
      </c>
      <c r="R35" s="66"/>
      <c r="S35" s="66"/>
      <c r="T35" s="66"/>
      <c r="U35" s="67" t="str">
        <f t="shared" si="7"/>
        <v/>
      </c>
      <c r="V35" s="68"/>
      <c r="W35" s="67"/>
    </row>
    <row r="36" customHeight="1" spans="13:23">
      <c r="M36" s="56" t="str">
        <f t="shared" si="5"/>
        <v>●</v>
      </c>
      <c r="N36" s="57"/>
      <c r="O36" s="58"/>
      <c r="P36" s="50"/>
      <c r="Q36" s="58" t="str">
        <f t="shared" si="6"/>
        <v/>
      </c>
      <c r="R36" s="66"/>
      <c r="S36" s="66"/>
      <c r="T36" s="66"/>
      <c r="U36" s="67" t="str">
        <f t="shared" si="7"/>
        <v/>
      </c>
      <c r="V36" s="68"/>
      <c r="W36" s="67"/>
    </row>
    <row r="37" customHeight="1" spans="13:23">
      <c r="M37" s="56" t="str">
        <f t="shared" si="5"/>
        <v>●</v>
      </c>
      <c r="N37" s="57"/>
      <c r="O37" s="58"/>
      <c r="P37" s="50"/>
      <c r="Q37" s="58" t="str">
        <f t="shared" si="6"/>
        <v/>
      </c>
      <c r="R37" s="66"/>
      <c r="S37" s="66"/>
      <c r="T37" s="66"/>
      <c r="U37" s="67" t="str">
        <f t="shared" si="7"/>
        <v/>
      </c>
      <c r="V37" s="68"/>
      <c r="W37" s="67"/>
    </row>
    <row r="38" customHeight="1" spans="13:23">
      <c r="M38" s="56" t="str">
        <f t="shared" si="5"/>
        <v>●</v>
      </c>
      <c r="N38" s="57"/>
      <c r="O38" s="58"/>
      <c r="P38" s="50"/>
      <c r="Q38" s="58" t="str">
        <f t="shared" si="6"/>
        <v/>
      </c>
      <c r="R38" s="66"/>
      <c r="S38" s="66"/>
      <c r="T38" s="66"/>
      <c r="U38" s="67" t="str">
        <f t="shared" si="7"/>
        <v/>
      </c>
      <c r="V38" s="68"/>
      <c r="W38" s="67"/>
    </row>
    <row r="39" customHeight="1" spans="13:23">
      <c r="M39" s="56" t="str">
        <f t="shared" si="5"/>
        <v>●</v>
      </c>
      <c r="N39" s="57"/>
      <c r="O39" s="58"/>
      <c r="P39" s="50"/>
      <c r="Q39" s="58" t="str">
        <f t="shared" si="6"/>
        <v/>
      </c>
      <c r="R39" s="66"/>
      <c r="S39" s="66"/>
      <c r="T39" s="66"/>
      <c r="U39" s="67" t="str">
        <f t="shared" si="7"/>
        <v/>
      </c>
      <c r="V39" s="68"/>
      <c r="W39" s="67"/>
    </row>
    <row r="40" customHeight="1" spans="13:23">
      <c r="M40" s="56" t="str">
        <f t="shared" si="5"/>
        <v>●</v>
      </c>
      <c r="N40" s="57"/>
      <c r="O40" s="58"/>
      <c r="P40" s="50"/>
      <c r="Q40" s="58" t="str">
        <f t="shared" si="6"/>
        <v/>
      </c>
      <c r="R40" s="66"/>
      <c r="S40" s="66"/>
      <c r="T40" s="66"/>
      <c r="U40" s="67" t="str">
        <f t="shared" si="7"/>
        <v/>
      </c>
      <c r="V40" s="68"/>
      <c r="W40" s="67"/>
    </row>
    <row r="41" customHeight="1" spans="13:23">
      <c r="M41" s="56" t="str">
        <f t="shared" si="5"/>
        <v>●</v>
      </c>
      <c r="N41" s="57"/>
      <c r="O41" s="58"/>
      <c r="P41" s="50"/>
      <c r="Q41" s="58" t="str">
        <f t="shared" si="6"/>
        <v/>
      </c>
      <c r="R41" s="66"/>
      <c r="S41" s="66"/>
      <c r="T41" s="66"/>
      <c r="U41" s="67" t="str">
        <f t="shared" si="7"/>
        <v/>
      </c>
      <c r="V41" s="68"/>
      <c r="W41" s="67"/>
    </row>
    <row r="42" customHeight="1" spans="13:23">
      <c r="M42" s="56" t="str">
        <f t="shared" si="5"/>
        <v>●</v>
      </c>
      <c r="N42" s="57"/>
      <c r="O42" s="58"/>
      <c r="P42" s="50"/>
      <c r="Q42" s="58" t="str">
        <f t="shared" si="6"/>
        <v/>
      </c>
      <c r="R42" s="66"/>
      <c r="S42" s="66"/>
      <c r="T42" s="66"/>
      <c r="U42" s="67" t="str">
        <f t="shared" si="7"/>
        <v/>
      </c>
      <c r="V42" s="68"/>
      <c r="W42" s="67"/>
    </row>
    <row r="43" customHeight="1" spans="13:23">
      <c r="M43" s="56" t="str">
        <f t="shared" si="5"/>
        <v>●</v>
      </c>
      <c r="N43" s="57"/>
      <c r="O43" s="58"/>
      <c r="P43" s="50"/>
      <c r="Q43" s="58" t="str">
        <f t="shared" si="6"/>
        <v/>
      </c>
      <c r="R43" s="66"/>
      <c r="S43" s="66"/>
      <c r="T43" s="66"/>
      <c r="U43" s="67" t="str">
        <f t="shared" si="7"/>
        <v/>
      </c>
      <c r="V43" s="68"/>
      <c r="W43" s="67"/>
    </row>
    <row r="44" customHeight="1" spans="13:23">
      <c r="M44" s="56" t="str">
        <f t="shared" si="5"/>
        <v>●</v>
      </c>
      <c r="N44" s="57"/>
      <c r="O44" s="58"/>
      <c r="P44" s="50"/>
      <c r="Q44" s="58" t="str">
        <f t="shared" si="6"/>
        <v/>
      </c>
      <c r="R44" s="66"/>
      <c r="S44" s="66"/>
      <c r="T44" s="66"/>
      <c r="U44" s="67" t="str">
        <f t="shared" si="7"/>
        <v/>
      </c>
      <c r="V44" s="68"/>
      <c r="W44" s="67"/>
    </row>
    <row r="45" customHeight="1" spans="13:23">
      <c r="M45" s="56" t="str">
        <f t="shared" si="5"/>
        <v>●</v>
      </c>
      <c r="N45" s="57"/>
      <c r="O45" s="58"/>
      <c r="P45" s="50"/>
      <c r="Q45" s="58" t="str">
        <f t="shared" si="6"/>
        <v/>
      </c>
      <c r="R45" s="66"/>
      <c r="S45" s="66"/>
      <c r="T45" s="66"/>
      <c r="U45" s="67" t="str">
        <f t="shared" si="7"/>
        <v/>
      </c>
      <c r="V45" s="68"/>
      <c r="W45" s="67"/>
    </row>
    <row r="46" customHeight="1" spans="13:23">
      <c r="M46" s="56" t="str">
        <f t="shared" si="5"/>
        <v>●</v>
      </c>
      <c r="N46" s="57"/>
      <c r="O46" s="58"/>
      <c r="P46" s="50"/>
      <c r="Q46" s="58" t="str">
        <f t="shared" si="6"/>
        <v/>
      </c>
      <c r="R46" s="66"/>
      <c r="S46" s="66"/>
      <c r="T46" s="66"/>
      <c r="U46" s="67" t="str">
        <f t="shared" si="7"/>
        <v/>
      </c>
      <c r="V46" s="68"/>
      <c r="W46" s="67"/>
    </row>
    <row r="47" customHeight="1" spans="13:23">
      <c r="M47" s="56" t="str">
        <f t="shared" si="5"/>
        <v>●</v>
      </c>
      <c r="N47" s="57"/>
      <c r="O47" s="58"/>
      <c r="P47" s="50"/>
      <c r="Q47" s="58" t="str">
        <f t="shared" si="6"/>
        <v/>
      </c>
      <c r="R47" s="66"/>
      <c r="S47" s="66"/>
      <c r="T47" s="66"/>
      <c r="U47" s="67" t="str">
        <f t="shared" si="7"/>
        <v/>
      </c>
      <c r="V47" s="68"/>
      <c r="W47" s="67"/>
    </row>
    <row r="48" customHeight="1" spans="13:23">
      <c r="M48" s="56" t="str">
        <f t="shared" si="5"/>
        <v>●</v>
      </c>
      <c r="N48" s="57"/>
      <c r="O48" s="58"/>
      <c r="P48" s="50"/>
      <c r="Q48" s="58" t="str">
        <f t="shared" si="6"/>
        <v/>
      </c>
      <c r="R48" s="66"/>
      <c r="S48" s="66"/>
      <c r="T48" s="66"/>
      <c r="U48" s="67" t="str">
        <f t="shared" si="7"/>
        <v/>
      </c>
      <c r="V48" s="68"/>
      <c r="W48" s="67"/>
    </row>
    <row r="49" customHeight="1" spans="13:23">
      <c r="M49" s="56" t="str">
        <f t="shared" si="5"/>
        <v>●</v>
      </c>
      <c r="N49" s="57"/>
      <c r="O49" s="58"/>
      <c r="P49" s="50"/>
      <c r="Q49" s="58" t="str">
        <f t="shared" si="6"/>
        <v/>
      </c>
      <c r="R49" s="66"/>
      <c r="S49" s="66"/>
      <c r="T49" s="66"/>
      <c r="U49" s="67" t="str">
        <f t="shared" si="7"/>
        <v/>
      </c>
      <c r="V49" s="68"/>
      <c r="W49" s="67"/>
    </row>
    <row r="50" customHeight="1" spans="13:23">
      <c r="M50" s="56" t="str">
        <f t="shared" si="5"/>
        <v>●</v>
      </c>
      <c r="N50" s="57"/>
      <c r="O50" s="58"/>
      <c r="P50" s="50"/>
      <c r="Q50" s="58" t="str">
        <f t="shared" si="6"/>
        <v/>
      </c>
      <c r="R50" s="66"/>
      <c r="S50" s="66"/>
      <c r="T50" s="66"/>
      <c r="U50" s="67" t="str">
        <f t="shared" si="7"/>
        <v/>
      </c>
      <c r="V50" s="68"/>
      <c r="W50" s="67"/>
    </row>
    <row r="51" customHeight="1" spans="13:23">
      <c r="M51" s="56" t="str">
        <f t="shared" si="5"/>
        <v>●</v>
      </c>
      <c r="N51" s="57"/>
      <c r="O51" s="58"/>
      <c r="P51" s="50"/>
      <c r="Q51" s="58" t="str">
        <f t="shared" si="6"/>
        <v/>
      </c>
      <c r="R51" s="66"/>
      <c r="S51" s="66"/>
      <c r="T51" s="66"/>
      <c r="U51" s="67" t="str">
        <f t="shared" si="7"/>
        <v/>
      </c>
      <c r="V51" s="68"/>
      <c r="W51" s="67"/>
    </row>
    <row r="52" customHeight="1" spans="13:23">
      <c r="M52" s="56" t="str">
        <f t="shared" si="5"/>
        <v>●</v>
      </c>
      <c r="N52" s="57"/>
      <c r="O52" s="58"/>
      <c r="P52" s="50"/>
      <c r="Q52" s="58" t="str">
        <f t="shared" si="6"/>
        <v/>
      </c>
      <c r="R52" s="66"/>
      <c r="S52" s="66"/>
      <c r="T52" s="66"/>
      <c r="U52" s="67" t="str">
        <f t="shared" si="7"/>
        <v/>
      </c>
      <c r="V52" s="68"/>
      <c r="W52" s="67"/>
    </row>
    <row r="53" customHeight="1" spans="13:23">
      <c r="M53" s="56" t="str">
        <f t="shared" si="5"/>
        <v>●</v>
      </c>
      <c r="N53" s="57"/>
      <c r="O53" s="58"/>
      <c r="P53" s="50"/>
      <c r="Q53" s="58" t="str">
        <f t="shared" si="6"/>
        <v/>
      </c>
      <c r="R53" s="66"/>
      <c r="S53" s="66"/>
      <c r="T53" s="66"/>
      <c r="U53" s="67" t="str">
        <f t="shared" si="7"/>
        <v/>
      </c>
      <c r="V53" s="68"/>
      <c r="W53" s="67"/>
    </row>
    <row r="54" customHeight="1" spans="13:23">
      <c r="M54" s="56" t="str">
        <f t="shared" si="5"/>
        <v>●</v>
      </c>
      <c r="N54" s="57"/>
      <c r="O54" s="58"/>
      <c r="P54" s="50"/>
      <c r="Q54" s="58" t="str">
        <f t="shared" si="6"/>
        <v/>
      </c>
      <c r="R54" s="66"/>
      <c r="S54" s="66"/>
      <c r="T54" s="66"/>
      <c r="U54" s="67" t="str">
        <f t="shared" si="7"/>
        <v/>
      </c>
      <c r="V54" s="68"/>
      <c r="W54" s="67"/>
    </row>
    <row r="55" customHeight="1" spans="13:23">
      <c r="M55" s="56" t="str">
        <f t="shared" si="5"/>
        <v>●</v>
      </c>
      <c r="N55" s="57"/>
      <c r="O55" s="58"/>
      <c r="P55" s="50"/>
      <c r="Q55" s="58" t="str">
        <f t="shared" si="6"/>
        <v/>
      </c>
      <c r="R55" s="66"/>
      <c r="S55" s="66"/>
      <c r="T55" s="66"/>
      <c r="U55" s="67" t="str">
        <f t="shared" si="7"/>
        <v/>
      </c>
      <c r="V55" s="68"/>
      <c r="W55" s="67"/>
    </row>
    <row r="56" customHeight="1" spans="13:23">
      <c r="M56" s="56" t="str">
        <f t="shared" si="5"/>
        <v>●</v>
      </c>
      <c r="N56" s="57"/>
      <c r="O56" s="58"/>
      <c r="P56" s="50"/>
      <c r="Q56" s="58" t="str">
        <f t="shared" si="6"/>
        <v/>
      </c>
      <c r="R56" s="66"/>
      <c r="S56" s="66"/>
      <c r="T56" s="66"/>
      <c r="U56" s="67" t="str">
        <f t="shared" si="7"/>
        <v/>
      </c>
      <c r="V56" s="68"/>
      <c r="W56" s="67"/>
    </row>
    <row r="57" customHeight="1" spans="13:23">
      <c r="M57" s="56" t="str">
        <f t="shared" si="5"/>
        <v>●</v>
      </c>
      <c r="N57" s="57"/>
      <c r="O57" s="58"/>
      <c r="P57" s="50"/>
      <c r="Q57" s="58" t="str">
        <f t="shared" si="6"/>
        <v/>
      </c>
      <c r="R57" s="66"/>
      <c r="S57" s="66"/>
      <c r="T57" s="66"/>
      <c r="U57" s="67" t="str">
        <f t="shared" si="7"/>
        <v/>
      </c>
      <c r="V57" s="68"/>
      <c r="W57" s="67"/>
    </row>
    <row r="58" customHeight="1" spans="13:23">
      <c r="M58" s="56" t="str">
        <f t="shared" si="5"/>
        <v>●</v>
      </c>
      <c r="N58" s="57"/>
      <c r="O58" s="58"/>
      <c r="P58" s="50"/>
      <c r="Q58" s="58" t="str">
        <f t="shared" si="6"/>
        <v/>
      </c>
      <c r="R58" s="66"/>
      <c r="S58" s="66"/>
      <c r="T58" s="66"/>
      <c r="U58" s="67" t="str">
        <f t="shared" si="7"/>
        <v/>
      </c>
      <c r="V58" s="68"/>
      <c r="W58" s="67"/>
    </row>
    <row r="59" customHeight="1" spans="13:23">
      <c r="M59" s="56" t="str">
        <f t="shared" si="5"/>
        <v>●</v>
      </c>
      <c r="N59" s="57"/>
      <c r="O59" s="58"/>
      <c r="P59" s="50"/>
      <c r="Q59" s="58" t="str">
        <f t="shared" si="6"/>
        <v/>
      </c>
      <c r="R59" s="66"/>
      <c r="S59" s="66"/>
      <c r="T59" s="66"/>
      <c r="U59" s="67" t="str">
        <f t="shared" si="7"/>
        <v/>
      </c>
      <c r="V59" s="68"/>
      <c r="W59" s="67"/>
    </row>
    <row r="60" customHeight="1" spans="13:23">
      <c r="M60" s="56" t="str">
        <f t="shared" si="5"/>
        <v>●</v>
      </c>
      <c r="N60" s="57"/>
      <c r="O60" s="58"/>
      <c r="P60" s="50"/>
      <c r="Q60" s="58" t="str">
        <f t="shared" si="6"/>
        <v/>
      </c>
      <c r="R60" s="66"/>
      <c r="S60" s="66"/>
      <c r="T60" s="66"/>
      <c r="U60" s="67" t="str">
        <f t="shared" si="7"/>
        <v/>
      </c>
      <c r="V60" s="68"/>
      <c r="W60" s="67"/>
    </row>
    <row r="61" customHeight="1" spans="13:23">
      <c r="M61" s="56" t="str">
        <f t="shared" si="5"/>
        <v>●</v>
      </c>
      <c r="N61" s="57"/>
      <c r="O61" s="58"/>
      <c r="P61" s="50"/>
      <c r="Q61" s="58" t="str">
        <f t="shared" si="6"/>
        <v/>
      </c>
      <c r="R61" s="66"/>
      <c r="S61" s="66"/>
      <c r="T61" s="66"/>
      <c r="U61" s="67" t="str">
        <f t="shared" si="7"/>
        <v/>
      </c>
      <c r="V61" s="68"/>
      <c r="W61" s="67"/>
    </row>
    <row r="62" customHeight="1" spans="13:23">
      <c r="M62" s="56" t="str">
        <f t="shared" si="5"/>
        <v>●</v>
      </c>
      <c r="N62" s="57"/>
      <c r="O62" s="58"/>
      <c r="P62" s="50"/>
      <c r="Q62" s="58" t="str">
        <f t="shared" si="6"/>
        <v/>
      </c>
      <c r="R62" s="66"/>
      <c r="S62" s="66"/>
      <c r="T62" s="66"/>
      <c r="U62" s="67" t="str">
        <f t="shared" si="7"/>
        <v/>
      </c>
      <c r="V62" s="68"/>
      <c r="W62" s="67"/>
    </row>
    <row r="63" customHeight="1" spans="13:23">
      <c r="M63" s="56" t="str">
        <f t="shared" si="5"/>
        <v>●</v>
      </c>
      <c r="N63" s="57"/>
      <c r="O63" s="58"/>
      <c r="P63" s="50"/>
      <c r="Q63" s="58" t="str">
        <f t="shared" si="6"/>
        <v/>
      </c>
      <c r="R63" s="66"/>
      <c r="S63" s="66"/>
      <c r="T63" s="66"/>
      <c r="U63" s="67" t="str">
        <f t="shared" si="7"/>
        <v/>
      </c>
      <c r="V63" s="68"/>
      <c r="W63" s="67"/>
    </row>
    <row r="64" customHeight="1" spans="13:23">
      <c r="M64" s="56" t="str">
        <f t="shared" si="5"/>
        <v>●</v>
      </c>
      <c r="N64" s="57"/>
      <c r="O64" s="58"/>
      <c r="P64" s="50"/>
      <c r="Q64" s="58" t="str">
        <f t="shared" si="6"/>
        <v/>
      </c>
      <c r="R64" s="66"/>
      <c r="S64" s="66"/>
      <c r="T64" s="66"/>
      <c r="U64" s="67" t="str">
        <f t="shared" si="7"/>
        <v/>
      </c>
      <c r="V64" s="68"/>
      <c r="W64" s="67"/>
    </row>
    <row r="65" customHeight="1" spans="13:23">
      <c r="M65" s="56" t="str">
        <f t="shared" si="5"/>
        <v>●</v>
      </c>
      <c r="N65" s="57"/>
      <c r="O65" s="58"/>
      <c r="P65" s="50"/>
      <c r="Q65" s="58" t="str">
        <f t="shared" si="6"/>
        <v/>
      </c>
      <c r="R65" s="66"/>
      <c r="S65" s="66"/>
      <c r="T65" s="66"/>
      <c r="U65" s="67" t="str">
        <f t="shared" si="7"/>
        <v/>
      </c>
      <c r="V65" s="68"/>
      <c r="W65" s="67"/>
    </row>
    <row r="66" customHeight="1" spans="13:23">
      <c r="M66" s="56" t="str">
        <f t="shared" si="5"/>
        <v>●</v>
      </c>
      <c r="N66" s="57"/>
      <c r="O66" s="58"/>
      <c r="P66" s="50"/>
      <c r="Q66" s="58" t="str">
        <f t="shared" si="6"/>
        <v/>
      </c>
      <c r="R66" s="66"/>
      <c r="S66" s="66"/>
      <c r="T66" s="66"/>
      <c r="U66" s="67" t="str">
        <f t="shared" si="7"/>
        <v/>
      </c>
      <c r="V66" s="68"/>
      <c r="W66" s="67"/>
    </row>
    <row r="67" customHeight="1" spans="13:23">
      <c r="M67" s="56" t="str">
        <f t="shared" si="5"/>
        <v>●</v>
      </c>
      <c r="N67" s="57"/>
      <c r="O67" s="58"/>
      <c r="P67" s="50"/>
      <c r="Q67" s="58" t="str">
        <f t="shared" si="6"/>
        <v/>
      </c>
      <c r="R67" s="66"/>
      <c r="S67" s="66"/>
      <c r="T67" s="66"/>
      <c r="U67" s="67" t="str">
        <f t="shared" si="7"/>
        <v/>
      </c>
      <c r="V67" s="68"/>
      <c r="W67" s="67"/>
    </row>
    <row r="87" s="5" customFormat="1" customHeight="1" spans="2:165">
      <c r="B87" s="70"/>
      <c r="C87" s="71"/>
      <c r="D87" s="71"/>
      <c r="E87" s="71"/>
      <c r="F87" s="71"/>
      <c r="G87" s="71"/>
      <c r="H87" s="71"/>
      <c r="I87" s="71"/>
      <c r="J87" s="70"/>
      <c r="L87" s="72"/>
      <c r="M87" s="73"/>
      <c r="N87" s="43"/>
      <c r="O87" s="43"/>
      <c r="P87" s="43"/>
      <c r="Q87" s="43"/>
      <c r="R87" s="63"/>
      <c r="S87" s="63"/>
      <c r="T87" s="63"/>
      <c r="U87" s="63"/>
      <c r="V87" s="63"/>
      <c r="W87" s="71"/>
      <c r="X87" s="71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  <c r="CP87" s="74"/>
      <c r="CQ87" s="74"/>
      <c r="CR87" s="74"/>
      <c r="CS87" s="74"/>
      <c r="CT87" s="74"/>
      <c r="CU87" s="74"/>
      <c r="CV87" s="74"/>
      <c r="CW87" s="74"/>
      <c r="CX87" s="74"/>
      <c r="CY87" s="74"/>
      <c r="CZ87" s="74"/>
      <c r="DA87" s="74"/>
      <c r="DB87" s="74"/>
      <c r="DC87" s="74"/>
      <c r="DD87" s="74"/>
      <c r="DE87" s="74"/>
      <c r="DF87" s="74"/>
      <c r="DG87" s="74"/>
      <c r="DH87" s="74"/>
      <c r="DI87" s="74"/>
      <c r="DJ87" s="74"/>
      <c r="DK87" s="74"/>
      <c r="DL87" s="74"/>
      <c r="DM87" s="74"/>
      <c r="DN87" s="74"/>
      <c r="DO87" s="74"/>
      <c r="DP87" s="74"/>
      <c r="DQ87" s="74"/>
      <c r="DR87" s="74"/>
      <c r="DS87" s="74"/>
      <c r="DT87" s="74"/>
      <c r="DU87" s="74"/>
      <c r="DV87" s="74"/>
      <c r="DW87" s="74"/>
      <c r="DX87" s="74"/>
      <c r="DY87" s="74"/>
      <c r="DZ87" s="74"/>
      <c r="EA87" s="74"/>
      <c r="EB87" s="74"/>
      <c r="EC87" s="74"/>
      <c r="ED87" s="74"/>
      <c r="EE87" s="74"/>
      <c r="EF87" s="74"/>
      <c r="EG87" s="74"/>
      <c r="EH87" s="74"/>
      <c r="EI87" s="74"/>
      <c r="EJ87" s="74"/>
      <c r="EK87" s="74"/>
      <c r="EL87" s="74"/>
      <c r="EM87" s="74"/>
      <c r="EN87" s="74"/>
      <c r="EO87" s="74"/>
      <c r="EP87" s="74"/>
      <c r="EQ87" s="74"/>
      <c r="ER87" s="74"/>
      <c r="ES87" s="74"/>
      <c r="ET87" s="74"/>
      <c r="EU87" s="74"/>
      <c r="EV87" s="74"/>
      <c r="EW87" s="74"/>
      <c r="EX87" s="74"/>
      <c r="EY87" s="74"/>
      <c r="EZ87" s="74"/>
      <c r="FA87" s="74"/>
      <c r="FB87" s="74"/>
      <c r="FC87" s="74"/>
      <c r="FD87" s="74"/>
      <c r="FE87" s="74"/>
      <c r="FF87" s="74"/>
      <c r="FG87" s="75"/>
      <c r="FH87" s="75"/>
      <c r="FI87" s="75"/>
    </row>
  </sheetData>
  <mergeCells count="14">
    <mergeCell ref="C2:W2"/>
    <mergeCell ref="D4:G4"/>
    <mergeCell ref="C12:I12"/>
    <mergeCell ref="M12:N12"/>
    <mergeCell ref="C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</mergeCells>
  <conditionalFormatting sqref="S8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{365626bf-f2f5-4d2f-b8b4-5e4c9107b358}</x14:id>
        </ext>
      </extLst>
    </cfRule>
  </conditionalFormatting>
  <conditionalFormatting sqref="M13:M1995">
    <cfRule type="expression" dxfId="0" priority="11">
      <formula>$P13="日常"</formula>
    </cfRule>
    <cfRule type="expression" dxfId="1" priority="12">
      <formula>$P13="重要"</formula>
    </cfRule>
    <cfRule type="expression" dxfId="2" priority="13">
      <formula>$P13="紧急"</formula>
    </cfRule>
  </conditionalFormatting>
  <conditionalFormatting sqref="U13:U19995">
    <cfRule type="expression" dxfId="3" priority="1">
      <formula>$T13=$R13</formula>
    </cfRule>
    <cfRule type="expression" dxfId="0" priority="2">
      <formula>$T13&lt;$R13</formula>
    </cfRule>
    <cfRule type="expression" dxfId="2" priority="3">
      <formula>$T13&gt;$R13</formula>
    </cfRule>
  </conditionalFormatting>
  <conditionalFormatting sqref="W13:W67">
    <cfRule type="dataBar" priority="7">
      <dataBar>
        <cfvo type="min"/>
        <cfvo type="max"/>
        <color rgb="FFFCD0C3"/>
      </dataBar>
      <extLst>
        <ext xmlns:x14="http://schemas.microsoft.com/office/spreadsheetml/2009/9/main" uri="{B025F937-C7B1-47D3-B67F-A62EFF666E3E}">
          <x14:id>{40c8e779-be54-469e-8b92-d3acc05ef0ab}</x14:id>
        </ext>
      </extLst>
    </cfRule>
    <cfRule type="expression" dxfId="4" priority="8">
      <formula>"IF$H5&gt;0,推迟&amp;$H5"</formula>
    </cfRule>
  </conditionalFormatting>
  <conditionalFormatting sqref="C5:I11">
    <cfRule type="cellIs" dxfId="5" priority="21" operator="equal">
      <formula>TODAY()</formula>
    </cfRule>
  </conditionalFormatting>
  <pageMargins left="0.699305555555556" right="0.699305555555556" top="0.75" bottom="0.75" header="0.3" footer="0.3"/>
  <pageSetup paperSize="9" orientation="portrait" horizontalDpi="600" verticalDpi="600"/>
  <headerFooter alignWithMargins="0" scaleWithDoc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5626bf-f2f5-4d2f-b8b4-5e4c9107b358}">
            <x14:dataBar minLength="0" maxLength="100" negativeBarColorSameAsPositive="1" axisPosition="none">
              <x14:cfvo type="min"/>
              <x14:cfvo type="max"/>
              <x14:axisColor indexed="65"/>
            </x14:dataBar>
          </x14:cfRule>
          <xm:sqref>S8</xm:sqref>
        </x14:conditionalFormatting>
        <x14:conditionalFormatting xmlns:xm="http://schemas.microsoft.com/office/excel/2006/main">
          <x14:cfRule type="dataBar" id="{40c8e779-be54-469e-8b92-d3acc05ef0ab}">
            <x14:dataBar minLength="0" maxLength="100" negativeBarColorSameAsPositive="1" axisPosition="none">
              <x14:cfvo type="min"/>
              <x14:cfvo type="max"/>
              <x14:axisColor indexed="65"/>
            </x14:dataBar>
          </x14:cfRule>
          <xm:sqref>W13:W67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S19" sqref="S19"/>
    </sheetView>
  </sheetViews>
  <sheetFormatPr defaultColWidth="9" defaultRowHeight="13.5"/>
  <cols>
    <col min="1" max="7" width="9" style="1"/>
    <col min="8" max="8" width="22.3333333333333" style="1" customWidth="1"/>
    <col min="9" max="16384" width="9" style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反正我也没差</cp:lastModifiedBy>
  <dcterms:created xsi:type="dcterms:W3CDTF">2019-08-30T04:57:00Z</dcterms:created>
  <dcterms:modified xsi:type="dcterms:W3CDTF">2022-09-27T03:57:21Z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848D65A7DE3F425A96EBF98F5CFA14EC</vt:lpwstr>
  </property>
  <property fmtid="{D5CDD505-2E9C-101B-9397-08002B2CF9AE}" pid="3" name="KSOProductBuildVer">
    <vt:lpwstr>2052-11.8.6.8556</vt:lpwstr>
  </property>
  <property fmtid="{D5CDD505-2E9C-101B-9397-08002B2CF9AE}" pid="4" name="KSOTemplateUUID">
    <vt:lpwstr>v1.0_mb_iKvsmUxl9SoG0uUD5TGXPw==</vt:lpwstr>
  </property>
</Properties>
</file>