
<file path=[Content_Types].xml><?xml version="1.0" encoding="utf-8"?>
<Types xmlns="http://schemas.openxmlformats.org/package/2006/content-types">
  <Default Extension="vml" ContentType="application/vnd.openxmlformats-officedocument.vmlDrawing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trlProps/ctrlProp1.xml" ContentType="application/vnd.ms-excel.controlproperties+xml"/>
  <Override PartName="/xl/ctrlProps/ctrlProp2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drawings/drawing19.xml" ContentType="application/vnd.openxmlformats-officedocument.drawingml.chartshapes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drawings/drawing29.xml" ContentType="application/vnd.openxmlformats-officedocument.drawingml.chartshapes+xml"/>
  <Override PartName="/xl/drawings/drawing3.xml" ContentType="application/vnd.openxmlformats-officedocument.drawingml.chartshapes+xml"/>
  <Override PartName="/xl/drawings/drawing30.xml" ContentType="application/vnd.openxmlformats-officedocument.drawing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drawings/drawing9.xml" ContentType="application/vnd.openxmlformats-officedocument.drawingml.chartshapes+xml"/>
  <Override PartName="/xl/media/image1.svg" ContentType="image/svg+xml"/>
  <Override PartName="/xl/media/image2.svg" ContentType="image/svg+xml"/>
  <Override PartName="/xl/media/image3.svg" ContentType="image/svg+xml"/>
  <Override PartName="/xl/media/image4.svg" ContentType="image/svg+xml"/>
  <Override PartName="/xl/media/image5.svg" ContentType="image/svg+xml"/>
  <Override PartName="/xl/media/image6.svg" ContentType="image/svg+xml"/>
  <Override PartName="/xl/media/image7.svg" ContentType="image/svg+xml"/>
  <Override PartName="/xl/media/image8.svg" ContentType="image/svg+xml"/>
  <Override PartName="/xl/media/image9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465" firstSheet="2" activeTab="4"/>
  </bookViews>
  <sheets>
    <sheet name="首页" sheetId="1" r:id="rId1"/>
    <sheet name="样本" sheetId="2" state="hidden" r:id="rId2"/>
    <sheet name="设置" sheetId="3" r:id="rId3"/>
    <sheet name="任务搜索" sheetId="18" r:id="rId4"/>
    <sheet name="统计报表" sheetId="31" r:id="rId5"/>
    <sheet name="代码" sheetId="16" state="hidden" r:id="rId6"/>
    <sheet name="搜索辅助" sheetId="17" state="hidden" r:id="rId7"/>
    <sheet name="1月" sheetId="33" r:id="rId8"/>
    <sheet name="2月" sheetId="34" r:id="rId9"/>
    <sheet name="3月" sheetId="35" r:id="rId10"/>
    <sheet name="4月" sheetId="36" r:id="rId11"/>
    <sheet name="5月" sheetId="37" r:id="rId12"/>
    <sheet name="6月" sheetId="38" r:id="rId13"/>
    <sheet name="7月" sheetId="39" r:id="rId14"/>
    <sheet name="8月" sheetId="40" r:id="rId15"/>
    <sheet name="9月" sheetId="41" r:id="rId16"/>
    <sheet name="10月" sheetId="42" r:id="rId17"/>
    <sheet name="11月" sheetId="43" r:id="rId18"/>
    <sheet name="12月" sheetId="44" r:id="rId19"/>
    <sheet name="使用说明" sheetId="32" r:id="rId20"/>
  </sheets>
  <definedNames>
    <definedName name="负责人">OFFSET(设置!$H$2,1,,COUNTA(设置!$H$3:$H$100),1)</definedName>
  </definedNames>
  <calcPr calcId="144525"/>
</workbook>
</file>

<file path=xl/sharedStrings.xml><?xml version="1.0" encoding="utf-8"?>
<sst xmlns="http://schemas.openxmlformats.org/spreadsheetml/2006/main" count="687" uniqueCount="96">
  <si>
    <t>月度任务</t>
  </si>
  <si>
    <t>内部事务</t>
  </si>
  <si>
    <t>集团跑办</t>
  </si>
  <si>
    <t>外部跑办</t>
  </si>
  <si>
    <t>紧要</t>
  </si>
  <si>
    <t>重要</t>
  </si>
  <si>
    <t>一般</t>
  </si>
  <si>
    <t>工作任务列表</t>
  </si>
  <si>
    <t>每日数据明细</t>
  </si>
  <si>
    <t>序号</t>
  </si>
  <si>
    <t>日期</t>
  </si>
  <si>
    <t>负责人</t>
  </si>
  <si>
    <t>工作任务</t>
  </si>
  <si>
    <t>任务类别</t>
  </si>
  <si>
    <t>重要程度</t>
  </si>
  <si>
    <t>任务时长</t>
  </si>
  <si>
    <t>备注</t>
  </si>
  <si>
    <t>日</t>
  </si>
  <si>
    <t>任务数</t>
  </si>
  <si>
    <t>时长</t>
  </si>
  <si>
    <t>稻小壳1</t>
  </si>
  <si>
    <t>工作任务1</t>
  </si>
  <si>
    <t>稻小壳2</t>
  </si>
  <si>
    <t>工作任务2</t>
  </si>
  <si>
    <t>稻小壳3</t>
  </si>
  <si>
    <t>工作任务3</t>
  </si>
  <si>
    <t>稻小壳4</t>
  </si>
  <si>
    <t>工作任务4</t>
  </si>
  <si>
    <t>稻小壳5</t>
  </si>
  <si>
    <t>工作任务5</t>
  </si>
  <si>
    <t>稻小壳6</t>
  </si>
  <si>
    <t>工作任务6</t>
  </si>
  <si>
    <t>需要扩展，右键选中以上最后一行，添加行</t>
  </si>
  <si>
    <t>参数设置</t>
  </si>
  <si>
    <t>年份</t>
  </si>
  <si>
    <t>首页显示设置</t>
  </si>
  <si>
    <t>月份</t>
  </si>
  <si>
    <t>统计类别</t>
  </si>
  <si>
    <t>搜索类别</t>
  </si>
  <si>
    <t>显示1</t>
  </si>
  <si>
    <t>次数</t>
  </si>
  <si>
    <t>显示2</t>
  </si>
  <si>
    <t>稻小壳7</t>
  </si>
  <si>
    <t>全部</t>
  </si>
  <si>
    <t>使用说明</t>
  </si>
  <si>
    <t>输入关键词</t>
  </si>
  <si>
    <t>任务2</t>
  </si>
  <si>
    <t>1、在“文本框”中输入关键词，可以实现模糊查询。</t>
  </si>
  <si>
    <t>2、调节微调按钮以翻页。</t>
  </si>
  <si>
    <t>3、选择“搜索类别”，可以对不同字段进行搜索。</t>
  </si>
  <si>
    <t>重要程度占比</t>
  </si>
  <si>
    <t>任务类型数量对比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</si>
  <si>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</si>
  <si>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</si>
  <si>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</si>
  <si>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</si>
  <si>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</si>
  <si>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</si>
  <si>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</si>
  <si>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</si>
  <si>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</si>
  <si>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</si>
  <si>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</si>
  <si>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</si>
  <si>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月份：</t>
  </si>
  <si>
    <t xml:space="preserve"> </t>
  </si>
  <si>
    <t>负责人对比</t>
  </si>
  <si>
    <t>Option Explicit</t>
  </si>
  <si>
    <t>Sub 复制表格()</t>
  </si>
  <si>
    <t xml:space="preserve">    Dim ws As Worksheet, i As Long, shp As Shape</t>
  </si>
  <si>
    <t xml:space="preserve">    Dim newSht As Worksheet</t>
  </si>
  <si>
    <t xml:space="preserve">    Set ws = Sheets("样本")</t>
  </si>
  <si>
    <t xml:space="preserve">    For i = 1 To 12</t>
  </si>
  <si>
    <t xml:space="preserve">        ws.Copy after:=Sheets(Sheets.Count)</t>
  </si>
  <si>
    <t xml:space="preserve">        ActiveSheet.Name = i &amp; "月"</t>
  </si>
  <si>
    <t xml:space="preserve">        ActiveSheet.Range("a1") = i</t>
  </si>
  <si>
    <t xml:space="preserve">        For Each shp In ActiveSheet.Shapes</t>
  </si>
  <si>
    <t xml:space="preserve">            If InStr(shp.Name, "月") Then</t>
  </si>
  <si>
    <t xml:space="preserve">                If shp.Name = i &amp; "月" Then</t>
  </si>
  <si>
    <t xml:space="preserve">                    shp.Fill.Transparency = 0</t>
  </si>
  <si>
    <t xml:space="preserve">                    shp.TextFrame.Characters.Font.Color = RGB(0, 176, 240)</t>
  </si>
  <si>
    <t xml:space="preserve">                End If</t>
  </si>
  <si>
    <t xml:space="preserve">                ActiveSheet.Hyperlinks.Add shp, "", shp.Name &amp; "!a1"</t>
  </si>
  <si>
    <t xml:space="preserve">            End If</t>
  </si>
  <si>
    <t xml:space="preserve">        Next</t>
  </si>
  <si>
    <t xml:space="preserve">    Next</t>
  </si>
  <si>
    <t>End Sub</t>
  </si>
  <si>
    <t>Sub 首页生成链接()</t>
  </si>
  <si>
    <t xml:space="preserve">    Dim shp As Shape</t>
  </si>
  <si>
    <t xml:space="preserve">    For Each shp In ActiveSheet.Shapes</t>
  </si>
  <si>
    <t xml:space="preserve">        If InStr(shp.Name, "月") Then</t>
  </si>
  <si>
    <t xml:space="preserve">            ActiveSheet.Hyperlinks.Add shp, "", shp.Name &amp; "!a1"</t>
  </si>
  <si>
    <t xml:space="preserve">        End If</t>
  </si>
  <si>
    <t>任务类型</t>
  </si>
  <si>
    <t>用时</t>
  </si>
  <si>
    <t>完毕</t>
  </si>
</sst>
</file>

<file path=xl/styles.xml><?xml version="1.0" encoding="utf-8"?>
<styleSheet xmlns="http://schemas.openxmlformats.org/spreadsheetml/2006/main">
  <numFmts count="12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&quot;月&quot;"/>
    <numFmt numFmtId="177" formatCode="d&quot;日&quot;"/>
    <numFmt numFmtId="178" formatCode="m/d;@"/>
    <numFmt numFmtId="179" formatCode=";;;"/>
    <numFmt numFmtId="180" formatCode="yyyy/m/d;@"/>
    <numFmt numFmtId="181" formatCode="\ @"/>
    <numFmt numFmtId="182" formatCode="&quot;第&quot;\ 0\ &quot;页&quot;"/>
    <numFmt numFmtId="183" formatCode="&quot;每&quot;&quot;页&quot;\ 0\ &quot;条&quot;"/>
  </numFmts>
  <fonts count="34">
    <font>
      <sz val="11"/>
      <color theme="1"/>
      <name val="黑体"/>
      <charset val="134"/>
    </font>
    <font>
      <sz val="11"/>
      <color theme="1"/>
      <name val="宋体"/>
      <charset val="134"/>
      <scheme val="minor"/>
    </font>
    <font>
      <b/>
      <sz val="16"/>
      <color rgb="FF00B0F0"/>
      <name val="黑体"/>
      <charset val="134"/>
    </font>
    <font>
      <b/>
      <sz val="11"/>
      <color theme="0"/>
      <name val="黑体"/>
      <charset val="134"/>
    </font>
    <font>
      <sz val="10"/>
      <color theme="1" tint="0.35"/>
      <name val="黑体"/>
      <charset val="134"/>
    </font>
    <font>
      <sz val="10"/>
      <color theme="0" tint="-0.35"/>
      <name val="黑体"/>
      <charset val="134"/>
    </font>
    <font>
      <sz val="16"/>
      <color theme="1" tint="0.35"/>
      <name val="黑体"/>
      <charset val="134"/>
    </font>
    <font>
      <sz val="10"/>
      <color theme="0" tint="-0.5"/>
      <name val="黑体"/>
      <charset val="134"/>
    </font>
    <font>
      <sz val="11"/>
      <color theme="0"/>
      <name val="黑体"/>
      <charset val="134"/>
    </font>
    <font>
      <b/>
      <sz val="12"/>
      <color rgb="FF498BA7"/>
      <name val="黑体"/>
      <charset val="134"/>
    </font>
    <font>
      <sz val="11"/>
      <color theme="1" tint="0.35"/>
      <name val="黑体"/>
      <charset val="134"/>
    </font>
    <font>
      <sz val="10"/>
      <color rgb="FF0070C0"/>
      <name val="黑体"/>
      <charset val="134"/>
    </font>
    <font>
      <b/>
      <sz val="11"/>
      <color theme="0" tint="-0.35"/>
      <name val="黑体"/>
      <charset val="134"/>
    </font>
    <font>
      <sz val="11"/>
      <color theme="0" tint="-0.35"/>
      <name val="黑体"/>
      <charset val="134"/>
    </font>
    <font>
      <b/>
      <sz val="18"/>
      <color theme="1"/>
      <name val="黑体"/>
      <charset val="134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7F8FA"/>
        <bgColor indexed="64"/>
      </patternFill>
    </fill>
    <fill>
      <patternFill patternType="solid">
        <fgColor rgb="FF2C9EC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8E3D1"/>
        <bgColor indexed="64"/>
      </patternFill>
    </fill>
    <fill>
      <patternFill patternType="solid">
        <fgColor rgb="FF9CDE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98E3D1"/>
      </left>
      <right style="thin">
        <color rgb="FF98E3D1"/>
      </right>
      <top style="thin">
        <color rgb="FF98E3D1"/>
      </top>
      <bottom style="thin">
        <color rgb="FF98E3D1"/>
      </bottom>
      <diagonal/>
    </border>
    <border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/>
    </border>
    <border>
      <left/>
      <right/>
      <top style="thin">
        <color theme="0" tint="-0.15"/>
      </top>
      <bottom/>
      <diagonal/>
    </border>
    <border>
      <left style="medium">
        <color rgb="FF2C9EC4"/>
      </left>
      <right/>
      <top style="medium">
        <color rgb="FF2C9EC4"/>
      </top>
      <bottom style="medium">
        <color rgb="FF2C9EC4"/>
      </bottom>
      <diagonal/>
    </border>
    <border>
      <left/>
      <right/>
      <top style="medium">
        <color rgb="FF2C9EC4"/>
      </top>
      <bottom style="medium">
        <color rgb="FF2C9EC4"/>
      </bottom>
      <diagonal/>
    </border>
    <border>
      <left/>
      <right style="medium">
        <color rgb="FF2C9EC4"/>
      </right>
      <top style="medium">
        <color rgb="FF2C9EC4"/>
      </top>
      <bottom style="medium">
        <color rgb="FF2C9EC4"/>
      </bottom>
      <diagonal/>
    </border>
    <border>
      <left style="medium">
        <color rgb="FF2C9EC4"/>
      </left>
      <right style="medium">
        <color rgb="FF2C9EC4"/>
      </right>
      <top style="medium">
        <color rgb="FF2C9EC4"/>
      </top>
      <bottom style="medium">
        <color rgb="FF2C9EC4"/>
      </bottom>
      <diagonal/>
    </border>
    <border>
      <left style="thin">
        <color theme="0" tint="-0.15"/>
      </left>
      <right style="thin">
        <color theme="0" tint="-0.15"/>
      </right>
      <top style="thin">
        <color theme="0" tint="-0.15"/>
      </top>
      <bottom style="thin">
        <color theme="0" tint="-0.1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5" fillId="8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6" borderId="14" applyNumberFormat="0" applyFont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9" fillId="26" borderId="16" applyNumberFormat="0" applyAlignment="0" applyProtection="0">
      <alignment vertical="center"/>
    </xf>
    <xf numFmtId="0" fontId="30" fillId="26" borderId="10" applyNumberFormat="0" applyAlignment="0" applyProtection="0">
      <alignment vertical="center"/>
    </xf>
    <xf numFmtId="0" fontId="16" fillId="9" borderId="11" applyNumberFormat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31" fillId="0" borderId="17" applyNumberFormat="0" applyFill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2" borderId="0" xfId="0" applyFill="1">
      <alignment vertical="center"/>
    </xf>
    <xf numFmtId="179" fontId="0" fillId="2" borderId="0" xfId="0" applyNumberForma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 applyAlignment="1">
      <alignment horizontal="left" vertical="center" indent="2"/>
    </xf>
    <xf numFmtId="0" fontId="3" fillId="5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78" fontId="4" fillId="4" borderId="1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 vertical="center"/>
    </xf>
    <xf numFmtId="179" fontId="0" fillId="4" borderId="0" xfId="0" applyNumberFormat="1" applyFill="1">
      <alignment vertical="center"/>
    </xf>
    <xf numFmtId="0" fontId="6" fillId="4" borderId="0" xfId="0" applyFont="1" applyFill="1" applyAlignment="1">
      <alignment horizontal="left" vertical="center" indent="2"/>
    </xf>
    <xf numFmtId="0" fontId="0" fillId="6" borderId="0" xfId="0" applyFill="1" applyAlignment="1">
      <alignment horizontal="center" vertical="center"/>
    </xf>
    <xf numFmtId="177" fontId="7" fillId="4" borderId="2" xfId="0" applyNumberFormat="1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80" fontId="0" fillId="0" borderId="0" xfId="0" applyNumberFormat="1">
      <alignment vertical="center"/>
    </xf>
    <xf numFmtId="0" fontId="8" fillId="2" borderId="0" xfId="0" applyNumberFormat="1" applyFont="1" applyFill="1">
      <alignment vertical="center"/>
    </xf>
    <xf numFmtId="0" fontId="0" fillId="7" borderId="3" xfId="0" applyFill="1" applyBorder="1" applyAlignment="1">
      <alignment horizontal="center" vertical="center"/>
    </xf>
    <xf numFmtId="176" fontId="0" fillId="7" borderId="3" xfId="0" applyNumberFormat="1" applyFill="1" applyBorder="1" applyAlignment="1" applyProtection="1">
      <alignment horizontal="center" vertical="center"/>
      <protection locked="0"/>
    </xf>
    <xf numFmtId="0" fontId="0" fillId="4" borderId="0" xfId="0" applyFill="1" applyAlignment="1">
      <alignment horizontal="center" vertical="center"/>
    </xf>
    <xf numFmtId="176" fontId="0" fillId="4" borderId="0" xfId="0" applyNumberFormat="1" applyFill="1" applyAlignment="1">
      <alignment horizontal="center" vertical="center"/>
    </xf>
    <xf numFmtId="0" fontId="0" fillId="4" borderId="4" xfId="0" applyFill="1" applyBorder="1">
      <alignment vertical="center"/>
    </xf>
    <xf numFmtId="179" fontId="0" fillId="4" borderId="0" xfId="0" applyNumberFormat="1" applyFill="1" applyProtection="1">
      <alignment vertical="center"/>
      <protection locked="0"/>
    </xf>
    <xf numFmtId="0" fontId="3" fillId="2" borderId="0" xfId="0" applyNumberFormat="1" applyFont="1" applyFill="1">
      <alignment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81" fontId="10" fillId="6" borderId="6" xfId="0" applyNumberFormat="1" applyFont="1" applyFill="1" applyBorder="1" applyAlignment="1" applyProtection="1">
      <alignment horizontal="left" vertical="center"/>
      <protection locked="0"/>
    </xf>
    <xf numFmtId="181" fontId="10" fillId="6" borderId="7" xfId="0" applyNumberFormat="1" applyFont="1" applyFill="1" applyBorder="1" applyAlignment="1" applyProtection="1">
      <alignment horizontal="left" vertical="center"/>
      <protection locked="0"/>
    </xf>
    <xf numFmtId="182" fontId="11" fillId="4" borderId="0" xfId="0" applyNumberFormat="1" applyFont="1" applyFill="1" applyAlignment="1" applyProtection="1">
      <alignment horizontal="left" vertical="center"/>
      <protection locked="0"/>
    </xf>
    <xf numFmtId="0" fontId="0" fillId="4" borderId="0" xfId="0" applyFill="1" applyProtection="1">
      <alignment vertical="center"/>
      <protection locked="0"/>
    </xf>
    <xf numFmtId="0" fontId="4" fillId="4" borderId="1" xfId="0" applyNumberFormat="1" applyFont="1" applyFill="1" applyBorder="1" applyAlignment="1">
      <alignment horizontal="center" vertical="center"/>
    </xf>
    <xf numFmtId="0" fontId="12" fillId="2" borderId="0" xfId="0" applyFont="1" applyFill="1">
      <alignment vertical="center"/>
    </xf>
    <xf numFmtId="0" fontId="13" fillId="4" borderId="0" xfId="0" applyFont="1" applyFill="1" applyAlignment="1">
      <alignment horizontal="right" vertical="center"/>
    </xf>
    <xf numFmtId="181" fontId="10" fillId="6" borderId="8" xfId="0" applyNumberFormat="1" applyFont="1" applyFill="1" applyBorder="1" applyAlignment="1" applyProtection="1">
      <alignment vertical="center"/>
      <protection locked="0"/>
    </xf>
    <xf numFmtId="0" fontId="13" fillId="2" borderId="0" xfId="0" applyFont="1" applyFill="1">
      <alignment vertical="center"/>
    </xf>
    <xf numFmtId="183" fontId="5" fillId="4" borderId="0" xfId="0" applyNumberFormat="1" applyFont="1" applyFill="1" applyProtection="1">
      <alignment vertical="center"/>
      <protection locked="0"/>
    </xf>
    <xf numFmtId="0" fontId="14" fillId="0" borderId="0" xfId="0" applyFont="1">
      <alignment vertical="center"/>
    </xf>
    <xf numFmtId="0" fontId="8" fillId="3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0" fillId="4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4" borderId="9" xfId="0" applyNumberFormat="1" applyFill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5CBBEC"/>
      <color rgb="00D49258"/>
      <color rgb="00E09788"/>
      <color rgb="007FC8E9"/>
      <color rgb="00B0D36E"/>
      <color rgb="00E0B088"/>
      <color rgb="00B0D36D"/>
      <color rgb="00E09B8C"/>
      <color rgb="0084CBEB"/>
      <color rgb="00B0D46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4" Type="http://schemas.microsoft.com/office/2011/relationships/chartColorStyle" Target="colors2.xml"/><Relationship Id="rId3" Type="http://schemas.microsoft.com/office/2011/relationships/chartStyle" Target="style2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microsoft.com/office/2011/relationships/chartColorStyle" Target="colors8.xml"/><Relationship Id="rId2" Type="http://schemas.microsoft.com/office/2011/relationships/chartStyle" Target="style8.xml"/><Relationship Id="rId1" Type="http://schemas.openxmlformats.org/officeDocument/2006/relationships/chartUserShapes" Target="../drawings/drawing7.xml"/></Relationships>
</file>

<file path=xl/charts/_rels/chart9.xml.rels><?xml version="1.0" encoding="UTF-8" standalone="yes"?>
<Relationships xmlns="http://schemas.openxmlformats.org/package/2006/relationships"><Relationship Id="rId4" Type="http://schemas.microsoft.com/office/2011/relationships/chartColorStyle" Target="colors9.xml"/><Relationship Id="rId3" Type="http://schemas.microsoft.com/office/2011/relationships/chartStyle" Target="style9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4" Type="http://schemas.microsoft.com/office/2011/relationships/chartColorStyle" Target="colors11.xml"/><Relationship Id="rId3" Type="http://schemas.microsoft.com/office/2011/relationships/chartStyle" Target="style11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4" Type="http://schemas.microsoft.com/office/2011/relationships/chartColorStyle" Target="colors13.xml"/><Relationship Id="rId3" Type="http://schemas.microsoft.com/office/2011/relationships/chartStyle" Target="style13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4" Type="http://schemas.microsoft.com/office/2011/relationships/chartColorStyle" Target="colors15.xml"/><Relationship Id="rId3" Type="http://schemas.microsoft.com/office/2011/relationships/chartStyle" Target="style15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4" Type="http://schemas.microsoft.com/office/2011/relationships/chartColorStyle" Target="colors17.xml"/><Relationship Id="rId3" Type="http://schemas.microsoft.com/office/2011/relationships/chartStyle" Target="style17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4" Type="http://schemas.microsoft.com/office/2011/relationships/chartColorStyle" Target="colors19.xml"/><Relationship Id="rId3" Type="http://schemas.microsoft.com/office/2011/relationships/chartStyle" Target="style19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4" Type="http://schemas.microsoft.com/office/2011/relationships/chartColorStyle" Target="colors21.xml"/><Relationship Id="rId3" Type="http://schemas.microsoft.com/office/2011/relationships/chartStyle" Target="style21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4" Type="http://schemas.microsoft.com/office/2011/relationships/chartColorStyle" Target="colors23.xml"/><Relationship Id="rId3" Type="http://schemas.microsoft.com/office/2011/relationships/chartStyle" Target="style23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4" Type="http://schemas.microsoft.com/office/2011/relationships/chartColorStyle" Target="colors25.xml"/><Relationship Id="rId3" Type="http://schemas.microsoft.com/office/2011/relationships/chartStyle" Target="style25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4" Type="http://schemas.microsoft.com/office/2011/relationships/chartColorStyle" Target="colors27.xml"/><Relationship Id="rId3" Type="http://schemas.microsoft.com/office/2011/relationships/chartStyle" Target="style27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4" Type="http://schemas.microsoft.com/office/2011/relationships/chartColorStyle" Target="colors29.xml"/><Relationship Id="rId3" Type="http://schemas.microsoft.com/office/2011/relationships/chartStyle" Target="style29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4" Type="http://schemas.microsoft.com/office/2011/relationships/chartColorStyle" Target="colors31.xml"/><Relationship Id="rId3" Type="http://schemas.microsoft.com/office/2011/relationships/chartStyle" Target="style31.xml"/><Relationship Id="rId2" Type="http://schemas.openxmlformats.org/officeDocument/2006/relationships/image" Target="../media/image7.png"/><Relationship Id="rId1" Type="http://schemas.openxmlformats.org/officeDocument/2006/relationships/chartUserShapes" Target="../drawings/drawing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6E1D2"/>
            </a:solidFill>
            <a:ln w="3175">
              <a:solidFill>
                <a:schemeClr val="bg1">
                  <a:lumMod val="65000"/>
                </a:schemeClr>
              </a:solidFill>
            </a:ln>
            <a:effectLst/>
            <a:sp3d contourW="3175"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首页!$E$4:$E$7</c:f>
              <c:strCache>
                <c:ptCount val="4"/>
                <c:pt idx="0">
                  <c:v>月度任务</c:v>
                </c:pt>
                <c:pt idx="1">
                  <c:v>内部事务</c:v>
                </c:pt>
                <c:pt idx="2">
                  <c:v>集团跑办</c:v>
                </c:pt>
                <c:pt idx="3">
                  <c:v>外部跑办</c:v>
                </c:pt>
              </c:strCache>
            </c:strRef>
          </c:cat>
          <c:val>
            <c:numRef>
              <c:f>首页!$F$4:$F$7</c:f>
              <c:numCache>
                <c:formatCode>General</c:formatCode>
                <c:ptCount val="4"/>
                <c:pt idx="0">
                  <c:v>24</c:v>
                </c:pt>
                <c:pt idx="1">
                  <c:v>24</c:v>
                </c:pt>
                <c:pt idx="2">
                  <c:v>12</c:v>
                </c:pt>
                <c:pt idx="3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469874"/>
        <c:axId val="758502948"/>
      </c:barChart>
      <c:catAx>
        <c:axId val="888469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758502948"/>
        <c:crosses val="autoZero"/>
        <c:auto val="1"/>
        <c:lblAlgn val="ctr"/>
        <c:lblOffset val="100"/>
        <c:noMultiLvlLbl val="0"/>
      </c:catAx>
      <c:valAx>
        <c:axId val="7585029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846987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样本!$N$12:$N$42</c:f>
              <c:numCache>
                <c:formatCode>d"日"</c:formatCode>
                <c:ptCount val="31"/>
                <c:pt idx="0" c:formatCode="d&quot;日&quot;">
                  <c:v>44562</c:v>
                </c:pt>
                <c:pt idx="1" c:formatCode="d&quot;日&quot;">
                  <c:v>44563</c:v>
                </c:pt>
                <c:pt idx="2" c:formatCode="d&quot;日&quot;">
                  <c:v>44564</c:v>
                </c:pt>
                <c:pt idx="3" c:formatCode="d&quot;日&quot;">
                  <c:v>44565</c:v>
                </c:pt>
                <c:pt idx="4" c:formatCode="d&quot;日&quot;">
                  <c:v>44566</c:v>
                </c:pt>
                <c:pt idx="5" c:formatCode="d&quot;日&quot;">
                  <c:v>44567</c:v>
                </c:pt>
                <c:pt idx="6" c:formatCode="d&quot;日&quot;">
                  <c:v>44568</c:v>
                </c:pt>
                <c:pt idx="7" c:formatCode="d&quot;日&quot;">
                  <c:v>44569</c:v>
                </c:pt>
                <c:pt idx="8" c:formatCode="d&quot;日&quot;">
                  <c:v>44570</c:v>
                </c:pt>
                <c:pt idx="9" c:formatCode="d&quot;日&quot;">
                  <c:v>44571</c:v>
                </c:pt>
                <c:pt idx="10" c:formatCode="d&quot;日&quot;">
                  <c:v>44572</c:v>
                </c:pt>
                <c:pt idx="11" c:formatCode="d&quot;日&quot;">
                  <c:v>44573</c:v>
                </c:pt>
                <c:pt idx="12" c:formatCode="d&quot;日&quot;">
                  <c:v>44574</c:v>
                </c:pt>
                <c:pt idx="13" c:formatCode="d&quot;日&quot;">
                  <c:v>44575</c:v>
                </c:pt>
                <c:pt idx="14" c:formatCode="d&quot;日&quot;">
                  <c:v>44576</c:v>
                </c:pt>
                <c:pt idx="15" c:formatCode="d&quot;日&quot;">
                  <c:v>44577</c:v>
                </c:pt>
                <c:pt idx="16" c:formatCode="d&quot;日&quot;">
                  <c:v>44578</c:v>
                </c:pt>
                <c:pt idx="17" c:formatCode="d&quot;日&quot;">
                  <c:v>44579</c:v>
                </c:pt>
                <c:pt idx="18" c:formatCode="d&quot;日&quot;">
                  <c:v>44580</c:v>
                </c:pt>
                <c:pt idx="19" c:formatCode="d&quot;日&quot;">
                  <c:v>44581</c:v>
                </c:pt>
                <c:pt idx="20" c:formatCode="d&quot;日&quot;">
                  <c:v>44582</c:v>
                </c:pt>
                <c:pt idx="21" c:formatCode="d&quot;日&quot;">
                  <c:v>44583</c:v>
                </c:pt>
                <c:pt idx="22" c:formatCode="d&quot;日&quot;">
                  <c:v>44584</c:v>
                </c:pt>
                <c:pt idx="23" c:formatCode="d&quot;日&quot;">
                  <c:v>44585</c:v>
                </c:pt>
                <c:pt idx="24" c:formatCode="d&quot;日&quot;">
                  <c:v>44586</c:v>
                </c:pt>
                <c:pt idx="25" c:formatCode="d&quot;日&quot;">
                  <c:v>44587</c:v>
                </c:pt>
                <c:pt idx="26" c:formatCode="d&quot;日&quot;">
                  <c:v>44588</c:v>
                </c:pt>
                <c:pt idx="27" c:formatCode="d&quot;日&quot;">
                  <c:v>44589</c:v>
                </c:pt>
                <c:pt idx="28" c:formatCode="d&quot;日&quot;">
                  <c:v>44590</c:v>
                </c:pt>
                <c:pt idx="29" c:formatCode="d&quot;日&quot;">
                  <c:v>44591</c:v>
                </c:pt>
                <c:pt idx="30" c:formatCode="d&quot;日&quot;">
                  <c:v>44592</c:v>
                </c:pt>
              </c:numCache>
            </c:numRef>
          </c:cat>
          <c:val>
            <c:numRef>
              <c:f>样本!$O$12:$O$42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样本!$N$12:$N$42</c:f>
              <c:numCache>
                <c:formatCode>d"日"</c:formatCode>
                <c:ptCount val="31"/>
                <c:pt idx="0" c:formatCode="d&quot;日&quot;">
                  <c:v>44562</c:v>
                </c:pt>
                <c:pt idx="1" c:formatCode="d&quot;日&quot;">
                  <c:v>44563</c:v>
                </c:pt>
                <c:pt idx="2" c:formatCode="d&quot;日&quot;">
                  <c:v>44564</c:v>
                </c:pt>
                <c:pt idx="3" c:formatCode="d&quot;日&quot;">
                  <c:v>44565</c:v>
                </c:pt>
                <c:pt idx="4" c:formatCode="d&quot;日&quot;">
                  <c:v>44566</c:v>
                </c:pt>
                <c:pt idx="5" c:formatCode="d&quot;日&quot;">
                  <c:v>44567</c:v>
                </c:pt>
                <c:pt idx="6" c:formatCode="d&quot;日&quot;">
                  <c:v>44568</c:v>
                </c:pt>
                <c:pt idx="7" c:formatCode="d&quot;日&quot;">
                  <c:v>44569</c:v>
                </c:pt>
                <c:pt idx="8" c:formatCode="d&quot;日&quot;">
                  <c:v>44570</c:v>
                </c:pt>
                <c:pt idx="9" c:formatCode="d&quot;日&quot;">
                  <c:v>44571</c:v>
                </c:pt>
                <c:pt idx="10" c:formatCode="d&quot;日&quot;">
                  <c:v>44572</c:v>
                </c:pt>
                <c:pt idx="11" c:formatCode="d&quot;日&quot;">
                  <c:v>44573</c:v>
                </c:pt>
                <c:pt idx="12" c:formatCode="d&quot;日&quot;">
                  <c:v>44574</c:v>
                </c:pt>
                <c:pt idx="13" c:formatCode="d&quot;日&quot;">
                  <c:v>44575</c:v>
                </c:pt>
                <c:pt idx="14" c:formatCode="d&quot;日&quot;">
                  <c:v>44576</c:v>
                </c:pt>
                <c:pt idx="15" c:formatCode="d&quot;日&quot;">
                  <c:v>44577</c:v>
                </c:pt>
                <c:pt idx="16" c:formatCode="d&quot;日&quot;">
                  <c:v>44578</c:v>
                </c:pt>
                <c:pt idx="17" c:formatCode="d&quot;日&quot;">
                  <c:v>44579</c:v>
                </c:pt>
                <c:pt idx="18" c:formatCode="d&quot;日&quot;">
                  <c:v>44580</c:v>
                </c:pt>
                <c:pt idx="19" c:formatCode="d&quot;日&quot;">
                  <c:v>44581</c:v>
                </c:pt>
                <c:pt idx="20" c:formatCode="d&quot;日&quot;">
                  <c:v>44582</c:v>
                </c:pt>
                <c:pt idx="21" c:formatCode="d&quot;日&quot;">
                  <c:v>44583</c:v>
                </c:pt>
                <c:pt idx="22" c:formatCode="d&quot;日&quot;">
                  <c:v>44584</c:v>
                </c:pt>
                <c:pt idx="23" c:formatCode="d&quot;日&quot;">
                  <c:v>44585</c:v>
                </c:pt>
                <c:pt idx="24" c:formatCode="d&quot;日&quot;">
                  <c:v>44586</c:v>
                </c:pt>
                <c:pt idx="25" c:formatCode="d&quot;日&quot;">
                  <c:v>44587</c:v>
                </c:pt>
                <c:pt idx="26" c:formatCode="d&quot;日&quot;">
                  <c:v>44588</c:v>
                </c:pt>
                <c:pt idx="27" c:formatCode="d&quot;日&quot;">
                  <c:v>44589</c:v>
                </c:pt>
                <c:pt idx="28" c:formatCode="d&quot;日&quot;">
                  <c:v>44590</c:v>
                </c:pt>
                <c:pt idx="29" c:formatCode="d&quot;日&quot;">
                  <c:v>44591</c:v>
                </c:pt>
                <c:pt idx="30" c:formatCode="d&quot;日&quot;">
                  <c:v>44592</c:v>
                </c:pt>
              </c:numCache>
            </c:numRef>
          </c:cat>
          <c:val>
            <c:numRef>
              <c:f>样本!$P$12:$P$42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样本!$N$5:$N$7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样本!$O$5:$O$7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62076233971544"/>
          <c:y val="0.162980516061085"/>
          <c:w val="0.965946483986182"/>
          <c:h val="0.7096893101632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统计报表!$S$5:$S$16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统计报表!$T$5:$T$16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</c:ser>
        <c:ser>
          <c:idx val="1"/>
          <c:order val="1"/>
          <c:tx>
            <c:strRef>
              <c:f>"任务时长"</c:f>
              <c:strCache>
                <c:ptCount val="1"/>
                <c:pt idx="0">
                  <c:v>任务时长</c:v>
                </c:pt>
              </c:strCache>
            </c:strRef>
          </c:tx>
          <c:spPr>
            <a:solidFill>
              <a:srgbClr val="80C1B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统计报表!$S$5:$S$16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统计报表!$U$5:$U$16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123277"/>
        <c:axId val="32532533"/>
      </c:barChart>
      <c:catAx>
        <c:axId val="1251232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532533"/>
        <c:crosses val="autoZero"/>
        <c:auto val="1"/>
        <c:lblAlgn val="ctr"/>
        <c:lblOffset val="100"/>
        <c:noMultiLvlLbl val="0"/>
      </c:catAx>
      <c:valAx>
        <c:axId val="325325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1232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2709175010246"/>
          <c:y val="0.00789889415481832"/>
          <c:w val="0.121142924058786"/>
          <c:h val="0.09583991574512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166112956810631"/>
          <c:y val="0.062807209175314"/>
          <c:w val="0.974025974025974"/>
          <c:h val="0.880666302566903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80C1B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2C9EC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统计报表!$X$6:$X$8</c:f>
              <c:strCache>
                <c:ptCount val="3"/>
                <c:pt idx="0">
                  <c:v>紧要</c:v>
                </c:pt>
                <c:pt idx="1">
                  <c:v>重要</c:v>
                </c:pt>
                <c:pt idx="2">
                  <c:v>一般</c:v>
                </c:pt>
              </c:strCache>
            </c:strRef>
          </c:cat>
          <c:val>
            <c:numRef>
              <c:f>统计报表!$Y$6:$Y$8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CDECC"/>
            </a:solidFill>
            <a:ln w="3175">
              <a:solidFill>
                <a:schemeClr val="bg1">
                  <a:lumMod val="65000"/>
                </a:schemeClr>
              </a:solidFill>
            </a:ln>
            <a:effectLst/>
            <a:sp3d contourW="3175"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统计报表!$AB$5:$AB$8</c:f>
              <c:strCache>
                <c:ptCount val="4"/>
                <c:pt idx="0">
                  <c:v>月度任务</c:v>
                </c:pt>
                <c:pt idx="1">
                  <c:v>内部事务</c:v>
                </c:pt>
                <c:pt idx="2">
                  <c:v>集团跑办</c:v>
                </c:pt>
                <c:pt idx="3">
                  <c:v>外部跑办</c:v>
                </c:pt>
              </c:strCache>
            </c:strRef>
          </c:cat>
          <c:val>
            <c:numRef>
              <c:f>统计报表!$AC$5:$AC$8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469874"/>
        <c:axId val="758502948"/>
      </c:barChart>
      <c:catAx>
        <c:axId val="888469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758502948"/>
        <c:crosses val="autoZero"/>
        <c:auto val="1"/>
        <c:lblAlgn val="ctr"/>
        <c:lblOffset val="100"/>
        <c:noMultiLvlLbl val="0"/>
      </c:catAx>
      <c:valAx>
        <c:axId val="7585029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846987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26767119931398"/>
          <c:y val="0.0643659271432484"/>
          <c:w val="0.898321695455102"/>
          <c:h val="0.80783347028211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2C9E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统计报表!$S$21:$S$27</c:f>
              <c:strCache>
                <c:ptCount val="7"/>
                <c:pt idx="0">
                  <c:v>稻小壳1</c:v>
                </c:pt>
                <c:pt idx="1">
                  <c:v>稻小壳2</c:v>
                </c:pt>
                <c:pt idx="2">
                  <c:v>稻小壳3</c:v>
                </c:pt>
                <c:pt idx="3">
                  <c:v>稻小壳4</c:v>
                </c:pt>
                <c:pt idx="4">
                  <c:v>稻小壳5</c:v>
                </c:pt>
                <c:pt idx="5">
                  <c:v>稻小壳6</c:v>
                </c:pt>
                <c:pt idx="6">
                  <c:v>稻小壳7</c:v>
                </c:pt>
              </c:strCache>
            </c:strRef>
          </c:cat>
          <c:val>
            <c:numRef>
              <c:f>统计报表!$T$21:$T$27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291360907"/>
        <c:axId val="31709904"/>
      </c:lineChart>
      <c:catAx>
        <c:axId val="291360907"/>
        <c:scaling>
          <c:orientation val="minMax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31709904"/>
        <c:crosses val="autoZero"/>
        <c:auto val="1"/>
        <c:lblAlgn val="ctr"/>
        <c:lblOffset val="100"/>
        <c:noMultiLvlLbl val="0"/>
      </c:catAx>
      <c:valAx>
        <c:axId val="31709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13609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2810237998726"/>
          <c:y val="0.134186254091044"/>
          <c:w val="0.949528056054201"/>
          <c:h val="0.67848854507587"/>
        </c:manualLayout>
      </c:layout>
      <c:lineChart>
        <c:grouping val="standard"/>
        <c:varyColors val="0"/>
        <c:ser>
          <c:idx val="1"/>
          <c:order val="0"/>
          <c:tx>
            <c:strRef>
              <c:f>统计报表!$U$36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1EA5D2"/>
                </a:solidFill>
              </a:ln>
              <a:effectLst/>
            </c:spPr>
          </c:marker>
          <c:dLbls>
            <c:delete val="1"/>
          </c:dLbls>
          <c:cat>
            <c:strRef>
              <c:f>统计报表!$S$37:$S$48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统计报表!$U$37:$U$48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1"/>
        </c:ser>
        <c:ser>
          <c:idx val="0"/>
          <c:order val="1"/>
          <c:tx>
            <c:strRef>
              <c:f>统计报表!$T$36</c:f>
              <c:strCache>
                <c:ptCount val="1"/>
                <c:pt idx="0">
                  <c:v>任务数</c:v>
                </c:pt>
              </c:strCache>
            </c:strRef>
          </c:tx>
          <c:spPr>
            <a:ln w="28575" cap="rnd">
              <a:solidFill>
                <a:srgbClr val="98E3D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统计报表!$S$37:$S$48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统计报表!$T$37:$T$48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31346011"/>
        <c:axId val="278266751"/>
      </c:lineChart>
      <c:catAx>
        <c:axId val="6313460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  <c:crossAx val="278266751"/>
        <c:crosses val="autoZero"/>
        <c:auto val="1"/>
        <c:lblAlgn val="ctr"/>
        <c:lblOffset val="100"/>
        <c:noMultiLvlLbl val="0"/>
      </c:catAx>
      <c:valAx>
        <c:axId val="278266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3460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65027072868419"/>
          <c:y val="0.0342759211653813"/>
          <c:w val="0.127144627829604"/>
          <c:h val="0.10882604970008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'1月'!$N$12:$N$42</c:f>
              <c:numCache>
                <c:formatCode>d"日"</c:formatCode>
                <c:ptCount val="31"/>
                <c:pt idx="0" c:formatCode="d&quot;日&quot;">
                  <c:v>44562</c:v>
                </c:pt>
                <c:pt idx="1" c:formatCode="d&quot;日&quot;">
                  <c:v>44563</c:v>
                </c:pt>
                <c:pt idx="2" c:formatCode="d&quot;日&quot;">
                  <c:v>44564</c:v>
                </c:pt>
                <c:pt idx="3" c:formatCode="d&quot;日&quot;">
                  <c:v>44565</c:v>
                </c:pt>
                <c:pt idx="4" c:formatCode="d&quot;日&quot;">
                  <c:v>44566</c:v>
                </c:pt>
                <c:pt idx="5" c:formatCode="d&quot;日&quot;">
                  <c:v>44567</c:v>
                </c:pt>
                <c:pt idx="6" c:formatCode="d&quot;日&quot;">
                  <c:v>44568</c:v>
                </c:pt>
                <c:pt idx="7" c:formatCode="d&quot;日&quot;">
                  <c:v>44569</c:v>
                </c:pt>
                <c:pt idx="8" c:formatCode="d&quot;日&quot;">
                  <c:v>44570</c:v>
                </c:pt>
                <c:pt idx="9" c:formatCode="d&quot;日&quot;">
                  <c:v>44571</c:v>
                </c:pt>
                <c:pt idx="10" c:formatCode="d&quot;日&quot;">
                  <c:v>44572</c:v>
                </c:pt>
                <c:pt idx="11" c:formatCode="d&quot;日&quot;">
                  <c:v>44573</c:v>
                </c:pt>
                <c:pt idx="12" c:formatCode="d&quot;日&quot;">
                  <c:v>44574</c:v>
                </c:pt>
                <c:pt idx="13" c:formatCode="d&quot;日&quot;">
                  <c:v>44575</c:v>
                </c:pt>
                <c:pt idx="14" c:formatCode="d&quot;日&quot;">
                  <c:v>44576</c:v>
                </c:pt>
                <c:pt idx="15" c:formatCode="d&quot;日&quot;">
                  <c:v>44577</c:v>
                </c:pt>
                <c:pt idx="16" c:formatCode="d&quot;日&quot;">
                  <c:v>44578</c:v>
                </c:pt>
                <c:pt idx="17" c:formatCode="d&quot;日&quot;">
                  <c:v>44579</c:v>
                </c:pt>
                <c:pt idx="18" c:formatCode="d&quot;日&quot;">
                  <c:v>44580</c:v>
                </c:pt>
                <c:pt idx="19" c:formatCode="d&quot;日&quot;">
                  <c:v>44581</c:v>
                </c:pt>
                <c:pt idx="20" c:formatCode="d&quot;日&quot;">
                  <c:v>44582</c:v>
                </c:pt>
                <c:pt idx="21" c:formatCode="d&quot;日&quot;">
                  <c:v>44583</c:v>
                </c:pt>
                <c:pt idx="22" c:formatCode="d&quot;日&quot;">
                  <c:v>44584</c:v>
                </c:pt>
                <c:pt idx="23" c:formatCode="d&quot;日&quot;">
                  <c:v>44585</c:v>
                </c:pt>
                <c:pt idx="24" c:formatCode="d&quot;日&quot;">
                  <c:v>44586</c:v>
                </c:pt>
                <c:pt idx="25" c:formatCode="d&quot;日&quot;">
                  <c:v>44587</c:v>
                </c:pt>
                <c:pt idx="26" c:formatCode="d&quot;日&quot;">
                  <c:v>44588</c:v>
                </c:pt>
                <c:pt idx="27" c:formatCode="d&quot;日&quot;">
                  <c:v>44589</c:v>
                </c:pt>
                <c:pt idx="28" c:formatCode="d&quot;日&quot;">
                  <c:v>44590</c:v>
                </c:pt>
                <c:pt idx="29" c:formatCode="d&quot;日&quot;">
                  <c:v>44591</c:v>
                </c:pt>
                <c:pt idx="30" c:formatCode="d&quot;日&quot;">
                  <c:v>44592</c:v>
                </c:pt>
              </c:numCache>
            </c:numRef>
          </c:cat>
          <c:val>
            <c:numRef>
              <c:f>'1月'!$O$12:$O$42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'1月'!$N$12:$N$42</c:f>
              <c:numCache>
                <c:formatCode>d"日"</c:formatCode>
                <c:ptCount val="31"/>
                <c:pt idx="0" c:formatCode="d&quot;日&quot;">
                  <c:v>44562</c:v>
                </c:pt>
                <c:pt idx="1" c:formatCode="d&quot;日&quot;">
                  <c:v>44563</c:v>
                </c:pt>
                <c:pt idx="2" c:formatCode="d&quot;日&quot;">
                  <c:v>44564</c:v>
                </c:pt>
                <c:pt idx="3" c:formatCode="d&quot;日&quot;">
                  <c:v>44565</c:v>
                </c:pt>
                <c:pt idx="4" c:formatCode="d&quot;日&quot;">
                  <c:v>44566</c:v>
                </c:pt>
                <c:pt idx="5" c:formatCode="d&quot;日&quot;">
                  <c:v>44567</c:v>
                </c:pt>
                <c:pt idx="6" c:formatCode="d&quot;日&quot;">
                  <c:v>44568</c:v>
                </c:pt>
                <c:pt idx="7" c:formatCode="d&quot;日&quot;">
                  <c:v>44569</c:v>
                </c:pt>
                <c:pt idx="8" c:formatCode="d&quot;日&quot;">
                  <c:v>44570</c:v>
                </c:pt>
                <c:pt idx="9" c:formatCode="d&quot;日&quot;">
                  <c:v>44571</c:v>
                </c:pt>
                <c:pt idx="10" c:formatCode="d&quot;日&quot;">
                  <c:v>44572</c:v>
                </c:pt>
                <c:pt idx="11" c:formatCode="d&quot;日&quot;">
                  <c:v>44573</c:v>
                </c:pt>
                <c:pt idx="12" c:formatCode="d&quot;日&quot;">
                  <c:v>44574</c:v>
                </c:pt>
                <c:pt idx="13" c:formatCode="d&quot;日&quot;">
                  <c:v>44575</c:v>
                </c:pt>
                <c:pt idx="14" c:formatCode="d&quot;日&quot;">
                  <c:v>44576</c:v>
                </c:pt>
                <c:pt idx="15" c:formatCode="d&quot;日&quot;">
                  <c:v>44577</c:v>
                </c:pt>
                <c:pt idx="16" c:formatCode="d&quot;日&quot;">
                  <c:v>44578</c:v>
                </c:pt>
                <c:pt idx="17" c:formatCode="d&quot;日&quot;">
                  <c:v>44579</c:v>
                </c:pt>
                <c:pt idx="18" c:formatCode="d&quot;日&quot;">
                  <c:v>44580</c:v>
                </c:pt>
                <c:pt idx="19" c:formatCode="d&quot;日&quot;">
                  <c:v>44581</c:v>
                </c:pt>
                <c:pt idx="20" c:formatCode="d&quot;日&quot;">
                  <c:v>44582</c:v>
                </c:pt>
                <c:pt idx="21" c:formatCode="d&quot;日&quot;">
                  <c:v>44583</c:v>
                </c:pt>
                <c:pt idx="22" c:formatCode="d&quot;日&quot;">
                  <c:v>44584</c:v>
                </c:pt>
                <c:pt idx="23" c:formatCode="d&quot;日&quot;">
                  <c:v>44585</c:v>
                </c:pt>
                <c:pt idx="24" c:formatCode="d&quot;日&quot;">
                  <c:v>44586</c:v>
                </c:pt>
                <c:pt idx="25" c:formatCode="d&quot;日&quot;">
                  <c:v>44587</c:v>
                </c:pt>
                <c:pt idx="26" c:formatCode="d&quot;日&quot;">
                  <c:v>44588</c:v>
                </c:pt>
                <c:pt idx="27" c:formatCode="d&quot;日&quot;">
                  <c:v>44589</c:v>
                </c:pt>
                <c:pt idx="28" c:formatCode="d&quot;日&quot;">
                  <c:v>44590</c:v>
                </c:pt>
                <c:pt idx="29" c:formatCode="d&quot;日&quot;">
                  <c:v>44591</c:v>
                </c:pt>
                <c:pt idx="30" c:formatCode="d&quot;日&quot;">
                  <c:v>44592</c:v>
                </c:pt>
              </c:numCache>
            </c:numRef>
          </c:cat>
          <c:val>
            <c:numRef>
              <c:f>'1月'!$P$12:$P$42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'1月'!$O$5:$O$7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'2月'!$N$12:$N$42</c:f>
              <c:numCache>
                <c:formatCode>d"日"</c:formatCode>
                <c:ptCount val="31"/>
                <c:pt idx="0" c:formatCode="d&quot;日&quot;">
                  <c:v>44593</c:v>
                </c:pt>
                <c:pt idx="1" c:formatCode="d&quot;日&quot;">
                  <c:v>44594</c:v>
                </c:pt>
                <c:pt idx="2" c:formatCode="d&quot;日&quot;">
                  <c:v>44595</c:v>
                </c:pt>
                <c:pt idx="3" c:formatCode="d&quot;日&quot;">
                  <c:v>44596</c:v>
                </c:pt>
                <c:pt idx="4" c:formatCode="d&quot;日&quot;">
                  <c:v>44597</c:v>
                </c:pt>
                <c:pt idx="5" c:formatCode="d&quot;日&quot;">
                  <c:v>44598</c:v>
                </c:pt>
                <c:pt idx="6" c:formatCode="d&quot;日&quot;">
                  <c:v>44599</c:v>
                </c:pt>
                <c:pt idx="7" c:formatCode="d&quot;日&quot;">
                  <c:v>44600</c:v>
                </c:pt>
                <c:pt idx="8" c:formatCode="d&quot;日&quot;">
                  <c:v>44601</c:v>
                </c:pt>
                <c:pt idx="9" c:formatCode="d&quot;日&quot;">
                  <c:v>44602</c:v>
                </c:pt>
                <c:pt idx="10" c:formatCode="d&quot;日&quot;">
                  <c:v>44603</c:v>
                </c:pt>
                <c:pt idx="11" c:formatCode="d&quot;日&quot;">
                  <c:v>44604</c:v>
                </c:pt>
                <c:pt idx="12" c:formatCode="d&quot;日&quot;">
                  <c:v>44605</c:v>
                </c:pt>
                <c:pt idx="13" c:formatCode="d&quot;日&quot;">
                  <c:v>44606</c:v>
                </c:pt>
                <c:pt idx="14" c:formatCode="d&quot;日&quot;">
                  <c:v>44607</c:v>
                </c:pt>
                <c:pt idx="15" c:formatCode="d&quot;日&quot;">
                  <c:v>44608</c:v>
                </c:pt>
                <c:pt idx="16" c:formatCode="d&quot;日&quot;">
                  <c:v>44609</c:v>
                </c:pt>
                <c:pt idx="17" c:formatCode="d&quot;日&quot;">
                  <c:v>44610</c:v>
                </c:pt>
                <c:pt idx="18" c:formatCode="d&quot;日&quot;">
                  <c:v>44611</c:v>
                </c:pt>
                <c:pt idx="19" c:formatCode="d&quot;日&quot;">
                  <c:v>44612</c:v>
                </c:pt>
                <c:pt idx="20" c:formatCode="d&quot;日&quot;">
                  <c:v>44613</c:v>
                </c:pt>
                <c:pt idx="21" c:formatCode="d&quot;日&quot;">
                  <c:v>44614</c:v>
                </c:pt>
                <c:pt idx="22" c:formatCode="d&quot;日&quot;">
                  <c:v>44615</c:v>
                </c:pt>
                <c:pt idx="23" c:formatCode="d&quot;日&quot;">
                  <c:v>44616</c:v>
                </c:pt>
                <c:pt idx="24" c:formatCode="d&quot;日&quot;">
                  <c:v>44617</c:v>
                </c:pt>
                <c:pt idx="25" c:formatCode="d&quot;日&quot;">
                  <c:v>44618</c:v>
                </c:pt>
                <c:pt idx="26" c:formatCode="d&quot;日&quot;">
                  <c:v>44619</c:v>
                </c:pt>
                <c:pt idx="27" c:formatCode="d&quot;日&quot;">
                  <c:v>44620</c:v>
                </c:pt>
                <c:pt idx="28" c:formatCode="d&quot;日&quot;">
                  <c:v>44621</c:v>
                </c:pt>
                <c:pt idx="29" c:formatCode="d&quot;日&quot;">
                  <c:v>44622</c:v>
                </c:pt>
                <c:pt idx="30" c:formatCode="d&quot;日&quot;">
                  <c:v>44623</c:v>
                </c:pt>
              </c:numCache>
            </c:numRef>
          </c:cat>
          <c:val>
            <c:numRef>
              <c:f>'2月'!$O$12:$O$42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'2月'!$N$12:$N$42</c:f>
              <c:numCache>
                <c:formatCode>d"日"</c:formatCode>
                <c:ptCount val="31"/>
                <c:pt idx="0" c:formatCode="d&quot;日&quot;">
                  <c:v>44593</c:v>
                </c:pt>
                <c:pt idx="1" c:formatCode="d&quot;日&quot;">
                  <c:v>44594</c:v>
                </c:pt>
                <c:pt idx="2" c:formatCode="d&quot;日&quot;">
                  <c:v>44595</c:v>
                </c:pt>
                <c:pt idx="3" c:formatCode="d&quot;日&quot;">
                  <c:v>44596</c:v>
                </c:pt>
                <c:pt idx="4" c:formatCode="d&quot;日&quot;">
                  <c:v>44597</c:v>
                </c:pt>
                <c:pt idx="5" c:formatCode="d&quot;日&quot;">
                  <c:v>44598</c:v>
                </c:pt>
                <c:pt idx="6" c:formatCode="d&quot;日&quot;">
                  <c:v>44599</c:v>
                </c:pt>
                <c:pt idx="7" c:formatCode="d&quot;日&quot;">
                  <c:v>44600</c:v>
                </c:pt>
                <c:pt idx="8" c:formatCode="d&quot;日&quot;">
                  <c:v>44601</c:v>
                </c:pt>
                <c:pt idx="9" c:formatCode="d&quot;日&quot;">
                  <c:v>44602</c:v>
                </c:pt>
                <c:pt idx="10" c:formatCode="d&quot;日&quot;">
                  <c:v>44603</c:v>
                </c:pt>
                <c:pt idx="11" c:formatCode="d&quot;日&quot;">
                  <c:v>44604</c:v>
                </c:pt>
                <c:pt idx="12" c:formatCode="d&quot;日&quot;">
                  <c:v>44605</c:v>
                </c:pt>
                <c:pt idx="13" c:formatCode="d&quot;日&quot;">
                  <c:v>44606</c:v>
                </c:pt>
                <c:pt idx="14" c:formatCode="d&quot;日&quot;">
                  <c:v>44607</c:v>
                </c:pt>
                <c:pt idx="15" c:formatCode="d&quot;日&quot;">
                  <c:v>44608</c:v>
                </c:pt>
                <c:pt idx="16" c:formatCode="d&quot;日&quot;">
                  <c:v>44609</c:v>
                </c:pt>
                <c:pt idx="17" c:formatCode="d&quot;日&quot;">
                  <c:v>44610</c:v>
                </c:pt>
                <c:pt idx="18" c:formatCode="d&quot;日&quot;">
                  <c:v>44611</c:v>
                </c:pt>
                <c:pt idx="19" c:formatCode="d&quot;日&quot;">
                  <c:v>44612</c:v>
                </c:pt>
                <c:pt idx="20" c:formatCode="d&quot;日&quot;">
                  <c:v>44613</c:v>
                </c:pt>
                <c:pt idx="21" c:formatCode="d&quot;日&quot;">
                  <c:v>44614</c:v>
                </c:pt>
                <c:pt idx="22" c:formatCode="d&quot;日&quot;">
                  <c:v>44615</c:v>
                </c:pt>
                <c:pt idx="23" c:formatCode="d&quot;日&quot;">
                  <c:v>44616</c:v>
                </c:pt>
                <c:pt idx="24" c:formatCode="d&quot;日&quot;">
                  <c:v>44617</c:v>
                </c:pt>
                <c:pt idx="25" c:formatCode="d&quot;日&quot;">
                  <c:v>44618</c:v>
                </c:pt>
                <c:pt idx="26" c:formatCode="d&quot;日&quot;">
                  <c:v>44619</c:v>
                </c:pt>
                <c:pt idx="27" c:formatCode="d&quot;日&quot;">
                  <c:v>44620</c:v>
                </c:pt>
                <c:pt idx="28" c:formatCode="d&quot;日&quot;">
                  <c:v>44621</c:v>
                </c:pt>
                <c:pt idx="29" c:formatCode="d&quot;日&quot;">
                  <c:v>44622</c:v>
                </c:pt>
                <c:pt idx="30" c:formatCode="d&quot;日&quot;">
                  <c:v>44623</c:v>
                </c:pt>
              </c:numCache>
            </c:numRef>
          </c:cat>
          <c:val>
            <c:numRef>
              <c:f>'2月'!$P$12:$P$42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'2月'!$O$5:$O$7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'3月'!$N$12:$N$42</c:f>
              <c:numCache>
                <c:formatCode>d"日"</c:formatCode>
                <c:ptCount val="31"/>
                <c:pt idx="0" c:formatCode="d&quot;日&quot;">
                  <c:v>44621</c:v>
                </c:pt>
                <c:pt idx="1" c:formatCode="d&quot;日&quot;">
                  <c:v>44622</c:v>
                </c:pt>
                <c:pt idx="2" c:formatCode="d&quot;日&quot;">
                  <c:v>44623</c:v>
                </c:pt>
                <c:pt idx="3" c:formatCode="d&quot;日&quot;">
                  <c:v>44624</c:v>
                </c:pt>
                <c:pt idx="4" c:formatCode="d&quot;日&quot;">
                  <c:v>44625</c:v>
                </c:pt>
                <c:pt idx="5" c:formatCode="d&quot;日&quot;">
                  <c:v>44626</c:v>
                </c:pt>
                <c:pt idx="6" c:formatCode="d&quot;日&quot;">
                  <c:v>44627</c:v>
                </c:pt>
                <c:pt idx="7" c:formatCode="d&quot;日&quot;">
                  <c:v>44628</c:v>
                </c:pt>
                <c:pt idx="8" c:formatCode="d&quot;日&quot;">
                  <c:v>44629</c:v>
                </c:pt>
                <c:pt idx="9" c:formatCode="d&quot;日&quot;">
                  <c:v>44630</c:v>
                </c:pt>
                <c:pt idx="10" c:formatCode="d&quot;日&quot;">
                  <c:v>44631</c:v>
                </c:pt>
                <c:pt idx="11" c:formatCode="d&quot;日&quot;">
                  <c:v>44632</c:v>
                </c:pt>
                <c:pt idx="12" c:formatCode="d&quot;日&quot;">
                  <c:v>44633</c:v>
                </c:pt>
                <c:pt idx="13" c:formatCode="d&quot;日&quot;">
                  <c:v>44634</c:v>
                </c:pt>
                <c:pt idx="14" c:formatCode="d&quot;日&quot;">
                  <c:v>44635</c:v>
                </c:pt>
                <c:pt idx="15" c:formatCode="d&quot;日&quot;">
                  <c:v>44636</c:v>
                </c:pt>
                <c:pt idx="16" c:formatCode="d&quot;日&quot;">
                  <c:v>44637</c:v>
                </c:pt>
                <c:pt idx="17" c:formatCode="d&quot;日&quot;">
                  <c:v>44638</c:v>
                </c:pt>
                <c:pt idx="18" c:formatCode="d&quot;日&quot;">
                  <c:v>44639</c:v>
                </c:pt>
                <c:pt idx="19" c:formatCode="d&quot;日&quot;">
                  <c:v>44640</c:v>
                </c:pt>
                <c:pt idx="20" c:formatCode="d&quot;日&quot;">
                  <c:v>44641</c:v>
                </c:pt>
                <c:pt idx="21" c:formatCode="d&quot;日&quot;">
                  <c:v>44642</c:v>
                </c:pt>
                <c:pt idx="22" c:formatCode="d&quot;日&quot;">
                  <c:v>44643</c:v>
                </c:pt>
                <c:pt idx="23" c:formatCode="d&quot;日&quot;">
                  <c:v>44644</c:v>
                </c:pt>
                <c:pt idx="24" c:formatCode="d&quot;日&quot;">
                  <c:v>44645</c:v>
                </c:pt>
                <c:pt idx="25" c:formatCode="d&quot;日&quot;">
                  <c:v>44646</c:v>
                </c:pt>
                <c:pt idx="26" c:formatCode="d&quot;日&quot;">
                  <c:v>44647</c:v>
                </c:pt>
                <c:pt idx="27" c:formatCode="d&quot;日&quot;">
                  <c:v>44648</c:v>
                </c:pt>
                <c:pt idx="28" c:formatCode="d&quot;日&quot;">
                  <c:v>44649</c:v>
                </c:pt>
                <c:pt idx="29" c:formatCode="d&quot;日&quot;">
                  <c:v>44650</c:v>
                </c:pt>
                <c:pt idx="30" c:formatCode="d&quot;日&quot;">
                  <c:v>44651</c:v>
                </c:pt>
              </c:numCache>
            </c:numRef>
          </c:cat>
          <c:val>
            <c:numRef>
              <c:f>'3月'!$O$12:$O$42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'3月'!$N$12:$N$42</c:f>
              <c:numCache>
                <c:formatCode>d"日"</c:formatCode>
                <c:ptCount val="31"/>
                <c:pt idx="0" c:formatCode="d&quot;日&quot;">
                  <c:v>44621</c:v>
                </c:pt>
                <c:pt idx="1" c:formatCode="d&quot;日&quot;">
                  <c:v>44622</c:v>
                </c:pt>
                <c:pt idx="2" c:formatCode="d&quot;日&quot;">
                  <c:v>44623</c:v>
                </c:pt>
                <c:pt idx="3" c:formatCode="d&quot;日&quot;">
                  <c:v>44624</c:v>
                </c:pt>
                <c:pt idx="4" c:formatCode="d&quot;日&quot;">
                  <c:v>44625</c:v>
                </c:pt>
                <c:pt idx="5" c:formatCode="d&quot;日&quot;">
                  <c:v>44626</c:v>
                </c:pt>
                <c:pt idx="6" c:formatCode="d&quot;日&quot;">
                  <c:v>44627</c:v>
                </c:pt>
                <c:pt idx="7" c:formatCode="d&quot;日&quot;">
                  <c:v>44628</c:v>
                </c:pt>
                <c:pt idx="8" c:formatCode="d&quot;日&quot;">
                  <c:v>44629</c:v>
                </c:pt>
                <c:pt idx="9" c:formatCode="d&quot;日&quot;">
                  <c:v>44630</c:v>
                </c:pt>
                <c:pt idx="10" c:formatCode="d&quot;日&quot;">
                  <c:v>44631</c:v>
                </c:pt>
                <c:pt idx="11" c:formatCode="d&quot;日&quot;">
                  <c:v>44632</c:v>
                </c:pt>
                <c:pt idx="12" c:formatCode="d&quot;日&quot;">
                  <c:v>44633</c:v>
                </c:pt>
                <c:pt idx="13" c:formatCode="d&quot;日&quot;">
                  <c:v>44634</c:v>
                </c:pt>
                <c:pt idx="14" c:formatCode="d&quot;日&quot;">
                  <c:v>44635</c:v>
                </c:pt>
                <c:pt idx="15" c:formatCode="d&quot;日&quot;">
                  <c:v>44636</c:v>
                </c:pt>
                <c:pt idx="16" c:formatCode="d&quot;日&quot;">
                  <c:v>44637</c:v>
                </c:pt>
                <c:pt idx="17" c:formatCode="d&quot;日&quot;">
                  <c:v>44638</c:v>
                </c:pt>
                <c:pt idx="18" c:formatCode="d&quot;日&quot;">
                  <c:v>44639</c:v>
                </c:pt>
                <c:pt idx="19" c:formatCode="d&quot;日&quot;">
                  <c:v>44640</c:v>
                </c:pt>
                <c:pt idx="20" c:formatCode="d&quot;日&quot;">
                  <c:v>44641</c:v>
                </c:pt>
                <c:pt idx="21" c:formatCode="d&quot;日&quot;">
                  <c:v>44642</c:v>
                </c:pt>
                <c:pt idx="22" c:formatCode="d&quot;日&quot;">
                  <c:v>44643</c:v>
                </c:pt>
                <c:pt idx="23" c:formatCode="d&quot;日&quot;">
                  <c:v>44644</c:v>
                </c:pt>
                <c:pt idx="24" c:formatCode="d&quot;日&quot;">
                  <c:v>44645</c:v>
                </c:pt>
                <c:pt idx="25" c:formatCode="d&quot;日&quot;">
                  <c:v>44646</c:v>
                </c:pt>
                <c:pt idx="26" c:formatCode="d&quot;日&quot;">
                  <c:v>44647</c:v>
                </c:pt>
                <c:pt idx="27" c:formatCode="d&quot;日&quot;">
                  <c:v>44648</c:v>
                </c:pt>
                <c:pt idx="28" c:formatCode="d&quot;日&quot;">
                  <c:v>44649</c:v>
                </c:pt>
                <c:pt idx="29" c:formatCode="d&quot;日&quot;">
                  <c:v>44650</c:v>
                </c:pt>
                <c:pt idx="30" c:formatCode="d&quot;日&quot;">
                  <c:v>44651</c:v>
                </c:pt>
              </c:numCache>
            </c:numRef>
          </c:cat>
          <c:val>
            <c:numRef>
              <c:f>'3月'!$P$12:$P$42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'3月'!$O$5:$O$7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'4月'!$N$12:$N$42</c:f>
              <c:numCache>
                <c:formatCode>d"日"</c:formatCode>
                <c:ptCount val="31"/>
                <c:pt idx="0" c:formatCode="d&quot;日&quot;">
                  <c:v>44652</c:v>
                </c:pt>
                <c:pt idx="1" c:formatCode="d&quot;日&quot;">
                  <c:v>44653</c:v>
                </c:pt>
                <c:pt idx="2" c:formatCode="d&quot;日&quot;">
                  <c:v>44654</c:v>
                </c:pt>
                <c:pt idx="3" c:formatCode="d&quot;日&quot;">
                  <c:v>44655</c:v>
                </c:pt>
                <c:pt idx="4" c:formatCode="d&quot;日&quot;">
                  <c:v>44656</c:v>
                </c:pt>
                <c:pt idx="5" c:formatCode="d&quot;日&quot;">
                  <c:v>44657</c:v>
                </c:pt>
                <c:pt idx="6" c:formatCode="d&quot;日&quot;">
                  <c:v>44658</c:v>
                </c:pt>
                <c:pt idx="7" c:formatCode="d&quot;日&quot;">
                  <c:v>44659</c:v>
                </c:pt>
                <c:pt idx="8" c:formatCode="d&quot;日&quot;">
                  <c:v>44660</c:v>
                </c:pt>
                <c:pt idx="9" c:formatCode="d&quot;日&quot;">
                  <c:v>44661</c:v>
                </c:pt>
                <c:pt idx="10" c:formatCode="d&quot;日&quot;">
                  <c:v>44662</c:v>
                </c:pt>
                <c:pt idx="11" c:formatCode="d&quot;日&quot;">
                  <c:v>44663</c:v>
                </c:pt>
                <c:pt idx="12" c:formatCode="d&quot;日&quot;">
                  <c:v>44664</c:v>
                </c:pt>
                <c:pt idx="13" c:formatCode="d&quot;日&quot;">
                  <c:v>44665</c:v>
                </c:pt>
                <c:pt idx="14" c:formatCode="d&quot;日&quot;">
                  <c:v>44666</c:v>
                </c:pt>
                <c:pt idx="15" c:formatCode="d&quot;日&quot;">
                  <c:v>44667</c:v>
                </c:pt>
                <c:pt idx="16" c:formatCode="d&quot;日&quot;">
                  <c:v>44668</c:v>
                </c:pt>
                <c:pt idx="17" c:formatCode="d&quot;日&quot;">
                  <c:v>44669</c:v>
                </c:pt>
                <c:pt idx="18" c:formatCode="d&quot;日&quot;">
                  <c:v>44670</c:v>
                </c:pt>
                <c:pt idx="19" c:formatCode="d&quot;日&quot;">
                  <c:v>44671</c:v>
                </c:pt>
                <c:pt idx="20" c:formatCode="d&quot;日&quot;">
                  <c:v>44672</c:v>
                </c:pt>
                <c:pt idx="21" c:formatCode="d&quot;日&quot;">
                  <c:v>44673</c:v>
                </c:pt>
                <c:pt idx="22" c:formatCode="d&quot;日&quot;">
                  <c:v>44674</c:v>
                </c:pt>
                <c:pt idx="23" c:formatCode="d&quot;日&quot;">
                  <c:v>44675</c:v>
                </c:pt>
                <c:pt idx="24" c:formatCode="d&quot;日&quot;">
                  <c:v>44676</c:v>
                </c:pt>
                <c:pt idx="25" c:formatCode="d&quot;日&quot;">
                  <c:v>44677</c:v>
                </c:pt>
                <c:pt idx="26" c:formatCode="d&quot;日&quot;">
                  <c:v>44678</c:v>
                </c:pt>
                <c:pt idx="27" c:formatCode="d&quot;日&quot;">
                  <c:v>44679</c:v>
                </c:pt>
                <c:pt idx="28" c:formatCode="d&quot;日&quot;">
                  <c:v>44680</c:v>
                </c:pt>
                <c:pt idx="29" c:formatCode="d&quot;日&quot;">
                  <c:v>44681</c:v>
                </c:pt>
                <c:pt idx="30" c:formatCode="d&quot;日&quot;">
                  <c:v>44682</c:v>
                </c:pt>
              </c:numCache>
            </c:numRef>
          </c:cat>
          <c:val>
            <c:numRef>
              <c:f>'4月'!$O$12:$O$42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'4月'!$N$12:$N$42</c:f>
              <c:numCache>
                <c:formatCode>d"日"</c:formatCode>
                <c:ptCount val="31"/>
                <c:pt idx="0" c:formatCode="d&quot;日&quot;">
                  <c:v>44652</c:v>
                </c:pt>
                <c:pt idx="1" c:formatCode="d&quot;日&quot;">
                  <c:v>44653</c:v>
                </c:pt>
                <c:pt idx="2" c:formatCode="d&quot;日&quot;">
                  <c:v>44654</c:v>
                </c:pt>
                <c:pt idx="3" c:formatCode="d&quot;日&quot;">
                  <c:v>44655</c:v>
                </c:pt>
                <c:pt idx="4" c:formatCode="d&quot;日&quot;">
                  <c:v>44656</c:v>
                </c:pt>
                <c:pt idx="5" c:formatCode="d&quot;日&quot;">
                  <c:v>44657</c:v>
                </c:pt>
                <c:pt idx="6" c:formatCode="d&quot;日&quot;">
                  <c:v>44658</c:v>
                </c:pt>
                <c:pt idx="7" c:formatCode="d&quot;日&quot;">
                  <c:v>44659</c:v>
                </c:pt>
                <c:pt idx="8" c:formatCode="d&quot;日&quot;">
                  <c:v>44660</c:v>
                </c:pt>
                <c:pt idx="9" c:formatCode="d&quot;日&quot;">
                  <c:v>44661</c:v>
                </c:pt>
                <c:pt idx="10" c:formatCode="d&quot;日&quot;">
                  <c:v>44662</c:v>
                </c:pt>
                <c:pt idx="11" c:formatCode="d&quot;日&quot;">
                  <c:v>44663</c:v>
                </c:pt>
                <c:pt idx="12" c:formatCode="d&quot;日&quot;">
                  <c:v>44664</c:v>
                </c:pt>
                <c:pt idx="13" c:formatCode="d&quot;日&quot;">
                  <c:v>44665</c:v>
                </c:pt>
                <c:pt idx="14" c:formatCode="d&quot;日&quot;">
                  <c:v>44666</c:v>
                </c:pt>
                <c:pt idx="15" c:formatCode="d&quot;日&quot;">
                  <c:v>44667</c:v>
                </c:pt>
                <c:pt idx="16" c:formatCode="d&quot;日&quot;">
                  <c:v>44668</c:v>
                </c:pt>
                <c:pt idx="17" c:formatCode="d&quot;日&quot;">
                  <c:v>44669</c:v>
                </c:pt>
                <c:pt idx="18" c:formatCode="d&quot;日&quot;">
                  <c:v>44670</c:v>
                </c:pt>
                <c:pt idx="19" c:formatCode="d&quot;日&quot;">
                  <c:v>44671</c:v>
                </c:pt>
                <c:pt idx="20" c:formatCode="d&quot;日&quot;">
                  <c:v>44672</c:v>
                </c:pt>
                <c:pt idx="21" c:formatCode="d&quot;日&quot;">
                  <c:v>44673</c:v>
                </c:pt>
                <c:pt idx="22" c:formatCode="d&quot;日&quot;">
                  <c:v>44674</c:v>
                </c:pt>
                <c:pt idx="23" c:formatCode="d&quot;日&quot;">
                  <c:v>44675</c:v>
                </c:pt>
                <c:pt idx="24" c:formatCode="d&quot;日&quot;">
                  <c:v>44676</c:v>
                </c:pt>
                <c:pt idx="25" c:formatCode="d&quot;日&quot;">
                  <c:v>44677</c:v>
                </c:pt>
                <c:pt idx="26" c:formatCode="d&quot;日&quot;">
                  <c:v>44678</c:v>
                </c:pt>
                <c:pt idx="27" c:formatCode="d&quot;日&quot;">
                  <c:v>44679</c:v>
                </c:pt>
                <c:pt idx="28" c:formatCode="d&quot;日&quot;">
                  <c:v>44680</c:v>
                </c:pt>
                <c:pt idx="29" c:formatCode="d&quot;日&quot;">
                  <c:v>44681</c:v>
                </c:pt>
                <c:pt idx="30" c:formatCode="d&quot;日&quot;">
                  <c:v>44682</c:v>
                </c:pt>
              </c:numCache>
            </c:numRef>
          </c:cat>
          <c:val>
            <c:numRef>
              <c:f>'4月'!$P$12:$P$42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'4月'!$O$5:$O$7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'5月'!$N$12:$N$42</c:f>
              <c:numCache>
                <c:formatCode>d"日"</c:formatCode>
                <c:ptCount val="31"/>
                <c:pt idx="0" c:formatCode="d&quot;日&quot;">
                  <c:v>44682</c:v>
                </c:pt>
                <c:pt idx="1" c:formatCode="d&quot;日&quot;">
                  <c:v>44683</c:v>
                </c:pt>
                <c:pt idx="2" c:formatCode="d&quot;日&quot;">
                  <c:v>44684</c:v>
                </c:pt>
                <c:pt idx="3" c:formatCode="d&quot;日&quot;">
                  <c:v>44685</c:v>
                </c:pt>
                <c:pt idx="4" c:formatCode="d&quot;日&quot;">
                  <c:v>44686</c:v>
                </c:pt>
                <c:pt idx="5" c:formatCode="d&quot;日&quot;">
                  <c:v>44687</c:v>
                </c:pt>
                <c:pt idx="6" c:formatCode="d&quot;日&quot;">
                  <c:v>44688</c:v>
                </c:pt>
                <c:pt idx="7" c:formatCode="d&quot;日&quot;">
                  <c:v>44689</c:v>
                </c:pt>
                <c:pt idx="8" c:formatCode="d&quot;日&quot;">
                  <c:v>44690</c:v>
                </c:pt>
                <c:pt idx="9" c:formatCode="d&quot;日&quot;">
                  <c:v>44691</c:v>
                </c:pt>
                <c:pt idx="10" c:formatCode="d&quot;日&quot;">
                  <c:v>44692</c:v>
                </c:pt>
                <c:pt idx="11" c:formatCode="d&quot;日&quot;">
                  <c:v>44693</c:v>
                </c:pt>
                <c:pt idx="12" c:formatCode="d&quot;日&quot;">
                  <c:v>44694</c:v>
                </c:pt>
                <c:pt idx="13" c:formatCode="d&quot;日&quot;">
                  <c:v>44695</c:v>
                </c:pt>
                <c:pt idx="14" c:formatCode="d&quot;日&quot;">
                  <c:v>44696</c:v>
                </c:pt>
                <c:pt idx="15" c:formatCode="d&quot;日&quot;">
                  <c:v>44697</c:v>
                </c:pt>
                <c:pt idx="16" c:formatCode="d&quot;日&quot;">
                  <c:v>44698</c:v>
                </c:pt>
                <c:pt idx="17" c:formatCode="d&quot;日&quot;">
                  <c:v>44699</c:v>
                </c:pt>
                <c:pt idx="18" c:formatCode="d&quot;日&quot;">
                  <c:v>44700</c:v>
                </c:pt>
                <c:pt idx="19" c:formatCode="d&quot;日&quot;">
                  <c:v>44701</c:v>
                </c:pt>
                <c:pt idx="20" c:formatCode="d&quot;日&quot;">
                  <c:v>44702</c:v>
                </c:pt>
                <c:pt idx="21" c:formatCode="d&quot;日&quot;">
                  <c:v>44703</c:v>
                </c:pt>
                <c:pt idx="22" c:formatCode="d&quot;日&quot;">
                  <c:v>44704</c:v>
                </c:pt>
                <c:pt idx="23" c:formatCode="d&quot;日&quot;">
                  <c:v>44705</c:v>
                </c:pt>
                <c:pt idx="24" c:formatCode="d&quot;日&quot;">
                  <c:v>44706</c:v>
                </c:pt>
                <c:pt idx="25" c:formatCode="d&quot;日&quot;">
                  <c:v>44707</c:v>
                </c:pt>
                <c:pt idx="26" c:formatCode="d&quot;日&quot;">
                  <c:v>44708</c:v>
                </c:pt>
                <c:pt idx="27" c:formatCode="d&quot;日&quot;">
                  <c:v>44709</c:v>
                </c:pt>
                <c:pt idx="28" c:formatCode="d&quot;日&quot;">
                  <c:v>44710</c:v>
                </c:pt>
                <c:pt idx="29" c:formatCode="d&quot;日&quot;">
                  <c:v>44711</c:v>
                </c:pt>
                <c:pt idx="30" c:formatCode="d&quot;日&quot;">
                  <c:v>44712</c:v>
                </c:pt>
              </c:numCache>
            </c:numRef>
          </c:cat>
          <c:val>
            <c:numRef>
              <c:f>'5月'!$O$12:$O$42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'5月'!$N$12:$N$42</c:f>
              <c:numCache>
                <c:formatCode>d"日"</c:formatCode>
                <c:ptCount val="31"/>
                <c:pt idx="0" c:formatCode="d&quot;日&quot;">
                  <c:v>44682</c:v>
                </c:pt>
                <c:pt idx="1" c:formatCode="d&quot;日&quot;">
                  <c:v>44683</c:v>
                </c:pt>
                <c:pt idx="2" c:formatCode="d&quot;日&quot;">
                  <c:v>44684</c:v>
                </c:pt>
                <c:pt idx="3" c:formatCode="d&quot;日&quot;">
                  <c:v>44685</c:v>
                </c:pt>
                <c:pt idx="4" c:formatCode="d&quot;日&quot;">
                  <c:v>44686</c:v>
                </c:pt>
                <c:pt idx="5" c:formatCode="d&quot;日&quot;">
                  <c:v>44687</c:v>
                </c:pt>
                <c:pt idx="6" c:formatCode="d&quot;日&quot;">
                  <c:v>44688</c:v>
                </c:pt>
                <c:pt idx="7" c:formatCode="d&quot;日&quot;">
                  <c:v>44689</c:v>
                </c:pt>
                <c:pt idx="8" c:formatCode="d&quot;日&quot;">
                  <c:v>44690</c:v>
                </c:pt>
                <c:pt idx="9" c:formatCode="d&quot;日&quot;">
                  <c:v>44691</c:v>
                </c:pt>
                <c:pt idx="10" c:formatCode="d&quot;日&quot;">
                  <c:v>44692</c:v>
                </c:pt>
                <c:pt idx="11" c:formatCode="d&quot;日&quot;">
                  <c:v>44693</c:v>
                </c:pt>
                <c:pt idx="12" c:formatCode="d&quot;日&quot;">
                  <c:v>44694</c:v>
                </c:pt>
                <c:pt idx="13" c:formatCode="d&quot;日&quot;">
                  <c:v>44695</c:v>
                </c:pt>
                <c:pt idx="14" c:formatCode="d&quot;日&quot;">
                  <c:v>44696</c:v>
                </c:pt>
                <c:pt idx="15" c:formatCode="d&quot;日&quot;">
                  <c:v>44697</c:v>
                </c:pt>
                <c:pt idx="16" c:formatCode="d&quot;日&quot;">
                  <c:v>44698</c:v>
                </c:pt>
                <c:pt idx="17" c:formatCode="d&quot;日&quot;">
                  <c:v>44699</c:v>
                </c:pt>
                <c:pt idx="18" c:formatCode="d&quot;日&quot;">
                  <c:v>44700</c:v>
                </c:pt>
                <c:pt idx="19" c:formatCode="d&quot;日&quot;">
                  <c:v>44701</c:v>
                </c:pt>
                <c:pt idx="20" c:formatCode="d&quot;日&quot;">
                  <c:v>44702</c:v>
                </c:pt>
                <c:pt idx="21" c:formatCode="d&quot;日&quot;">
                  <c:v>44703</c:v>
                </c:pt>
                <c:pt idx="22" c:formatCode="d&quot;日&quot;">
                  <c:v>44704</c:v>
                </c:pt>
                <c:pt idx="23" c:formatCode="d&quot;日&quot;">
                  <c:v>44705</c:v>
                </c:pt>
                <c:pt idx="24" c:formatCode="d&quot;日&quot;">
                  <c:v>44706</c:v>
                </c:pt>
                <c:pt idx="25" c:formatCode="d&quot;日&quot;">
                  <c:v>44707</c:v>
                </c:pt>
                <c:pt idx="26" c:formatCode="d&quot;日&quot;">
                  <c:v>44708</c:v>
                </c:pt>
                <c:pt idx="27" c:formatCode="d&quot;日&quot;">
                  <c:v>44709</c:v>
                </c:pt>
                <c:pt idx="28" c:formatCode="d&quot;日&quot;">
                  <c:v>44710</c:v>
                </c:pt>
                <c:pt idx="29" c:formatCode="d&quot;日&quot;">
                  <c:v>44711</c:v>
                </c:pt>
                <c:pt idx="30" c:formatCode="d&quot;日&quot;">
                  <c:v>44712</c:v>
                </c:pt>
              </c:numCache>
            </c:numRef>
          </c:cat>
          <c:val>
            <c:numRef>
              <c:f>'5月'!$P$12:$P$42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'5月'!$O$5:$O$7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'6月'!$N$12:$N$42</c:f>
              <c:numCache>
                <c:formatCode>d"日"</c:formatCode>
                <c:ptCount val="31"/>
                <c:pt idx="0" c:formatCode="d&quot;日&quot;">
                  <c:v>44713</c:v>
                </c:pt>
                <c:pt idx="1" c:formatCode="d&quot;日&quot;">
                  <c:v>44714</c:v>
                </c:pt>
                <c:pt idx="2" c:formatCode="d&quot;日&quot;">
                  <c:v>44715</c:v>
                </c:pt>
                <c:pt idx="3" c:formatCode="d&quot;日&quot;">
                  <c:v>44716</c:v>
                </c:pt>
                <c:pt idx="4" c:formatCode="d&quot;日&quot;">
                  <c:v>44717</c:v>
                </c:pt>
                <c:pt idx="5" c:formatCode="d&quot;日&quot;">
                  <c:v>44718</c:v>
                </c:pt>
                <c:pt idx="6" c:formatCode="d&quot;日&quot;">
                  <c:v>44719</c:v>
                </c:pt>
                <c:pt idx="7" c:formatCode="d&quot;日&quot;">
                  <c:v>44720</c:v>
                </c:pt>
                <c:pt idx="8" c:formatCode="d&quot;日&quot;">
                  <c:v>44721</c:v>
                </c:pt>
                <c:pt idx="9" c:formatCode="d&quot;日&quot;">
                  <c:v>44722</c:v>
                </c:pt>
                <c:pt idx="10" c:formatCode="d&quot;日&quot;">
                  <c:v>44723</c:v>
                </c:pt>
                <c:pt idx="11" c:formatCode="d&quot;日&quot;">
                  <c:v>44724</c:v>
                </c:pt>
                <c:pt idx="12" c:formatCode="d&quot;日&quot;">
                  <c:v>44725</c:v>
                </c:pt>
                <c:pt idx="13" c:formatCode="d&quot;日&quot;">
                  <c:v>44726</c:v>
                </c:pt>
                <c:pt idx="14" c:formatCode="d&quot;日&quot;">
                  <c:v>44727</c:v>
                </c:pt>
                <c:pt idx="15" c:formatCode="d&quot;日&quot;">
                  <c:v>44728</c:v>
                </c:pt>
                <c:pt idx="16" c:formatCode="d&quot;日&quot;">
                  <c:v>44729</c:v>
                </c:pt>
                <c:pt idx="17" c:formatCode="d&quot;日&quot;">
                  <c:v>44730</c:v>
                </c:pt>
                <c:pt idx="18" c:formatCode="d&quot;日&quot;">
                  <c:v>44731</c:v>
                </c:pt>
                <c:pt idx="19" c:formatCode="d&quot;日&quot;">
                  <c:v>44732</c:v>
                </c:pt>
                <c:pt idx="20" c:formatCode="d&quot;日&quot;">
                  <c:v>44733</c:v>
                </c:pt>
                <c:pt idx="21" c:formatCode="d&quot;日&quot;">
                  <c:v>44734</c:v>
                </c:pt>
                <c:pt idx="22" c:formatCode="d&quot;日&quot;">
                  <c:v>44735</c:v>
                </c:pt>
                <c:pt idx="23" c:formatCode="d&quot;日&quot;">
                  <c:v>44736</c:v>
                </c:pt>
                <c:pt idx="24" c:formatCode="d&quot;日&quot;">
                  <c:v>44737</c:v>
                </c:pt>
                <c:pt idx="25" c:formatCode="d&quot;日&quot;">
                  <c:v>44738</c:v>
                </c:pt>
                <c:pt idx="26" c:formatCode="d&quot;日&quot;">
                  <c:v>44739</c:v>
                </c:pt>
                <c:pt idx="27" c:formatCode="d&quot;日&quot;">
                  <c:v>44740</c:v>
                </c:pt>
                <c:pt idx="28" c:formatCode="d&quot;日&quot;">
                  <c:v>44741</c:v>
                </c:pt>
                <c:pt idx="29" c:formatCode="d&quot;日&quot;">
                  <c:v>44742</c:v>
                </c:pt>
                <c:pt idx="30" c:formatCode="d&quot;日&quot;">
                  <c:v>44743</c:v>
                </c:pt>
              </c:numCache>
            </c:numRef>
          </c:cat>
          <c:val>
            <c:numRef>
              <c:f>'6月'!$O$12:$O$42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'6月'!$N$12:$N$42</c:f>
              <c:numCache>
                <c:formatCode>d"日"</c:formatCode>
                <c:ptCount val="31"/>
                <c:pt idx="0" c:formatCode="d&quot;日&quot;">
                  <c:v>44713</c:v>
                </c:pt>
                <c:pt idx="1" c:formatCode="d&quot;日&quot;">
                  <c:v>44714</c:v>
                </c:pt>
                <c:pt idx="2" c:formatCode="d&quot;日&quot;">
                  <c:v>44715</c:v>
                </c:pt>
                <c:pt idx="3" c:formatCode="d&quot;日&quot;">
                  <c:v>44716</c:v>
                </c:pt>
                <c:pt idx="4" c:formatCode="d&quot;日&quot;">
                  <c:v>44717</c:v>
                </c:pt>
                <c:pt idx="5" c:formatCode="d&quot;日&quot;">
                  <c:v>44718</c:v>
                </c:pt>
                <c:pt idx="6" c:formatCode="d&quot;日&quot;">
                  <c:v>44719</c:v>
                </c:pt>
                <c:pt idx="7" c:formatCode="d&quot;日&quot;">
                  <c:v>44720</c:v>
                </c:pt>
                <c:pt idx="8" c:formatCode="d&quot;日&quot;">
                  <c:v>44721</c:v>
                </c:pt>
                <c:pt idx="9" c:formatCode="d&quot;日&quot;">
                  <c:v>44722</c:v>
                </c:pt>
                <c:pt idx="10" c:formatCode="d&quot;日&quot;">
                  <c:v>44723</c:v>
                </c:pt>
                <c:pt idx="11" c:formatCode="d&quot;日&quot;">
                  <c:v>44724</c:v>
                </c:pt>
                <c:pt idx="12" c:formatCode="d&quot;日&quot;">
                  <c:v>44725</c:v>
                </c:pt>
                <c:pt idx="13" c:formatCode="d&quot;日&quot;">
                  <c:v>44726</c:v>
                </c:pt>
                <c:pt idx="14" c:formatCode="d&quot;日&quot;">
                  <c:v>44727</c:v>
                </c:pt>
                <c:pt idx="15" c:formatCode="d&quot;日&quot;">
                  <c:v>44728</c:v>
                </c:pt>
                <c:pt idx="16" c:formatCode="d&quot;日&quot;">
                  <c:v>44729</c:v>
                </c:pt>
                <c:pt idx="17" c:formatCode="d&quot;日&quot;">
                  <c:v>44730</c:v>
                </c:pt>
                <c:pt idx="18" c:formatCode="d&quot;日&quot;">
                  <c:v>44731</c:v>
                </c:pt>
                <c:pt idx="19" c:formatCode="d&quot;日&quot;">
                  <c:v>44732</c:v>
                </c:pt>
                <c:pt idx="20" c:formatCode="d&quot;日&quot;">
                  <c:v>44733</c:v>
                </c:pt>
                <c:pt idx="21" c:formatCode="d&quot;日&quot;">
                  <c:v>44734</c:v>
                </c:pt>
                <c:pt idx="22" c:formatCode="d&quot;日&quot;">
                  <c:v>44735</c:v>
                </c:pt>
                <c:pt idx="23" c:formatCode="d&quot;日&quot;">
                  <c:v>44736</c:v>
                </c:pt>
                <c:pt idx="24" c:formatCode="d&quot;日&quot;">
                  <c:v>44737</c:v>
                </c:pt>
                <c:pt idx="25" c:formatCode="d&quot;日&quot;">
                  <c:v>44738</c:v>
                </c:pt>
                <c:pt idx="26" c:formatCode="d&quot;日&quot;">
                  <c:v>44739</c:v>
                </c:pt>
                <c:pt idx="27" c:formatCode="d&quot;日&quot;">
                  <c:v>44740</c:v>
                </c:pt>
                <c:pt idx="28" c:formatCode="d&quot;日&quot;">
                  <c:v>44741</c:v>
                </c:pt>
                <c:pt idx="29" c:formatCode="d&quot;日&quot;">
                  <c:v>44742</c:v>
                </c:pt>
                <c:pt idx="30" c:formatCode="d&quot;日&quot;">
                  <c:v>44743</c:v>
                </c:pt>
              </c:numCache>
            </c:numRef>
          </c:cat>
          <c:val>
            <c:numRef>
              <c:f>'6月'!$P$12:$P$42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'6月'!$O$5:$O$7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'7月'!$N$12:$N$42</c:f>
              <c:numCache>
                <c:formatCode>d"日"</c:formatCode>
                <c:ptCount val="31"/>
                <c:pt idx="0" c:formatCode="d&quot;日&quot;">
                  <c:v>44743</c:v>
                </c:pt>
                <c:pt idx="1" c:formatCode="d&quot;日&quot;">
                  <c:v>44744</c:v>
                </c:pt>
                <c:pt idx="2" c:formatCode="d&quot;日&quot;">
                  <c:v>44745</c:v>
                </c:pt>
                <c:pt idx="3" c:formatCode="d&quot;日&quot;">
                  <c:v>44746</c:v>
                </c:pt>
                <c:pt idx="4" c:formatCode="d&quot;日&quot;">
                  <c:v>44747</c:v>
                </c:pt>
                <c:pt idx="5" c:formatCode="d&quot;日&quot;">
                  <c:v>44748</c:v>
                </c:pt>
                <c:pt idx="6" c:formatCode="d&quot;日&quot;">
                  <c:v>44749</c:v>
                </c:pt>
                <c:pt idx="7" c:formatCode="d&quot;日&quot;">
                  <c:v>44750</c:v>
                </c:pt>
                <c:pt idx="8" c:formatCode="d&quot;日&quot;">
                  <c:v>44751</c:v>
                </c:pt>
                <c:pt idx="9" c:formatCode="d&quot;日&quot;">
                  <c:v>44752</c:v>
                </c:pt>
                <c:pt idx="10" c:formatCode="d&quot;日&quot;">
                  <c:v>44753</c:v>
                </c:pt>
                <c:pt idx="11" c:formatCode="d&quot;日&quot;">
                  <c:v>44754</c:v>
                </c:pt>
                <c:pt idx="12" c:formatCode="d&quot;日&quot;">
                  <c:v>44755</c:v>
                </c:pt>
                <c:pt idx="13" c:formatCode="d&quot;日&quot;">
                  <c:v>44756</c:v>
                </c:pt>
                <c:pt idx="14" c:formatCode="d&quot;日&quot;">
                  <c:v>44757</c:v>
                </c:pt>
                <c:pt idx="15" c:formatCode="d&quot;日&quot;">
                  <c:v>44758</c:v>
                </c:pt>
                <c:pt idx="16" c:formatCode="d&quot;日&quot;">
                  <c:v>44759</c:v>
                </c:pt>
                <c:pt idx="17" c:formatCode="d&quot;日&quot;">
                  <c:v>44760</c:v>
                </c:pt>
                <c:pt idx="18" c:formatCode="d&quot;日&quot;">
                  <c:v>44761</c:v>
                </c:pt>
                <c:pt idx="19" c:formatCode="d&quot;日&quot;">
                  <c:v>44762</c:v>
                </c:pt>
                <c:pt idx="20" c:formatCode="d&quot;日&quot;">
                  <c:v>44763</c:v>
                </c:pt>
                <c:pt idx="21" c:formatCode="d&quot;日&quot;">
                  <c:v>44764</c:v>
                </c:pt>
                <c:pt idx="22" c:formatCode="d&quot;日&quot;">
                  <c:v>44765</c:v>
                </c:pt>
                <c:pt idx="23" c:formatCode="d&quot;日&quot;">
                  <c:v>44766</c:v>
                </c:pt>
                <c:pt idx="24" c:formatCode="d&quot;日&quot;">
                  <c:v>44767</c:v>
                </c:pt>
                <c:pt idx="25" c:formatCode="d&quot;日&quot;">
                  <c:v>44768</c:v>
                </c:pt>
                <c:pt idx="26" c:formatCode="d&quot;日&quot;">
                  <c:v>44769</c:v>
                </c:pt>
                <c:pt idx="27" c:formatCode="d&quot;日&quot;">
                  <c:v>44770</c:v>
                </c:pt>
                <c:pt idx="28" c:formatCode="d&quot;日&quot;">
                  <c:v>44771</c:v>
                </c:pt>
                <c:pt idx="29" c:formatCode="d&quot;日&quot;">
                  <c:v>44772</c:v>
                </c:pt>
                <c:pt idx="30" c:formatCode="d&quot;日&quot;">
                  <c:v>44773</c:v>
                </c:pt>
              </c:numCache>
            </c:numRef>
          </c:cat>
          <c:val>
            <c:numRef>
              <c:f>'7月'!$O$12:$O$42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'7月'!$N$12:$N$42</c:f>
              <c:numCache>
                <c:formatCode>d"日"</c:formatCode>
                <c:ptCount val="31"/>
                <c:pt idx="0" c:formatCode="d&quot;日&quot;">
                  <c:v>44743</c:v>
                </c:pt>
                <c:pt idx="1" c:formatCode="d&quot;日&quot;">
                  <c:v>44744</c:v>
                </c:pt>
                <c:pt idx="2" c:formatCode="d&quot;日&quot;">
                  <c:v>44745</c:v>
                </c:pt>
                <c:pt idx="3" c:formatCode="d&quot;日&quot;">
                  <c:v>44746</c:v>
                </c:pt>
                <c:pt idx="4" c:formatCode="d&quot;日&quot;">
                  <c:v>44747</c:v>
                </c:pt>
                <c:pt idx="5" c:formatCode="d&quot;日&quot;">
                  <c:v>44748</c:v>
                </c:pt>
                <c:pt idx="6" c:formatCode="d&quot;日&quot;">
                  <c:v>44749</c:v>
                </c:pt>
                <c:pt idx="7" c:formatCode="d&quot;日&quot;">
                  <c:v>44750</c:v>
                </c:pt>
                <c:pt idx="8" c:formatCode="d&quot;日&quot;">
                  <c:v>44751</c:v>
                </c:pt>
                <c:pt idx="9" c:formatCode="d&quot;日&quot;">
                  <c:v>44752</c:v>
                </c:pt>
                <c:pt idx="10" c:formatCode="d&quot;日&quot;">
                  <c:v>44753</c:v>
                </c:pt>
                <c:pt idx="11" c:formatCode="d&quot;日&quot;">
                  <c:v>44754</c:v>
                </c:pt>
                <c:pt idx="12" c:formatCode="d&quot;日&quot;">
                  <c:v>44755</c:v>
                </c:pt>
                <c:pt idx="13" c:formatCode="d&quot;日&quot;">
                  <c:v>44756</c:v>
                </c:pt>
                <c:pt idx="14" c:formatCode="d&quot;日&quot;">
                  <c:v>44757</c:v>
                </c:pt>
                <c:pt idx="15" c:formatCode="d&quot;日&quot;">
                  <c:v>44758</c:v>
                </c:pt>
                <c:pt idx="16" c:formatCode="d&quot;日&quot;">
                  <c:v>44759</c:v>
                </c:pt>
                <c:pt idx="17" c:formatCode="d&quot;日&quot;">
                  <c:v>44760</c:v>
                </c:pt>
                <c:pt idx="18" c:formatCode="d&quot;日&quot;">
                  <c:v>44761</c:v>
                </c:pt>
                <c:pt idx="19" c:formatCode="d&quot;日&quot;">
                  <c:v>44762</c:v>
                </c:pt>
                <c:pt idx="20" c:formatCode="d&quot;日&quot;">
                  <c:v>44763</c:v>
                </c:pt>
                <c:pt idx="21" c:formatCode="d&quot;日&quot;">
                  <c:v>44764</c:v>
                </c:pt>
                <c:pt idx="22" c:formatCode="d&quot;日&quot;">
                  <c:v>44765</c:v>
                </c:pt>
                <c:pt idx="23" c:formatCode="d&quot;日&quot;">
                  <c:v>44766</c:v>
                </c:pt>
                <c:pt idx="24" c:formatCode="d&quot;日&quot;">
                  <c:v>44767</c:v>
                </c:pt>
                <c:pt idx="25" c:formatCode="d&quot;日&quot;">
                  <c:v>44768</c:v>
                </c:pt>
                <c:pt idx="26" c:formatCode="d&quot;日&quot;">
                  <c:v>44769</c:v>
                </c:pt>
                <c:pt idx="27" c:formatCode="d&quot;日&quot;">
                  <c:v>44770</c:v>
                </c:pt>
                <c:pt idx="28" c:formatCode="d&quot;日&quot;">
                  <c:v>44771</c:v>
                </c:pt>
                <c:pt idx="29" c:formatCode="d&quot;日&quot;">
                  <c:v>44772</c:v>
                </c:pt>
                <c:pt idx="30" c:formatCode="d&quot;日&quot;">
                  <c:v>44773</c:v>
                </c:pt>
              </c:numCache>
            </c:numRef>
          </c:cat>
          <c:val>
            <c:numRef>
              <c:f>'7月'!$P$12:$P$42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'7月'!$O$5:$O$7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'8月'!$N$12:$N$42</c:f>
              <c:numCache>
                <c:formatCode>d"日"</c:formatCode>
                <c:ptCount val="31"/>
                <c:pt idx="0" c:formatCode="d&quot;日&quot;">
                  <c:v>44774</c:v>
                </c:pt>
                <c:pt idx="1" c:formatCode="d&quot;日&quot;">
                  <c:v>44775</c:v>
                </c:pt>
                <c:pt idx="2" c:formatCode="d&quot;日&quot;">
                  <c:v>44776</c:v>
                </c:pt>
                <c:pt idx="3" c:formatCode="d&quot;日&quot;">
                  <c:v>44777</c:v>
                </c:pt>
                <c:pt idx="4" c:formatCode="d&quot;日&quot;">
                  <c:v>44778</c:v>
                </c:pt>
                <c:pt idx="5" c:formatCode="d&quot;日&quot;">
                  <c:v>44779</c:v>
                </c:pt>
                <c:pt idx="6" c:formatCode="d&quot;日&quot;">
                  <c:v>44780</c:v>
                </c:pt>
                <c:pt idx="7" c:formatCode="d&quot;日&quot;">
                  <c:v>44781</c:v>
                </c:pt>
                <c:pt idx="8" c:formatCode="d&quot;日&quot;">
                  <c:v>44782</c:v>
                </c:pt>
                <c:pt idx="9" c:formatCode="d&quot;日&quot;">
                  <c:v>44783</c:v>
                </c:pt>
                <c:pt idx="10" c:formatCode="d&quot;日&quot;">
                  <c:v>44784</c:v>
                </c:pt>
                <c:pt idx="11" c:formatCode="d&quot;日&quot;">
                  <c:v>44785</c:v>
                </c:pt>
                <c:pt idx="12" c:formatCode="d&quot;日&quot;">
                  <c:v>44786</c:v>
                </c:pt>
                <c:pt idx="13" c:formatCode="d&quot;日&quot;">
                  <c:v>44787</c:v>
                </c:pt>
                <c:pt idx="14" c:formatCode="d&quot;日&quot;">
                  <c:v>44788</c:v>
                </c:pt>
                <c:pt idx="15" c:formatCode="d&quot;日&quot;">
                  <c:v>44789</c:v>
                </c:pt>
                <c:pt idx="16" c:formatCode="d&quot;日&quot;">
                  <c:v>44790</c:v>
                </c:pt>
                <c:pt idx="17" c:formatCode="d&quot;日&quot;">
                  <c:v>44791</c:v>
                </c:pt>
                <c:pt idx="18" c:formatCode="d&quot;日&quot;">
                  <c:v>44792</c:v>
                </c:pt>
                <c:pt idx="19" c:formatCode="d&quot;日&quot;">
                  <c:v>44793</c:v>
                </c:pt>
                <c:pt idx="20" c:formatCode="d&quot;日&quot;">
                  <c:v>44794</c:v>
                </c:pt>
                <c:pt idx="21" c:formatCode="d&quot;日&quot;">
                  <c:v>44795</c:v>
                </c:pt>
                <c:pt idx="22" c:formatCode="d&quot;日&quot;">
                  <c:v>44796</c:v>
                </c:pt>
                <c:pt idx="23" c:formatCode="d&quot;日&quot;">
                  <c:v>44797</c:v>
                </c:pt>
                <c:pt idx="24" c:formatCode="d&quot;日&quot;">
                  <c:v>44798</c:v>
                </c:pt>
                <c:pt idx="25" c:formatCode="d&quot;日&quot;">
                  <c:v>44799</c:v>
                </c:pt>
                <c:pt idx="26" c:formatCode="d&quot;日&quot;">
                  <c:v>44800</c:v>
                </c:pt>
                <c:pt idx="27" c:formatCode="d&quot;日&quot;">
                  <c:v>44801</c:v>
                </c:pt>
                <c:pt idx="28" c:formatCode="d&quot;日&quot;">
                  <c:v>44802</c:v>
                </c:pt>
                <c:pt idx="29" c:formatCode="d&quot;日&quot;">
                  <c:v>44803</c:v>
                </c:pt>
                <c:pt idx="30" c:formatCode="d&quot;日&quot;">
                  <c:v>44804</c:v>
                </c:pt>
              </c:numCache>
            </c:numRef>
          </c:cat>
          <c:val>
            <c:numRef>
              <c:f>'8月'!$O$12:$O$42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'8月'!$N$12:$N$42</c:f>
              <c:numCache>
                <c:formatCode>d"日"</c:formatCode>
                <c:ptCount val="31"/>
                <c:pt idx="0" c:formatCode="d&quot;日&quot;">
                  <c:v>44774</c:v>
                </c:pt>
                <c:pt idx="1" c:formatCode="d&quot;日&quot;">
                  <c:v>44775</c:v>
                </c:pt>
                <c:pt idx="2" c:formatCode="d&quot;日&quot;">
                  <c:v>44776</c:v>
                </c:pt>
                <c:pt idx="3" c:formatCode="d&quot;日&quot;">
                  <c:v>44777</c:v>
                </c:pt>
                <c:pt idx="4" c:formatCode="d&quot;日&quot;">
                  <c:v>44778</c:v>
                </c:pt>
                <c:pt idx="5" c:formatCode="d&quot;日&quot;">
                  <c:v>44779</c:v>
                </c:pt>
                <c:pt idx="6" c:formatCode="d&quot;日&quot;">
                  <c:v>44780</c:v>
                </c:pt>
                <c:pt idx="7" c:formatCode="d&quot;日&quot;">
                  <c:v>44781</c:v>
                </c:pt>
                <c:pt idx="8" c:formatCode="d&quot;日&quot;">
                  <c:v>44782</c:v>
                </c:pt>
                <c:pt idx="9" c:formatCode="d&quot;日&quot;">
                  <c:v>44783</c:v>
                </c:pt>
                <c:pt idx="10" c:formatCode="d&quot;日&quot;">
                  <c:v>44784</c:v>
                </c:pt>
                <c:pt idx="11" c:formatCode="d&quot;日&quot;">
                  <c:v>44785</c:v>
                </c:pt>
                <c:pt idx="12" c:formatCode="d&quot;日&quot;">
                  <c:v>44786</c:v>
                </c:pt>
                <c:pt idx="13" c:formatCode="d&quot;日&quot;">
                  <c:v>44787</c:v>
                </c:pt>
                <c:pt idx="14" c:formatCode="d&quot;日&quot;">
                  <c:v>44788</c:v>
                </c:pt>
                <c:pt idx="15" c:formatCode="d&quot;日&quot;">
                  <c:v>44789</c:v>
                </c:pt>
                <c:pt idx="16" c:formatCode="d&quot;日&quot;">
                  <c:v>44790</c:v>
                </c:pt>
                <c:pt idx="17" c:formatCode="d&quot;日&quot;">
                  <c:v>44791</c:v>
                </c:pt>
                <c:pt idx="18" c:formatCode="d&quot;日&quot;">
                  <c:v>44792</c:v>
                </c:pt>
                <c:pt idx="19" c:formatCode="d&quot;日&quot;">
                  <c:v>44793</c:v>
                </c:pt>
                <c:pt idx="20" c:formatCode="d&quot;日&quot;">
                  <c:v>44794</c:v>
                </c:pt>
                <c:pt idx="21" c:formatCode="d&quot;日&quot;">
                  <c:v>44795</c:v>
                </c:pt>
                <c:pt idx="22" c:formatCode="d&quot;日&quot;">
                  <c:v>44796</c:v>
                </c:pt>
                <c:pt idx="23" c:formatCode="d&quot;日&quot;">
                  <c:v>44797</c:v>
                </c:pt>
                <c:pt idx="24" c:formatCode="d&quot;日&quot;">
                  <c:v>44798</c:v>
                </c:pt>
                <c:pt idx="25" c:formatCode="d&quot;日&quot;">
                  <c:v>44799</c:v>
                </c:pt>
                <c:pt idx="26" c:formatCode="d&quot;日&quot;">
                  <c:v>44800</c:v>
                </c:pt>
                <c:pt idx="27" c:formatCode="d&quot;日&quot;">
                  <c:v>44801</c:v>
                </c:pt>
                <c:pt idx="28" c:formatCode="d&quot;日&quot;">
                  <c:v>44802</c:v>
                </c:pt>
                <c:pt idx="29" c:formatCode="d&quot;日&quot;">
                  <c:v>44803</c:v>
                </c:pt>
                <c:pt idx="30" c:formatCode="d&quot;日&quot;">
                  <c:v>44804</c:v>
                </c:pt>
              </c:numCache>
            </c:numRef>
          </c:cat>
          <c:val>
            <c:numRef>
              <c:f>'8月'!$P$12:$P$42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'8月'!$O$5:$O$7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'9月'!$N$12:$N$42</c:f>
              <c:numCache>
                <c:formatCode>d"日"</c:formatCode>
                <c:ptCount val="31"/>
                <c:pt idx="0" c:formatCode="d&quot;日&quot;">
                  <c:v>44805</c:v>
                </c:pt>
                <c:pt idx="1" c:formatCode="d&quot;日&quot;">
                  <c:v>44806</c:v>
                </c:pt>
                <c:pt idx="2" c:formatCode="d&quot;日&quot;">
                  <c:v>44807</c:v>
                </c:pt>
                <c:pt idx="3" c:formatCode="d&quot;日&quot;">
                  <c:v>44808</c:v>
                </c:pt>
                <c:pt idx="4" c:formatCode="d&quot;日&quot;">
                  <c:v>44809</c:v>
                </c:pt>
                <c:pt idx="5" c:formatCode="d&quot;日&quot;">
                  <c:v>44810</c:v>
                </c:pt>
                <c:pt idx="6" c:formatCode="d&quot;日&quot;">
                  <c:v>44811</c:v>
                </c:pt>
                <c:pt idx="7" c:formatCode="d&quot;日&quot;">
                  <c:v>44812</c:v>
                </c:pt>
                <c:pt idx="8" c:formatCode="d&quot;日&quot;">
                  <c:v>44813</c:v>
                </c:pt>
                <c:pt idx="9" c:formatCode="d&quot;日&quot;">
                  <c:v>44814</c:v>
                </c:pt>
                <c:pt idx="10" c:formatCode="d&quot;日&quot;">
                  <c:v>44815</c:v>
                </c:pt>
                <c:pt idx="11" c:formatCode="d&quot;日&quot;">
                  <c:v>44816</c:v>
                </c:pt>
                <c:pt idx="12" c:formatCode="d&quot;日&quot;">
                  <c:v>44817</c:v>
                </c:pt>
                <c:pt idx="13" c:formatCode="d&quot;日&quot;">
                  <c:v>44818</c:v>
                </c:pt>
                <c:pt idx="14" c:formatCode="d&quot;日&quot;">
                  <c:v>44819</c:v>
                </c:pt>
                <c:pt idx="15" c:formatCode="d&quot;日&quot;">
                  <c:v>44820</c:v>
                </c:pt>
                <c:pt idx="16" c:formatCode="d&quot;日&quot;">
                  <c:v>44821</c:v>
                </c:pt>
                <c:pt idx="17" c:formatCode="d&quot;日&quot;">
                  <c:v>44822</c:v>
                </c:pt>
                <c:pt idx="18" c:formatCode="d&quot;日&quot;">
                  <c:v>44823</c:v>
                </c:pt>
                <c:pt idx="19" c:formatCode="d&quot;日&quot;">
                  <c:v>44824</c:v>
                </c:pt>
                <c:pt idx="20" c:formatCode="d&quot;日&quot;">
                  <c:v>44825</c:v>
                </c:pt>
                <c:pt idx="21" c:formatCode="d&quot;日&quot;">
                  <c:v>44826</c:v>
                </c:pt>
                <c:pt idx="22" c:formatCode="d&quot;日&quot;">
                  <c:v>44827</c:v>
                </c:pt>
                <c:pt idx="23" c:formatCode="d&quot;日&quot;">
                  <c:v>44828</c:v>
                </c:pt>
                <c:pt idx="24" c:formatCode="d&quot;日&quot;">
                  <c:v>44829</c:v>
                </c:pt>
                <c:pt idx="25" c:formatCode="d&quot;日&quot;">
                  <c:v>44830</c:v>
                </c:pt>
                <c:pt idx="26" c:formatCode="d&quot;日&quot;">
                  <c:v>44831</c:v>
                </c:pt>
                <c:pt idx="27" c:formatCode="d&quot;日&quot;">
                  <c:v>44832</c:v>
                </c:pt>
                <c:pt idx="28" c:formatCode="d&quot;日&quot;">
                  <c:v>44833</c:v>
                </c:pt>
                <c:pt idx="29" c:formatCode="d&quot;日&quot;">
                  <c:v>44834</c:v>
                </c:pt>
                <c:pt idx="30" c:formatCode="d&quot;日&quot;">
                  <c:v>44835</c:v>
                </c:pt>
              </c:numCache>
            </c:numRef>
          </c:cat>
          <c:val>
            <c:numRef>
              <c:f>'9月'!$O$12:$O$42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'9月'!$N$12:$N$42</c:f>
              <c:numCache>
                <c:formatCode>d"日"</c:formatCode>
                <c:ptCount val="31"/>
                <c:pt idx="0" c:formatCode="d&quot;日&quot;">
                  <c:v>44805</c:v>
                </c:pt>
                <c:pt idx="1" c:formatCode="d&quot;日&quot;">
                  <c:v>44806</c:v>
                </c:pt>
                <c:pt idx="2" c:formatCode="d&quot;日&quot;">
                  <c:v>44807</c:v>
                </c:pt>
                <c:pt idx="3" c:formatCode="d&quot;日&quot;">
                  <c:v>44808</c:v>
                </c:pt>
                <c:pt idx="4" c:formatCode="d&quot;日&quot;">
                  <c:v>44809</c:v>
                </c:pt>
                <c:pt idx="5" c:formatCode="d&quot;日&quot;">
                  <c:v>44810</c:v>
                </c:pt>
                <c:pt idx="6" c:formatCode="d&quot;日&quot;">
                  <c:v>44811</c:v>
                </c:pt>
                <c:pt idx="7" c:formatCode="d&quot;日&quot;">
                  <c:v>44812</c:v>
                </c:pt>
                <c:pt idx="8" c:formatCode="d&quot;日&quot;">
                  <c:v>44813</c:v>
                </c:pt>
                <c:pt idx="9" c:formatCode="d&quot;日&quot;">
                  <c:v>44814</c:v>
                </c:pt>
                <c:pt idx="10" c:formatCode="d&quot;日&quot;">
                  <c:v>44815</c:v>
                </c:pt>
                <c:pt idx="11" c:formatCode="d&quot;日&quot;">
                  <c:v>44816</c:v>
                </c:pt>
                <c:pt idx="12" c:formatCode="d&quot;日&quot;">
                  <c:v>44817</c:v>
                </c:pt>
                <c:pt idx="13" c:formatCode="d&quot;日&quot;">
                  <c:v>44818</c:v>
                </c:pt>
                <c:pt idx="14" c:formatCode="d&quot;日&quot;">
                  <c:v>44819</c:v>
                </c:pt>
                <c:pt idx="15" c:formatCode="d&quot;日&quot;">
                  <c:v>44820</c:v>
                </c:pt>
                <c:pt idx="16" c:formatCode="d&quot;日&quot;">
                  <c:v>44821</c:v>
                </c:pt>
                <c:pt idx="17" c:formatCode="d&quot;日&quot;">
                  <c:v>44822</c:v>
                </c:pt>
                <c:pt idx="18" c:formatCode="d&quot;日&quot;">
                  <c:v>44823</c:v>
                </c:pt>
                <c:pt idx="19" c:formatCode="d&quot;日&quot;">
                  <c:v>44824</c:v>
                </c:pt>
                <c:pt idx="20" c:formatCode="d&quot;日&quot;">
                  <c:v>44825</c:v>
                </c:pt>
                <c:pt idx="21" c:formatCode="d&quot;日&quot;">
                  <c:v>44826</c:v>
                </c:pt>
                <c:pt idx="22" c:formatCode="d&quot;日&quot;">
                  <c:v>44827</c:v>
                </c:pt>
                <c:pt idx="23" c:formatCode="d&quot;日&quot;">
                  <c:v>44828</c:v>
                </c:pt>
                <c:pt idx="24" c:formatCode="d&quot;日&quot;">
                  <c:v>44829</c:v>
                </c:pt>
                <c:pt idx="25" c:formatCode="d&quot;日&quot;">
                  <c:v>44830</c:v>
                </c:pt>
                <c:pt idx="26" c:formatCode="d&quot;日&quot;">
                  <c:v>44831</c:v>
                </c:pt>
                <c:pt idx="27" c:formatCode="d&quot;日&quot;">
                  <c:v>44832</c:v>
                </c:pt>
                <c:pt idx="28" c:formatCode="d&quot;日&quot;">
                  <c:v>44833</c:v>
                </c:pt>
                <c:pt idx="29" c:formatCode="d&quot;日&quot;">
                  <c:v>44834</c:v>
                </c:pt>
                <c:pt idx="30" c:formatCode="d&quot;日&quot;">
                  <c:v>44835</c:v>
                </c:pt>
              </c:numCache>
            </c:numRef>
          </c:cat>
          <c:val>
            <c:numRef>
              <c:f>'9月'!$P$12:$P$42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'9月'!$N$5:$N$7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'9月'!$O$5:$O$7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'10月'!$N$12:$N$42</c:f>
              <c:numCache>
                <c:formatCode>d"日"</c:formatCode>
                <c:ptCount val="31"/>
                <c:pt idx="0" c:formatCode="d&quot;日&quot;">
                  <c:v>44835</c:v>
                </c:pt>
                <c:pt idx="1" c:formatCode="d&quot;日&quot;">
                  <c:v>44836</c:v>
                </c:pt>
                <c:pt idx="2" c:formatCode="d&quot;日&quot;">
                  <c:v>44837</c:v>
                </c:pt>
                <c:pt idx="3" c:formatCode="d&quot;日&quot;">
                  <c:v>44838</c:v>
                </c:pt>
                <c:pt idx="4" c:formatCode="d&quot;日&quot;">
                  <c:v>44839</c:v>
                </c:pt>
                <c:pt idx="5" c:formatCode="d&quot;日&quot;">
                  <c:v>44840</c:v>
                </c:pt>
                <c:pt idx="6" c:formatCode="d&quot;日&quot;">
                  <c:v>44841</c:v>
                </c:pt>
                <c:pt idx="7" c:formatCode="d&quot;日&quot;">
                  <c:v>44842</c:v>
                </c:pt>
                <c:pt idx="8" c:formatCode="d&quot;日&quot;">
                  <c:v>44843</c:v>
                </c:pt>
                <c:pt idx="9" c:formatCode="d&quot;日&quot;">
                  <c:v>44844</c:v>
                </c:pt>
                <c:pt idx="10" c:formatCode="d&quot;日&quot;">
                  <c:v>44845</c:v>
                </c:pt>
                <c:pt idx="11" c:formatCode="d&quot;日&quot;">
                  <c:v>44846</c:v>
                </c:pt>
                <c:pt idx="12" c:formatCode="d&quot;日&quot;">
                  <c:v>44847</c:v>
                </c:pt>
                <c:pt idx="13" c:formatCode="d&quot;日&quot;">
                  <c:v>44848</c:v>
                </c:pt>
                <c:pt idx="14" c:formatCode="d&quot;日&quot;">
                  <c:v>44849</c:v>
                </c:pt>
                <c:pt idx="15" c:formatCode="d&quot;日&quot;">
                  <c:v>44850</c:v>
                </c:pt>
                <c:pt idx="16" c:formatCode="d&quot;日&quot;">
                  <c:v>44851</c:v>
                </c:pt>
                <c:pt idx="17" c:formatCode="d&quot;日&quot;">
                  <c:v>44852</c:v>
                </c:pt>
                <c:pt idx="18" c:formatCode="d&quot;日&quot;">
                  <c:v>44853</c:v>
                </c:pt>
                <c:pt idx="19" c:formatCode="d&quot;日&quot;">
                  <c:v>44854</c:v>
                </c:pt>
                <c:pt idx="20" c:formatCode="d&quot;日&quot;">
                  <c:v>44855</c:v>
                </c:pt>
                <c:pt idx="21" c:formatCode="d&quot;日&quot;">
                  <c:v>44856</c:v>
                </c:pt>
                <c:pt idx="22" c:formatCode="d&quot;日&quot;">
                  <c:v>44857</c:v>
                </c:pt>
                <c:pt idx="23" c:formatCode="d&quot;日&quot;">
                  <c:v>44858</c:v>
                </c:pt>
                <c:pt idx="24" c:formatCode="d&quot;日&quot;">
                  <c:v>44859</c:v>
                </c:pt>
                <c:pt idx="25" c:formatCode="d&quot;日&quot;">
                  <c:v>44860</c:v>
                </c:pt>
                <c:pt idx="26" c:formatCode="d&quot;日&quot;">
                  <c:v>44861</c:v>
                </c:pt>
                <c:pt idx="27" c:formatCode="d&quot;日&quot;">
                  <c:v>44862</c:v>
                </c:pt>
                <c:pt idx="28" c:formatCode="d&quot;日&quot;">
                  <c:v>44863</c:v>
                </c:pt>
                <c:pt idx="29" c:formatCode="d&quot;日&quot;">
                  <c:v>44864</c:v>
                </c:pt>
                <c:pt idx="30" c:formatCode="d&quot;日&quot;">
                  <c:v>44865</c:v>
                </c:pt>
              </c:numCache>
            </c:numRef>
          </c:cat>
          <c:val>
            <c:numRef>
              <c:f>'10月'!$O$12:$O$42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'10月'!$N$12:$N$42</c:f>
              <c:numCache>
                <c:formatCode>d"日"</c:formatCode>
                <c:ptCount val="31"/>
                <c:pt idx="0" c:formatCode="d&quot;日&quot;">
                  <c:v>44835</c:v>
                </c:pt>
                <c:pt idx="1" c:formatCode="d&quot;日&quot;">
                  <c:v>44836</c:v>
                </c:pt>
                <c:pt idx="2" c:formatCode="d&quot;日&quot;">
                  <c:v>44837</c:v>
                </c:pt>
                <c:pt idx="3" c:formatCode="d&quot;日&quot;">
                  <c:v>44838</c:v>
                </c:pt>
                <c:pt idx="4" c:formatCode="d&quot;日&quot;">
                  <c:v>44839</c:v>
                </c:pt>
                <c:pt idx="5" c:formatCode="d&quot;日&quot;">
                  <c:v>44840</c:v>
                </c:pt>
                <c:pt idx="6" c:formatCode="d&quot;日&quot;">
                  <c:v>44841</c:v>
                </c:pt>
                <c:pt idx="7" c:formatCode="d&quot;日&quot;">
                  <c:v>44842</c:v>
                </c:pt>
                <c:pt idx="8" c:formatCode="d&quot;日&quot;">
                  <c:v>44843</c:v>
                </c:pt>
                <c:pt idx="9" c:formatCode="d&quot;日&quot;">
                  <c:v>44844</c:v>
                </c:pt>
                <c:pt idx="10" c:formatCode="d&quot;日&quot;">
                  <c:v>44845</c:v>
                </c:pt>
                <c:pt idx="11" c:formatCode="d&quot;日&quot;">
                  <c:v>44846</c:v>
                </c:pt>
                <c:pt idx="12" c:formatCode="d&quot;日&quot;">
                  <c:v>44847</c:v>
                </c:pt>
                <c:pt idx="13" c:formatCode="d&quot;日&quot;">
                  <c:v>44848</c:v>
                </c:pt>
                <c:pt idx="14" c:formatCode="d&quot;日&quot;">
                  <c:v>44849</c:v>
                </c:pt>
                <c:pt idx="15" c:formatCode="d&quot;日&quot;">
                  <c:v>44850</c:v>
                </c:pt>
                <c:pt idx="16" c:formatCode="d&quot;日&quot;">
                  <c:v>44851</c:v>
                </c:pt>
                <c:pt idx="17" c:formatCode="d&quot;日&quot;">
                  <c:v>44852</c:v>
                </c:pt>
                <c:pt idx="18" c:formatCode="d&quot;日&quot;">
                  <c:v>44853</c:v>
                </c:pt>
                <c:pt idx="19" c:formatCode="d&quot;日&quot;">
                  <c:v>44854</c:v>
                </c:pt>
                <c:pt idx="20" c:formatCode="d&quot;日&quot;">
                  <c:v>44855</c:v>
                </c:pt>
                <c:pt idx="21" c:formatCode="d&quot;日&quot;">
                  <c:v>44856</c:v>
                </c:pt>
                <c:pt idx="22" c:formatCode="d&quot;日&quot;">
                  <c:v>44857</c:v>
                </c:pt>
                <c:pt idx="23" c:formatCode="d&quot;日&quot;">
                  <c:v>44858</c:v>
                </c:pt>
                <c:pt idx="24" c:formatCode="d&quot;日&quot;">
                  <c:v>44859</c:v>
                </c:pt>
                <c:pt idx="25" c:formatCode="d&quot;日&quot;">
                  <c:v>44860</c:v>
                </c:pt>
                <c:pt idx="26" c:formatCode="d&quot;日&quot;">
                  <c:v>44861</c:v>
                </c:pt>
                <c:pt idx="27" c:formatCode="d&quot;日&quot;">
                  <c:v>44862</c:v>
                </c:pt>
                <c:pt idx="28" c:formatCode="d&quot;日&quot;">
                  <c:v>44863</c:v>
                </c:pt>
                <c:pt idx="29" c:formatCode="d&quot;日&quot;">
                  <c:v>44864</c:v>
                </c:pt>
                <c:pt idx="30" c:formatCode="d&quot;日&quot;">
                  <c:v>44865</c:v>
                </c:pt>
              </c:numCache>
            </c:numRef>
          </c:cat>
          <c:val>
            <c:numRef>
              <c:f>'10月'!$P$12:$P$42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'10月'!$O$5:$O$7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'11月'!$N$12:$N$42</c:f>
              <c:numCache>
                <c:formatCode>d"日"</c:formatCode>
                <c:ptCount val="31"/>
                <c:pt idx="0" c:formatCode="d&quot;日&quot;">
                  <c:v>44866</c:v>
                </c:pt>
                <c:pt idx="1" c:formatCode="d&quot;日&quot;">
                  <c:v>44867</c:v>
                </c:pt>
                <c:pt idx="2" c:formatCode="d&quot;日&quot;">
                  <c:v>44868</c:v>
                </c:pt>
                <c:pt idx="3" c:formatCode="d&quot;日&quot;">
                  <c:v>44869</c:v>
                </c:pt>
                <c:pt idx="4" c:formatCode="d&quot;日&quot;">
                  <c:v>44870</c:v>
                </c:pt>
                <c:pt idx="5" c:formatCode="d&quot;日&quot;">
                  <c:v>44871</c:v>
                </c:pt>
                <c:pt idx="6" c:formatCode="d&quot;日&quot;">
                  <c:v>44872</c:v>
                </c:pt>
                <c:pt idx="7" c:formatCode="d&quot;日&quot;">
                  <c:v>44873</c:v>
                </c:pt>
                <c:pt idx="8" c:formatCode="d&quot;日&quot;">
                  <c:v>44874</c:v>
                </c:pt>
                <c:pt idx="9" c:formatCode="d&quot;日&quot;">
                  <c:v>44875</c:v>
                </c:pt>
                <c:pt idx="10" c:formatCode="d&quot;日&quot;">
                  <c:v>44876</c:v>
                </c:pt>
                <c:pt idx="11" c:formatCode="d&quot;日&quot;">
                  <c:v>44877</c:v>
                </c:pt>
                <c:pt idx="12" c:formatCode="d&quot;日&quot;">
                  <c:v>44878</c:v>
                </c:pt>
                <c:pt idx="13" c:formatCode="d&quot;日&quot;">
                  <c:v>44879</c:v>
                </c:pt>
                <c:pt idx="14" c:formatCode="d&quot;日&quot;">
                  <c:v>44880</c:v>
                </c:pt>
                <c:pt idx="15" c:formatCode="d&quot;日&quot;">
                  <c:v>44881</c:v>
                </c:pt>
                <c:pt idx="16" c:formatCode="d&quot;日&quot;">
                  <c:v>44882</c:v>
                </c:pt>
                <c:pt idx="17" c:formatCode="d&quot;日&quot;">
                  <c:v>44883</c:v>
                </c:pt>
                <c:pt idx="18" c:formatCode="d&quot;日&quot;">
                  <c:v>44884</c:v>
                </c:pt>
                <c:pt idx="19" c:formatCode="d&quot;日&quot;">
                  <c:v>44885</c:v>
                </c:pt>
                <c:pt idx="20" c:formatCode="d&quot;日&quot;">
                  <c:v>44886</c:v>
                </c:pt>
                <c:pt idx="21" c:formatCode="d&quot;日&quot;">
                  <c:v>44887</c:v>
                </c:pt>
                <c:pt idx="22" c:formatCode="d&quot;日&quot;">
                  <c:v>44888</c:v>
                </c:pt>
                <c:pt idx="23" c:formatCode="d&quot;日&quot;">
                  <c:v>44889</c:v>
                </c:pt>
                <c:pt idx="24" c:formatCode="d&quot;日&quot;">
                  <c:v>44890</c:v>
                </c:pt>
                <c:pt idx="25" c:formatCode="d&quot;日&quot;">
                  <c:v>44891</c:v>
                </c:pt>
                <c:pt idx="26" c:formatCode="d&quot;日&quot;">
                  <c:v>44892</c:v>
                </c:pt>
                <c:pt idx="27" c:formatCode="d&quot;日&quot;">
                  <c:v>44893</c:v>
                </c:pt>
                <c:pt idx="28" c:formatCode="d&quot;日&quot;">
                  <c:v>44894</c:v>
                </c:pt>
                <c:pt idx="29" c:formatCode="d&quot;日&quot;">
                  <c:v>44895</c:v>
                </c:pt>
                <c:pt idx="30" c:formatCode="d&quot;日&quot;">
                  <c:v>44896</c:v>
                </c:pt>
              </c:numCache>
            </c:numRef>
          </c:cat>
          <c:val>
            <c:numRef>
              <c:f>'11月'!$O$12:$O$42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'11月'!$N$12:$N$42</c:f>
              <c:numCache>
                <c:formatCode>d"日"</c:formatCode>
                <c:ptCount val="31"/>
                <c:pt idx="0" c:formatCode="d&quot;日&quot;">
                  <c:v>44866</c:v>
                </c:pt>
                <c:pt idx="1" c:formatCode="d&quot;日&quot;">
                  <c:v>44867</c:v>
                </c:pt>
                <c:pt idx="2" c:formatCode="d&quot;日&quot;">
                  <c:v>44868</c:v>
                </c:pt>
                <c:pt idx="3" c:formatCode="d&quot;日&quot;">
                  <c:v>44869</c:v>
                </c:pt>
                <c:pt idx="4" c:formatCode="d&quot;日&quot;">
                  <c:v>44870</c:v>
                </c:pt>
                <c:pt idx="5" c:formatCode="d&quot;日&quot;">
                  <c:v>44871</c:v>
                </c:pt>
                <c:pt idx="6" c:formatCode="d&quot;日&quot;">
                  <c:v>44872</c:v>
                </c:pt>
                <c:pt idx="7" c:formatCode="d&quot;日&quot;">
                  <c:v>44873</c:v>
                </c:pt>
                <c:pt idx="8" c:formatCode="d&quot;日&quot;">
                  <c:v>44874</c:v>
                </c:pt>
                <c:pt idx="9" c:formatCode="d&quot;日&quot;">
                  <c:v>44875</c:v>
                </c:pt>
                <c:pt idx="10" c:formatCode="d&quot;日&quot;">
                  <c:v>44876</c:v>
                </c:pt>
                <c:pt idx="11" c:formatCode="d&quot;日&quot;">
                  <c:v>44877</c:v>
                </c:pt>
                <c:pt idx="12" c:formatCode="d&quot;日&quot;">
                  <c:v>44878</c:v>
                </c:pt>
                <c:pt idx="13" c:formatCode="d&quot;日&quot;">
                  <c:v>44879</c:v>
                </c:pt>
                <c:pt idx="14" c:formatCode="d&quot;日&quot;">
                  <c:v>44880</c:v>
                </c:pt>
                <c:pt idx="15" c:formatCode="d&quot;日&quot;">
                  <c:v>44881</c:v>
                </c:pt>
                <c:pt idx="16" c:formatCode="d&quot;日&quot;">
                  <c:v>44882</c:v>
                </c:pt>
                <c:pt idx="17" c:formatCode="d&quot;日&quot;">
                  <c:v>44883</c:v>
                </c:pt>
                <c:pt idx="18" c:formatCode="d&quot;日&quot;">
                  <c:v>44884</c:v>
                </c:pt>
                <c:pt idx="19" c:formatCode="d&quot;日&quot;">
                  <c:v>44885</c:v>
                </c:pt>
                <c:pt idx="20" c:formatCode="d&quot;日&quot;">
                  <c:v>44886</c:v>
                </c:pt>
                <c:pt idx="21" c:formatCode="d&quot;日&quot;">
                  <c:v>44887</c:v>
                </c:pt>
                <c:pt idx="22" c:formatCode="d&quot;日&quot;">
                  <c:v>44888</c:v>
                </c:pt>
                <c:pt idx="23" c:formatCode="d&quot;日&quot;">
                  <c:v>44889</c:v>
                </c:pt>
                <c:pt idx="24" c:formatCode="d&quot;日&quot;">
                  <c:v>44890</c:v>
                </c:pt>
                <c:pt idx="25" c:formatCode="d&quot;日&quot;">
                  <c:v>44891</c:v>
                </c:pt>
                <c:pt idx="26" c:formatCode="d&quot;日&quot;">
                  <c:v>44892</c:v>
                </c:pt>
                <c:pt idx="27" c:formatCode="d&quot;日&quot;">
                  <c:v>44893</c:v>
                </c:pt>
                <c:pt idx="28" c:formatCode="d&quot;日&quot;">
                  <c:v>44894</c:v>
                </c:pt>
                <c:pt idx="29" c:formatCode="d&quot;日&quot;">
                  <c:v>44895</c:v>
                </c:pt>
                <c:pt idx="30" c:formatCode="d&quot;日&quot;">
                  <c:v>44896</c:v>
                </c:pt>
              </c:numCache>
            </c:numRef>
          </c:cat>
          <c:val>
            <c:numRef>
              <c:f>'11月'!$P$12:$P$42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'11月'!$O$5:$O$7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76026272578"/>
          <c:y val="0.184969325153374"/>
          <c:w val="0.937093596059113"/>
          <c:h val="0.6577914110429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"任务数"</c:f>
              <c:strCache>
                <c:ptCount val="1"/>
                <c:pt idx="0">
                  <c:v>任务数</c:v>
                </c:pt>
              </c:strCache>
            </c:strRef>
          </c:tx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 w="28575" cap="rnd">
              <a:noFill/>
              <a:round/>
            </a:ln>
            <a:effectLst/>
          </c:spPr>
          <c:invertIfNegative val="0"/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'12月'!$N$12:$N$42</c:f>
              <c:numCache>
                <c:formatCode>d"日"</c:formatCode>
                <c:ptCount val="31"/>
                <c:pt idx="0" c:formatCode="d&quot;日&quot;">
                  <c:v>44896</c:v>
                </c:pt>
                <c:pt idx="1" c:formatCode="d&quot;日&quot;">
                  <c:v>44897</c:v>
                </c:pt>
                <c:pt idx="2" c:formatCode="d&quot;日&quot;">
                  <c:v>44898</c:v>
                </c:pt>
                <c:pt idx="3" c:formatCode="d&quot;日&quot;">
                  <c:v>44899</c:v>
                </c:pt>
                <c:pt idx="4" c:formatCode="d&quot;日&quot;">
                  <c:v>44900</c:v>
                </c:pt>
                <c:pt idx="5" c:formatCode="d&quot;日&quot;">
                  <c:v>44901</c:v>
                </c:pt>
                <c:pt idx="6" c:formatCode="d&quot;日&quot;">
                  <c:v>44902</c:v>
                </c:pt>
                <c:pt idx="7" c:formatCode="d&quot;日&quot;">
                  <c:v>44903</c:v>
                </c:pt>
                <c:pt idx="8" c:formatCode="d&quot;日&quot;">
                  <c:v>44904</c:v>
                </c:pt>
                <c:pt idx="9" c:formatCode="d&quot;日&quot;">
                  <c:v>44905</c:v>
                </c:pt>
                <c:pt idx="10" c:formatCode="d&quot;日&quot;">
                  <c:v>44906</c:v>
                </c:pt>
                <c:pt idx="11" c:formatCode="d&quot;日&quot;">
                  <c:v>44907</c:v>
                </c:pt>
                <c:pt idx="12" c:formatCode="d&quot;日&quot;">
                  <c:v>44908</c:v>
                </c:pt>
                <c:pt idx="13" c:formatCode="d&quot;日&quot;">
                  <c:v>44909</c:v>
                </c:pt>
                <c:pt idx="14" c:formatCode="d&quot;日&quot;">
                  <c:v>44910</c:v>
                </c:pt>
                <c:pt idx="15" c:formatCode="d&quot;日&quot;">
                  <c:v>44911</c:v>
                </c:pt>
                <c:pt idx="16" c:formatCode="d&quot;日&quot;">
                  <c:v>44912</c:v>
                </c:pt>
                <c:pt idx="17" c:formatCode="d&quot;日&quot;">
                  <c:v>44913</c:v>
                </c:pt>
                <c:pt idx="18" c:formatCode="d&quot;日&quot;">
                  <c:v>44914</c:v>
                </c:pt>
                <c:pt idx="19" c:formatCode="d&quot;日&quot;">
                  <c:v>44915</c:v>
                </c:pt>
                <c:pt idx="20" c:formatCode="d&quot;日&quot;">
                  <c:v>44916</c:v>
                </c:pt>
                <c:pt idx="21" c:formatCode="d&quot;日&quot;">
                  <c:v>44917</c:v>
                </c:pt>
                <c:pt idx="22" c:formatCode="d&quot;日&quot;">
                  <c:v>44918</c:v>
                </c:pt>
                <c:pt idx="23" c:formatCode="d&quot;日&quot;">
                  <c:v>44919</c:v>
                </c:pt>
                <c:pt idx="24" c:formatCode="d&quot;日&quot;">
                  <c:v>44920</c:v>
                </c:pt>
                <c:pt idx="25" c:formatCode="d&quot;日&quot;">
                  <c:v>44921</c:v>
                </c:pt>
                <c:pt idx="26" c:formatCode="d&quot;日&quot;">
                  <c:v>44922</c:v>
                </c:pt>
                <c:pt idx="27" c:formatCode="d&quot;日&quot;">
                  <c:v>44923</c:v>
                </c:pt>
                <c:pt idx="28" c:formatCode="d&quot;日&quot;">
                  <c:v>44924</c:v>
                </c:pt>
                <c:pt idx="29" c:formatCode="d&quot;日&quot;">
                  <c:v>44925</c:v>
                </c:pt>
                <c:pt idx="30" c:formatCode="d&quot;日&quot;">
                  <c:v>44926</c:v>
                </c:pt>
              </c:numCache>
            </c:numRef>
          </c:cat>
          <c:val>
            <c:numRef>
              <c:f>'12月'!$O$12:$O$42</c:f>
              <c:numCache>
                <c:formatCode>General</c:formatCode>
                <c:ptCount val="31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11649624"/>
        <c:axId val="250869323"/>
      </c:barChart>
      <c:lineChart>
        <c:grouping val="standard"/>
        <c:varyColors val="0"/>
        <c:ser>
          <c:idx val="1"/>
          <c:order val="1"/>
          <c:tx>
            <c:strRef>
              <c:f>"时长"</c:f>
              <c:strCache>
                <c:ptCount val="1"/>
                <c:pt idx="0">
                  <c:v>时长</c:v>
                </c:pt>
              </c:strCache>
            </c:strRef>
          </c:tx>
          <c:spPr>
            <a:ln w="28575" cap="rnd">
              <a:solidFill>
                <a:srgbClr val="80C1B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9CDECC"/>
                </a:solidFill>
              </a:ln>
              <a:effectLst/>
            </c:spPr>
          </c:marker>
          <c:dLbls>
            <c:numFmt formatCode="0;0;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00B05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'12月'!$N$12:$N$42</c:f>
              <c:numCache>
                <c:formatCode>d"日"</c:formatCode>
                <c:ptCount val="31"/>
                <c:pt idx="0" c:formatCode="d&quot;日&quot;">
                  <c:v>44896</c:v>
                </c:pt>
                <c:pt idx="1" c:formatCode="d&quot;日&quot;">
                  <c:v>44897</c:v>
                </c:pt>
                <c:pt idx="2" c:formatCode="d&quot;日&quot;">
                  <c:v>44898</c:v>
                </c:pt>
                <c:pt idx="3" c:formatCode="d&quot;日&quot;">
                  <c:v>44899</c:v>
                </c:pt>
                <c:pt idx="4" c:formatCode="d&quot;日&quot;">
                  <c:v>44900</c:v>
                </c:pt>
                <c:pt idx="5" c:formatCode="d&quot;日&quot;">
                  <c:v>44901</c:v>
                </c:pt>
                <c:pt idx="6" c:formatCode="d&quot;日&quot;">
                  <c:v>44902</c:v>
                </c:pt>
                <c:pt idx="7" c:formatCode="d&quot;日&quot;">
                  <c:v>44903</c:v>
                </c:pt>
                <c:pt idx="8" c:formatCode="d&quot;日&quot;">
                  <c:v>44904</c:v>
                </c:pt>
                <c:pt idx="9" c:formatCode="d&quot;日&quot;">
                  <c:v>44905</c:v>
                </c:pt>
                <c:pt idx="10" c:formatCode="d&quot;日&quot;">
                  <c:v>44906</c:v>
                </c:pt>
                <c:pt idx="11" c:formatCode="d&quot;日&quot;">
                  <c:v>44907</c:v>
                </c:pt>
                <c:pt idx="12" c:formatCode="d&quot;日&quot;">
                  <c:v>44908</c:v>
                </c:pt>
                <c:pt idx="13" c:formatCode="d&quot;日&quot;">
                  <c:v>44909</c:v>
                </c:pt>
                <c:pt idx="14" c:formatCode="d&quot;日&quot;">
                  <c:v>44910</c:v>
                </c:pt>
                <c:pt idx="15" c:formatCode="d&quot;日&quot;">
                  <c:v>44911</c:v>
                </c:pt>
                <c:pt idx="16" c:formatCode="d&quot;日&quot;">
                  <c:v>44912</c:v>
                </c:pt>
                <c:pt idx="17" c:formatCode="d&quot;日&quot;">
                  <c:v>44913</c:v>
                </c:pt>
                <c:pt idx="18" c:formatCode="d&quot;日&quot;">
                  <c:v>44914</c:v>
                </c:pt>
                <c:pt idx="19" c:formatCode="d&quot;日&quot;">
                  <c:v>44915</c:v>
                </c:pt>
                <c:pt idx="20" c:formatCode="d&quot;日&quot;">
                  <c:v>44916</c:v>
                </c:pt>
                <c:pt idx="21" c:formatCode="d&quot;日&quot;">
                  <c:v>44917</c:v>
                </c:pt>
                <c:pt idx="22" c:formatCode="d&quot;日&quot;">
                  <c:v>44918</c:v>
                </c:pt>
                <c:pt idx="23" c:formatCode="d&quot;日&quot;">
                  <c:v>44919</c:v>
                </c:pt>
                <c:pt idx="24" c:formatCode="d&quot;日&quot;">
                  <c:v>44920</c:v>
                </c:pt>
                <c:pt idx="25" c:formatCode="d&quot;日&quot;">
                  <c:v>44921</c:v>
                </c:pt>
                <c:pt idx="26" c:formatCode="d&quot;日&quot;">
                  <c:v>44922</c:v>
                </c:pt>
                <c:pt idx="27" c:formatCode="d&quot;日&quot;">
                  <c:v>44923</c:v>
                </c:pt>
                <c:pt idx="28" c:formatCode="d&quot;日&quot;">
                  <c:v>44924</c:v>
                </c:pt>
                <c:pt idx="29" c:formatCode="d&quot;日&quot;">
                  <c:v>44925</c:v>
                </c:pt>
                <c:pt idx="30" c:formatCode="d&quot;日&quot;">
                  <c:v>44926</c:v>
                </c:pt>
              </c:numCache>
            </c:numRef>
          </c:cat>
          <c:val>
            <c:numRef>
              <c:f>'12月'!$P$12:$P$42</c:f>
              <c:numCache>
                <c:formatCode>General</c:formatCode>
                <c:ptCount val="31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678340538"/>
        <c:axId val="339425901"/>
      </c:lineChart>
      <c:dateAx>
        <c:axId val="678340538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numFmt formatCode="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425901"/>
        <c:crosses val="autoZero"/>
        <c:auto val="1"/>
        <c:lblOffset val="100"/>
        <c:baseTimeUnit val="days"/>
        <c:majorUnit val="5"/>
        <c:majorTimeUnit val="days"/>
      </c:dateAx>
      <c:valAx>
        <c:axId val="33942590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340538"/>
        <c:crosses val="autoZero"/>
        <c:crossBetween val="between"/>
        <c:majorUnit val="2"/>
      </c:valAx>
      <c:dateAx>
        <c:axId val="31164962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869323"/>
        <c:crosses val="autoZero"/>
        <c:auto val="1"/>
        <c:lblOffset val="100"/>
        <c:baseTimeUnit val="days"/>
      </c:dateAx>
      <c:valAx>
        <c:axId val="2508693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649624"/>
        <c:crosses val="max"/>
        <c:crossBetween val="between"/>
        <c:majorUnit val="1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828407224958949"/>
          <c:y val="0.0368098159509202"/>
          <c:w val="0.161740558292282"/>
          <c:h val="0.12269938650306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965272296764"/>
          <c:y val="0.140708556149733"/>
          <c:w val="0.622204682978164"/>
          <c:h val="0.790441176470588"/>
        </c:manualLayout>
      </c:layout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498BA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9CDECC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黑体" panose="02010609060101010101" charset="-122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'12月'!$N$5:$N$7</c:f>
              <c:strCache>
                <c:ptCount val="3"/>
                <c:pt idx="0" c:formatCode=";;;">
                  <c:v>紧要</c:v>
                </c:pt>
                <c:pt idx="1" c:formatCode=";;;">
                  <c:v>重要</c:v>
                </c:pt>
                <c:pt idx="2" c:formatCode=";;;">
                  <c:v>一般</c:v>
                </c:pt>
              </c:strCache>
            </c:strRef>
          </c:cat>
          <c:val>
            <c:numRef>
              <c:f>'12月'!$O$5:$O$7</c:f>
              <c:numCache>
                <c:formatCode>;;;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rgbClr val="00B05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黑体" panose="02010609060101010101" charset="-122"/>
              </a:defRPr>
            </a:pPr>
          </a:p>
        </c:txPr>
      </c:legendEntry>
      <c:layout>
        <c:manualLayout>
          <c:xMode val="edge"/>
          <c:yMode val="edge"/>
          <c:x val="0.0999736911339121"/>
          <c:y val="0.5128676470588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rgbClr val="00B05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6" fmlaLink="$C$6" horiz="1" max="100" min="1" noThreeD="1" page="10" val="1"/>
</file>

<file path=xl/ctrlProps/ctrlProp2.xml><?xml version="1.0" encoding="utf-8"?>
<formControlPr xmlns="http://schemas.microsoft.com/office/spreadsheetml/2009/9/main" objectType="Drop" dx="16" fmlaLink="$B$32" fmlaRange="负责人" page="10" sel="2" val="0"/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hyperlink" Target="#4&#26376;!a1"/><Relationship Id="rId8" Type="http://schemas.openxmlformats.org/officeDocument/2006/relationships/hyperlink" Target="#3&#26376;!a1"/><Relationship Id="rId7" Type="http://schemas.openxmlformats.org/officeDocument/2006/relationships/hyperlink" Target="#2&#26376;!a1"/><Relationship Id="rId6" Type="http://schemas.openxmlformats.org/officeDocument/2006/relationships/hyperlink" Target="#'1&#26376;'!A1"/><Relationship Id="rId5" Type="http://schemas.openxmlformats.org/officeDocument/2006/relationships/image" Target="../media/image1.svg"/><Relationship Id="rId4" Type="http://schemas.openxmlformats.org/officeDocument/2006/relationships/image" Target="../media/image2.png"/><Relationship Id="rId3" Type="http://schemas.openxmlformats.org/officeDocument/2006/relationships/image" Target="NULL" TargetMode="External"/><Relationship Id="rId29" Type="http://schemas.openxmlformats.org/officeDocument/2006/relationships/image" Target="../media/image5.svg"/><Relationship Id="rId28" Type="http://schemas.openxmlformats.org/officeDocument/2006/relationships/image" Target="../media/image6.png"/><Relationship Id="rId27" Type="http://schemas.openxmlformats.org/officeDocument/2006/relationships/hyperlink" Target="#&#20351;&#29992;&#35828;&#26126;!A1"/><Relationship Id="rId26" Type="http://schemas.openxmlformats.org/officeDocument/2006/relationships/image" Target="../media/image4.svg"/><Relationship Id="rId25" Type="http://schemas.openxmlformats.org/officeDocument/2006/relationships/image" Target="../media/image5.png"/><Relationship Id="rId24" Type="http://schemas.openxmlformats.org/officeDocument/2006/relationships/hyperlink" Target="#&#35774;&#32622;!A1"/><Relationship Id="rId23" Type="http://schemas.openxmlformats.org/officeDocument/2006/relationships/image" Target="../media/image3.svg"/><Relationship Id="rId22" Type="http://schemas.openxmlformats.org/officeDocument/2006/relationships/image" Target="../media/image4.png"/><Relationship Id="rId21" Type="http://schemas.openxmlformats.org/officeDocument/2006/relationships/hyperlink" Target="#&#32479;&#35745;&#25253;&#34920;!A1"/><Relationship Id="rId20" Type="http://schemas.openxmlformats.org/officeDocument/2006/relationships/image" Target="../media/image2.svg"/><Relationship Id="rId2" Type="http://schemas.openxmlformats.org/officeDocument/2006/relationships/image" Target="../media/image1.GIF"/><Relationship Id="rId19" Type="http://schemas.openxmlformats.org/officeDocument/2006/relationships/image" Target="../media/image3.png"/><Relationship Id="rId18" Type="http://schemas.openxmlformats.org/officeDocument/2006/relationships/hyperlink" Target="#&#20219;&#21153;&#25628;&#32034;!A1"/><Relationship Id="rId17" Type="http://schemas.openxmlformats.org/officeDocument/2006/relationships/hyperlink" Target="#12&#26376;!a1"/><Relationship Id="rId16" Type="http://schemas.openxmlformats.org/officeDocument/2006/relationships/hyperlink" Target="#11&#26376;!a1"/><Relationship Id="rId15" Type="http://schemas.openxmlformats.org/officeDocument/2006/relationships/hyperlink" Target="#10&#26376;!a1"/><Relationship Id="rId14" Type="http://schemas.openxmlformats.org/officeDocument/2006/relationships/hyperlink" Target="#9&#26376;!a1"/><Relationship Id="rId13" Type="http://schemas.openxmlformats.org/officeDocument/2006/relationships/hyperlink" Target="#8&#26376;!a1"/><Relationship Id="rId12" Type="http://schemas.openxmlformats.org/officeDocument/2006/relationships/hyperlink" Target="#7&#26376;!a1"/><Relationship Id="rId11" Type="http://schemas.openxmlformats.org/officeDocument/2006/relationships/hyperlink" Target="#6&#26376;!a1"/><Relationship Id="rId10" Type="http://schemas.openxmlformats.org/officeDocument/2006/relationships/hyperlink" Target="#5&#26376;!a1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svg"/><Relationship Id="rId8" Type="http://schemas.openxmlformats.org/officeDocument/2006/relationships/image" Target="../media/image10.png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" Type="http://schemas.openxmlformats.org/officeDocument/2006/relationships/chart" Target="../charts/chart3.xml"/><Relationship Id="rId11" Type="http://schemas.openxmlformats.org/officeDocument/2006/relationships/image" Target="../media/image9.svg"/><Relationship Id="rId10" Type="http://schemas.openxmlformats.org/officeDocument/2006/relationships/image" Target="../media/image1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6.xml.rels><?xml version="1.0" encoding="UTF-8" standalone="yes"?>
<Relationships xmlns="http://schemas.openxmlformats.org/package/2006/relationships"><Relationship Id="rId6" Type="http://schemas.openxmlformats.org/officeDocument/2006/relationships/hyperlink" Target="#&#39318;&#39029;!A1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10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12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14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16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18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20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22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24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26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28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30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9" Type="http://schemas.openxmlformats.org/officeDocument/2006/relationships/hyperlink" Target="#2&#26376;!a1"/><Relationship Id="rId8" Type="http://schemas.openxmlformats.org/officeDocument/2006/relationships/hyperlink" Target="#1&#26376;!a1"/><Relationship Id="rId7" Type="http://schemas.openxmlformats.org/officeDocument/2006/relationships/hyperlink" Target="#&#39318;&#39029;!A1"/><Relationship Id="rId6" Type="http://schemas.openxmlformats.org/officeDocument/2006/relationships/image" Target="../media/image7.svg"/><Relationship Id="rId5" Type="http://schemas.openxmlformats.org/officeDocument/2006/relationships/image" Target="../media/image9.png"/><Relationship Id="rId4" Type="http://schemas.openxmlformats.org/officeDocument/2006/relationships/image" Target="../media/image6.svg"/><Relationship Id="rId3" Type="http://schemas.openxmlformats.org/officeDocument/2006/relationships/image" Target="../media/image8.png"/><Relationship Id="rId23" Type="http://schemas.openxmlformats.org/officeDocument/2006/relationships/image" Target="../media/image9.svg"/><Relationship Id="rId22" Type="http://schemas.openxmlformats.org/officeDocument/2006/relationships/image" Target="../media/image11.png"/><Relationship Id="rId21" Type="http://schemas.openxmlformats.org/officeDocument/2006/relationships/image" Target="../media/image8.svg"/><Relationship Id="rId20" Type="http://schemas.openxmlformats.org/officeDocument/2006/relationships/image" Target="../media/image10.png"/><Relationship Id="rId2" Type="http://schemas.openxmlformats.org/officeDocument/2006/relationships/chart" Target="../charts/chart32.xml"/><Relationship Id="rId19" Type="http://schemas.openxmlformats.org/officeDocument/2006/relationships/hyperlink" Target="#12&#26376;!a1"/><Relationship Id="rId18" Type="http://schemas.openxmlformats.org/officeDocument/2006/relationships/hyperlink" Target="#11&#26376;!a1"/><Relationship Id="rId17" Type="http://schemas.openxmlformats.org/officeDocument/2006/relationships/hyperlink" Target="#10&#26376;!a1"/><Relationship Id="rId16" Type="http://schemas.openxmlformats.org/officeDocument/2006/relationships/hyperlink" Target="#9&#26376;!a1"/><Relationship Id="rId15" Type="http://schemas.openxmlformats.org/officeDocument/2006/relationships/hyperlink" Target="#8&#26376;!a1"/><Relationship Id="rId14" Type="http://schemas.openxmlformats.org/officeDocument/2006/relationships/hyperlink" Target="#7&#26376;!a1"/><Relationship Id="rId13" Type="http://schemas.openxmlformats.org/officeDocument/2006/relationships/hyperlink" Target="#6&#26376;!a1"/><Relationship Id="rId12" Type="http://schemas.openxmlformats.org/officeDocument/2006/relationships/hyperlink" Target="#5&#26376;!a1"/><Relationship Id="rId11" Type="http://schemas.openxmlformats.org/officeDocument/2006/relationships/hyperlink" Target="#4&#26376;!a1"/><Relationship Id="rId10" Type="http://schemas.openxmlformats.org/officeDocument/2006/relationships/hyperlink" Target="#3&#26376;!a1"/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7</xdr:col>
      <xdr:colOff>25400</xdr:colOff>
      <xdr:row>7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4653915" y="1200150"/>
          <a:ext cx="25400" cy="50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25400</xdr:colOff>
      <xdr:row>5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3989070" y="857250"/>
          <a:ext cx="25400" cy="508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215900</xdr:colOff>
      <xdr:row>2</xdr:row>
      <xdr:rowOff>12700</xdr:rowOff>
    </xdr:from>
    <xdr:to>
      <xdr:col>14</xdr:col>
      <xdr:colOff>38100</xdr:colOff>
      <xdr:row>31</xdr:row>
      <xdr:rowOff>147320</xdr:rowOff>
    </xdr:to>
    <xdr:sp>
      <xdr:nvSpPr>
        <xdr:cNvPr id="5" name="圆角矩形 4"/>
        <xdr:cNvSpPr/>
      </xdr:nvSpPr>
      <xdr:spPr>
        <a:xfrm>
          <a:off x="880745" y="355600"/>
          <a:ext cx="8465185" cy="5106670"/>
        </a:xfrm>
        <a:prstGeom prst="roundRect">
          <a:avLst>
            <a:gd name="adj" fmla="val 7677"/>
          </a:avLst>
        </a:prstGeom>
        <a:gradFill>
          <a:gsLst>
            <a:gs pos="0">
              <a:srgbClr val="98E3D1"/>
            </a:gs>
            <a:gs pos="100000">
              <a:schemeClr val="accent1"/>
            </a:gs>
          </a:gsLst>
          <a:lin ang="135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57150</xdr:colOff>
      <xdr:row>3</xdr:row>
      <xdr:rowOff>171450</xdr:rowOff>
    </xdr:from>
    <xdr:to>
      <xdr:col>3</xdr:col>
      <xdr:colOff>152400</xdr:colOff>
      <xdr:row>30</xdr:row>
      <xdr:rowOff>37465</xdr:rowOff>
    </xdr:to>
    <xdr:sp>
      <xdr:nvSpPr>
        <xdr:cNvPr id="7" name="圆角矩形 6"/>
        <xdr:cNvSpPr/>
      </xdr:nvSpPr>
      <xdr:spPr>
        <a:xfrm>
          <a:off x="1386840" y="685800"/>
          <a:ext cx="760095" cy="4495165"/>
        </a:xfrm>
        <a:prstGeom prst="roundRect">
          <a:avLst>
            <a:gd name="adj" fmla="val 32882"/>
          </a:avLst>
        </a:prstGeom>
        <a:solidFill>
          <a:schemeClr val="bg1">
            <a:alpha val="20000"/>
          </a:schemeClr>
        </a:solidFill>
        <a:ln w="6350">
          <a:solidFill>
            <a:srgbClr val="9CDE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165100</xdr:colOff>
      <xdr:row>8</xdr:row>
      <xdr:rowOff>95250</xdr:rowOff>
    </xdr:from>
    <xdr:ext cx="424180" cy="3641090"/>
    <xdr:sp>
      <xdr:nvSpPr>
        <xdr:cNvPr id="6" name="文本框 5"/>
        <xdr:cNvSpPr txBox="1"/>
      </xdr:nvSpPr>
      <xdr:spPr>
        <a:xfrm>
          <a:off x="1494790" y="1466850"/>
          <a:ext cx="424180" cy="364109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r>
            <a:rPr lang="zh-CN" altLang="en-US" sz="24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年度</a:t>
          </a:r>
          <a:r>
            <a:rPr lang="zh-CN" altLang="en-US" sz="20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工作任务管理系统</a:t>
          </a:r>
          <a:endParaRPr lang="zh-CN" altLang="en-US" sz="20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oneCellAnchor>
  <xdr:twoCellAnchor>
    <xdr:from>
      <xdr:col>2</xdr:col>
      <xdr:colOff>165100</xdr:colOff>
      <xdr:row>4</xdr:row>
      <xdr:rowOff>158750</xdr:rowOff>
    </xdr:from>
    <xdr:to>
      <xdr:col>3</xdr:col>
      <xdr:colOff>23495</xdr:colOff>
      <xdr:row>7</xdr:row>
      <xdr:rowOff>93345</xdr:rowOff>
    </xdr:to>
    <xdr:grpSp>
      <xdr:nvGrpSpPr>
        <xdr:cNvPr id="14" name="组合 13"/>
        <xdr:cNvGrpSpPr/>
      </xdr:nvGrpSpPr>
      <xdr:grpSpPr>
        <a:xfrm>
          <a:off x="1494790" y="844550"/>
          <a:ext cx="523240" cy="448945"/>
          <a:chOff x="3590" y="1520"/>
          <a:chExt cx="810" cy="810"/>
        </a:xfrm>
      </xdr:grpSpPr>
      <xdr:sp>
        <xdr:nvSpPr>
          <xdr:cNvPr id="12" name="椭圆 11"/>
          <xdr:cNvSpPr/>
        </xdr:nvSpPr>
        <xdr:spPr>
          <a:xfrm>
            <a:off x="3590" y="1520"/>
            <a:ext cx="810" cy="810"/>
          </a:xfrm>
          <a:prstGeom prst="ellipse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schemeClr val="tx1">
                <a:lumMod val="65000"/>
                <a:lumOff val="35000"/>
                <a:alpha val="4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pic>
        <xdr:nvPicPr>
          <xdr:cNvPr id="10" name="图片 9" descr="32313538393831313b32313538393639393bb0ecb9abc8cecef1"/>
          <xdr:cNvPicPr>
            <a:picLocks noChangeAspect="1"/>
          </xdr:cNvPicPr>
        </xdr:nvPicPr>
        <xdr:blipFill>
          <a:blip r:embed="rId4">
            <a:extLs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3730" y="1695"/>
            <a:ext cx="510" cy="491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578485</xdr:colOff>
      <xdr:row>4</xdr:row>
      <xdr:rowOff>12700</xdr:rowOff>
    </xdr:from>
    <xdr:to>
      <xdr:col>13</xdr:col>
      <xdr:colOff>250825</xdr:colOff>
      <xdr:row>11</xdr:row>
      <xdr:rowOff>25400</xdr:rowOff>
    </xdr:to>
    <xdr:sp>
      <xdr:nvSpPr>
        <xdr:cNvPr id="8" name="圆角矩形 7"/>
        <xdr:cNvSpPr/>
      </xdr:nvSpPr>
      <xdr:spPr>
        <a:xfrm>
          <a:off x="2573020" y="698500"/>
          <a:ext cx="6320790" cy="1212850"/>
        </a:xfrm>
        <a:prstGeom prst="roundRect">
          <a:avLst>
            <a:gd name="adj" fmla="val 14234"/>
          </a:avLst>
        </a:prstGeom>
        <a:solidFill>
          <a:schemeClr val="bg1">
            <a:alpha val="20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273050</xdr:colOff>
      <xdr:row>5</xdr:row>
      <xdr:rowOff>19050</xdr:rowOff>
    </xdr:from>
    <xdr:to>
      <xdr:col>5</xdr:col>
      <xdr:colOff>383540</xdr:colOff>
      <xdr:row>6</xdr:row>
      <xdr:rowOff>165100</xdr:rowOff>
    </xdr:to>
    <xdr:sp>
      <xdr:nvSpPr>
        <xdr:cNvPr id="13" name="1月">
          <a:hlinkClick xmlns:r="http://schemas.openxmlformats.org/officeDocument/2006/relationships" r:id="rId6"/>
        </xdr:cNvPr>
        <xdr:cNvSpPr/>
      </xdr:nvSpPr>
      <xdr:spPr>
        <a:xfrm>
          <a:off x="2932430" y="876300"/>
          <a:ext cx="775335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1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5</xdr:col>
      <xdr:colOff>576580</xdr:colOff>
      <xdr:row>5</xdr:row>
      <xdr:rowOff>19050</xdr:rowOff>
    </xdr:from>
    <xdr:to>
      <xdr:col>7</xdr:col>
      <xdr:colOff>77470</xdr:colOff>
      <xdr:row>6</xdr:row>
      <xdr:rowOff>165100</xdr:rowOff>
    </xdr:to>
    <xdr:sp>
      <xdr:nvSpPr>
        <xdr:cNvPr id="15" name="2月">
          <a:hlinkClick xmlns:r="http://schemas.openxmlformats.org/officeDocument/2006/relationships" r:id="rId7"/>
        </xdr:cNvPr>
        <xdr:cNvSpPr/>
      </xdr:nvSpPr>
      <xdr:spPr>
        <a:xfrm>
          <a:off x="3900805" y="876300"/>
          <a:ext cx="830580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2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7</xdr:col>
      <xdr:colOff>270510</xdr:colOff>
      <xdr:row>5</xdr:row>
      <xdr:rowOff>19050</xdr:rowOff>
    </xdr:from>
    <xdr:to>
      <xdr:col>8</xdr:col>
      <xdr:colOff>381000</xdr:colOff>
      <xdr:row>6</xdr:row>
      <xdr:rowOff>165100</xdr:rowOff>
    </xdr:to>
    <xdr:sp>
      <xdr:nvSpPr>
        <xdr:cNvPr id="16" name="3月">
          <a:hlinkClick xmlns:r="http://schemas.openxmlformats.org/officeDocument/2006/relationships" r:id="rId8"/>
        </xdr:cNvPr>
        <xdr:cNvSpPr/>
      </xdr:nvSpPr>
      <xdr:spPr>
        <a:xfrm>
          <a:off x="4924425" y="876300"/>
          <a:ext cx="775335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3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8</xdr:col>
      <xdr:colOff>574040</xdr:colOff>
      <xdr:row>5</xdr:row>
      <xdr:rowOff>19050</xdr:rowOff>
    </xdr:from>
    <xdr:to>
      <xdr:col>10</xdr:col>
      <xdr:colOff>74930</xdr:colOff>
      <xdr:row>6</xdr:row>
      <xdr:rowOff>165100</xdr:rowOff>
    </xdr:to>
    <xdr:sp>
      <xdr:nvSpPr>
        <xdr:cNvPr id="17" name="4月">
          <a:hlinkClick xmlns:r="http://schemas.openxmlformats.org/officeDocument/2006/relationships" r:id="rId9"/>
        </xdr:cNvPr>
        <xdr:cNvSpPr/>
      </xdr:nvSpPr>
      <xdr:spPr>
        <a:xfrm>
          <a:off x="5892800" y="876300"/>
          <a:ext cx="830580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4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10</xdr:col>
      <xdr:colOff>267970</xdr:colOff>
      <xdr:row>5</xdr:row>
      <xdr:rowOff>19050</xdr:rowOff>
    </xdr:from>
    <xdr:to>
      <xdr:col>11</xdr:col>
      <xdr:colOff>378460</xdr:colOff>
      <xdr:row>6</xdr:row>
      <xdr:rowOff>165100</xdr:rowOff>
    </xdr:to>
    <xdr:sp>
      <xdr:nvSpPr>
        <xdr:cNvPr id="18" name="5月">
          <a:hlinkClick xmlns:r="http://schemas.openxmlformats.org/officeDocument/2006/relationships" r:id="rId10"/>
        </xdr:cNvPr>
        <xdr:cNvSpPr/>
      </xdr:nvSpPr>
      <xdr:spPr>
        <a:xfrm>
          <a:off x="6916420" y="876300"/>
          <a:ext cx="775335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5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11</xdr:col>
      <xdr:colOff>571500</xdr:colOff>
      <xdr:row>5</xdr:row>
      <xdr:rowOff>25400</xdr:rowOff>
    </xdr:from>
    <xdr:to>
      <xdr:col>13</xdr:col>
      <xdr:colOff>72390</xdr:colOff>
      <xdr:row>6</xdr:row>
      <xdr:rowOff>171450</xdr:rowOff>
    </xdr:to>
    <xdr:sp>
      <xdr:nvSpPr>
        <xdr:cNvPr id="19" name="6月">
          <a:hlinkClick xmlns:r="http://schemas.openxmlformats.org/officeDocument/2006/relationships" r:id="rId11"/>
        </xdr:cNvPr>
        <xdr:cNvSpPr/>
      </xdr:nvSpPr>
      <xdr:spPr>
        <a:xfrm>
          <a:off x="7884795" y="882650"/>
          <a:ext cx="830580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6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4</xdr:col>
      <xdr:colOff>266700</xdr:colOff>
      <xdr:row>8</xdr:row>
      <xdr:rowOff>6350</xdr:rowOff>
    </xdr:from>
    <xdr:to>
      <xdr:col>5</xdr:col>
      <xdr:colOff>377190</xdr:colOff>
      <xdr:row>9</xdr:row>
      <xdr:rowOff>152400</xdr:rowOff>
    </xdr:to>
    <xdr:sp>
      <xdr:nvSpPr>
        <xdr:cNvPr id="20" name="7月">
          <a:hlinkClick xmlns:r="http://schemas.openxmlformats.org/officeDocument/2006/relationships" r:id="rId12"/>
        </xdr:cNvPr>
        <xdr:cNvSpPr/>
      </xdr:nvSpPr>
      <xdr:spPr>
        <a:xfrm>
          <a:off x="2926080" y="1377950"/>
          <a:ext cx="775335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7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5</xdr:col>
      <xdr:colOff>570230</xdr:colOff>
      <xdr:row>8</xdr:row>
      <xdr:rowOff>6350</xdr:rowOff>
    </xdr:from>
    <xdr:to>
      <xdr:col>7</xdr:col>
      <xdr:colOff>71120</xdr:colOff>
      <xdr:row>9</xdr:row>
      <xdr:rowOff>152400</xdr:rowOff>
    </xdr:to>
    <xdr:sp>
      <xdr:nvSpPr>
        <xdr:cNvPr id="21" name="8月">
          <a:hlinkClick xmlns:r="http://schemas.openxmlformats.org/officeDocument/2006/relationships" r:id="rId13"/>
        </xdr:cNvPr>
        <xdr:cNvSpPr/>
      </xdr:nvSpPr>
      <xdr:spPr>
        <a:xfrm>
          <a:off x="3894455" y="1377950"/>
          <a:ext cx="830580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8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7</xdr:col>
      <xdr:colOff>264160</xdr:colOff>
      <xdr:row>8</xdr:row>
      <xdr:rowOff>6350</xdr:rowOff>
    </xdr:from>
    <xdr:to>
      <xdr:col>8</xdr:col>
      <xdr:colOff>374650</xdr:colOff>
      <xdr:row>9</xdr:row>
      <xdr:rowOff>152400</xdr:rowOff>
    </xdr:to>
    <xdr:sp>
      <xdr:nvSpPr>
        <xdr:cNvPr id="22" name="9月">
          <a:hlinkClick xmlns:r="http://schemas.openxmlformats.org/officeDocument/2006/relationships" r:id="rId14"/>
        </xdr:cNvPr>
        <xdr:cNvSpPr/>
      </xdr:nvSpPr>
      <xdr:spPr>
        <a:xfrm>
          <a:off x="4918075" y="1377950"/>
          <a:ext cx="775335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9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8</xdr:col>
      <xdr:colOff>567690</xdr:colOff>
      <xdr:row>8</xdr:row>
      <xdr:rowOff>6350</xdr:rowOff>
    </xdr:from>
    <xdr:to>
      <xdr:col>10</xdr:col>
      <xdr:colOff>68580</xdr:colOff>
      <xdr:row>9</xdr:row>
      <xdr:rowOff>152400</xdr:rowOff>
    </xdr:to>
    <xdr:sp>
      <xdr:nvSpPr>
        <xdr:cNvPr id="23" name="10月">
          <a:hlinkClick xmlns:r="http://schemas.openxmlformats.org/officeDocument/2006/relationships" r:id="rId15"/>
        </xdr:cNvPr>
        <xdr:cNvSpPr/>
      </xdr:nvSpPr>
      <xdr:spPr>
        <a:xfrm>
          <a:off x="5886450" y="1377950"/>
          <a:ext cx="830580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10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10</xdr:col>
      <xdr:colOff>261620</xdr:colOff>
      <xdr:row>8</xdr:row>
      <xdr:rowOff>6350</xdr:rowOff>
    </xdr:from>
    <xdr:to>
      <xdr:col>11</xdr:col>
      <xdr:colOff>372110</xdr:colOff>
      <xdr:row>9</xdr:row>
      <xdr:rowOff>152400</xdr:rowOff>
    </xdr:to>
    <xdr:sp>
      <xdr:nvSpPr>
        <xdr:cNvPr id="24" name="11月">
          <a:hlinkClick xmlns:r="http://schemas.openxmlformats.org/officeDocument/2006/relationships" r:id="rId16"/>
        </xdr:cNvPr>
        <xdr:cNvSpPr/>
      </xdr:nvSpPr>
      <xdr:spPr>
        <a:xfrm>
          <a:off x="6910070" y="1377950"/>
          <a:ext cx="775335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11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11</xdr:col>
      <xdr:colOff>565150</xdr:colOff>
      <xdr:row>8</xdr:row>
      <xdr:rowOff>6350</xdr:rowOff>
    </xdr:from>
    <xdr:to>
      <xdr:col>13</xdr:col>
      <xdr:colOff>66040</xdr:colOff>
      <xdr:row>9</xdr:row>
      <xdr:rowOff>152400</xdr:rowOff>
    </xdr:to>
    <xdr:sp>
      <xdr:nvSpPr>
        <xdr:cNvPr id="25" name="12月">
          <a:hlinkClick xmlns:r="http://schemas.openxmlformats.org/officeDocument/2006/relationships" r:id="rId17"/>
        </xdr:cNvPr>
        <xdr:cNvSpPr/>
      </xdr:nvSpPr>
      <xdr:spPr>
        <a:xfrm>
          <a:off x="7878445" y="1377950"/>
          <a:ext cx="830580" cy="317500"/>
        </a:xfrm>
        <a:prstGeom prst="roundRect">
          <a:avLst>
            <a:gd name="adj" fmla="val 22156"/>
          </a:avLst>
        </a:prstGeom>
        <a:solidFill>
          <a:schemeClr val="bg1"/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12</a:t>
          </a:r>
          <a:r>
            <a: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月</a:t>
          </a:r>
          <a:endParaRPr lang="zh-CN" altLang="en-US" sz="1100">
            <a:solidFill>
              <a:srgbClr val="00B0F0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3</xdr:col>
      <xdr:colOff>549910</xdr:colOff>
      <xdr:row>12</xdr:row>
      <xdr:rowOff>95250</xdr:rowOff>
    </xdr:from>
    <xdr:to>
      <xdr:col>9</xdr:col>
      <xdr:colOff>217170</xdr:colOff>
      <xdr:row>29</xdr:row>
      <xdr:rowOff>145415</xdr:rowOff>
    </xdr:to>
    <xdr:sp>
      <xdr:nvSpPr>
        <xdr:cNvPr id="30" name="圆角矩形 29"/>
        <xdr:cNvSpPr/>
      </xdr:nvSpPr>
      <xdr:spPr>
        <a:xfrm>
          <a:off x="2544445" y="2152650"/>
          <a:ext cx="3656330" cy="2964815"/>
        </a:xfrm>
        <a:prstGeom prst="roundRect">
          <a:avLst>
            <a:gd name="adj" fmla="val 10518"/>
          </a:avLst>
        </a:prstGeom>
        <a:solidFill>
          <a:schemeClr val="bg1">
            <a:alpha val="20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469900</xdr:colOff>
      <xdr:row>12</xdr:row>
      <xdr:rowOff>107950</xdr:rowOff>
    </xdr:from>
    <xdr:to>
      <xdr:col>13</xdr:col>
      <xdr:colOff>304165</xdr:colOff>
      <xdr:row>29</xdr:row>
      <xdr:rowOff>158115</xdr:rowOff>
    </xdr:to>
    <xdr:sp>
      <xdr:nvSpPr>
        <xdr:cNvPr id="31" name="圆角矩形 30"/>
        <xdr:cNvSpPr/>
      </xdr:nvSpPr>
      <xdr:spPr>
        <a:xfrm>
          <a:off x="6453505" y="2165350"/>
          <a:ext cx="2493645" cy="2964815"/>
        </a:xfrm>
        <a:prstGeom prst="roundRect">
          <a:avLst>
            <a:gd name="adj" fmla="val 10518"/>
          </a:avLst>
        </a:prstGeom>
        <a:solidFill>
          <a:schemeClr val="bg1">
            <a:alpha val="20000"/>
          </a:schemeClr>
        </a:solidFill>
        <a:ln w="63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97790</xdr:colOff>
      <xdr:row>13</xdr:row>
      <xdr:rowOff>122555</xdr:rowOff>
    </xdr:from>
    <xdr:to>
      <xdr:col>13</xdr:col>
      <xdr:colOff>78740</xdr:colOff>
      <xdr:row>16</xdr:row>
      <xdr:rowOff>141605</xdr:rowOff>
    </xdr:to>
    <xdr:grpSp>
      <xdr:nvGrpSpPr>
        <xdr:cNvPr id="39" name="组合 38">
          <a:hlinkClick xmlns:r="http://schemas.openxmlformats.org/officeDocument/2006/relationships" r:id="rId18"/>
        </xdr:cNvPr>
        <xdr:cNvGrpSpPr/>
      </xdr:nvGrpSpPr>
      <xdr:grpSpPr>
        <a:xfrm>
          <a:off x="6746240" y="2351405"/>
          <a:ext cx="1975485" cy="533400"/>
          <a:chOff x="9764" y="3823"/>
          <a:chExt cx="2850" cy="870"/>
        </a:xfrm>
      </xdr:grpSpPr>
      <xdr:sp>
        <xdr:nvSpPr>
          <xdr:cNvPr id="32" name="11月">
            <a:hlinkClick xmlns:r="http://schemas.openxmlformats.org/officeDocument/2006/relationships" r:id="rId18"/>
          </xdr:cNvPr>
          <xdr:cNvSpPr/>
        </xdr:nvSpPr>
        <xdr:spPr>
          <a:xfrm>
            <a:off x="9764" y="3823"/>
            <a:ext cx="2851" cy="870"/>
          </a:xfrm>
          <a:prstGeom prst="roundRect">
            <a:avLst>
              <a:gd name="adj" fmla="val 22156"/>
            </a:avLst>
          </a:prstGeom>
          <a:solidFill>
            <a:schemeClr val="bg1"/>
          </a:solidFill>
          <a:ln w="63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100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endParaRPr>
          </a:p>
        </xdr:txBody>
      </xdr:sp>
      <xdr:pic>
        <xdr:nvPicPr>
          <xdr:cNvPr id="33" name="图片 32" descr="32313538333837323b32313538333836303bb2e9d1af"/>
          <xdr:cNvPicPr>
            <a:picLocks noChangeAspect="1"/>
          </xdr:cNvPicPr>
        </xdr:nvPicPr>
        <xdr:blipFill>
          <a:blip r:embed="rId19">
            <a:extLst>
              <a:ext uri="{96DAC541-7B7A-43D3-8B79-37D633B846F1}">
                <asvg:svgBlip xmlns:asvg="http://schemas.microsoft.com/office/drawing/2016/SVG/main" r:embed="rId20"/>
              </a:ext>
            </a:extLst>
          </a:blip>
          <a:stretch>
            <a:fillRect/>
          </a:stretch>
        </xdr:blipFill>
        <xdr:spPr>
          <a:xfrm>
            <a:off x="10065" y="3965"/>
            <a:ext cx="567" cy="567"/>
          </a:xfrm>
          <a:prstGeom prst="rect">
            <a:avLst/>
          </a:prstGeom>
        </xdr:spPr>
      </xdr:pic>
      <xdr:sp>
        <xdr:nvSpPr>
          <xdr:cNvPr id="38" name="文本框 37"/>
          <xdr:cNvSpPr txBox="1"/>
        </xdr:nvSpPr>
        <xdr:spPr>
          <a:xfrm>
            <a:off x="10760" y="4010"/>
            <a:ext cx="1568" cy="563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zh-CN" altLang="en-US" sz="1600">
                <a:solidFill>
                  <a:schemeClr val="tx1">
                    <a:lumMod val="75000"/>
                    <a:lumOff val="25000"/>
                  </a:schemeClr>
                </a:solidFill>
                <a:latin typeface="黑体" panose="02010609060101010101" charset="-122"/>
                <a:ea typeface="黑体" panose="02010609060101010101" charset="-122"/>
              </a:rPr>
              <a:t>任务搜索</a:t>
            </a:r>
            <a:endParaRPr lang="zh-CN" altLang="en-US" sz="1600">
              <a:solidFill>
                <a:schemeClr val="tx1">
                  <a:lumMod val="75000"/>
                  <a:lumOff val="25000"/>
                </a:schemeClr>
              </a:solidFill>
              <a:latin typeface="黑体" panose="02010609060101010101" charset="-122"/>
              <a:ea typeface="黑体" panose="02010609060101010101" charset="-122"/>
            </a:endParaRPr>
          </a:p>
        </xdr:txBody>
      </xdr:sp>
    </xdr:grpSp>
    <xdr:clientData/>
  </xdr:twoCellAnchor>
  <xdr:twoCellAnchor>
    <xdr:from>
      <xdr:col>10</xdr:col>
      <xdr:colOff>97790</xdr:colOff>
      <xdr:row>17</xdr:row>
      <xdr:rowOff>116205</xdr:rowOff>
    </xdr:from>
    <xdr:to>
      <xdr:col>13</xdr:col>
      <xdr:colOff>78740</xdr:colOff>
      <xdr:row>20</xdr:row>
      <xdr:rowOff>135255</xdr:rowOff>
    </xdr:to>
    <xdr:grpSp>
      <xdr:nvGrpSpPr>
        <xdr:cNvPr id="9" name="组合 8">
          <a:hlinkClick xmlns:r="http://schemas.openxmlformats.org/officeDocument/2006/relationships" r:id="rId21"/>
        </xdr:cNvPr>
        <xdr:cNvGrpSpPr/>
      </xdr:nvGrpSpPr>
      <xdr:grpSpPr>
        <a:xfrm>
          <a:off x="6746240" y="3030855"/>
          <a:ext cx="1975485" cy="533400"/>
          <a:chOff x="9744" y="4933"/>
          <a:chExt cx="2850" cy="870"/>
        </a:xfrm>
      </xdr:grpSpPr>
      <xdr:grpSp>
        <xdr:nvGrpSpPr>
          <xdr:cNvPr id="43" name="组合 42"/>
          <xdr:cNvGrpSpPr/>
        </xdr:nvGrpSpPr>
        <xdr:grpSpPr>
          <a:xfrm rot="0">
            <a:off x="9744" y="4933"/>
            <a:ext cx="2851" cy="870"/>
            <a:chOff x="9764" y="3823"/>
            <a:chExt cx="2851" cy="870"/>
          </a:xfrm>
        </xdr:grpSpPr>
        <xdr:sp>
          <xdr:nvSpPr>
            <xdr:cNvPr id="44" name="11月"/>
            <xdr:cNvSpPr/>
          </xdr:nvSpPr>
          <xdr:spPr>
            <a:xfrm>
              <a:off x="9764" y="3823"/>
              <a:ext cx="2851" cy="870"/>
            </a:xfrm>
            <a:prstGeom prst="roundRect">
              <a:avLst>
                <a:gd name="adj" fmla="val 22156"/>
              </a:avLst>
            </a:prstGeom>
            <a:solidFill>
              <a:schemeClr val="bg1"/>
            </a:solidFill>
            <a:ln w="635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100">
                <a:solidFill>
                  <a:srgbClr val="00B0F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endParaRPr>
            </a:p>
          </xdr:txBody>
        </xdr:sp>
        <xdr:sp>
          <xdr:nvSpPr>
            <xdr:cNvPr id="46" name="文本框 45"/>
            <xdr:cNvSpPr txBox="1"/>
          </xdr:nvSpPr>
          <xdr:spPr>
            <a:xfrm>
              <a:off x="10760" y="4010"/>
              <a:ext cx="1568" cy="56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600">
                  <a:solidFill>
                    <a:schemeClr val="tx1">
                      <a:lumMod val="75000"/>
                      <a:lumOff val="25000"/>
                    </a:schemeClr>
                  </a:solidFill>
                  <a:latin typeface="黑体" panose="02010609060101010101" charset="-122"/>
                  <a:ea typeface="黑体" panose="02010609060101010101" charset="-122"/>
                </a:rPr>
                <a:t>统计报表</a:t>
              </a:r>
              <a:endParaRPr lang="zh-CN" altLang="en-US" sz="1600">
                <a:solidFill>
                  <a:schemeClr val="tx1">
                    <a:lumMod val="75000"/>
                    <a:lumOff val="25000"/>
                  </a:schemeClr>
                </a:solidFill>
                <a:latin typeface="黑体" panose="02010609060101010101" charset="-122"/>
                <a:ea typeface="黑体" panose="02010609060101010101" charset="-122"/>
              </a:endParaRPr>
            </a:p>
          </xdr:txBody>
        </xdr:sp>
      </xdr:grpSp>
      <xdr:pic>
        <xdr:nvPicPr>
          <xdr:cNvPr id="34" name="图片 33" descr="32303138313336363b32303230373330393bb1a8b1ed"/>
          <xdr:cNvPicPr>
            <a:picLocks noChangeAspect="1"/>
          </xdr:cNvPicPr>
        </xdr:nvPicPr>
        <xdr:blipFill>
          <a:blip r:embed="rId22">
            <a:extLst>
              <a:ext uri="{96DAC541-7B7A-43D3-8B79-37D633B846F1}">
                <asvg:svgBlip xmlns:asvg="http://schemas.microsoft.com/office/drawing/2016/SVG/main" r:embed="rId23"/>
              </a:ext>
            </a:extLst>
          </a:blip>
          <a:stretch>
            <a:fillRect/>
          </a:stretch>
        </xdr:blipFill>
        <xdr:spPr>
          <a:xfrm>
            <a:off x="10075" y="5095"/>
            <a:ext cx="567" cy="567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97790</xdr:colOff>
      <xdr:row>21</xdr:row>
      <xdr:rowOff>109855</xdr:rowOff>
    </xdr:from>
    <xdr:to>
      <xdr:col>13</xdr:col>
      <xdr:colOff>78740</xdr:colOff>
      <xdr:row>24</xdr:row>
      <xdr:rowOff>128905</xdr:rowOff>
    </xdr:to>
    <xdr:grpSp>
      <xdr:nvGrpSpPr>
        <xdr:cNvPr id="69" name="组合 68">
          <a:hlinkClick xmlns:r="http://schemas.openxmlformats.org/officeDocument/2006/relationships" r:id="rId24"/>
        </xdr:cNvPr>
        <xdr:cNvGrpSpPr/>
      </xdr:nvGrpSpPr>
      <xdr:grpSpPr>
        <a:xfrm rot="0">
          <a:off x="6746240" y="3710305"/>
          <a:ext cx="1975485" cy="533400"/>
          <a:chOff x="9744" y="6043"/>
          <a:chExt cx="2850" cy="870"/>
        </a:xfrm>
      </xdr:grpSpPr>
      <xdr:grpSp>
        <xdr:nvGrpSpPr>
          <xdr:cNvPr id="47" name="组合 46"/>
          <xdr:cNvGrpSpPr/>
        </xdr:nvGrpSpPr>
        <xdr:grpSpPr>
          <a:xfrm>
            <a:off x="9744" y="6043"/>
            <a:ext cx="2851" cy="870"/>
            <a:chOff x="9764" y="3823"/>
            <a:chExt cx="2851" cy="870"/>
          </a:xfrm>
        </xdr:grpSpPr>
        <xdr:sp>
          <xdr:nvSpPr>
            <xdr:cNvPr id="48" name="11月">
              <a:hlinkClick xmlns:r="http://schemas.openxmlformats.org/officeDocument/2006/relationships" r:id="rId24"/>
            </xdr:cNvPr>
            <xdr:cNvSpPr/>
          </xdr:nvSpPr>
          <xdr:spPr>
            <a:xfrm>
              <a:off x="9764" y="3823"/>
              <a:ext cx="2851" cy="870"/>
            </a:xfrm>
            <a:prstGeom prst="roundRect">
              <a:avLst>
                <a:gd name="adj" fmla="val 22156"/>
              </a:avLst>
            </a:prstGeom>
            <a:solidFill>
              <a:schemeClr val="bg1"/>
            </a:solidFill>
            <a:ln w="635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100">
                <a:solidFill>
                  <a:srgbClr val="00B0F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endParaRPr>
            </a:p>
          </xdr:txBody>
        </xdr:sp>
        <xdr:sp>
          <xdr:nvSpPr>
            <xdr:cNvPr id="50" name="文本框 49"/>
            <xdr:cNvSpPr txBox="1"/>
          </xdr:nvSpPr>
          <xdr:spPr>
            <a:xfrm>
              <a:off x="10760" y="4010"/>
              <a:ext cx="1568" cy="56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600">
                  <a:solidFill>
                    <a:schemeClr val="tx1">
                      <a:lumMod val="75000"/>
                      <a:lumOff val="25000"/>
                    </a:schemeClr>
                  </a:solidFill>
                  <a:latin typeface="黑体" panose="02010609060101010101" charset="-122"/>
                  <a:ea typeface="黑体" panose="02010609060101010101" charset="-122"/>
                </a:rPr>
                <a:t>参数设置</a:t>
              </a:r>
              <a:endParaRPr lang="zh-CN" altLang="en-US" sz="1600">
                <a:solidFill>
                  <a:schemeClr val="tx1">
                    <a:lumMod val="75000"/>
                    <a:lumOff val="25000"/>
                  </a:schemeClr>
                </a:solidFill>
                <a:latin typeface="黑体" panose="02010609060101010101" charset="-122"/>
                <a:ea typeface="黑体" panose="02010609060101010101" charset="-122"/>
              </a:endParaRPr>
            </a:p>
          </xdr:txBody>
        </xdr:sp>
      </xdr:grpSp>
      <xdr:pic>
        <xdr:nvPicPr>
          <xdr:cNvPr id="35" name="图片 34" descr="3b32303139323533373bc9e8d6c3"/>
          <xdr:cNvPicPr>
            <a:picLocks noChangeAspect="1"/>
          </xdr:cNvPicPr>
        </xdr:nvPicPr>
        <xdr:blipFill>
          <a:blip r:embed="rId25">
            <a:extLst>
              <a:ext uri="{96DAC541-7B7A-43D3-8B79-37D633B846F1}">
                <asvg:svgBlip xmlns:asvg="http://schemas.microsoft.com/office/drawing/2016/SVG/main" r:embed="rId26"/>
              </a:ext>
            </a:extLst>
          </a:blip>
          <a:stretch>
            <a:fillRect/>
          </a:stretch>
        </xdr:blipFill>
        <xdr:spPr>
          <a:xfrm>
            <a:off x="10075" y="6195"/>
            <a:ext cx="567" cy="567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97790</xdr:colOff>
      <xdr:row>25</xdr:row>
      <xdr:rowOff>103505</xdr:rowOff>
    </xdr:from>
    <xdr:to>
      <xdr:col>13</xdr:col>
      <xdr:colOff>78740</xdr:colOff>
      <xdr:row>28</xdr:row>
      <xdr:rowOff>122555</xdr:rowOff>
    </xdr:to>
    <xdr:grpSp>
      <xdr:nvGrpSpPr>
        <xdr:cNvPr id="68" name="组合 67">
          <a:hlinkClick xmlns:r="http://schemas.openxmlformats.org/officeDocument/2006/relationships" r:id="rId27"/>
        </xdr:cNvPr>
        <xdr:cNvGrpSpPr/>
      </xdr:nvGrpSpPr>
      <xdr:grpSpPr>
        <a:xfrm>
          <a:off x="6746240" y="4389755"/>
          <a:ext cx="1975485" cy="533400"/>
          <a:chOff x="9744" y="7153"/>
          <a:chExt cx="2850" cy="870"/>
        </a:xfrm>
      </xdr:grpSpPr>
      <xdr:grpSp>
        <xdr:nvGrpSpPr>
          <xdr:cNvPr id="51" name="组合 50"/>
          <xdr:cNvGrpSpPr/>
        </xdr:nvGrpSpPr>
        <xdr:grpSpPr>
          <a:xfrm>
            <a:off x="9744" y="7153"/>
            <a:ext cx="2851" cy="870"/>
            <a:chOff x="9764" y="3823"/>
            <a:chExt cx="2851" cy="870"/>
          </a:xfrm>
        </xdr:grpSpPr>
        <xdr:sp>
          <xdr:nvSpPr>
            <xdr:cNvPr id="52" name="11月">
              <a:hlinkClick xmlns:r="http://schemas.openxmlformats.org/officeDocument/2006/relationships" r:id="rId27"/>
            </xdr:cNvPr>
            <xdr:cNvSpPr/>
          </xdr:nvSpPr>
          <xdr:spPr>
            <a:xfrm>
              <a:off x="9764" y="3823"/>
              <a:ext cx="2851" cy="870"/>
            </a:xfrm>
            <a:prstGeom prst="roundRect">
              <a:avLst>
                <a:gd name="adj" fmla="val 22156"/>
              </a:avLst>
            </a:prstGeom>
            <a:solidFill>
              <a:schemeClr val="bg1"/>
            </a:solidFill>
            <a:ln w="6350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100">
                <a:solidFill>
                  <a:srgbClr val="00B0F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endParaRPr>
            </a:p>
          </xdr:txBody>
        </xdr:sp>
        <xdr:sp>
          <xdr:nvSpPr>
            <xdr:cNvPr id="54" name="文本框 53"/>
            <xdr:cNvSpPr txBox="1"/>
          </xdr:nvSpPr>
          <xdr:spPr>
            <a:xfrm>
              <a:off x="10760" y="4010"/>
              <a:ext cx="1568" cy="56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600">
                  <a:solidFill>
                    <a:schemeClr val="tx1">
                      <a:lumMod val="75000"/>
                      <a:lumOff val="25000"/>
                    </a:schemeClr>
                  </a:solidFill>
                  <a:latin typeface="黑体" panose="02010609060101010101" charset="-122"/>
                  <a:ea typeface="黑体" panose="02010609060101010101" charset="-122"/>
                </a:rPr>
                <a:t>使用说明</a:t>
              </a:r>
              <a:endParaRPr lang="zh-CN" altLang="en-US" sz="1600">
                <a:solidFill>
                  <a:schemeClr val="tx1">
                    <a:lumMod val="75000"/>
                    <a:lumOff val="25000"/>
                  </a:schemeClr>
                </a:solidFill>
                <a:latin typeface="黑体" panose="02010609060101010101" charset="-122"/>
                <a:ea typeface="黑体" panose="02010609060101010101" charset="-122"/>
              </a:endParaRPr>
            </a:p>
          </xdr:txBody>
        </xdr:sp>
      </xdr:grpSp>
      <xdr:pic>
        <xdr:nvPicPr>
          <xdr:cNvPr id="36" name="图片 35" descr="32313535383135393b32313535383230393bcbb5c3f7cae9"/>
          <xdr:cNvPicPr>
            <a:picLocks noChangeAspect="1"/>
          </xdr:cNvPicPr>
        </xdr:nvPicPr>
        <xdr:blipFill>
          <a:blip r:embed="rId28">
            <a:extLst>
              <a:ext uri="{96DAC541-7B7A-43D3-8B79-37D633B846F1}">
                <asvg:svgBlip xmlns:asvg="http://schemas.microsoft.com/office/drawing/2016/SVG/main" r:embed="rId29"/>
              </a:ext>
            </a:extLst>
          </a:blip>
          <a:stretch>
            <a:fillRect/>
          </a:stretch>
        </xdr:blipFill>
        <xdr:spPr>
          <a:xfrm>
            <a:off x="10075" y="7335"/>
            <a:ext cx="567" cy="56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615950</xdr:colOff>
      <xdr:row>13</xdr:row>
      <xdr:rowOff>152400</xdr:rowOff>
    </xdr:from>
    <xdr:to>
      <xdr:col>9</xdr:col>
      <xdr:colOff>19685</xdr:colOff>
      <xdr:row>16</xdr:row>
      <xdr:rowOff>9525</xdr:rowOff>
    </xdr:to>
    <xdr:sp>
      <xdr:nvSpPr>
        <xdr:cNvPr id="26" name="圆角矩形 25"/>
        <xdr:cNvSpPr/>
      </xdr:nvSpPr>
      <xdr:spPr>
        <a:xfrm>
          <a:off x="4605020" y="2381250"/>
          <a:ext cx="1398270" cy="371475"/>
        </a:xfrm>
        <a:prstGeom prst="roundRect">
          <a:avLst>
            <a:gd name="adj" fmla="val 34700"/>
          </a:avLst>
        </a:prstGeom>
        <a:solidFill>
          <a:schemeClr val="bg1">
            <a:alpha val="96000"/>
          </a:schemeClr>
        </a:solidFill>
        <a:effectLst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lIns="90170" rIns="0" rtlCol="0" anchor="ctr" anchorCtr="0"/>
        <a:p>
          <a:pPr algn="l"/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</a:rPr>
            <a:t>总任务时长</a:t>
          </a:r>
          <a:endParaRPr lang="zh-CN" altLang="en-US" sz="1100">
            <a:solidFill>
              <a:schemeClr val="tx1">
                <a:lumMod val="65000"/>
                <a:lumOff val="35000"/>
              </a:schemeClr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615950</xdr:colOff>
      <xdr:row>17</xdr:row>
      <xdr:rowOff>29845</xdr:rowOff>
    </xdr:from>
    <xdr:to>
      <xdr:col>9</xdr:col>
      <xdr:colOff>19685</xdr:colOff>
      <xdr:row>19</xdr:row>
      <xdr:rowOff>58420</xdr:rowOff>
    </xdr:to>
    <xdr:sp textlink="设置!F4">
      <xdr:nvSpPr>
        <xdr:cNvPr id="27" name="圆角矩形 26"/>
        <xdr:cNvSpPr/>
      </xdr:nvSpPr>
      <xdr:spPr>
        <a:xfrm>
          <a:off x="4605020" y="2944495"/>
          <a:ext cx="1398270" cy="371475"/>
        </a:xfrm>
        <a:prstGeom prst="roundRect">
          <a:avLst>
            <a:gd name="adj" fmla="val 34700"/>
          </a:avLst>
        </a:prstGeom>
        <a:solidFill>
          <a:schemeClr val="bg1"/>
        </a:solidFill>
        <a:effectLst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fld id="{BB962C8B-B14F-4D97-AF65-F5344CB8AC3E}" type="TxLink"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</a:fld>
          <a:endParaRPr lang="zh-CN" altLang="en-US" sz="1100">
            <a:solidFill>
              <a:schemeClr val="tx1">
                <a:lumMod val="65000"/>
                <a:lumOff val="35000"/>
              </a:scheme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xdr:txBody>
    </xdr:sp>
    <xdr:clientData/>
  </xdr:twoCellAnchor>
  <xdr:twoCellAnchor>
    <xdr:from>
      <xdr:col>4</xdr:col>
      <xdr:colOff>104775</xdr:colOff>
      <xdr:row>13</xdr:row>
      <xdr:rowOff>152400</xdr:rowOff>
    </xdr:from>
    <xdr:to>
      <xdr:col>6</xdr:col>
      <xdr:colOff>175260</xdr:colOff>
      <xdr:row>16</xdr:row>
      <xdr:rowOff>9525</xdr:rowOff>
    </xdr:to>
    <xdr:sp>
      <xdr:nvSpPr>
        <xdr:cNvPr id="28" name="圆角矩形 27"/>
        <xdr:cNvSpPr/>
      </xdr:nvSpPr>
      <xdr:spPr>
        <a:xfrm>
          <a:off x="2764155" y="2381250"/>
          <a:ext cx="1400175" cy="371475"/>
        </a:xfrm>
        <a:prstGeom prst="roundRect">
          <a:avLst>
            <a:gd name="adj" fmla="val 29572"/>
          </a:avLst>
        </a:prstGeom>
        <a:solidFill>
          <a:schemeClr val="bg1"/>
        </a:solidFill>
        <a:effectLst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</a:rPr>
            <a:t>总任务数</a:t>
          </a:r>
          <a:endParaRPr lang="zh-CN" altLang="en-US" sz="1100">
            <a:solidFill>
              <a:schemeClr val="tx1">
                <a:lumMod val="65000"/>
                <a:lumOff val="35000"/>
              </a:schemeClr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104775</xdr:colOff>
      <xdr:row>17</xdr:row>
      <xdr:rowOff>42545</xdr:rowOff>
    </xdr:from>
    <xdr:to>
      <xdr:col>6</xdr:col>
      <xdr:colOff>175260</xdr:colOff>
      <xdr:row>19</xdr:row>
      <xdr:rowOff>71120</xdr:rowOff>
    </xdr:to>
    <xdr:sp textlink="设置!F3">
      <xdr:nvSpPr>
        <xdr:cNvPr id="29" name="圆角矩形 28"/>
        <xdr:cNvSpPr/>
      </xdr:nvSpPr>
      <xdr:spPr>
        <a:xfrm>
          <a:off x="2764155" y="2957195"/>
          <a:ext cx="1400175" cy="371475"/>
        </a:xfrm>
        <a:prstGeom prst="roundRect">
          <a:avLst>
            <a:gd name="adj" fmla="val 27008"/>
          </a:avLst>
        </a:prstGeom>
        <a:solidFill>
          <a:schemeClr val="bg1">
            <a:alpha val="96000"/>
          </a:schemeClr>
        </a:solidFill>
        <a:effectLst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fld id="{BB962C8B-B14F-4D97-AF65-F5344CB8AC3E}" type="TxLink"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</a:rPr>
          </a:fld>
          <a:endParaRPr lang="zh-CN" altLang="en-US" sz="1100">
            <a:solidFill>
              <a:schemeClr val="tx1">
                <a:lumMod val="65000"/>
                <a:lumOff val="35000"/>
              </a:schemeClr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104775</xdr:colOff>
      <xdr:row>20</xdr:row>
      <xdr:rowOff>104140</xdr:rowOff>
    </xdr:from>
    <xdr:to>
      <xdr:col>9</xdr:col>
      <xdr:colOff>30480</xdr:colOff>
      <xdr:row>28</xdr:row>
      <xdr:rowOff>118110</xdr:rowOff>
    </xdr:to>
    <xdr:sp>
      <xdr:nvSpPr>
        <xdr:cNvPr id="41" name="圆角矩形 40"/>
        <xdr:cNvSpPr/>
      </xdr:nvSpPr>
      <xdr:spPr>
        <a:xfrm>
          <a:off x="2764155" y="3533140"/>
          <a:ext cx="3249930" cy="1385570"/>
        </a:xfrm>
        <a:prstGeom prst="roundRect">
          <a:avLst>
            <a:gd name="adj" fmla="val 10518"/>
          </a:avLst>
        </a:prstGeom>
        <a:solidFill>
          <a:schemeClr val="bg1"/>
        </a:solidFill>
        <a:ln w="12700" cmpd="sng">
          <a:noFill/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137795</xdr:colOff>
      <xdr:row>20</xdr:row>
      <xdr:rowOff>120015</xdr:rowOff>
    </xdr:from>
    <xdr:to>
      <xdr:col>9</xdr:col>
      <xdr:colOff>29210</xdr:colOff>
      <xdr:row>28</xdr:row>
      <xdr:rowOff>83185</xdr:rowOff>
    </xdr:to>
    <xdr:graphicFrame>
      <xdr:nvGraphicFramePr>
        <xdr:cNvPr id="40" name="图表 39"/>
        <xdr:cNvGraphicFramePr/>
      </xdr:nvGraphicFramePr>
      <xdr:xfrm>
        <a:off x="2797175" y="3549015"/>
        <a:ext cx="3215640" cy="1334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13</xdr:row>
      <xdr:rowOff>165100</xdr:rowOff>
    </xdr:from>
    <xdr:to>
      <xdr:col>6</xdr:col>
      <xdr:colOff>123825</xdr:colOff>
      <xdr:row>16</xdr:row>
      <xdr:rowOff>3175</xdr:rowOff>
    </xdr:to>
    <xdr:sp textlink="C3">
      <xdr:nvSpPr>
        <xdr:cNvPr id="42" name="文本框 41"/>
        <xdr:cNvSpPr txBox="1"/>
      </xdr:nvSpPr>
      <xdr:spPr>
        <a:xfrm>
          <a:off x="3543300" y="2393950"/>
          <a:ext cx="56959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fld id="{BB962C8B-B14F-4D97-AF65-F5344CB8AC3E}" type="TxLink">
            <a:rPr lang="en-US" altLang="zh-CN" sz="1000">
              <a:solidFill>
                <a:schemeClr val="tx1">
                  <a:lumMod val="85000"/>
                  <a:lumOff val="15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</a:fld>
          <a:endParaRPr lang="en-US" altLang="zh-CN" sz="1000">
            <a:solidFill>
              <a:schemeClr val="tx1">
                <a:lumMod val="85000"/>
                <a:lumOff val="15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114935</xdr:colOff>
      <xdr:row>14</xdr:row>
      <xdr:rowOff>3175</xdr:rowOff>
    </xdr:from>
    <xdr:to>
      <xdr:col>9</xdr:col>
      <xdr:colOff>9525</xdr:colOff>
      <xdr:row>16</xdr:row>
      <xdr:rowOff>12700</xdr:rowOff>
    </xdr:to>
    <xdr:sp textlink="D3">
      <xdr:nvSpPr>
        <xdr:cNvPr id="45" name="文本框 44"/>
        <xdr:cNvSpPr txBox="1"/>
      </xdr:nvSpPr>
      <xdr:spPr>
        <a:xfrm>
          <a:off x="5433695" y="2403475"/>
          <a:ext cx="55943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altLang="zh-CN" sz="1000">
              <a:solidFill>
                <a:schemeClr val="tx1">
                  <a:lumMod val="85000"/>
                  <a:lumOff val="15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</a:fld>
          <a:endParaRPr lang="en-US" altLang="zh-CN" sz="1000">
            <a:solidFill>
              <a:schemeClr val="tx1">
                <a:lumMod val="85000"/>
                <a:lumOff val="15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200025</xdr:colOff>
      <xdr:row>17</xdr:row>
      <xdr:rowOff>52070</xdr:rowOff>
    </xdr:from>
    <xdr:to>
      <xdr:col>6</xdr:col>
      <xdr:colOff>151765</xdr:colOff>
      <xdr:row>19</xdr:row>
      <xdr:rowOff>61595</xdr:rowOff>
    </xdr:to>
    <xdr:sp textlink="C5">
      <xdr:nvSpPr>
        <xdr:cNvPr id="49" name="文本框 48"/>
        <xdr:cNvSpPr txBox="1"/>
      </xdr:nvSpPr>
      <xdr:spPr>
        <a:xfrm>
          <a:off x="3524250" y="2966720"/>
          <a:ext cx="61658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altLang="zh-CN" sz="1000">
              <a:solidFill>
                <a:schemeClr val="tx1">
                  <a:lumMod val="85000"/>
                  <a:lumOff val="15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</a:fld>
          <a:endParaRPr lang="en-US" altLang="zh-CN" sz="1000">
            <a:solidFill>
              <a:schemeClr val="tx1">
                <a:lumMod val="85000"/>
                <a:lumOff val="15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76200</xdr:colOff>
      <xdr:row>17</xdr:row>
      <xdr:rowOff>52070</xdr:rowOff>
    </xdr:from>
    <xdr:to>
      <xdr:col>8</xdr:col>
      <xdr:colOff>654685</xdr:colOff>
      <xdr:row>19</xdr:row>
      <xdr:rowOff>61595</xdr:rowOff>
    </xdr:to>
    <xdr:sp textlink="D5">
      <xdr:nvSpPr>
        <xdr:cNvPr id="53" name="文本框 52"/>
        <xdr:cNvSpPr txBox="1"/>
      </xdr:nvSpPr>
      <xdr:spPr>
        <a:xfrm>
          <a:off x="5394960" y="2966720"/>
          <a:ext cx="57848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altLang="zh-CN" sz="1000">
              <a:solidFill>
                <a:schemeClr val="tx1">
                  <a:lumMod val="85000"/>
                  <a:lumOff val="15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</a:fld>
          <a:endParaRPr lang="en-US" altLang="zh-CN" sz="1000">
            <a:solidFill>
              <a:schemeClr val="tx1">
                <a:lumMod val="85000"/>
                <a:lumOff val="15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156210</xdr:colOff>
      <xdr:row>14</xdr:row>
      <xdr:rowOff>33020</xdr:rowOff>
    </xdr:from>
    <xdr:to>
      <xdr:col>5</xdr:col>
      <xdr:colOff>316865</xdr:colOff>
      <xdr:row>15</xdr:row>
      <xdr:rowOff>128905</xdr:rowOff>
    </xdr:to>
    <xdr:sp>
      <xdr:nvSpPr>
        <xdr:cNvPr id="11" name="圆角矩形 10"/>
        <xdr:cNvSpPr/>
      </xdr:nvSpPr>
      <xdr:spPr>
        <a:xfrm>
          <a:off x="2815590" y="2433320"/>
          <a:ext cx="825500" cy="267335"/>
        </a:xfrm>
        <a:prstGeom prst="roundRect">
          <a:avLst>
            <a:gd name="adj" fmla="val 32133"/>
          </a:avLst>
        </a:prstGeom>
        <a:solidFill>
          <a:srgbClr val="00B050">
            <a:alpha val="2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19685</xdr:colOff>
      <xdr:row>14</xdr:row>
      <xdr:rowOff>33020</xdr:rowOff>
    </xdr:from>
    <xdr:to>
      <xdr:col>8</xdr:col>
      <xdr:colOff>208915</xdr:colOff>
      <xdr:row>15</xdr:row>
      <xdr:rowOff>128905</xdr:rowOff>
    </xdr:to>
    <xdr:sp>
      <xdr:nvSpPr>
        <xdr:cNvPr id="37" name="圆角矩形 36"/>
        <xdr:cNvSpPr/>
      </xdr:nvSpPr>
      <xdr:spPr>
        <a:xfrm>
          <a:off x="4673600" y="2433320"/>
          <a:ext cx="854075" cy="267335"/>
        </a:xfrm>
        <a:prstGeom prst="roundRect">
          <a:avLst>
            <a:gd name="adj" fmla="val 32133"/>
          </a:avLst>
        </a:prstGeom>
        <a:solidFill>
          <a:srgbClr val="C00000">
            <a:alpha val="2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149860</xdr:colOff>
      <xdr:row>17</xdr:row>
      <xdr:rowOff>86995</xdr:rowOff>
    </xdr:from>
    <xdr:to>
      <xdr:col>5</xdr:col>
      <xdr:colOff>310515</xdr:colOff>
      <xdr:row>19</xdr:row>
      <xdr:rowOff>11430</xdr:rowOff>
    </xdr:to>
    <xdr:sp>
      <xdr:nvSpPr>
        <xdr:cNvPr id="55" name="圆角矩形 54"/>
        <xdr:cNvSpPr/>
      </xdr:nvSpPr>
      <xdr:spPr>
        <a:xfrm>
          <a:off x="2809240" y="3001645"/>
          <a:ext cx="825500" cy="267335"/>
        </a:xfrm>
        <a:prstGeom prst="roundRect">
          <a:avLst>
            <a:gd name="adj" fmla="val 32133"/>
          </a:avLst>
        </a:prstGeom>
        <a:solidFill>
          <a:srgbClr val="00B0F0">
            <a:alpha val="2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2540</xdr:colOff>
      <xdr:row>17</xdr:row>
      <xdr:rowOff>86995</xdr:rowOff>
    </xdr:from>
    <xdr:to>
      <xdr:col>8</xdr:col>
      <xdr:colOff>191770</xdr:colOff>
      <xdr:row>19</xdr:row>
      <xdr:rowOff>11430</xdr:rowOff>
    </xdr:to>
    <xdr:sp>
      <xdr:nvSpPr>
        <xdr:cNvPr id="56" name="圆角矩形 55"/>
        <xdr:cNvSpPr/>
      </xdr:nvSpPr>
      <xdr:spPr>
        <a:xfrm>
          <a:off x="4656455" y="3001645"/>
          <a:ext cx="854075" cy="267335"/>
        </a:xfrm>
        <a:prstGeom prst="roundRect">
          <a:avLst>
            <a:gd name="adj" fmla="val 32133"/>
          </a:avLst>
        </a:prstGeom>
        <a:solidFill>
          <a:schemeClr val="accent2">
            <a:alpha val="21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305435</xdr:colOff>
      <xdr:row>9</xdr:row>
      <xdr:rowOff>457835</xdr:rowOff>
    </xdr:to>
    <xdr:pic>
      <xdr:nvPicPr>
        <xdr:cNvPr id="9" name="图片 8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735" cy="292735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315595</xdr:colOff>
      <xdr:row>9</xdr:row>
      <xdr:rowOff>431165</xdr:rowOff>
    </xdr:to>
    <xdr:pic>
      <xdr:nvPicPr>
        <xdr:cNvPr id="10" name="图片 9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2095" cy="247015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2" name="圆角矩形 1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3" name="1月"/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4" name="2月"/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5" name="3月"/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6" name="4月"/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7" name="5月"/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8" name="6月"/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/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/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/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/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/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/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296545</xdr:colOff>
      <xdr:row>3</xdr:row>
      <xdr:rowOff>290195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40080" y="876300"/>
          <a:ext cx="252095" cy="25209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152400</xdr:colOff>
      <xdr:row>3</xdr:row>
      <xdr:rowOff>323850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8888095" y="946150"/>
          <a:ext cx="234315" cy="215900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723900</xdr:colOff>
      <xdr:row>1</xdr:row>
      <xdr:rowOff>184150</xdr:rowOff>
    </xdr:from>
    <xdr:to>
      <xdr:col>8</xdr:col>
      <xdr:colOff>723900</xdr:colOff>
      <xdr:row>1</xdr:row>
      <xdr:rowOff>184150</xdr:rowOff>
    </xdr:to>
    <xdr:sp>
      <xdr:nvSpPr>
        <xdr:cNvPr id="5" name="圆角矩形 4"/>
        <xdr:cNvSpPr/>
      </xdr:nvSpPr>
      <xdr:spPr>
        <a:xfrm>
          <a:off x="5656580" y="615950"/>
          <a:ext cx="0" cy="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latin typeface="黑体" panose="02010609060101010101" charset="-122"/>
              <a:ea typeface="黑体" panose="02010609060101010101" charset="-122"/>
            </a:rPr>
            <a:t>1</a:t>
          </a:r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月</a:t>
          </a:r>
          <a:endParaRPr lang="en-US" altLang="zh-CN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0</xdr:col>
      <xdr:colOff>660400</xdr:colOff>
      <xdr:row>0</xdr:row>
      <xdr:rowOff>96520</xdr:rowOff>
    </xdr:from>
    <xdr:to>
      <xdr:col>2</xdr:col>
      <xdr:colOff>57150</xdr:colOff>
      <xdr:row>0</xdr:row>
      <xdr:rowOff>375920</xdr:rowOff>
    </xdr:to>
    <xdr:sp>
      <xdr:nvSpPr>
        <xdr:cNvPr id="2" name="圆角矩形 1">
          <a:hlinkClick xmlns:r="http://schemas.openxmlformats.org/officeDocument/2006/relationships" r:id="rId1"/>
        </xdr:cNvPr>
        <xdr:cNvSpPr/>
      </xdr:nvSpPr>
      <xdr:spPr>
        <a:xfrm>
          <a:off x="660400" y="96520"/>
          <a:ext cx="726440" cy="279400"/>
        </a:xfrm>
        <a:prstGeom prst="roundRect">
          <a:avLst>
            <a:gd name="adj" fmla="val 37045"/>
          </a:avLst>
        </a:prstGeom>
        <a:solidFill>
          <a:srgbClr val="2C9EC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196850</xdr:rowOff>
    </xdr:from>
    <xdr:to>
      <xdr:col>3</xdr:col>
      <xdr:colOff>36195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554355" y="374650"/>
          <a:ext cx="7010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5080</xdr:colOff>
          <xdr:row>5</xdr:row>
          <xdr:rowOff>31750</xdr:rowOff>
        </xdr:from>
        <xdr:to>
          <xdr:col>3</xdr:col>
          <xdr:colOff>193675</xdr:colOff>
          <xdr:row>5</xdr:row>
          <xdr:rowOff>225425</xdr:rowOff>
        </xdr:to>
        <xdr:sp>
          <xdr:nvSpPr>
            <xdr:cNvPr id="4097" name="Spinner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1224280" y="1454150"/>
              <a:ext cx="188595" cy="193675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3</xdr:col>
      <xdr:colOff>121920</xdr:colOff>
      <xdr:row>1</xdr:row>
      <xdr:rowOff>139700</xdr:rowOff>
    </xdr:from>
    <xdr:ext cx="1148080" cy="363855"/>
    <xdr:sp>
      <xdr:nvSpPr>
        <xdr:cNvPr id="2" name="文本框 1"/>
        <xdr:cNvSpPr txBox="1"/>
      </xdr:nvSpPr>
      <xdr:spPr>
        <a:xfrm>
          <a:off x="1341120" y="317500"/>
          <a:ext cx="1148080" cy="363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任务搜索</a:t>
          </a:r>
          <a:endParaRPr lang="zh-CN" altLang="en-US" sz="16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196850</xdr:rowOff>
    </xdr:from>
    <xdr:to>
      <xdr:col>3</xdr:col>
      <xdr:colOff>36195</xdr:colOff>
      <xdr:row>2</xdr:row>
      <xdr:rowOff>146050</xdr:rowOff>
    </xdr:to>
    <xdr:sp>
      <xdr:nvSpPr>
        <xdr:cNvPr id="2" name="圆角矩形 1">
          <a:hlinkClick xmlns:r="http://schemas.openxmlformats.org/officeDocument/2006/relationships" r:id="rId6"/>
        </xdr:cNvPr>
        <xdr:cNvSpPr/>
      </xdr:nvSpPr>
      <xdr:spPr>
        <a:xfrm>
          <a:off x="554355" y="374650"/>
          <a:ext cx="7010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231775</xdr:colOff>
      <xdr:row>4</xdr:row>
      <xdr:rowOff>111760</xdr:rowOff>
    </xdr:from>
    <xdr:to>
      <xdr:col>16</xdr:col>
      <xdr:colOff>46990</xdr:colOff>
      <xdr:row>13</xdr:row>
      <xdr:rowOff>123190</xdr:rowOff>
    </xdr:to>
    <xdr:graphicFrame>
      <xdr:nvGraphicFramePr>
        <xdr:cNvPr id="3" name="图表 2"/>
        <xdr:cNvGraphicFramePr/>
      </xdr:nvGraphicFramePr>
      <xdr:xfrm>
        <a:off x="522605" y="1178560"/>
        <a:ext cx="10849610" cy="2411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238125</xdr:colOff>
      <xdr:row>4</xdr:row>
      <xdr:rowOff>76200</xdr:rowOff>
    </xdr:from>
    <xdr:to>
      <xdr:col>4</xdr:col>
      <xdr:colOff>314325</xdr:colOff>
      <xdr:row>5</xdr:row>
      <xdr:rowOff>57150</xdr:rowOff>
    </xdr:to>
    <xdr:sp>
      <xdr:nvSpPr>
        <xdr:cNvPr id="4" name="文本框 3"/>
        <xdr:cNvSpPr txBox="1"/>
      </xdr:nvSpPr>
      <xdr:spPr>
        <a:xfrm>
          <a:off x="528955" y="1143000"/>
          <a:ext cx="1807845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黑体" panose="02010609060101010101" charset="-122"/>
              <a:ea typeface="黑体" panose="02010609060101010101" charset="-122"/>
            </a:rPr>
            <a:t>月度任务数和时长对比</a:t>
          </a:r>
          <a:endParaRPr lang="zh-CN" altLang="en-US" sz="1100">
            <a:solidFill>
              <a:schemeClr val="tx1">
                <a:lumMod val="65000"/>
                <a:lumOff val="35000"/>
              </a:schemeClr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250825</xdr:colOff>
      <xdr:row>20</xdr:row>
      <xdr:rowOff>110490</xdr:rowOff>
    </xdr:from>
    <xdr:to>
      <xdr:col>4</xdr:col>
      <xdr:colOff>624840</xdr:colOff>
      <xdr:row>29</xdr:row>
      <xdr:rowOff>207010</xdr:rowOff>
    </xdr:to>
    <xdr:graphicFrame>
      <xdr:nvGraphicFramePr>
        <xdr:cNvPr id="5" name="图表 4"/>
        <xdr:cNvGraphicFramePr/>
      </xdr:nvGraphicFramePr>
      <xdr:xfrm>
        <a:off x="541655" y="4834890"/>
        <a:ext cx="2105660" cy="2382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132715</xdr:colOff>
      <xdr:row>21</xdr:row>
      <xdr:rowOff>0</xdr:rowOff>
    </xdr:from>
    <xdr:to>
      <xdr:col>6</xdr:col>
      <xdr:colOff>793115</xdr:colOff>
      <xdr:row>29</xdr:row>
      <xdr:rowOff>156845</xdr:rowOff>
    </xdr:to>
    <xdr:graphicFrame>
      <xdr:nvGraphicFramePr>
        <xdr:cNvPr id="6" name="图表 5"/>
        <xdr:cNvGraphicFramePr/>
      </xdr:nvGraphicFramePr>
      <xdr:xfrm>
        <a:off x="3014345" y="4978400"/>
        <a:ext cx="2821940" cy="21888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174625</xdr:colOff>
      <xdr:row>20</xdr:row>
      <xdr:rowOff>62865</xdr:rowOff>
    </xdr:from>
    <xdr:to>
      <xdr:col>15</xdr:col>
      <xdr:colOff>652780</xdr:colOff>
      <xdr:row>29</xdr:row>
      <xdr:rowOff>158750</xdr:rowOff>
    </xdr:to>
    <xdr:graphicFrame>
      <xdr:nvGraphicFramePr>
        <xdr:cNvPr id="7" name="图表 6"/>
        <xdr:cNvGraphicFramePr/>
      </xdr:nvGraphicFramePr>
      <xdr:xfrm>
        <a:off x="6125210" y="4787265"/>
        <a:ext cx="5187950" cy="23818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50800</xdr:colOff>
          <xdr:row>31</xdr:row>
          <xdr:rowOff>38100</xdr:rowOff>
        </xdr:from>
        <xdr:to>
          <xdr:col>3</xdr:col>
          <xdr:colOff>177800</xdr:colOff>
          <xdr:row>32</xdr:row>
          <xdr:rowOff>12700</xdr:rowOff>
        </xdr:to>
        <xdr:sp>
          <xdr:nvSpPr>
            <xdr:cNvPr id="5121" name="Drop Down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605155" y="7556500"/>
              <a:ext cx="791845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44450</xdr:colOff>
      <xdr:row>32</xdr:row>
      <xdr:rowOff>85090</xdr:rowOff>
    </xdr:from>
    <xdr:to>
      <xdr:col>16</xdr:col>
      <xdr:colOff>247015</xdr:colOff>
      <xdr:row>40</xdr:row>
      <xdr:rowOff>238125</xdr:rowOff>
    </xdr:to>
    <xdr:graphicFrame>
      <xdr:nvGraphicFramePr>
        <xdr:cNvPr id="8" name="图表 7"/>
        <xdr:cNvGraphicFramePr/>
      </xdr:nvGraphicFramePr>
      <xdr:xfrm>
        <a:off x="598805" y="7857490"/>
        <a:ext cx="10973435" cy="2185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3</xdr:col>
      <xdr:colOff>171450</xdr:colOff>
      <xdr:row>1</xdr:row>
      <xdr:rowOff>152400</xdr:rowOff>
    </xdr:from>
    <xdr:ext cx="1148080" cy="357505"/>
    <xdr:sp>
      <xdr:nvSpPr>
        <xdr:cNvPr id="9" name="文本框 8"/>
        <xdr:cNvSpPr txBox="1"/>
      </xdr:nvSpPr>
      <xdr:spPr>
        <a:xfrm>
          <a:off x="1390650" y="330200"/>
          <a:ext cx="1148080" cy="3575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zh-CN" altLang="en-US" sz="16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统计报表</a:t>
          </a:r>
          <a:endParaRPr lang="zh-CN" altLang="en-US" sz="16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oneCellAnchor>
  <xdr:twoCellAnchor>
    <xdr:from>
      <xdr:col>2</xdr:col>
      <xdr:colOff>38100</xdr:colOff>
      <xdr:row>19</xdr:row>
      <xdr:rowOff>38100</xdr:rowOff>
    </xdr:from>
    <xdr:to>
      <xdr:col>3</xdr:col>
      <xdr:colOff>511810</xdr:colOff>
      <xdr:row>20</xdr:row>
      <xdr:rowOff>37465</xdr:rowOff>
    </xdr:to>
    <xdr:sp>
      <xdr:nvSpPr>
        <xdr:cNvPr id="10" name="文本框 9"/>
        <xdr:cNvSpPr txBox="1"/>
      </xdr:nvSpPr>
      <xdr:spPr>
        <a:xfrm>
          <a:off x="592455" y="4508500"/>
          <a:ext cx="1138555" cy="253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400050</xdr:colOff>
      <xdr:row>19</xdr:row>
      <xdr:rowOff>38100</xdr:rowOff>
    </xdr:from>
    <xdr:to>
      <xdr:col>5</xdr:col>
      <xdr:colOff>1538605</xdr:colOff>
      <xdr:row>20</xdr:row>
      <xdr:rowOff>37465</xdr:rowOff>
    </xdr:to>
    <xdr:sp>
      <xdr:nvSpPr>
        <xdr:cNvPr id="11" name="文本框 10"/>
        <xdr:cNvSpPr txBox="1"/>
      </xdr:nvSpPr>
      <xdr:spPr>
        <a:xfrm>
          <a:off x="3281680" y="4508500"/>
          <a:ext cx="1138555" cy="253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任务类别对比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333375</xdr:colOff>
      <xdr:row>19</xdr:row>
      <xdr:rowOff>38100</xdr:rowOff>
    </xdr:from>
    <xdr:to>
      <xdr:col>9</xdr:col>
      <xdr:colOff>20955</xdr:colOff>
      <xdr:row>20</xdr:row>
      <xdr:rowOff>37465</xdr:rowOff>
    </xdr:to>
    <xdr:sp>
      <xdr:nvSpPr>
        <xdr:cNvPr id="12" name="文本框 11"/>
        <xdr:cNvSpPr txBox="1"/>
      </xdr:nvSpPr>
      <xdr:spPr>
        <a:xfrm>
          <a:off x="6283960" y="4508500"/>
          <a:ext cx="1502410" cy="253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负责人任务数量对比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0.392031964792403</cdr:x>
      <cdr:y>0.0226123177625707</cdr:y>
    </cdr:from>
    <cdr:to>
      <cdr:x>0.61526434651688</cdr:x>
      <cdr:y>0.165426956263017</cdr:y>
    </cdr:to>
    <cdr:sp textlink="T35"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298950" y="48260"/>
          <a:ext cx="2447925" cy="3048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ctr" anchorCtr="0"/>
        <a:p>
          <a:pPr algn="ctr"/>
          <a:fld id="{BB962C8B-B14F-4D97-AF65-F5344CB8AC3E}" type="TxLink">
            <a:rPr lang="zh-CN" altLang="en-US">
              <a:solidFill>
                <a:schemeClr val="tx1">
                  <a:lumMod val="50000"/>
                  <a:lumOff val="50000"/>
                </a:scheme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</a:fld>
          <a:endParaRPr lang="zh-CN" altLang="en-US">
            <a:solidFill>
              <a:schemeClr val="tx1">
                <a:lumMod val="50000"/>
                <a:lumOff val="50000"/>
              </a:scheme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1月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2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3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4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5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6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7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8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9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10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11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9</xdr:row>
      <xdr:rowOff>165100</xdr:rowOff>
    </xdr:from>
    <xdr:to>
      <xdr:col>2</xdr:col>
      <xdr:colOff>304800</xdr:colOff>
      <xdr:row>9</xdr:row>
      <xdr:rowOff>457200</xdr:rowOff>
    </xdr:to>
    <xdr:pic>
      <xdr:nvPicPr>
        <xdr:cNvPr id="2" name="图片 1" descr="32313535303936363b32313535303935313bb9a4d7f7c8cecef1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8330" y="32639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9</xdr:row>
      <xdr:rowOff>184150</xdr:rowOff>
    </xdr:from>
    <xdr:to>
      <xdr:col>13</xdr:col>
      <xdr:colOff>314960</xdr:colOff>
      <xdr:row>9</xdr:row>
      <xdr:rowOff>430530</xdr:rowOff>
    </xdr:to>
    <xdr:pic>
      <xdr:nvPicPr>
        <xdr:cNvPr id="3" name="图片 2" descr="32313534323738373b32313534323737383bcafdbedd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290050" y="3282950"/>
          <a:ext cx="251460" cy="24638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</xdr:row>
      <xdr:rowOff>196850</xdr:rowOff>
    </xdr:from>
    <xdr:to>
      <xdr:col>3</xdr:col>
      <xdr:colOff>23495</xdr:colOff>
      <xdr:row>2</xdr:row>
      <xdr:rowOff>146050</xdr:rowOff>
    </xdr:to>
    <xdr:sp>
      <xdr:nvSpPr>
        <xdr:cNvPr id="4" name="圆角矩形 3">
          <a:hlinkClick xmlns:r="http://schemas.openxmlformats.org/officeDocument/2006/relationships" r:id="rId7"/>
        </xdr:cNvPr>
        <xdr:cNvSpPr/>
      </xdr:nvSpPr>
      <xdr:spPr>
        <a:xfrm>
          <a:off x="557530" y="374650"/>
          <a:ext cx="726440" cy="279400"/>
        </a:xfrm>
        <a:prstGeom prst="roundRect">
          <a:avLst>
            <a:gd name="adj" fmla="val 37045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rIns="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返回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3</xdr:col>
      <xdr:colOff>172085</xdr:colOff>
      <xdr:row>1</xdr:row>
      <xdr:rowOff>190500</xdr:rowOff>
    </xdr:from>
    <xdr:to>
      <xdr:col>4</xdr:col>
      <xdr:colOff>119380</xdr:colOff>
      <xdr:row>2</xdr:row>
      <xdr:rowOff>139700</xdr:rowOff>
    </xdr:to>
    <xdr:sp>
      <xdr:nvSpPr>
        <xdr:cNvPr id="5" name="1月">
          <a:hlinkClick xmlns:r="http://schemas.openxmlformats.org/officeDocument/2006/relationships" r:id="rId8"/>
        </xdr:cNvPr>
        <xdr:cNvSpPr/>
      </xdr:nvSpPr>
      <xdr:spPr>
        <a:xfrm>
          <a:off x="1432560" y="368300"/>
          <a:ext cx="75057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1月</a:t>
          </a:r>
          <a:endParaRPr lang="en-US" altLang="zh-CN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4</xdr:col>
      <xdr:colOff>201295</xdr:colOff>
      <xdr:row>1</xdr:row>
      <xdr:rowOff>184150</xdr:rowOff>
    </xdr:from>
    <xdr:to>
      <xdr:col>5</xdr:col>
      <xdr:colOff>97790</xdr:colOff>
      <xdr:row>2</xdr:row>
      <xdr:rowOff>133350</xdr:rowOff>
    </xdr:to>
    <xdr:sp>
      <xdr:nvSpPr>
        <xdr:cNvPr id="6" name="2月">
          <a:hlinkClick xmlns:r="http://schemas.openxmlformats.org/officeDocument/2006/relationships" r:id="rId9"/>
        </xdr:cNvPr>
        <xdr:cNvSpPr/>
      </xdr:nvSpPr>
      <xdr:spPr>
        <a:xfrm>
          <a:off x="2265045" y="361950"/>
          <a:ext cx="75565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2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179705</xdr:colOff>
      <xdr:row>1</xdr:row>
      <xdr:rowOff>184150</xdr:rowOff>
    </xdr:from>
    <xdr:to>
      <xdr:col>5</xdr:col>
      <xdr:colOff>863600</xdr:colOff>
      <xdr:row>2</xdr:row>
      <xdr:rowOff>133350</xdr:rowOff>
    </xdr:to>
    <xdr:sp>
      <xdr:nvSpPr>
        <xdr:cNvPr id="7" name="3月">
          <a:hlinkClick xmlns:r="http://schemas.openxmlformats.org/officeDocument/2006/relationships" r:id="rId10"/>
        </xdr:cNvPr>
        <xdr:cNvSpPr/>
      </xdr:nvSpPr>
      <xdr:spPr>
        <a:xfrm>
          <a:off x="310261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3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945515</xdr:colOff>
      <xdr:row>1</xdr:row>
      <xdr:rowOff>184150</xdr:rowOff>
    </xdr:from>
    <xdr:to>
      <xdr:col>5</xdr:col>
      <xdr:colOff>1629410</xdr:colOff>
      <xdr:row>2</xdr:row>
      <xdr:rowOff>133350</xdr:rowOff>
    </xdr:to>
    <xdr:sp>
      <xdr:nvSpPr>
        <xdr:cNvPr id="8" name="4月">
          <a:hlinkClick xmlns:r="http://schemas.openxmlformats.org/officeDocument/2006/relationships" r:id="rId11"/>
        </xdr:cNvPr>
        <xdr:cNvSpPr/>
      </xdr:nvSpPr>
      <xdr:spPr>
        <a:xfrm>
          <a:off x="3868420" y="361950"/>
          <a:ext cx="68389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4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5</xdr:col>
      <xdr:colOff>1711325</xdr:colOff>
      <xdr:row>1</xdr:row>
      <xdr:rowOff>184150</xdr:rowOff>
    </xdr:from>
    <xdr:to>
      <xdr:col>6</xdr:col>
      <xdr:colOff>414020</xdr:colOff>
      <xdr:row>2</xdr:row>
      <xdr:rowOff>133350</xdr:rowOff>
    </xdr:to>
    <xdr:sp>
      <xdr:nvSpPr>
        <xdr:cNvPr id="9" name="5月">
          <a:hlinkClick xmlns:r="http://schemas.openxmlformats.org/officeDocument/2006/relationships" r:id="rId12"/>
        </xdr:cNvPr>
        <xdr:cNvSpPr/>
      </xdr:nvSpPr>
      <xdr:spPr>
        <a:xfrm>
          <a:off x="4634230" y="361950"/>
          <a:ext cx="86423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5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6</xdr:col>
      <xdr:colOff>495935</xdr:colOff>
      <xdr:row>1</xdr:row>
      <xdr:rowOff>184150</xdr:rowOff>
    </xdr:from>
    <xdr:to>
      <xdr:col>7</xdr:col>
      <xdr:colOff>347980</xdr:colOff>
      <xdr:row>2</xdr:row>
      <xdr:rowOff>133350</xdr:rowOff>
    </xdr:to>
    <xdr:sp>
      <xdr:nvSpPr>
        <xdr:cNvPr id="10" name="6月">
          <a:hlinkClick xmlns:r="http://schemas.openxmlformats.org/officeDocument/2006/relationships" r:id="rId13"/>
        </xdr:cNvPr>
        <xdr:cNvSpPr/>
      </xdr:nvSpPr>
      <xdr:spPr>
        <a:xfrm>
          <a:off x="558038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6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7</xdr:col>
      <xdr:colOff>429895</xdr:colOff>
      <xdr:row>1</xdr:row>
      <xdr:rowOff>184150</xdr:rowOff>
    </xdr:from>
    <xdr:to>
      <xdr:col>8</xdr:col>
      <xdr:colOff>281940</xdr:colOff>
      <xdr:row>2</xdr:row>
      <xdr:rowOff>133350</xdr:rowOff>
    </xdr:to>
    <xdr:sp>
      <xdr:nvSpPr>
        <xdr:cNvPr id="11" name="7月">
          <a:hlinkClick xmlns:r="http://schemas.openxmlformats.org/officeDocument/2006/relationships" r:id="rId14"/>
        </xdr:cNvPr>
        <xdr:cNvSpPr/>
      </xdr:nvSpPr>
      <xdr:spPr>
        <a:xfrm>
          <a:off x="6421755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7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8</xdr:col>
      <xdr:colOff>363855</xdr:colOff>
      <xdr:row>1</xdr:row>
      <xdr:rowOff>184150</xdr:rowOff>
    </xdr:from>
    <xdr:to>
      <xdr:col>9</xdr:col>
      <xdr:colOff>215900</xdr:colOff>
      <xdr:row>2</xdr:row>
      <xdr:rowOff>133350</xdr:rowOff>
    </xdr:to>
    <xdr:sp>
      <xdr:nvSpPr>
        <xdr:cNvPr id="12" name="8月">
          <a:hlinkClick xmlns:r="http://schemas.openxmlformats.org/officeDocument/2006/relationships" r:id="rId15"/>
        </xdr:cNvPr>
        <xdr:cNvSpPr/>
      </xdr:nvSpPr>
      <xdr:spPr>
        <a:xfrm>
          <a:off x="7263130" y="361950"/>
          <a:ext cx="75946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8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9</xdr:col>
      <xdr:colOff>297815</xdr:colOff>
      <xdr:row>1</xdr:row>
      <xdr:rowOff>184150</xdr:rowOff>
    </xdr:from>
    <xdr:to>
      <xdr:col>11</xdr:col>
      <xdr:colOff>118110</xdr:colOff>
      <xdr:row>2</xdr:row>
      <xdr:rowOff>133350</xdr:rowOff>
    </xdr:to>
    <xdr:sp>
      <xdr:nvSpPr>
        <xdr:cNvPr id="13" name="9月">
          <a:hlinkClick xmlns:r="http://schemas.openxmlformats.org/officeDocument/2006/relationships" r:id="rId16"/>
        </xdr:cNvPr>
        <xdr:cNvSpPr/>
      </xdr:nvSpPr>
      <xdr:spPr>
        <a:xfrm>
          <a:off x="8104505" y="361950"/>
          <a:ext cx="7620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9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11</xdr:col>
      <xdr:colOff>200025</xdr:colOff>
      <xdr:row>1</xdr:row>
      <xdr:rowOff>184150</xdr:rowOff>
    </xdr:from>
    <xdr:to>
      <xdr:col>13</xdr:col>
      <xdr:colOff>445770</xdr:colOff>
      <xdr:row>2</xdr:row>
      <xdr:rowOff>133350</xdr:rowOff>
    </xdr:to>
    <xdr:sp>
      <xdr:nvSpPr>
        <xdr:cNvPr id="14" name="10月">
          <a:hlinkClick xmlns:r="http://schemas.openxmlformats.org/officeDocument/2006/relationships" r:id="rId17"/>
        </xdr:cNvPr>
        <xdr:cNvSpPr/>
      </xdr:nvSpPr>
      <xdr:spPr>
        <a:xfrm>
          <a:off x="8948420" y="361950"/>
          <a:ext cx="723900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10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13</xdr:col>
      <xdr:colOff>527685</xdr:colOff>
      <xdr:row>1</xdr:row>
      <xdr:rowOff>184150</xdr:rowOff>
    </xdr:from>
    <xdr:to>
      <xdr:col>14</xdr:col>
      <xdr:colOff>468630</xdr:colOff>
      <xdr:row>2</xdr:row>
      <xdr:rowOff>133350</xdr:rowOff>
    </xdr:to>
    <xdr:sp>
      <xdr:nvSpPr>
        <xdr:cNvPr id="15" name="11月">
          <a:hlinkClick xmlns:r="http://schemas.openxmlformats.org/officeDocument/2006/relationships" r:id="rId18"/>
        </xdr:cNvPr>
        <xdr:cNvSpPr/>
      </xdr:nvSpPr>
      <xdr:spPr>
        <a:xfrm>
          <a:off x="9754235" y="361950"/>
          <a:ext cx="751205" cy="279400"/>
        </a:xfrm>
        <a:prstGeom prst="roundRect">
          <a:avLst>
            <a:gd name="adj" fmla="val 37045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11</a:t>
          </a:r>
          <a:r>
            <a:rPr lang="zh-CN" altLang="en-US" sz="1100" b="1">
              <a:solidFill>
                <a:schemeClr val="bg1"/>
              </a:solidFill>
              <a:latin typeface="黑体" panose="02010609060101010101" charset="-122"/>
              <a:ea typeface="黑体" panose="02010609060101010101" charset="-122"/>
            </a:rPr>
            <a:t>月</a:t>
          </a:r>
          <a:endParaRPr lang="zh-CN" altLang="en-US" sz="1100" b="1">
            <a:solidFill>
              <a:schemeClr val="bg1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14</xdr:col>
      <xdr:colOff>550545</xdr:colOff>
      <xdr:row>1</xdr:row>
      <xdr:rowOff>196850</xdr:rowOff>
    </xdr:from>
    <xdr:to>
      <xdr:col>16</xdr:col>
      <xdr:colOff>15240</xdr:colOff>
      <xdr:row>2</xdr:row>
      <xdr:rowOff>146050</xdr:rowOff>
    </xdr:to>
    <xdr:sp>
      <xdr:nvSpPr>
        <xdr:cNvPr id="16" name="12月">
          <a:hlinkClick xmlns:r="http://schemas.openxmlformats.org/officeDocument/2006/relationships" r:id="rId19"/>
        </xdr:cNvPr>
        <xdr:cNvSpPr/>
      </xdr:nvSpPr>
      <xdr:spPr>
        <a:xfrm>
          <a:off x="10587355" y="374650"/>
          <a:ext cx="794385" cy="279400"/>
        </a:xfrm>
        <a:prstGeom prst="roundRect">
          <a:avLst>
            <a:gd name="adj" fmla="val 3704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12</a:t>
          </a:r>
          <a:r>
            <a:rPr lang="zh-CN" altLang="en-US" sz="1100" b="1">
              <a:solidFill>
                <a:srgbClr val="00B0F0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黑体" panose="02010609060101010101" charset="-122"/>
            </a:rPr>
            <a:t>月</a:t>
          </a:r>
          <a:endParaRPr lang="zh-CN" altLang="en-US" b="1">
            <a:solidFill>
              <a:srgbClr val="FFFFFF"/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黑体" panose="02010609060101010101" charset="-122"/>
          </a:endParaRPr>
        </a:p>
      </xdr:txBody>
    </xdr:sp>
    <xdr:clientData/>
  </xdr:twoCellAnchor>
  <xdr:twoCellAnchor>
    <xdr:from>
      <xdr:col>1</xdr:col>
      <xdr:colOff>101600</xdr:colOff>
      <xdr:row>3</xdr:row>
      <xdr:rowOff>6350</xdr:rowOff>
    </xdr:from>
    <xdr:to>
      <xdr:col>11</xdr:col>
      <xdr:colOff>82550</xdr:colOff>
      <xdr:row>7</xdr:row>
      <xdr:rowOff>400050</xdr:rowOff>
    </xdr:to>
    <xdr:graphicFrame>
      <xdr:nvGraphicFramePr>
        <xdr:cNvPr id="17" name="图表 16"/>
        <xdr:cNvGraphicFramePr/>
      </xdr:nvGraphicFramePr>
      <xdr:xfrm>
        <a:off x="392430" y="844550"/>
        <a:ext cx="8438515" cy="2070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3</xdr:row>
      <xdr:rowOff>75565</xdr:rowOff>
    </xdr:from>
    <xdr:to>
      <xdr:col>16</xdr:col>
      <xdr:colOff>57785</xdr:colOff>
      <xdr:row>7</xdr:row>
      <xdr:rowOff>299085</xdr:rowOff>
    </xdr:to>
    <xdr:graphicFrame>
      <xdr:nvGraphicFramePr>
        <xdr:cNvPr id="18" name="图表 17"/>
        <xdr:cNvGraphicFramePr/>
      </xdr:nvGraphicFramePr>
      <xdr:xfrm>
        <a:off x="8792845" y="913765"/>
        <a:ext cx="2631440" cy="18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44450</xdr:colOff>
      <xdr:row>3</xdr:row>
      <xdr:rowOff>38100</xdr:rowOff>
    </xdr:from>
    <xdr:to>
      <xdr:col>2</xdr:col>
      <xdr:colOff>295910</xdr:colOff>
      <xdr:row>3</xdr:row>
      <xdr:rowOff>289560</xdr:rowOff>
    </xdr:to>
    <xdr:pic>
      <xdr:nvPicPr>
        <xdr:cNvPr id="19" name="图片 18" descr="32313534363433323b32313534363431373bc0fbcfa2c7f7cac6"/>
        <xdr:cNvPicPr>
          <a:picLocks noChangeAspect="1"/>
        </xdr:cNvPicPr>
      </xdr:nvPicPr>
      <xdr:blipFill>
        <a:blip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640080" y="876300"/>
          <a:ext cx="251460" cy="251460"/>
        </a:xfrm>
        <a:prstGeom prst="rect">
          <a:avLst/>
        </a:prstGeom>
      </xdr:spPr>
    </xdr:pic>
    <xdr:clientData/>
  </xdr:twoCellAnchor>
  <xdr:twoCellAnchor editAs="oneCell">
    <xdr:from>
      <xdr:col>11</xdr:col>
      <xdr:colOff>139700</xdr:colOff>
      <xdr:row>3</xdr:row>
      <xdr:rowOff>107950</xdr:rowOff>
    </xdr:from>
    <xdr:to>
      <xdr:col>12</xdr:col>
      <xdr:colOff>151765</xdr:colOff>
      <xdr:row>3</xdr:row>
      <xdr:rowOff>323215</xdr:rowOff>
    </xdr:to>
    <xdr:pic>
      <xdr:nvPicPr>
        <xdr:cNvPr id="20" name="图片 19" descr="31393935333133373b31393938323332353bb1eabcc7b0d9b7d6b1c8"/>
        <xdr:cNvPicPr>
          <a:picLocks noChangeAspect="1"/>
        </xdr:cNvPicPr>
      </xdr:nvPicPr>
      <xdr:blipFill>
        <a:blip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88095" y="946150"/>
          <a:ext cx="233680" cy="215265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3</xdr:row>
      <xdr:rowOff>44450</xdr:rowOff>
    </xdr:from>
    <xdr:to>
      <xdr:col>15</xdr:col>
      <xdr:colOff>158115</xdr:colOff>
      <xdr:row>3</xdr:row>
      <xdr:rowOff>336550</xdr:rowOff>
    </xdr:to>
    <xdr:sp>
      <xdr:nvSpPr>
        <xdr:cNvPr id="21" name="文本框 20"/>
        <xdr:cNvSpPr txBox="1"/>
      </xdr:nvSpPr>
      <xdr:spPr>
        <a:xfrm>
          <a:off x="9097010" y="882650"/>
          <a:ext cx="1762760" cy="292100"/>
        </a:xfrm>
        <a:prstGeom prst="rect">
          <a:avLst/>
        </a:prstGeom>
      </xdr:spPr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80C1B2"/>
              </a:solidFill>
              <a:latin typeface="黑体" panose="02010609060101010101" charset="-122"/>
              <a:ea typeface="黑体" panose="02010609060101010101" charset="-122"/>
            </a:rPr>
            <a:t>重要程度占比</a:t>
          </a:r>
          <a:endParaRPr lang="zh-CN" altLang="en-US" sz="1400">
            <a:solidFill>
              <a:srgbClr val="80C1B2"/>
            </a:solidFill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0.0214723926380368</cdr:y>
    </cdr:from>
    <cdr:to>
      <cdr:x>0.0977011494252874</cdr:x>
      <cdr:y>0.131901840490798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44450"/>
          <a:ext cx="755650" cy="2286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cdr:txBody>
    </cdr:sp>
  </cdr:relSizeAnchor>
  <cdr:relSizeAnchor xmlns:cdr="http://schemas.openxmlformats.org/drawingml/2006/chartDrawing">
    <cdr:from>
      <cdr:x>0.0574712643678161</cdr:x>
      <cdr:y>0.00920245398773006</cdr:y>
    </cdr:from>
    <cdr:to>
      <cdr:x>0.266748768472906</cdr:x>
      <cdr:y>0.150306748466258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444500" y="19050"/>
          <a:ext cx="1618615" cy="2921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2C9EC4"/>
              </a:solidFill>
              <a:latin typeface="黑体" panose="02010609060101010101" charset="-122"/>
              <a:ea typeface="黑体" panose="02010609060101010101" charset="-122"/>
            </a:rPr>
            <a:t>每日任务趋势图</a:t>
          </a:r>
          <a:endParaRPr lang="zh-CN" altLang="en-US" sz="1400">
            <a:solidFill>
              <a:srgbClr val="2C9EC4"/>
            </a:solidFill>
            <a:latin typeface="黑体" panose="02010609060101010101" charset="-122"/>
            <a:ea typeface="黑体" panose="02010609060101010101" charset="-122"/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582930</xdr:colOff>
      <xdr:row>2</xdr:row>
      <xdr:rowOff>94615</xdr:rowOff>
    </xdr:from>
    <xdr:to>
      <xdr:col>16</xdr:col>
      <xdr:colOff>403860</xdr:colOff>
      <xdr:row>76</xdr:row>
      <xdr:rowOff>31750</xdr:rowOff>
    </xdr:to>
    <xdr:grpSp>
      <xdr:nvGrpSpPr>
        <xdr:cNvPr id="2" name="组合 1"/>
        <xdr:cNvGrpSpPr/>
      </xdr:nvGrpSpPr>
      <xdr:grpSpPr>
        <a:xfrm>
          <a:off x="1260475" y="437515"/>
          <a:ext cx="9984105" cy="12624435"/>
          <a:chOff x="1870" y="728"/>
          <a:chExt cx="14176" cy="21736"/>
        </a:xfrm>
      </xdr:grpSpPr>
      <xdr:sp>
        <xdr:nvSpPr>
          <xdr:cNvPr id="3" name="矩形 1"/>
          <xdr:cNvSpPr/>
        </xdr:nvSpPr>
        <xdr:spPr>
          <a:xfrm>
            <a:off x="1884" y="728"/>
            <a:ext cx="14162" cy="21736"/>
          </a:xfrm>
          <a:prstGeom prst="rect">
            <a:avLst/>
          </a:prstGeom>
          <a:solidFill>
            <a:schemeClr val="bg1"/>
          </a:solidFill>
          <a:ln>
            <a:noFill/>
          </a:ln>
          <a:effectLst>
            <a:outerShdw blurRad="127000" sx="101000" sy="101000" algn="ctr" rotWithShape="0">
              <a:schemeClr val="bg1">
                <a:lumMod val="75000"/>
                <a:alpha val="30000"/>
              </a:scheme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sp>
      <xdr:grpSp>
        <xdr:nvGrpSpPr>
          <xdr:cNvPr id="4" name="组合 3"/>
          <xdr:cNvGrpSpPr/>
        </xdr:nvGrpSpPr>
        <xdr:grpSpPr>
          <a:xfrm>
            <a:off x="1870" y="1677"/>
            <a:ext cx="7911" cy="18392"/>
            <a:chOff x="1870" y="1678"/>
            <a:chExt cx="7911" cy="18391"/>
          </a:xfrm>
        </xdr:grpSpPr>
        <xdr:grpSp>
          <xdr:nvGrpSpPr>
            <xdr:cNvPr id="5" name="组合 102"/>
            <xdr:cNvGrpSpPr/>
          </xdr:nvGrpSpPr>
          <xdr:grpSpPr>
            <a:xfrm rot="0">
              <a:off x="1870" y="1678"/>
              <a:ext cx="6877" cy="1285"/>
              <a:chOff x="-48" y="701"/>
              <a:chExt cx="6845" cy="1248"/>
            </a:xfrm>
          </xdr:grpSpPr>
          <xdr:sp>
            <xdr:nvSpPr>
              <xdr:cNvPr id="6" name="矩形 5"/>
              <xdr:cNvSpPr/>
            </xdr:nvSpPr>
            <xdr:spPr>
              <a:xfrm>
                <a:off x="-48" y="717"/>
                <a:ext cx="170" cy="737"/>
              </a:xfrm>
              <a:prstGeom prst="rect">
                <a:avLst/>
              </a:prstGeom>
              <a:solidFill>
                <a:srgbClr val="FF283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</xdr:sp>
          <xdr:sp>
            <xdr:nvSpPr>
              <xdr:cNvPr id="7" name="文本框 6"/>
              <xdr:cNvSpPr txBox="1"/>
            </xdr:nvSpPr>
            <xdr:spPr>
              <a:xfrm>
                <a:off x="166" y="701"/>
                <a:ext cx="6631" cy="1036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zh-CN" altLang="en-US" sz="26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表格</a:t>
                </a:r>
                <a:r>
                  <a:rPr lang="en-US" altLang="zh-CN" sz="26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模板使用说明</a:t>
                </a:r>
                <a:endParaRPr lang="en-US" altLang="zh-CN" sz="2600" kern="100"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8" name="文本框 7"/>
              <xdr:cNvSpPr txBox="1"/>
            </xdr:nvSpPr>
            <xdr:spPr>
              <a:xfrm>
                <a:off x="74" y="1481"/>
                <a:ext cx="5912" cy="46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12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（本页为说明页，用户使用模板时可删除本页内容）</a:t>
                </a:r>
                <a:endParaRPr lang="en-US" altLang="zh-CN" sz="12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</xdr:grpSp>
        <xdr:cxnSp>
          <xdr:nvCxnSpPr>
            <xdr:cNvPr id="9" name="直接连接符 8"/>
            <xdr:cNvCxnSpPr/>
          </xdr:nvCxnSpPr>
          <xdr:spPr>
            <a:xfrm>
              <a:off x="9781" y="4247"/>
              <a:ext cx="0" cy="15822"/>
            </a:xfrm>
            <a:prstGeom prst="line">
              <a:avLst/>
            </a:prstGeom>
            <a:ln w="9525">
              <a:solidFill>
                <a:srgbClr val="222222">
                  <a:alpha val="8000"/>
                </a:srgb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41" name="组合 40"/>
            <xdr:cNvGrpSpPr/>
          </xdr:nvGrpSpPr>
          <xdr:grpSpPr>
            <a:xfrm>
              <a:off x="2254" y="3254"/>
              <a:ext cx="6654" cy="11295"/>
              <a:chOff x="2254" y="3254"/>
              <a:chExt cx="6655" cy="11296"/>
            </a:xfrm>
          </xdr:grpSpPr>
          <xdr:grpSp>
            <xdr:nvGrpSpPr>
              <xdr:cNvPr id="42" name="组合 41"/>
              <xdr:cNvGrpSpPr/>
            </xdr:nvGrpSpPr>
            <xdr:grpSpPr>
              <a:xfrm rot="0">
                <a:off x="2254" y="3254"/>
                <a:ext cx="4858" cy="1190"/>
                <a:chOff x="1212" y="2209"/>
                <a:chExt cx="4839" cy="1158"/>
              </a:xfrm>
            </xdr:grpSpPr>
            <xdr:sp>
              <xdr:nvSpPr>
                <xdr:cNvPr id="43" name="文本框 42"/>
                <xdr:cNvSpPr txBox="1"/>
              </xdr:nvSpPr>
              <xdr:spPr>
                <a:xfrm>
                  <a:off x="1212" y="2209"/>
                  <a:ext cx="1555" cy="115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en-US" altLang="zh-CN" sz="3800" b="1" kern="1200">
                      <a:solidFill>
                        <a:srgbClr val="FF283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01</a:t>
                  </a:r>
                  <a:endParaRPr lang="en-US" altLang="zh-CN" sz="3800" b="1" kern="1200">
                    <a:solidFill>
                      <a:srgbClr val="FF283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  <xdr:sp>
              <xdr:nvSpPr>
                <xdr:cNvPr id="44" name="文本框 43"/>
                <xdr:cNvSpPr txBox="1"/>
              </xdr:nvSpPr>
              <xdr:spPr>
                <a:xfrm>
                  <a:off x="2218" y="2404"/>
                  <a:ext cx="3833" cy="731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>
                    <a:buClrTx/>
                    <a:buSzTx/>
                    <a:buFontTx/>
                  </a:pPr>
                  <a:r>
                    <a:rPr lang="en-US" altLang="zh-CN" sz="2200" b="1" kern="1200">
                      <a:solidFill>
                        <a:srgbClr val="22222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基础操作</a:t>
                  </a:r>
                  <a:r>
                    <a:rPr lang="zh-CN" altLang="en-US" sz="2200" b="1" kern="1200">
                      <a:solidFill>
                        <a:srgbClr val="22222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指南</a:t>
                  </a:r>
                  <a:endParaRPr lang="en-US" altLang="zh-CN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</xdr:grpSp>
          <xdr:grpSp>
            <xdr:nvGrpSpPr>
              <xdr:cNvPr id="45" name="组合 44"/>
              <xdr:cNvGrpSpPr/>
            </xdr:nvGrpSpPr>
            <xdr:grpSpPr>
              <a:xfrm>
                <a:off x="2325" y="4668"/>
                <a:ext cx="6584" cy="9882"/>
                <a:chOff x="2325" y="4669"/>
                <a:chExt cx="6585" cy="9882"/>
              </a:xfrm>
            </xdr:grpSpPr>
            <xdr:pic>
              <xdr:nvPicPr>
                <xdr:cNvPr id="46" name="图片 45"/>
                <xdr:cNvPicPr>
                  <a:picLocks noChangeAspect="1"/>
                </xdr:cNvPicPr>
              </xdr:nvPicPr>
              <xdr:blipFill>
                <a:blip r:embed="rId1"/>
                <a:stretch>
                  <a:fillRect/>
                </a:stretch>
              </xdr:blipFill>
              <xdr:spPr>
                <a:xfrm>
                  <a:off x="2413" y="8335"/>
                  <a:ext cx="4845" cy="2023"/>
                </a:xfrm>
                <a:prstGeom prst="rect">
                  <a:avLst/>
                </a:prstGeom>
                <a:noFill/>
                <a:ln w="9525">
                  <a:noFill/>
                </a:ln>
              </xdr:spPr>
            </xdr:pic>
            <xdr:grpSp>
              <xdr:nvGrpSpPr>
                <xdr:cNvPr id="47" name="组合 69"/>
                <xdr:cNvGrpSpPr/>
              </xdr:nvGrpSpPr>
              <xdr:grpSpPr>
                <a:xfrm rot="0">
                  <a:off x="2364" y="4669"/>
                  <a:ext cx="4670" cy="1042"/>
                  <a:chOff x="7139" y="3569"/>
                  <a:chExt cx="4652" cy="1008"/>
                </a:xfrm>
              </xdr:grpSpPr>
              <xdr:sp>
                <xdr:nvSpPr>
                  <xdr:cNvPr id="48" name="文本框 47"/>
                  <xdr:cNvSpPr txBox="1"/>
                </xdr:nvSpPr>
                <xdr:spPr>
                  <a:xfrm>
                    <a:off x="7139" y="3569"/>
                    <a:ext cx="3308" cy="44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/>
                    <a:r>
                      <a:rPr lang="en-US" altLang="zh-CN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· </a:t>
                    </a:r>
                    <a:r>
                      <a:rPr lang="zh-CN" altLang="en-US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如何撤销工作表保护？</a:t>
                    </a:r>
                    <a:endParaRPr lang="en-US" altLang="zh-CN" kern="100"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</xdr:txBody>
              </xdr:sp>
              <xdr:sp>
                <xdr:nvSpPr>
                  <xdr:cNvPr id="49" name="文本框 48"/>
                  <xdr:cNvSpPr txBox="1"/>
                </xdr:nvSpPr>
                <xdr:spPr>
                  <a:xfrm>
                    <a:off x="7197" y="3960"/>
                    <a:ext cx="4594" cy="617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1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选中对应工作表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2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点击：「审阅---撤销工作表」保护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</xdr:txBody>
              </xdr:sp>
            </xdr:grpSp>
            <xdr:grpSp>
              <xdr:nvGrpSpPr>
                <xdr:cNvPr id="50" name="组合 77"/>
                <xdr:cNvGrpSpPr/>
              </xdr:nvGrpSpPr>
              <xdr:grpSpPr>
                <a:xfrm rot="0">
                  <a:off x="2346" y="7455"/>
                  <a:ext cx="5505" cy="1023"/>
                  <a:chOff x="7127" y="5903"/>
                  <a:chExt cx="5482" cy="1014"/>
                </a:xfrm>
              </xdr:grpSpPr>
              <xdr:sp>
                <xdr:nvSpPr>
                  <xdr:cNvPr id="51" name="文本框 50"/>
                  <xdr:cNvSpPr txBox="1"/>
                </xdr:nvSpPr>
                <xdr:spPr>
                  <a:xfrm>
                    <a:off x="7127" y="5903"/>
                    <a:ext cx="2426" cy="438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/>
                    <a:r>
                      <a:rPr lang="en-US" altLang="zh-CN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· </a:t>
                    </a:r>
                    <a:r>
                      <a:rPr lang="zh-CN" altLang="en-US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如何增加行数？</a:t>
                    </a:r>
                    <a:endParaRPr lang="en-US" altLang="zh-CN" kern="100"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</xdr:txBody>
              </xdr:sp>
              <xdr:sp>
                <xdr:nvSpPr>
                  <xdr:cNvPr id="52" name="文本框 51"/>
                  <xdr:cNvSpPr txBox="1"/>
                </xdr:nvSpPr>
                <xdr:spPr>
                  <a:xfrm>
                    <a:off x="7197" y="6292"/>
                    <a:ext cx="5412" cy="625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1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、选中最后一行，鼠标放在选中区域右下角。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2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、当鼠标箭头变成黑色十字形时，点击鼠标左键下拉即可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</xdr:txBody>
              </xdr:sp>
            </xdr:grpSp>
            <xdr:pic>
              <xdr:nvPicPr>
                <xdr:cNvPr id="53" name="图片 52" descr="WPS图片编辑4"/>
                <xdr:cNvPicPr>
                  <a:picLocks noChangeAspect="1"/>
                </xdr:cNvPicPr>
              </xdr:nvPicPr>
              <xdr:blipFill>
                <a:blip r:embed="rId2"/>
                <a:stretch>
                  <a:fillRect/>
                </a:stretch>
              </xdr:blipFill>
              <xdr:spPr>
                <a:xfrm>
                  <a:off x="2539" y="5802"/>
                  <a:ext cx="6371" cy="1143"/>
                </a:xfrm>
                <a:prstGeom prst="rect">
                  <a:avLst/>
                </a:prstGeom>
                <a:effectLst>
                  <a:outerShdw blurRad="38100" sx="101000" sy="101000" algn="ctr" rotWithShape="0">
                    <a:schemeClr val="bg1">
                      <a:lumMod val="75000"/>
                      <a:alpha val="40000"/>
                    </a:schemeClr>
                  </a:outerShdw>
                </a:effectLst>
              </xdr:spPr>
            </xdr:pic>
            <xdr:grpSp>
              <xdr:nvGrpSpPr>
                <xdr:cNvPr id="54" name="组合 77"/>
                <xdr:cNvGrpSpPr/>
              </xdr:nvGrpSpPr>
              <xdr:grpSpPr>
                <a:xfrm rot="0">
                  <a:off x="2361" y="10512"/>
                  <a:ext cx="4673" cy="1270"/>
                  <a:chOff x="7137" y="5903"/>
                  <a:chExt cx="4653" cy="1232"/>
                </a:xfrm>
              </xdr:grpSpPr>
              <xdr:sp>
                <xdr:nvSpPr>
                  <xdr:cNvPr id="55" name="文本框 54"/>
                  <xdr:cNvSpPr txBox="1"/>
                </xdr:nvSpPr>
                <xdr:spPr>
                  <a:xfrm>
                    <a:off x="7137" y="5903"/>
                    <a:ext cx="4409" cy="457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/>
                    <a:r>
                      <a:rPr lang="en-US" altLang="zh-CN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· </a:t>
                    </a:r>
                    <a:r>
                      <a:rPr lang="zh-CN" altLang="en-US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文档介绍</a:t>
                    </a:r>
                    <a:endParaRPr lang="en-US" altLang="zh-CN" kern="100"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</xdr:txBody>
              </xdr:sp>
              <xdr:sp>
                <xdr:nvSpPr>
                  <xdr:cNvPr id="56" name="文本框 55"/>
                  <xdr:cNvSpPr txBox="1"/>
                </xdr:nvSpPr>
                <xdr:spPr>
                  <a:xfrm>
                    <a:off x="7197" y="6234"/>
                    <a:ext cx="4593" cy="90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1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、本文档用于管理工作任务，每月建立登记表，通过一站式目录实现综合管理。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2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、本文档可实现对工作任务的智能搜索和统计分析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</xdr:txBody>
              </xdr:sp>
            </xdr:grpSp>
            <xdr:grpSp>
              <xdr:nvGrpSpPr>
                <xdr:cNvPr id="57" name="组合 77"/>
                <xdr:cNvGrpSpPr/>
              </xdr:nvGrpSpPr>
              <xdr:grpSpPr>
                <a:xfrm rot="0">
                  <a:off x="2325" y="12310"/>
                  <a:ext cx="4759" cy="2241"/>
                  <a:chOff x="7102" y="2691"/>
                  <a:chExt cx="4739" cy="2189"/>
                </a:xfrm>
              </xdr:grpSpPr>
              <xdr:sp>
                <xdr:nvSpPr>
                  <xdr:cNvPr id="58" name="文本框 57"/>
                  <xdr:cNvSpPr txBox="1"/>
                </xdr:nvSpPr>
                <xdr:spPr>
                  <a:xfrm>
                    <a:off x="7102" y="2691"/>
                    <a:ext cx="4244" cy="460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/>
                    <a:r>
                      <a:rPr lang="en-US" altLang="zh-CN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· </a:t>
                    </a:r>
                    <a:r>
                      <a:rPr lang="zh-CN" altLang="en-US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每月工作任务登记。</a:t>
                    </a:r>
                    <a:endParaRPr lang="en-US" altLang="zh-CN" kern="100"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</xdr:txBody>
              </xdr:sp>
              <xdr:sp>
                <xdr:nvSpPr>
                  <xdr:cNvPr id="59" name="文本框 58"/>
                  <xdr:cNvSpPr txBox="1"/>
                </xdr:nvSpPr>
                <xdr:spPr>
                  <a:xfrm>
                    <a:off x="7251" y="3087"/>
                    <a:ext cx="4590" cy="1793"/>
                  </a:xfrm>
                  <a:prstGeom prst="rect">
                    <a:avLst/>
                  </a:prstGeom>
                  <a:noFill/>
                </xdr:spPr>
                <xdr:txBody>
                  <a:bodyPr wrap="square" rtlCol="0"/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1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、在【首页】点击相应月份，自动跳转到相应月份。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2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、在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“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工作任务列表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”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填写相应工作任务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3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、按要求填写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“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日期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”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“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负责人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”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“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工作任务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”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“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重要程度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”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“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任务类别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”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“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任务时长</a:t>
                    </a: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”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。</a:t>
                    </a:r>
                    <a:endParaRPr lang="zh-CN" altLang="en-US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  <a:p>
                    <a:pPr marL="0" algn="l" eaLnBrk="1" fontAlgn="t">
                      <a:lnSpc>
                        <a:spcPct val="100000"/>
                      </a:lnSpc>
                    </a:pPr>
                    <a:r>
                      <a:rPr lang="en-US" altLang="zh-CN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4</a:t>
                    </a:r>
                    <a:r>
                      <a:rPr lang="zh-CN" altLang="en-US" sz="900" kern="1200">
                        <a:solidFill>
                          <a:srgbClr val="222222">
                            <a:alpha val="60000"/>
                          </a:srgbClr>
                        </a:solidFill>
                        <a:latin typeface="黑体" panose="02010609060101010101" charset="-122"/>
                        <a:ea typeface="黑体" panose="02010609060101010101" charset="-122"/>
                        <a:cs typeface="黑体" panose="02010609060101010101" charset="-122"/>
                        <a:sym typeface="Times New Roman" panose="02020603050405020304" pitchFamily="12"/>
                      </a:rPr>
                      <a:t>、系统会自动计算每日工作项目数和任务时长，自动形成图表，自动比较不同重要程度的任务。</a:t>
                    </a:r>
                    <a:endPara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Times New Roman" panose="02020603050405020304" pitchFamily="12"/>
                    </a:endParaRPr>
                  </a:p>
                </xdr:txBody>
              </xdr:sp>
            </xdr:grpSp>
          </xdr:grpSp>
        </xdr:grpSp>
      </xdr:grpSp>
    </xdr:grpSp>
    <xdr:clientData/>
  </xdr:twoCellAnchor>
  <xdr:twoCellAnchor editAs="absolute">
    <xdr:from>
      <xdr:col>0</xdr:col>
      <xdr:colOff>233680</xdr:colOff>
      <xdr:row>0</xdr:row>
      <xdr:rowOff>159385</xdr:rowOff>
    </xdr:from>
    <xdr:to>
      <xdr:col>1</xdr:col>
      <xdr:colOff>275590</xdr:colOff>
      <xdr:row>2</xdr:row>
      <xdr:rowOff>32385</xdr:rowOff>
    </xdr:to>
    <xdr:sp>
      <xdr:nvSpPr>
        <xdr:cNvPr id="60" name="圆角矩形 59">
          <a:hlinkClick xmlns:r="http://schemas.openxmlformats.org/officeDocument/2006/relationships" r:id="rId3"/>
        </xdr:cNvPr>
        <xdr:cNvSpPr/>
      </xdr:nvSpPr>
      <xdr:spPr>
        <a:xfrm>
          <a:off x="233680" y="159385"/>
          <a:ext cx="719455" cy="2159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黑体" panose="02010609060101010101" charset="-122"/>
              <a:ea typeface="黑体" panose="02010609060101010101" charset="-122"/>
            </a:rPr>
            <a:t>首页</a:t>
          </a:r>
          <a:endParaRPr lang="zh-CN" altLang="en-US" sz="1100">
            <a:latin typeface="黑体" panose="02010609060101010101" charset="-122"/>
            <a:ea typeface="黑体" panose="02010609060101010101" charset="-122"/>
          </a:endParaRPr>
        </a:p>
      </xdr:txBody>
    </xdr:sp>
    <xdr:clientData/>
  </xdr:twoCellAnchor>
  <xdr:twoCellAnchor>
    <xdr:from>
      <xdr:col>2</xdr:col>
      <xdr:colOff>287020</xdr:colOff>
      <xdr:row>50</xdr:row>
      <xdr:rowOff>18415</xdr:rowOff>
    </xdr:from>
    <xdr:to>
      <xdr:col>6</xdr:col>
      <xdr:colOff>577215</xdr:colOff>
      <xdr:row>51</xdr:row>
      <xdr:rowOff>120650</xdr:rowOff>
    </xdr:to>
    <xdr:sp>
      <xdr:nvSpPr>
        <xdr:cNvPr id="29" name="文本框 28"/>
        <xdr:cNvSpPr txBox="1"/>
      </xdr:nvSpPr>
      <xdr:spPr>
        <a:xfrm>
          <a:off x="1642110" y="8590915"/>
          <a:ext cx="3000375" cy="2736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algn="l" eaLnBrk="1"/>
          <a:r>
            <a:rPr lang="en-US" altLang="zh-CN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· </a:t>
          </a:r>
          <a:r>
            <a:rPr lang="zh-CN" altLang="en-US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任务搜索。</a:t>
          </a:r>
          <a:endParaRPr lang="en-US" altLang="zh-CN" kern="100"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</xdr:txBody>
    </xdr:sp>
    <xdr:clientData/>
  </xdr:twoCellAnchor>
  <xdr:twoCellAnchor>
    <xdr:from>
      <xdr:col>2</xdr:col>
      <xdr:colOff>367030</xdr:colOff>
      <xdr:row>51</xdr:row>
      <xdr:rowOff>82550</xdr:rowOff>
    </xdr:from>
    <xdr:to>
      <xdr:col>7</xdr:col>
      <xdr:colOff>224790</xdr:colOff>
      <xdr:row>57</xdr:row>
      <xdr:rowOff>119380</xdr:rowOff>
    </xdr:to>
    <xdr:sp>
      <xdr:nvSpPr>
        <xdr:cNvPr id="30" name="文本框 29"/>
        <xdr:cNvSpPr txBox="1"/>
      </xdr:nvSpPr>
      <xdr:spPr>
        <a:xfrm>
          <a:off x="1722120" y="8826500"/>
          <a:ext cx="3245485" cy="1065530"/>
        </a:xfrm>
        <a:prstGeom prst="rect">
          <a:avLst/>
        </a:prstGeom>
        <a:noFill/>
      </xdr:spPr>
      <xdr:txBody>
        <a:bodyPr wrap="square" rtlCol="0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algn="l" eaLnBrk="1" fontAlgn="t">
            <a:lnSpc>
              <a:spcPct val="100000"/>
            </a:lnSpc>
          </a:pPr>
          <a:r>
            <a: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1</a:t>
          </a:r>
          <a:r>
            <a: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、在【首页】点击</a:t>
          </a:r>
          <a:r>
            <a: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“</a:t>
          </a:r>
          <a:r>
            <a: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任务搜索</a:t>
          </a:r>
          <a:r>
            <a: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”</a:t>
          </a:r>
          <a:r>
            <a: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进入【任务搜索】。</a:t>
          </a:r>
          <a:endParaRPr lang="zh-CN" altLang="en-US" sz="900" kern="12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  <a:p>
          <a:pPr marL="0" algn="l" eaLnBrk="1" fontAlgn="t">
            <a:lnSpc>
              <a:spcPct val="100000"/>
            </a:lnSpc>
          </a:pPr>
          <a:r>
            <a: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2</a:t>
          </a:r>
          <a:r>
            <a: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、在</a:t>
          </a:r>
          <a:r>
            <a: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“</a:t>
          </a:r>
          <a:r>
            <a: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文本框</a:t>
          </a:r>
          <a:r>
            <a: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”</a:t>
          </a:r>
          <a:r>
            <a: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中输入任务关键词，下方会自动显示符合要求的内容。</a:t>
          </a:r>
          <a:endParaRPr lang="zh-CN" altLang="en-US" sz="900" kern="12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  <a:p>
          <a:pPr marL="0" algn="l" eaLnBrk="1" fontAlgn="t">
            <a:lnSpc>
              <a:spcPct val="100000"/>
            </a:lnSpc>
          </a:pPr>
          <a:r>
            <a: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3</a:t>
          </a:r>
          <a:r>
            <a: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、调节微调项以换页，注意要页码是否在第一页，否则，当搜索内容只有一页时，将不会显示内容。</a:t>
          </a:r>
          <a:endParaRPr lang="en-US" altLang="zh-CN" sz="900" kern="12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C3:F7"/>
  <sheetViews>
    <sheetView showGridLines="0" workbookViewId="0">
      <selection activeCell="Q21" sqref="Q21"/>
    </sheetView>
  </sheetViews>
  <sheetFormatPr defaultColWidth="8.725" defaultRowHeight="13.5" outlineLevelRow="6" outlineLevelCol="5"/>
  <sheetData>
    <row r="3" spans="3:4">
      <c r="C3">
        <f ca="1">SUM(搜索辅助!$D$2:$D$13)</f>
        <v>72</v>
      </c>
      <c r="D3">
        <f ca="1">SUM(OFFSET(搜索辅助!$M$1,1,,$C$3,1))</f>
        <v>180</v>
      </c>
    </row>
    <row r="4" spans="3:6">
      <c r="C4" t="str">
        <f>设置!F3</f>
        <v>稻小壳1</v>
      </c>
      <c r="D4" t="str">
        <f>设置!F4</f>
        <v>集团跑办</v>
      </c>
      <c r="E4" s="44" t="s">
        <v>0</v>
      </c>
      <c r="F4">
        <f ca="1">COUNTIF(搜索辅助!$K:$K,E4)</f>
        <v>24</v>
      </c>
    </row>
    <row r="5" spans="3:6">
      <c r="C5">
        <f ca="1">COUNTIF(搜索辅助!$I:$I,C4)</f>
        <v>12</v>
      </c>
      <c r="D5">
        <f ca="1">COUNTIF(搜索辅助!$K:$K,D4)</f>
        <v>12</v>
      </c>
      <c r="E5" s="44" t="s">
        <v>1</v>
      </c>
      <c r="F5">
        <f ca="1">COUNTIF(搜索辅助!$K:$K,E5)</f>
        <v>24</v>
      </c>
    </row>
    <row r="6" spans="5:6">
      <c r="E6" s="44" t="s">
        <v>2</v>
      </c>
      <c r="F6">
        <f ca="1">COUNTIF(搜索辅助!$K:$K,E6)</f>
        <v>12</v>
      </c>
    </row>
    <row r="7" spans="5:6">
      <c r="E7" s="44" t="s">
        <v>3</v>
      </c>
      <c r="F7">
        <f ca="1">COUNTIF(搜索辅助!$K:$K,E7)</f>
        <v>12</v>
      </c>
    </row>
  </sheetData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Q252"/>
  <sheetViews>
    <sheetView showGridLines="0" workbookViewId="0">
      <selection activeCell="N3" sqref="N3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1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44562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44562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44562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44563</v>
      </c>
      <c r="O13" s="17">
        <f t="shared" ref="O13:O42" si="0">COUNTIF($D:$D,$N13)</f>
        <v>1</v>
      </c>
      <c r="P13" s="17">
        <f t="shared" ref="P13:P42" si="1"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44562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44564</v>
      </c>
      <c r="O14" s="17">
        <f t="shared" si="0"/>
        <v>1</v>
      </c>
      <c r="P14" s="17">
        <f t="shared" si="1"/>
        <v>4</v>
      </c>
      <c r="Q14" s="6"/>
    </row>
    <row r="15" customHeight="1" spans="2:17">
      <c r="B15" s="6"/>
      <c r="C15" s="9">
        <v>4</v>
      </c>
      <c r="D15" s="10">
        <f>DATE(设置!$B$3,$A$1,ROW(A2))</f>
        <v>44563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44565</v>
      </c>
      <c r="O15" s="17">
        <f t="shared" si="0"/>
        <v>1</v>
      </c>
      <c r="P15" s="17">
        <f t="shared" si="1"/>
        <v>1</v>
      </c>
      <c r="Q15" s="6"/>
    </row>
    <row r="16" customHeight="1" spans="2:17">
      <c r="B16" s="6"/>
      <c r="C16" s="9">
        <v>5</v>
      </c>
      <c r="D16" s="10">
        <f>DATE(设置!$B$3,$A$1,ROW(A3))</f>
        <v>44564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44566</v>
      </c>
      <c r="O16" s="17">
        <f t="shared" si="0"/>
        <v>0</v>
      </c>
      <c r="P16" s="17">
        <f t="shared" si="1"/>
        <v>0</v>
      </c>
      <c r="Q16" s="6"/>
    </row>
    <row r="17" customHeight="1" spans="2:17">
      <c r="B17" s="6"/>
      <c r="C17" s="9">
        <v>6</v>
      </c>
      <c r="D17" s="10">
        <f>DATE(设置!$B$3,$A$1,ROW(A4))</f>
        <v>44565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44567</v>
      </c>
      <c r="O17" s="17">
        <f t="shared" si="0"/>
        <v>0</v>
      </c>
      <c r="P17" s="17">
        <f t="shared" si="1"/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44568</v>
      </c>
      <c r="O18" s="17">
        <f t="shared" si="0"/>
        <v>0</v>
      </c>
      <c r="P18" s="17">
        <f t="shared" si="1"/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44569</v>
      </c>
      <c r="O19" s="17">
        <f t="shared" si="0"/>
        <v>0</v>
      </c>
      <c r="P19" s="17">
        <f t="shared" si="1"/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44570</v>
      </c>
      <c r="O20" s="17">
        <f t="shared" si="0"/>
        <v>0</v>
      </c>
      <c r="P20" s="17">
        <f t="shared" si="1"/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44571</v>
      </c>
      <c r="O21" s="17">
        <f t="shared" si="0"/>
        <v>0</v>
      </c>
      <c r="P21" s="17">
        <f t="shared" si="1"/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44572</v>
      </c>
      <c r="O22" s="17">
        <f t="shared" si="0"/>
        <v>0</v>
      </c>
      <c r="P22" s="17">
        <f t="shared" si="1"/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44573</v>
      </c>
      <c r="O23" s="17">
        <f t="shared" si="0"/>
        <v>0</v>
      </c>
      <c r="P23" s="17">
        <f t="shared" si="1"/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44574</v>
      </c>
      <c r="O24" s="17">
        <f t="shared" si="0"/>
        <v>0</v>
      </c>
      <c r="P24" s="17">
        <f t="shared" si="1"/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44575</v>
      </c>
      <c r="O25" s="17">
        <f t="shared" si="0"/>
        <v>0</v>
      </c>
      <c r="P25" s="17">
        <f t="shared" si="1"/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44576</v>
      </c>
      <c r="O26" s="17">
        <f t="shared" si="0"/>
        <v>0</v>
      </c>
      <c r="P26" s="17">
        <f t="shared" si="1"/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44577</v>
      </c>
      <c r="O27" s="17">
        <f t="shared" si="0"/>
        <v>0</v>
      </c>
      <c r="P27" s="17">
        <f t="shared" si="1"/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44578</v>
      </c>
      <c r="O28" s="17">
        <f t="shared" si="0"/>
        <v>0</v>
      </c>
      <c r="P28" s="17">
        <f t="shared" si="1"/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44579</v>
      </c>
      <c r="O29" s="17">
        <f t="shared" si="0"/>
        <v>0</v>
      </c>
      <c r="P29" s="17">
        <f t="shared" si="1"/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44580</v>
      </c>
      <c r="O30" s="17">
        <f t="shared" si="0"/>
        <v>0</v>
      </c>
      <c r="P30" s="17">
        <f t="shared" si="1"/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44581</v>
      </c>
      <c r="O31" s="17">
        <f t="shared" si="0"/>
        <v>0</v>
      </c>
      <c r="P31" s="17">
        <f t="shared" si="1"/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44582</v>
      </c>
      <c r="O32" s="17">
        <f t="shared" si="0"/>
        <v>0</v>
      </c>
      <c r="P32" s="17">
        <f t="shared" si="1"/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44583</v>
      </c>
      <c r="O33" s="17">
        <f t="shared" si="0"/>
        <v>0</v>
      </c>
      <c r="P33" s="17">
        <f t="shared" si="1"/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44584</v>
      </c>
      <c r="O34" s="17">
        <f t="shared" si="0"/>
        <v>0</v>
      </c>
      <c r="P34" s="17">
        <f t="shared" si="1"/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44585</v>
      </c>
      <c r="O35" s="17">
        <f t="shared" si="0"/>
        <v>0</v>
      </c>
      <c r="P35" s="17">
        <f t="shared" si="1"/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44586</v>
      </c>
      <c r="O36" s="17">
        <f t="shared" si="0"/>
        <v>0</v>
      </c>
      <c r="P36" s="17">
        <f t="shared" si="1"/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44587</v>
      </c>
      <c r="O37" s="17">
        <f t="shared" si="0"/>
        <v>0</v>
      </c>
      <c r="P37" s="17">
        <f t="shared" si="1"/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44588</v>
      </c>
      <c r="O38" s="17">
        <f t="shared" si="0"/>
        <v>0</v>
      </c>
      <c r="P38" s="17">
        <f t="shared" si="1"/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44589</v>
      </c>
      <c r="O39" s="17">
        <f t="shared" si="0"/>
        <v>0</v>
      </c>
      <c r="P39" s="17">
        <f t="shared" si="1"/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44590</v>
      </c>
      <c r="O40" s="17">
        <f t="shared" si="0"/>
        <v>0</v>
      </c>
      <c r="P40" s="17">
        <f t="shared" si="1"/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44591</v>
      </c>
      <c r="O41" s="17">
        <f t="shared" si="0"/>
        <v>0</v>
      </c>
      <c r="P41" s="17">
        <f t="shared" si="1"/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44592</v>
      </c>
      <c r="O42" s="17">
        <f t="shared" si="0"/>
        <v>0</v>
      </c>
      <c r="P42" s="17">
        <f t="shared" si="1"/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1:N28"/>
  <sheetViews>
    <sheetView showGridLines="0" workbookViewId="0">
      <selection activeCell="N11" sqref="N11"/>
    </sheetView>
  </sheetViews>
  <sheetFormatPr defaultColWidth="8.725" defaultRowHeight="13.5"/>
  <cols>
    <col min="3" max="3" width="3.54166666666667" customWidth="1"/>
    <col min="4" max="4" width="7.25833333333333" customWidth="1"/>
    <col min="5" max="5" width="10.625" customWidth="1"/>
    <col min="6" max="6" width="9.875" customWidth="1"/>
    <col min="7" max="7" width="7.25833333333333" customWidth="1"/>
    <col min="9" max="9" width="9.81666666666667" customWidth="1"/>
    <col min="13" max="13" width="4.5" customWidth="1"/>
    <col min="14" max="14" width="11" customWidth="1"/>
  </cols>
  <sheetData>
    <row r="1" ht="34" customHeight="1" spans="4:4">
      <c r="D1" s="41" t="s">
        <v>33</v>
      </c>
    </row>
    <row r="2" ht="24" customHeight="1" spans="2:14">
      <c r="B2" s="42" t="s">
        <v>34</v>
      </c>
      <c r="C2" s="43"/>
      <c r="D2" s="42" t="s">
        <v>35</v>
      </c>
      <c r="E2" s="42"/>
      <c r="F2" s="42"/>
      <c r="G2" s="43"/>
      <c r="H2" s="42" t="s">
        <v>11</v>
      </c>
      <c r="I2" s="42" t="s">
        <v>13</v>
      </c>
      <c r="J2" s="42" t="s">
        <v>14</v>
      </c>
      <c r="K2" s="42" t="s">
        <v>36</v>
      </c>
      <c r="L2" s="42" t="s">
        <v>37</v>
      </c>
      <c r="N2" s="42" t="s">
        <v>38</v>
      </c>
    </row>
    <row r="3" ht="24" customHeight="1" spans="2:14">
      <c r="B3" s="44">
        <v>2022</v>
      </c>
      <c r="D3" s="44" t="s">
        <v>39</v>
      </c>
      <c r="E3" s="44" t="s">
        <v>11</v>
      </c>
      <c r="F3" s="44" t="s">
        <v>20</v>
      </c>
      <c r="H3" s="44" t="s">
        <v>20</v>
      </c>
      <c r="I3" s="44" t="s">
        <v>0</v>
      </c>
      <c r="J3" s="44" t="s">
        <v>4</v>
      </c>
      <c r="K3" s="46">
        <v>1</v>
      </c>
      <c r="L3" s="44" t="s">
        <v>40</v>
      </c>
      <c r="N3" s="44" t="s">
        <v>11</v>
      </c>
    </row>
    <row r="4" ht="24" customHeight="1" spans="2:14">
      <c r="B4" s="24"/>
      <c r="D4" s="44" t="s">
        <v>41</v>
      </c>
      <c r="E4" s="44" t="s">
        <v>13</v>
      </c>
      <c r="F4" s="44" t="s">
        <v>2</v>
      </c>
      <c r="H4" s="44" t="s">
        <v>22</v>
      </c>
      <c r="I4" s="44" t="s">
        <v>1</v>
      </c>
      <c r="J4" s="44" t="s">
        <v>5</v>
      </c>
      <c r="K4" s="46">
        <v>2</v>
      </c>
      <c r="L4" s="44" t="s">
        <v>19</v>
      </c>
      <c r="N4" s="44" t="s">
        <v>12</v>
      </c>
    </row>
    <row r="5" ht="24" customHeight="1" spans="2:14">
      <c r="B5" s="24"/>
      <c r="D5" s="44"/>
      <c r="E5" s="44"/>
      <c r="F5" s="44"/>
      <c r="H5" s="44" t="s">
        <v>24</v>
      </c>
      <c r="I5" s="44" t="s">
        <v>2</v>
      </c>
      <c r="J5" s="44" t="s">
        <v>6</v>
      </c>
      <c r="K5" s="46">
        <v>3</v>
      </c>
      <c r="L5" s="44"/>
      <c r="N5" s="44" t="s">
        <v>13</v>
      </c>
    </row>
    <row r="6" ht="24" customHeight="1" spans="2:14">
      <c r="B6" s="24"/>
      <c r="D6" s="44"/>
      <c r="E6" s="44"/>
      <c r="F6" s="44"/>
      <c r="H6" s="44" t="s">
        <v>26</v>
      </c>
      <c r="I6" s="44" t="s">
        <v>3</v>
      </c>
      <c r="J6" s="44"/>
      <c r="K6" s="46">
        <v>4</v>
      </c>
      <c r="L6" s="44"/>
      <c r="N6" s="44" t="s">
        <v>14</v>
      </c>
    </row>
    <row r="7" ht="24" customHeight="1" spans="8:14">
      <c r="H7" s="44" t="s">
        <v>28</v>
      </c>
      <c r="I7" s="44"/>
      <c r="J7" s="44"/>
      <c r="K7" s="46">
        <v>5</v>
      </c>
      <c r="L7" s="44"/>
      <c r="N7" s="44"/>
    </row>
    <row r="8" ht="24" customHeight="1" spans="8:14">
      <c r="H8" s="44" t="s">
        <v>30</v>
      </c>
      <c r="I8" s="44"/>
      <c r="J8" s="44"/>
      <c r="K8" s="46">
        <v>6</v>
      </c>
      <c r="L8" s="44"/>
      <c r="N8" s="44"/>
    </row>
    <row r="9" ht="24" customHeight="1" spans="8:14">
      <c r="H9" s="44" t="s">
        <v>42</v>
      </c>
      <c r="I9" s="44"/>
      <c r="J9" s="44"/>
      <c r="K9" s="46">
        <v>7</v>
      </c>
      <c r="L9" s="44"/>
      <c r="N9" s="44"/>
    </row>
    <row r="10" ht="24" customHeight="1" spans="8:14">
      <c r="H10" s="45"/>
      <c r="I10" s="45"/>
      <c r="J10" s="45"/>
      <c r="K10" s="47">
        <v>8</v>
      </c>
      <c r="L10" s="45"/>
      <c r="N10" s="45"/>
    </row>
    <row r="11" ht="24" customHeight="1" spans="8:14">
      <c r="H11" s="45"/>
      <c r="I11" s="45"/>
      <c r="J11" s="45"/>
      <c r="K11" s="47">
        <v>9</v>
      </c>
      <c r="L11" s="45"/>
      <c r="N11" s="45"/>
    </row>
    <row r="12" ht="24" customHeight="1" spans="8:14">
      <c r="H12" s="45"/>
      <c r="I12" s="45"/>
      <c r="J12" s="45"/>
      <c r="K12" s="47">
        <v>10</v>
      </c>
      <c r="L12" s="45"/>
      <c r="N12" s="45"/>
    </row>
    <row r="13" ht="24" customHeight="1" spans="8:14">
      <c r="H13" s="45"/>
      <c r="I13" s="45"/>
      <c r="J13" s="45"/>
      <c r="K13" s="47">
        <v>11</v>
      </c>
      <c r="L13" s="45"/>
      <c r="N13" s="45"/>
    </row>
    <row r="14" ht="24" customHeight="1" spans="8:14">
      <c r="H14" s="45"/>
      <c r="I14" s="45"/>
      <c r="J14" s="45"/>
      <c r="K14" s="47">
        <v>12</v>
      </c>
      <c r="L14" s="45"/>
      <c r="N14" s="45"/>
    </row>
    <row r="15" ht="27" customHeight="1" spans="8:14">
      <c r="H15" s="45"/>
      <c r="I15" s="45"/>
      <c r="J15" s="45"/>
      <c r="K15" s="47" t="s">
        <v>43</v>
      </c>
      <c r="L15" s="45"/>
      <c r="N15" s="45"/>
    </row>
    <row r="16" ht="19" customHeight="1" spans="8:12">
      <c r="H16" s="19"/>
      <c r="I16" s="19"/>
      <c r="J16" s="19"/>
      <c r="K16" s="19"/>
      <c r="L16" s="19"/>
    </row>
    <row r="17" ht="19" customHeight="1" spans="8:12">
      <c r="H17" s="19"/>
      <c r="I17" s="19"/>
      <c r="J17" s="19"/>
      <c r="K17" s="19"/>
      <c r="L17" s="19"/>
    </row>
    <row r="18" ht="19" customHeight="1" spans="8:12">
      <c r="H18" s="19"/>
      <c r="I18" s="19"/>
      <c r="J18" s="19"/>
      <c r="K18" s="19"/>
      <c r="L18" s="19"/>
    </row>
    <row r="19" ht="19" customHeight="1" spans="8:12">
      <c r="H19" s="19"/>
      <c r="I19" s="19"/>
      <c r="J19" s="19"/>
      <c r="K19" s="19"/>
      <c r="L19" s="19"/>
    </row>
    <row r="20" ht="19" customHeight="1" spans="8:12">
      <c r="H20" s="19"/>
      <c r="I20" s="19"/>
      <c r="J20" s="19"/>
      <c r="K20" s="19"/>
      <c r="L20" s="19"/>
    </row>
    <row r="21" ht="19" customHeight="1" spans="8:12">
      <c r="H21" s="19"/>
      <c r="I21" s="19"/>
      <c r="J21" s="19"/>
      <c r="K21" s="19"/>
      <c r="L21" s="19"/>
    </row>
    <row r="22" spans="8:12">
      <c r="H22" s="19"/>
      <c r="I22" s="19"/>
      <c r="J22" s="19"/>
      <c r="K22" s="19"/>
      <c r="L22" s="19"/>
    </row>
    <row r="23" spans="8:12">
      <c r="H23" s="19"/>
      <c r="I23" s="19"/>
      <c r="J23" s="19"/>
      <c r="K23" s="19"/>
      <c r="L23" s="19"/>
    </row>
    <row r="24" spans="8:12">
      <c r="H24" s="19"/>
      <c r="I24" s="19"/>
      <c r="J24" s="19"/>
      <c r="K24" s="19"/>
      <c r="L24" s="19"/>
    </row>
    <row r="25" spans="8:12">
      <c r="H25" s="19"/>
      <c r="I25" s="19"/>
      <c r="J25" s="19"/>
      <c r="K25" s="19"/>
      <c r="L25" s="19"/>
    </row>
    <row r="26" spans="8:12">
      <c r="H26" s="19"/>
      <c r="I26" s="19"/>
      <c r="J26" s="19"/>
      <c r="K26" s="19"/>
      <c r="L26" s="19"/>
    </row>
    <row r="27" spans="8:12">
      <c r="H27" s="19"/>
      <c r="I27" s="19"/>
      <c r="J27" s="19"/>
      <c r="K27" s="19"/>
      <c r="L27" s="19"/>
    </row>
    <row r="28" spans="8:12">
      <c r="H28" s="19"/>
      <c r="I28" s="19"/>
      <c r="J28" s="19"/>
      <c r="K28" s="19"/>
      <c r="L28" s="19"/>
    </row>
  </sheetData>
  <mergeCells count="1">
    <mergeCell ref="D2:F2"/>
  </mergeCells>
  <dataValidations count="2">
    <dataValidation type="list" allowBlank="1" showInputMessage="1" showErrorMessage="1" sqref="F3">
      <formula1>OFFSET($H$2,1,,COUNTA($H$3:$H$100),1)</formula1>
    </dataValidation>
    <dataValidation type="list" allowBlank="1" showInputMessage="1" showErrorMessage="1" sqref="F4">
      <formula1>OFFSET($I$2,1,,COUNTA($I$3:$I$100),1)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M36"/>
  <sheetViews>
    <sheetView showGridLines="0" workbookViewId="0">
      <selection activeCell="N24" sqref="N24"/>
    </sheetView>
  </sheetViews>
  <sheetFormatPr defaultColWidth="8.725" defaultRowHeight="20" customHeight="1"/>
  <cols>
    <col min="1" max="1" width="3.81666666666667" style="3" customWidth="1"/>
    <col min="2" max="2" width="3.45833333333333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10.125" style="3"/>
    <col min="11" max="11" width="3.63333333333333" style="3" customWidth="1"/>
    <col min="12" max="12" width="4.875" style="3" customWidth="1"/>
    <col min="13" max="16384" width="8.725" style="3"/>
  </cols>
  <sheetData>
    <row r="1" ht="14" customHeight="1" spans="1:1">
      <c r="A1" s="4">
        <v>12</v>
      </c>
    </row>
    <row r="2" ht="26" customHeight="1" spans="2:11">
      <c r="B2" s="5"/>
      <c r="C2" s="5"/>
      <c r="D2" s="5"/>
      <c r="E2" s="5"/>
      <c r="F2" s="5"/>
      <c r="G2" s="5"/>
      <c r="H2" s="5"/>
      <c r="I2" s="5"/>
      <c r="J2" s="5"/>
      <c r="K2" s="5"/>
    </row>
    <row r="3" ht="26" customHeight="1" spans="2:11">
      <c r="B3" s="5"/>
      <c r="C3" s="5"/>
      <c r="D3" s="5"/>
      <c r="E3" s="5"/>
      <c r="F3" s="5"/>
      <c r="G3" s="5"/>
      <c r="H3" s="5"/>
      <c r="I3" s="5"/>
      <c r="J3" s="5"/>
      <c r="K3" s="5"/>
    </row>
    <row r="4" ht="18" customHeight="1" spans="2:13">
      <c r="B4" s="6"/>
      <c r="C4" s="6"/>
      <c r="D4" s="6"/>
      <c r="E4" s="6"/>
      <c r="F4" s="6"/>
      <c r="G4" s="6"/>
      <c r="H4" s="6"/>
      <c r="I4" s="6"/>
      <c r="J4" s="6"/>
      <c r="K4" s="6"/>
      <c r="M4" s="36" t="s">
        <v>44</v>
      </c>
    </row>
    <row r="5" ht="28" customHeight="1" spans="2:13">
      <c r="B5" s="6"/>
      <c r="C5" s="29" t="s">
        <v>45</v>
      </c>
      <c r="D5" s="30"/>
      <c r="E5" s="31" t="s">
        <v>46</v>
      </c>
      <c r="F5" s="31"/>
      <c r="G5" s="31"/>
      <c r="H5" s="32"/>
      <c r="I5" s="37" t="s">
        <v>38</v>
      </c>
      <c r="J5" s="38" t="s">
        <v>12</v>
      </c>
      <c r="K5" s="6"/>
      <c r="M5" s="39" t="s">
        <v>47</v>
      </c>
    </row>
    <row r="6" customHeight="1" spans="2:13">
      <c r="B6" s="6"/>
      <c r="C6" s="33">
        <v>1</v>
      </c>
      <c r="D6" s="34"/>
      <c r="E6" s="34"/>
      <c r="F6" s="34"/>
      <c r="G6" s="34"/>
      <c r="H6" s="34"/>
      <c r="I6" s="34"/>
      <c r="J6" s="40">
        <v>20</v>
      </c>
      <c r="K6" s="6"/>
      <c r="M6" s="39" t="s">
        <v>48</v>
      </c>
    </row>
    <row r="7" ht="21" customHeight="1" spans="2:13">
      <c r="B7" s="6"/>
      <c r="C7" s="8" t="s">
        <v>9</v>
      </c>
      <c r="D7" s="8" t="s">
        <v>10</v>
      </c>
      <c r="E7" s="8" t="s">
        <v>11</v>
      </c>
      <c r="F7" s="8" t="s">
        <v>12</v>
      </c>
      <c r="G7" s="8" t="s">
        <v>13</v>
      </c>
      <c r="H7" s="8" t="s">
        <v>14</v>
      </c>
      <c r="I7" s="8" t="s">
        <v>15</v>
      </c>
      <c r="J7" s="8" t="s">
        <v>16</v>
      </c>
      <c r="K7" s="6"/>
      <c r="M7" s="39" t="s">
        <v>49</v>
      </c>
    </row>
    <row r="8" ht="21" customHeight="1" spans="2:11">
      <c r="B8" s="6"/>
      <c r="C8" s="9">
        <f ca="1">IF(D8="","",ROW(A1)+($C$6-1)*20)</f>
        <v>1</v>
      </c>
      <c r="D8" s="10">
        <f ca="1" t="array" ref="D8">IFERROR(INDEX(搜索辅助!H$1:H$5000,SMALL(IF(ISERROR(FIND($E$5,OFFSET(搜索辅助!$I$2:$I$5000,,MATCH($J$5,设置!$N$3:$N$6,0)-1))),65535,ROW(搜索辅助!$2:$5000)),ROW(A1)+($C$6-1)*20)),"")</f>
        <v>44562</v>
      </c>
      <c r="E8" s="35" t="str">
        <f ca="1" t="array" ref="E8">IFERROR(INDEX(搜索辅助!I$1:I$5000,SMALL(IF(ISERROR(FIND($E$5,OFFSET(搜索辅助!$I$2:$I$5000,,MATCH($J$5,设置!$N$3:$N$6,0)-1))),65535,ROW(搜索辅助!$2:$5000)),ROW(B1)+($C$6-1)*20)),"")</f>
        <v>稻小壳2</v>
      </c>
      <c r="F8" s="35" t="str">
        <f ca="1" t="array" ref="F8">IFERROR(INDEX(搜索辅助!J$1:J$5000,SMALL(IF(ISERROR(FIND($E$5,OFFSET(搜索辅助!$I$2:$I$5000,,MATCH($J$5,设置!$N$3:$N$6,0)-1))),65535,ROW(搜索辅助!$2:$5000)),ROW(C1)+($C$6-1)*20)),"")</f>
        <v>工作任务2</v>
      </c>
      <c r="G8" s="35" t="str">
        <f ca="1" t="array" ref="G8">IFERROR(INDEX(搜索辅助!K$1:K$5000,SMALL(IF(ISERROR(FIND($E$5,OFFSET(搜索辅助!$I$2:$I$5000,,MATCH($J$5,设置!$N$3:$N$6,0)-1))),65535,ROW(搜索辅助!$2:$5000)),ROW(D1)+($C$6-1)*20)),"")</f>
        <v>内部事务</v>
      </c>
      <c r="H8" s="35" t="str">
        <f ca="1" t="array" ref="H8">IFERROR(INDEX(搜索辅助!L$1:L$5000,SMALL(IF(ISERROR(FIND($E$5,OFFSET(搜索辅助!$I$2:$I$5000,,MATCH($J$5,设置!$N$3:$N$6,0)-1))),65535,ROW(搜索辅助!$2:$5000)),ROW(E1)+($C$6-1)*20)),"")</f>
        <v>重要</v>
      </c>
      <c r="I8" s="35">
        <f ca="1" t="array" ref="I8">IFERROR(INDEX(搜索辅助!M$1:M$5000,SMALL(IF(ISERROR(FIND($E$5,OFFSET(搜索辅助!$I$2:$I$5000,,MATCH($J$5,设置!$N$3:$N$6,0)-1))),65535,ROW(搜索辅助!$2:$5000)),ROW(F1)+($C$6-1)*20)),"")</f>
        <v>3</v>
      </c>
      <c r="J8" s="9"/>
      <c r="K8" s="6"/>
    </row>
    <row r="9" ht="21" customHeight="1" spans="2:11">
      <c r="B9" s="6"/>
      <c r="C9" s="9">
        <f ca="1" t="shared" ref="C9:C22" si="0">IF(D9="","",ROW(A2)+($C$6-1)*20)</f>
        <v>2</v>
      </c>
      <c r="D9" s="10">
        <f ca="1" t="array" ref="D9">IFERROR(INDEX(搜索辅助!H$1:H$5000,SMALL(IF(ISERROR(FIND($E$5,OFFSET(搜索辅助!$I$2:$I$5000,,MATCH($J$5,设置!$N$3:$N$6,0)-1))),65535,ROW(搜索辅助!$2:$5000)),ROW(A2)+($C$6-1)*20)),"")</f>
        <v>44593</v>
      </c>
      <c r="E9" s="35" t="str">
        <f ca="1" t="array" ref="E9">IFERROR(INDEX(搜索辅助!I$1:I$5000,SMALL(IF(ISERROR(FIND($E$5,OFFSET(搜索辅助!$I$2:$I$5000,,MATCH($J$5,设置!$N$3:$N$6,0)-1))),65535,ROW(搜索辅助!$2:$5000)),ROW(B2)+($C$6-1)*20)),"")</f>
        <v>稻小壳2</v>
      </c>
      <c r="F9" s="35" t="str">
        <f ca="1" t="array" ref="F9">IFERROR(INDEX(搜索辅助!J$1:J$5000,SMALL(IF(ISERROR(FIND($E$5,OFFSET(搜索辅助!$I$2:$I$5000,,MATCH($J$5,设置!$N$3:$N$6,0)-1))),65535,ROW(搜索辅助!$2:$5000)),ROW(C2)+($C$6-1)*20)),"")</f>
        <v>工作任务2</v>
      </c>
      <c r="G9" s="35" t="str">
        <f ca="1" t="array" ref="G9">IFERROR(INDEX(搜索辅助!K$1:K$5000,SMALL(IF(ISERROR(FIND($E$5,OFFSET(搜索辅助!$I$2:$I$5000,,MATCH($J$5,设置!$N$3:$N$6,0)-1))),65535,ROW(搜索辅助!$2:$5000)),ROW(D2)+($C$6-1)*20)),"")</f>
        <v>内部事务</v>
      </c>
      <c r="H9" s="35" t="str">
        <f ca="1" t="array" ref="H9">IFERROR(INDEX(搜索辅助!L$1:L$5000,SMALL(IF(ISERROR(FIND($E$5,OFFSET(搜索辅助!$I$2:$I$5000,,MATCH($J$5,设置!$N$3:$N$6,0)-1))),65535,ROW(搜索辅助!$2:$5000)),ROW(E2)+($C$6-1)*20)),"")</f>
        <v>重要</v>
      </c>
      <c r="I9" s="35">
        <f ca="1" t="array" ref="I9">IFERROR(INDEX(搜索辅助!M$1:M$5000,SMALL(IF(ISERROR(FIND($E$5,OFFSET(搜索辅助!$I$2:$I$5000,,MATCH($J$5,设置!$N$3:$N$6,0)-1))),65535,ROW(搜索辅助!$2:$5000)),ROW(F2)+($C$6-1)*20)),"")</f>
        <v>3</v>
      </c>
      <c r="J9" s="9"/>
      <c r="K9" s="6"/>
    </row>
    <row r="10" ht="21" customHeight="1" spans="2:11">
      <c r="B10" s="6"/>
      <c r="C10" s="9">
        <f ca="1" t="shared" si="0"/>
        <v>3</v>
      </c>
      <c r="D10" s="10">
        <f ca="1" t="array" ref="D10">IFERROR(INDEX(搜索辅助!H$1:H$5000,SMALL(IF(ISERROR(FIND($E$5,OFFSET(搜索辅助!$I$2:$I$5000,,MATCH($J$5,设置!$N$3:$N$6,0)-1))),65535,ROW(搜索辅助!$2:$5000)),ROW(A3)+($C$6-1)*20)),"")</f>
        <v>44621</v>
      </c>
      <c r="E10" s="35" t="str">
        <f ca="1" t="array" ref="E10">IFERROR(INDEX(搜索辅助!I$1:I$5000,SMALL(IF(ISERROR(FIND($E$5,OFFSET(搜索辅助!$I$2:$I$5000,,MATCH($J$5,设置!$N$3:$N$6,0)-1))),65535,ROW(搜索辅助!$2:$5000)),ROW(B3)+($C$6-1)*20)),"")</f>
        <v>稻小壳2</v>
      </c>
      <c r="F10" s="35" t="str">
        <f ca="1" t="array" ref="F10">IFERROR(INDEX(搜索辅助!J$1:J$5000,SMALL(IF(ISERROR(FIND($E$5,OFFSET(搜索辅助!$I$2:$I$5000,,MATCH($J$5,设置!$N$3:$N$6,0)-1))),65535,ROW(搜索辅助!$2:$5000)),ROW(C3)+($C$6-1)*20)),"")</f>
        <v>工作任务2</v>
      </c>
      <c r="G10" s="35" t="str">
        <f ca="1" t="array" ref="G10">IFERROR(INDEX(搜索辅助!K$1:K$5000,SMALL(IF(ISERROR(FIND($E$5,OFFSET(搜索辅助!$I$2:$I$5000,,MATCH($J$5,设置!$N$3:$N$6,0)-1))),65535,ROW(搜索辅助!$2:$5000)),ROW(D3)+($C$6-1)*20)),"")</f>
        <v>内部事务</v>
      </c>
      <c r="H10" s="35" t="str">
        <f ca="1" t="array" ref="H10">IFERROR(INDEX(搜索辅助!L$1:L$5000,SMALL(IF(ISERROR(FIND($E$5,OFFSET(搜索辅助!$I$2:$I$5000,,MATCH($J$5,设置!$N$3:$N$6,0)-1))),65535,ROW(搜索辅助!$2:$5000)),ROW(E3)+($C$6-1)*20)),"")</f>
        <v>重要</v>
      </c>
      <c r="I10" s="35">
        <f ca="1" t="array" ref="I10">IFERROR(INDEX(搜索辅助!M$1:M$5000,SMALL(IF(ISERROR(FIND($E$5,OFFSET(搜索辅助!$I$2:$I$5000,,MATCH($J$5,设置!$N$3:$N$6,0)-1))),65535,ROW(搜索辅助!$2:$5000)),ROW(F3)+($C$6-1)*20)),"")</f>
        <v>3</v>
      </c>
      <c r="J10" s="9"/>
      <c r="K10" s="6"/>
    </row>
    <row r="11" ht="21" customHeight="1" spans="2:11">
      <c r="B11" s="6"/>
      <c r="C11" s="9">
        <f ca="1" t="shared" si="0"/>
        <v>4</v>
      </c>
      <c r="D11" s="10">
        <f ca="1" t="array" ref="D11">IFERROR(INDEX(搜索辅助!H$1:H$5000,SMALL(IF(ISERROR(FIND($E$5,OFFSET(搜索辅助!$I$2:$I$5000,,MATCH($J$5,设置!$N$3:$N$6,0)-1))),65535,ROW(搜索辅助!$2:$5000)),ROW(A4)+($C$6-1)*20)),"")</f>
        <v>44652</v>
      </c>
      <c r="E11" s="35" t="str">
        <f ca="1" t="array" ref="E11">IFERROR(INDEX(搜索辅助!I$1:I$5000,SMALL(IF(ISERROR(FIND($E$5,OFFSET(搜索辅助!$I$2:$I$5000,,MATCH($J$5,设置!$N$3:$N$6,0)-1))),65535,ROW(搜索辅助!$2:$5000)),ROW(B4)+($C$6-1)*20)),"")</f>
        <v>稻小壳2</v>
      </c>
      <c r="F11" s="35" t="str">
        <f ca="1" t="array" ref="F11">IFERROR(INDEX(搜索辅助!J$1:J$5000,SMALL(IF(ISERROR(FIND($E$5,OFFSET(搜索辅助!$I$2:$I$5000,,MATCH($J$5,设置!$N$3:$N$6,0)-1))),65535,ROW(搜索辅助!$2:$5000)),ROW(C4)+($C$6-1)*20)),"")</f>
        <v>工作任务2</v>
      </c>
      <c r="G11" s="35" t="str">
        <f ca="1" t="array" ref="G11">IFERROR(INDEX(搜索辅助!K$1:K$5000,SMALL(IF(ISERROR(FIND($E$5,OFFSET(搜索辅助!$I$2:$I$5000,,MATCH($J$5,设置!$N$3:$N$6,0)-1))),65535,ROW(搜索辅助!$2:$5000)),ROW(D4)+($C$6-1)*20)),"")</f>
        <v>内部事务</v>
      </c>
      <c r="H11" s="35" t="str">
        <f ca="1" t="array" ref="H11">IFERROR(INDEX(搜索辅助!L$1:L$5000,SMALL(IF(ISERROR(FIND($E$5,OFFSET(搜索辅助!$I$2:$I$5000,,MATCH($J$5,设置!$N$3:$N$6,0)-1))),65535,ROW(搜索辅助!$2:$5000)),ROW(E4)+($C$6-1)*20)),"")</f>
        <v>重要</v>
      </c>
      <c r="I11" s="35">
        <f ca="1" t="array" ref="I11">IFERROR(INDEX(搜索辅助!M$1:M$5000,SMALL(IF(ISERROR(FIND($E$5,OFFSET(搜索辅助!$I$2:$I$5000,,MATCH($J$5,设置!$N$3:$N$6,0)-1))),65535,ROW(搜索辅助!$2:$5000)),ROW(F4)+($C$6-1)*20)),"")</f>
        <v>3</v>
      </c>
      <c r="J11" s="9"/>
      <c r="K11" s="6"/>
    </row>
    <row r="12" ht="21" customHeight="1" spans="2:11">
      <c r="B12" s="6"/>
      <c r="C12" s="9">
        <f ca="1" t="shared" si="0"/>
        <v>5</v>
      </c>
      <c r="D12" s="10">
        <f ca="1" t="array" ref="D12">IFERROR(INDEX(搜索辅助!H$1:H$5000,SMALL(IF(ISERROR(FIND($E$5,OFFSET(搜索辅助!$I$2:$I$5000,,MATCH($J$5,设置!$N$3:$N$6,0)-1))),65535,ROW(搜索辅助!$2:$5000)),ROW(A5)+($C$6-1)*20)),"")</f>
        <v>44682</v>
      </c>
      <c r="E12" s="35" t="str">
        <f ca="1" t="array" ref="E12">IFERROR(INDEX(搜索辅助!I$1:I$5000,SMALL(IF(ISERROR(FIND($E$5,OFFSET(搜索辅助!$I$2:$I$5000,,MATCH($J$5,设置!$N$3:$N$6,0)-1))),65535,ROW(搜索辅助!$2:$5000)),ROW(B5)+($C$6-1)*20)),"")</f>
        <v>稻小壳2</v>
      </c>
      <c r="F12" s="35" t="str">
        <f ca="1" t="array" ref="F12">IFERROR(INDEX(搜索辅助!J$1:J$5000,SMALL(IF(ISERROR(FIND($E$5,OFFSET(搜索辅助!$I$2:$I$5000,,MATCH($J$5,设置!$N$3:$N$6,0)-1))),65535,ROW(搜索辅助!$2:$5000)),ROW(C5)+($C$6-1)*20)),"")</f>
        <v>工作任务2</v>
      </c>
      <c r="G12" s="35" t="str">
        <f ca="1" t="array" ref="G12">IFERROR(INDEX(搜索辅助!K$1:K$5000,SMALL(IF(ISERROR(FIND($E$5,OFFSET(搜索辅助!$I$2:$I$5000,,MATCH($J$5,设置!$N$3:$N$6,0)-1))),65535,ROW(搜索辅助!$2:$5000)),ROW(D5)+($C$6-1)*20)),"")</f>
        <v>内部事务</v>
      </c>
      <c r="H12" s="35" t="str">
        <f ca="1" t="array" ref="H12">IFERROR(INDEX(搜索辅助!L$1:L$5000,SMALL(IF(ISERROR(FIND($E$5,OFFSET(搜索辅助!$I$2:$I$5000,,MATCH($J$5,设置!$N$3:$N$6,0)-1))),65535,ROW(搜索辅助!$2:$5000)),ROW(E5)+($C$6-1)*20)),"")</f>
        <v>重要</v>
      </c>
      <c r="I12" s="35">
        <f ca="1" t="array" ref="I12">IFERROR(INDEX(搜索辅助!M$1:M$5000,SMALL(IF(ISERROR(FIND($E$5,OFFSET(搜索辅助!$I$2:$I$5000,,MATCH($J$5,设置!$N$3:$N$6,0)-1))),65535,ROW(搜索辅助!$2:$5000)),ROW(F5)+($C$6-1)*20)),"")</f>
        <v>3</v>
      </c>
      <c r="J12" s="9"/>
      <c r="K12" s="6"/>
    </row>
    <row r="13" ht="21" customHeight="1" spans="2:11">
      <c r="B13" s="6"/>
      <c r="C13" s="9">
        <f ca="1" t="shared" si="0"/>
        <v>6</v>
      </c>
      <c r="D13" s="10">
        <f ca="1" t="array" ref="D13">IFERROR(INDEX(搜索辅助!H$1:H$5000,SMALL(IF(ISERROR(FIND($E$5,OFFSET(搜索辅助!$I$2:$I$5000,,MATCH($J$5,设置!$N$3:$N$6,0)-1))),65535,ROW(搜索辅助!$2:$5000)),ROW(A6)+($C$6-1)*20)),"")</f>
        <v>44713</v>
      </c>
      <c r="E13" s="35" t="str">
        <f ca="1" t="array" ref="E13">IFERROR(INDEX(搜索辅助!I$1:I$5000,SMALL(IF(ISERROR(FIND($E$5,OFFSET(搜索辅助!$I$2:$I$5000,,MATCH($J$5,设置!$N$3:$N$6,0)-1))),65535,ROW(搜索辅助!$2:$5000)),ROW(B6)+($C$6-1)*20)),"")</f>
        <v>稻小壳2</v>
      </c>
      <c r="F13" s="35" t="str">
        <f ca="1" t="array" ref="F13">IFERROR(INDEX(搜索辅助!J$1:J$5000,SMALL(IF(ISERROR(FIND($E$5,OFFSET(搜索辅助!$I$2:$I$5000,,MATCH($J$5,设置!$N$3:$N$6,0)-1))),65535,ROW(搜索辅助!$2:$5000)),ROW(C6)+($C$6-1)*20)),"")</f>
        <v>工作任务2</v>
      </c>
      <c r="G13" s="35" t="str">
        <f ca="1" t="array" ref="G13">IFERROR(INDEX(搜索辅助!K$1:K$5000,SMALL(IF(ISERROR(FIND($E$5,OFFSET(搜索辅助!$I$2:$I$5000,,MATCH($J$5,设置!$N$3:$N$6,0)-1))),65535,ROW(搜索辅助!$2:$5000)),ROW(D6)+($C$6-1)*20)),"")</f>
        <v>内部事务</v>
      </c>
      <c r="H13" s="35" t="str">
        <f ca="1" t="array" ref="H13">IFERROR(INDEX(搜索辅助!L$1:L$5000,SMALL(IF(ISERROR(FIND($E$5,OFFSET(搜索辅助!$I$2:$I$5000,,MATCH($J$5,设置!$N$3:$N$6,0)-1))),65535,ROW(搜索辅助!$2:$5000)),ROW(E6)+($C$6-1)*20)),"")</f>
        <v>重要</v>
      </c>
      <c r="I13" s="35">
        <f ca="1" t="array" ref="I13">IFERROR(INDEX(搜索辅助!M$1:M$5000,SMALL(IF(ISERROR(FIND($E$5,OFFSET(搜索辅助!$I$2:$I$5000,,MATCH($J$5,设置!$N$3:$N$6,0)-1))),65535,ROW(搜索辅助!$2:$5000)),ROW(F6)+($C$6-1)*20)),"")</f>
        <v>3</v>
      </c>
      <c r="J13" s="9"/>
      <c r="K13" s="6"/>
    </row>
    <row r="14" ht="21" customHeight="1" spans="2:11">
      <c r="B14" s="6"/>
      <c r="C14" s="9">
        <f ca="1" t="shared" si="0"/>
        <v>7</v>
      </c>
      <c r="D14" s="10">
        <f ca="1" t="array" ref="D14">IFERROR(INDEX(搜索辅助!H$1:H$5000,SMALL(IF(ISERROR(FIND($E$5,OFFSET(搜索辅助!$I$2:$I$5000,,MATCH($J$5,设置!$N$3:$N$6,0)-1))),65535,ROW(搜索辅助!$2:$5000)),ROW(A7)+($C$6-1)*20)),"")</f>
        <v>44743</v>
      </c>
      <c r="E14" s="35" t="str">
        <f ca="1" t="array" ref="E14">IFERROR(INDEX(搜索辅助!I$1:I$5000,SMALL(IF(ISERROR(FIND($E$5,OFFSET(搜索辅助!$I$2:$I$5000,,MATCH($J$5,设置!$N$3:$N$6,0)-1))),65535,ROW(搜索辅助!$2:$5000)),ROW(B7)+($C$6-1)*20)),"")</f>
        <v>稻小壳2</v>
      </c>
      <c r="F14" s="35" t="str">
        <f ca="1" t="array" ref="F14">IFERROR(INDEX(搜索辅助!J$1:J$5000,SMALL(IF(ISERROR(FIND($E$5,OFFSET(搜索辅助!$I$2:$I$5000,,MATCH($J$5,设置!$N$3:$N$6,0)-1))),65535,ROW(搜索辅助!$2:$5000)),ROW(C7)+($C$6-1)*20)),"")</f>
        <v>工作任务2</v>
      </c>
      <c r="G14" s="35" t="str">
        <f ca="1" t="array" ref="G14">IFERROR(INDEX(搜索辅助!K$1:K$5000,SMALL(IF(ISERROR(FIND($E$5,OFFSET(搜索辅助!$I$2:$I$5000,,MATCH($J$5,设置!$N$3:$N$6,0)-1))),65535,ROW(搜索辅助!$2:$5000)),ROW(D7)+($C$6-1)*20)),"")</f>
        <v>内部事务</v>
      </c>
      <c r="H14" s="35" t="str">
        <f ca="1" t="array" ref="H14">IFERROR(INDEX(搜索辅助!L$1:L$5000,SMALL(IF(ISERROR(FIND($E$5,OFFSET(搜索辅助!$I$2:$I$5000,,MATCH($J$5,设置!$N$3:$N$6,0)-1))),65535,ROW(搜索辅助!$2:$5000)),ROW(E7)+($C$6-1)*20)),"")</f>
        <v>重要</v>
      </c>
      <c r="I14" s="35">
        <f ca="1" t="array" ref="I14">IFERROR(INDEX(搜索辅助!M$1:M$5000,SMALL(IF(ISERROR(FIND($E$5,OFFSET(搜索辅助!$I$2:$I$5000,,MATCH($J$5,设置!$N$3:$N$6,0)-1))),65535,ROW(搜索辅助!$2:$5000)),ROW(F7)+($C$6-1)*20)),"")</f>
        <v>3</v>
      </c>
      <c r="J14" s="9"/>
      <c r="K14" s="6"/>
    </row>
    <row r="15" ht="21" customHeight="1" spans="2:11">
      <c r="B15" s="6"/>
      <c r="C15" s="9">
        <f ca="1" t="shared" si="0"/>
        <v>8</v>
      </c>
      <c r="D15" s="10">
        <f ca="1" t="array" ref="D15">IFERROR(INDEX(搜索辅助!H$1:H$5000,SMALL(IF(ISERROR(FIND($E$5,OFFSET(搜索辅助!$I$2:$I$5000,,MATCH($J$5,设置!$N$3:$N$6,0)-1))),65535,ROW(搜索辅助!$2:$5000)),ROW(A8)+($C$6-1)*20)),"")</f>
        <v>44774</v>
      </c>
      <c r="E15" s="35" t="str">
        <f ca="1" t="array" ref="E15">IFERROR(INDEX(搜索辅助!I$1:I$5000,SMALL(IF(ISERROR(FIND($E$5,OFFSET(搜索辅助!$I$2:$I$5000,,MATCH($J$5,设置!$N$3:$N$6,0)-1))),65535,ROW(搜索辅助!$2:$5000)),ROW(B8)+($C$6-1)*20)),"")</f>
        <v>稻小壳2</v>
      </c>
      <c r="F15" s="35" t="str">
        <f ca="1" t="array" ref="F15">IFERROR(INDEX(搜索辅助!J$1:J$5000,SMALL(IF(ISERROR(FIND($E$5,OFFSET(搜索辅助!$I$2:$I$5000,,MATCH($J$5,设置!$N$3:$N$6,0)-1))),65535,ROW(搜索辅助!$2:$5000)),ROW(C8)+($C$6-1)*20)),"")</f>
        <v>工作任务2</v>
      </c>
      <c r="G15" s="35" t="str">
        <f ca="1" t="array" ref="G15">IFERROR(INDEX(搜索辅助!K$1:K$5000,SMALL(IF(ISERROR(FIND($E$5,OFFSET(搜索辅助!$I$2:$I$5000,,MATCH($J$5,设置!$N$3:$N$6,0)-1))),65535,ROW(搜索辅助!$2:$5000)),ROW(D8)+($C$6-1)*20)),"")</f>
        <v>内部事务</v>
      </c>
      <c r="H15" s="35" t="str">
        <f ca="1" t="array" ref="H15">IFERROR(INDEX(搜索辅助!L$1:L$5000,SMALL(IF(ISERROR(FIND($E$5,OFFSET(搜索辅助!$I$2:$I$5000,,MATCH($J$5,设置!$N$3:$N$6,0)-1))),65535,ROW(搜索辅助!$2:$5000)),ROW(E8)+($C$6-1)*20)),"")</f>
        <v>重要</v>
      </c>
      <c r="I15" s="35">
        <f ca="1" t="array" ref="I15">IFERROR(INDEX(搜索辅助!M$1:M$5000,SMALL(IF(ISERROR(FIND($E$5,OFFSET(搜索辅助!$I$2:$I$5000,,MATCH($J$5,设置!$N$3:$N$6,0)-1))),65535,ROW(搜索辅助!$2:$5000)),ROW(F8)+($C$6-1)*20)),"")</f>
        <v>3</v>
      </c>
      <c r="J15" s="9"/>
      <c r="K15" s="6"/>
    </row>
    <row r="16" ht="21" customHeight="1" spans="2:11">
      <c r="B16" s="6"/>
      <c r="C16" s="9">
        <f ca="1" t="shared" si="0"/>
        <v>9</v>
      </c>
      <c r="D16" s="10">
        <f ca="1" t="array" ref="D16">IFERROR(INDEX(搜索辅助!H$1:H$5000,SMALL(IF(ISERROR(FIND($E$5,OFFSET(搜索辅助!$I$2:$I$5000,,MATCH($J$5,设置!$N$3:$N$6,0)-1))),65535,ROW(搜索辅助!$2:$5000)),ROW(A9)+($C$6-1)*20)),"")</f>
        <v>44805</v>
      </c>
      <c r="E16" s="35" t="str">
        <f ca="1" t="array" ref="E16">IFERROR(INDEX(搜索辅助!I$1:I$5000,SMALL(IF(ISERROR(FIND($E$5,OFFSET(搜索辅助!$I$2:$I$5000,,MATCH($J$5,设置!$N$3:$N$6,0)-1))),65535,ROW(搜索辅助!$2:$5000)),ROW(B9)+($C$6-1)*20)),"")</f>
        <v>稻小壳2</v>
      </c>
      <c r="F16" s="35" t="str">
        <f ca="1" t="array" ref="F16">IFERROR(INDEX(搜索辅助!J$1:J$5000,SMALL(IF(ISERROR(FIND($E$5,OFFSET(搜索辅助!$I$2:$I$5000,,MATCH($J$5,设置!$N$3:$N$6,0)-1))),65535,ROW(搜索辅助!$2:$5000)),ROW(C9)+($C$6-1)*20)),"")</f>
        <v>工作任务2</v>
      </c>
      <c r="G16" s="35" t="str">
        <f ca="1" t="array" ref="G16">IFERROR(INDEX(搜索辅助!K$1:K$5000,SMALL(IF(ISERROR(FIND($E$5,OFFSET(搜索辅助!$I$2:$I$5000,,MATCH($J$5,设置!$N$3:$N$6,0)-1))),65535,ROW(搜索辅助!$2:$5000)),ROW(D9)+($C$6-1)*20)),"")</f>
        <v>内部事务</v>
      </c>
      <c r="H16" s="35" t="str">
        <f ca="1" t="array" ref="H16">IFERROR(INDEX(搜索辅助!L$1:L$5000,SMALL(IF(ISERROR(FIND($E$5,OFFSET(搜索辅助!$I$2:$I$5000,,MATCH($J$5,设置!$N$3:$N$6,0)-1))),65535,ROW(搜索辅助!$2:$5000)),ROW(E9)+($C$6-1)*20)),"")</f>
        <v>重要</v>
      </c>
      <c r="I16" s="35">
        <f ca="1" t="array" ref="I16">IFERROR(INDEX(搜索辅助!M$1:M$5000,SMALL(IF(ISERROR(FIND($E$5,OFFSET(搜索辅助!$I$2:$I$5000,,MATCH($J$5,设置!$N$3:$N$6,0)-1))),65535,ROW(搜索辅助!$2:$5000)),ROW(F9)+($C$6-1)*20)),"")</f>
        <v>3</v>
      </c>
      <c r="J16" s="9"/>
      <c r="K16" s="6"/>
    </row>
    <row r="17" ht="21" customHeight="1" spans="2:11">
      <c r="B17" s="6"/>
      <c r="C17" s="9">
        <f ca="1" t="shared" si="0"/>
        <v>10</v>
      </c>
      <c r="D17" s="10">
        <f ca="1" t="array" ref="D17">IFERROR(INDEX(搜索辅助!H$1:H$5000,SMALL(IF(ISERROR(FIND($E$5,OFFSET(搜索辅助!$I$2:$I$5000,,MATCH($J$5,设置!$N$3:$N$6,0)-1))),65535,ROW(搜索辅助!$2:$5000)),ROW(A10)+($C$6-1)*20)),"")</f>
        <v>44835</v>
      </c>
      <c r="E17" s="35" t="str">
        <f ca="1" t="array" ref="E17">IFERROR(INDEX(搜索辅助!I$1:I$5000,SMALL(IF(ISERROR(FIND($E$5,OFFSET(搜索辅助!$I$2:$I$5000,,MATCH($J$5,设置!$N$3:$N$6,0)-1))),65535,ROW(搜索辅助!$2:$5000)),ROW(B10)+($C$6-1)*20)),"")</f>
        <v>稻小壳2</v>
      </c>
      <c r="F17" s="35" t="str">
        <f ca="1" t="array" ref="F17">IFERROR(INDEX(搜索辅助!J$1:J$5000,SMALL(IF(ISERROR(FIND($E$5,OFFSET(搜索辅助!$I$2:$I$5000,,MATCH($J$5,设置!$N$3:$N$6,0)-1))),65535,ROW(搜索辅助!$2:$5000)),ROW(C10)+($C$6-1)*20)),"")</f>
        <v>工作任务2</v>
      </c>
      <c r="G17" s="35" t="str">
        <f ca="1" t="array" ref="G17">IFERROR(INDEX(搜索辅助!K$1:K$5000,SMALL(IF(ISERROR(FIND($E$5,OFFSET(搜索辅助!$I$2:$I$5000,,MATCH($J$5,设置!$N$3:$N$6,0)-1))),65535,ROW(搜索辅助!$2:$5000)),ROW(D10)+($C$6-1)*20)),"")</f>
        <v>内部事务</v>
      </c>
      <c r="H17" s="35" t="str">
        <f ca="1" t="array" ref="H17">IFERROR(INDEX(搜索辅助!L$1:L$5000,SMALL(IF(ISERROR(FIND($E$5,OFFSET(搜索辅助!$I$2:$I$5000,,MATCH($J$5,设置!$N$3:$N$6,0)-1))),65535,ROW(搜索辅助!$2:$5000)),ROW(E10)+($C$6-1)*20)),"")</f>
        <v>重要</v>
      </c>
      <c r="I17" s="35">
        <f ca="1" t="array" ref="I17">IFERROR(INDEX(搜索辅助!M$1:M$5000,SMALL(IF(ISERROR(FIND($E$5,OFFSET(搜索辅助!$I$2:$I$5000,,MATCH($J$5,设置!$N$3:$N$6,0)-1))),65535,ROW(搜索辅助!$2:$5000)),ROW(F10)+($C$6-1)*20)),"")</f>
        <v>3</v>
      </c>
      <c r="J17" s="9"/>
      <c r="K17" s="6"/>
    </row>
    <row r="18" ht="21" customHeight="1" spans="2:11">
      <c r="B18" s="6"/>
      <c r="C18" s="9">
        <f ca="1" t="shared" si="0"/>
        <v>11</v>
      </c>
      <c r="D18" s="10">
        <f ca="1" t="array" ref="D18">IFERROR(INDEX(搜索辅助!H$1:H$5000,SMALL(IF(ISERROR(FIND($E$5,OFFSET(搜索辅助!$I$2:$I$5000,,MATCH($J$5,设置!$N$3:$N$6,0)-1))),65535,ROW(搜索辅助!$2:$5000)),ROW(A11)+($C$6-1)*20)),"")</f>
        <v>44866</v>
      </c>
      <c r="E18" s="35" t="str">
        <f ca="1" t="array" ref="E18">IFERROR(INDEX(搜索辅助!I$1:I$5000,SMALL(IF(ISERROR(FIND($E$5,OFFSET(搜索辅助!$I$2:$I$5000,,MATCH($J$5,设置!$N$3:$N$6,0)-1))),65535,ROW(搜索辅助!$2:$5000)),ROW(B11)+($C$6-1)*20)),"")</f>
        <v>稻小壳2</v>
      </c>
      <c r="F18" s="35" t="str">
        <f ca="1" t="array" ref="F18">IFERROR(INDEX(搜索辅助!J$1:J$5000,SMALL(IF(ISERROR(FIND($E$5,OFFSET(搜索辅助!$I$2:$I$5000,,MATCH($J$5,设置!$N$3:$N$6,0)-1))),65535,ROW(搜索辅助!$2:$5000)),ROW(C11)+($C$6-1)*20)),"")</f>
        <v>工作任务2</v>
      </c>
      <c r="G18" s="35" t="str">
        <f ca="1" t="array" ref="G18">IFERROR(INDEX(搜索辅助!K$1:K$5000,SMALL(IF(ISERROR(FIND($E$5,OFFSET(搜索辅助!$I$2:$I$5000,,MATCH($J$5,设置!$N$3:$N$6,0)-1))),65535,ROW(搜索辅助!$2:$5000)),ROW(D11)+($C$6-1)*20)),"")</f>
        <v>内部事务</v>
      </c>
      <c r="H18" s="35" t="str">
        <f ca="1" t="array" ref="H18">IFERROR(INDEX(搜索辅助!L$1:L$5000,SMALL(IF(ISERROR(FIND($E$5,OFFSET(搜索辅助!$I$2:$I$5000,,MATCH($J$5,设置!$N$3:$N$6,0)-1))),65535,ROW(搜索辅助!$2:$5000)),ROW(E11)+($C$6-1)*20)),"")</f>
        <v>重要</v>
      </c>
      <c r="I18" s="35">
        <f ca="1" t="array" ref="I18">IFERROR(INDEX(搜索辅助!M$1:M$5000,SMALL(IF(ISERROR(FIND($E$5,OFFSET(搜索辅助!$I$2:$I$5000,,MATCH($J$5,设置!$N$3:$N$6,0)-1))),65535,ROW(搜索辅助!$2:$5000)),ROW(F11)+($C$6-1)*20)),"")</f>
        <v>3</v>
      </c>
      <c r="J18" s="9"/>
      <c r="K18" s="6"/>
    </row>
    <row r="19" ht="21" customHeight="1" spans="2:11">
      <c r="B19" s="6"/>
      <c r="C19" s="9">
        <f ca="1" t="shared" si="0"/>
        <v>12</v>
      </c>
      <c r="D19" s="10">
        <f ca="1" t="array" ref="D19">IFERROR(INDEX(搜索辅助!H$1:H$5000,SMALL(IF(ISERROR(FIND($E$5,OFFSET(搜索辅助!$I$2:$I$5000,,MATCH($J$5,设置!$N$3:$N$6,0)-1))),65535,ROW(搜索辅助!$2:$5000)),ROW(A12)+($C$6-1)*20)),"")</f>
        <v>44896</v>
      </c>
      <c r="E19" s="35" t="str">
        <f ca="1" t="array" ref="E19">IFERROR(INDEX(搜索辅助!I$1:I$5000,SMALL(IF(ISERROR(FIND($E$5,OFFSET(搜索辅助!$I$2:$I$5000,,MATCH($J$5,设置!$N$3:$N$6,0)-1))),65535,ROW(搜索辅助!$2:$5000)),ROW(B12)+($C$6-1)*20)),"")</f>
        <v>稻小壳2</v>
      </c>
      <c r="F19" s="35" t="str">
        <f ca="1" t="array" ref="F19">IFERROR(INDEX(搜索辅助!J$1:J$5000,SMALL(IF(ISERROR(FIND($E$5,OFFSET(搜索辅助!$I$2:$I$5000,,MATCH($J$5,设置!$N$3:$N$6,0)-1))),65535,ROW(搜索辅助!$2:$5000)),ROW(C12)+($C$6-1)*20)),"")</f>
        <v>工作任务2</v>
      </c>
      <c r="G19" s="35" t="str">
        <f ca="1" t="array" ref="G19">IFERROR(INDEX(搜索辅助!K$1:K$5000,SMALL(IF(ISERROR(FIND($E$5,OFFSET(搜索辅助!$I$2:$I$5000,,MATCH($J$5,设置!$N$3:$N$6,0)-1))),65535,ROW(搜索辅助!$2:$5000)),ROW(D12)+($C$6-1)*20)),"")</f>
        <v>内部事务</v>
      </c>
      <c r="H19" s="35" t="str">
        <f ca="1" t="array" ref="H19">IFERROR(INDEX(搜索辅助!L$1:L$5000,SMALL(IF(ISERROR(FIND($E$5,OFFSET(搜索辅助!$I$2:$I$5000,,MATCH($J$5,设置!$N$3:$N$6,0)-1))),65535,ROW(搜索辅助!$2:$5000)),ROW(E12)+($C$6-1)*20)),"")</f>
        <v>重要</v>
      </c>
      <c r="I19" s="35">
        <f ca="1" t="array" ref="I19">IFERROR(INDEX(搜索辅助!M$1:M$5000,SMALL(IF(ISERROR(FIND($E$5,OFFSET(搜索辅助!$I$2:$I$5000,,MATCH($J$5,设置!$N$3:$N$6,0)-1))),65535,ROW(搜索辅助!$2:$5000)),ROW(F12)+($C$6-1)*20)),"")</f>
        <v>3</v>
      </c>
      <c r="J19" s="9"/>
      <c r="K19" s="6"/>
    </row>
    <row r="20" ht="21" customHeight="1" spans="2:11">
      <c r="B20" s="6"/>
      <c r="C20" s="9" t="str">
        <f ca="1" t="shared" ref="C20:C26" si="1">IF(D20="","",ROW(A13)+($C$6-1)*20)</f>
        <v/>
      </c>
      <c r="D20" s="10" t="str">
        <f ca="1" t="array" ref="D20">IFERROR(INDEX(搜索辅助!H$1:H$5000,SMALL(IF(ISERROR(FIND($E$5,OFFSET(搜索辅助!$I$2:$I$5000,,MATCH($J$5,设置!$N$3:$N$6,0)-1))),65535,ROW(搜索辅助!$2:$5000)),ROW(A13)+($C$6-1)*20)),"")</f>
        <v/>
      </c>
      <c r="E20" s="35" t="str">
        <f ca="1" t="array" ref="E20">IFERROR(INDEX(搜索辅助!I$1:I$5000,SMALL(IF(ISERROR(FIND($E$5,OFFSET(搜索辅助!$I$2:$I$5000,,MATCH($J$5,设置!$N$3:$N$6,0)-1))),65535,ROW(搜索辅助!$2:$5000)),ROW(B13)+($C$6-1)*20)),"")</f>
        <v/>
      </c>
      <c r="F20" s="35" t="str">
        <f ca="1" t="array" ref="F20">IFERROR(INDEX(搜索辅助!J$1:J$5000,SMALL(IF(ISERROR(FIND($E$5,OFFSET(搜索辅助!$I$2:$I$5000,,MATCH($J$5,设置!$N$3:$N$6,0)-1))),65535,ROW(搜索辅助!$2:$5000)),ROW(C13)+($C$6-1)*20)),"")</f>
        <v/>
      </c>
      <c r="G20" s="35" t="str">
        <f ca="1" t="array" ref="G20">IFERROR(INDEX(搜索辅助!K$1:K$5000,SMALL(IF(ISERROR(FIND($E$5,OFFSET(搜索辅助!$I$2:$I$5000,,MATCH($J$5,设置!$N$3:$N$6,0)-1))),65535,ROW(搜索辅助!$2:$5000)),ROW(D13)+($C$6-1)*20)),"")</f>
        <v/>
      </c>
      <c r="H20" s="35" t="str">
        <f ca="1" t="array" ref="H20">IFERROR(INDEX(搜索辅助!L$1:L$5000,SMALL(IF(ISERROR(FIND($E$5,OFFSET(搜索辅助!$I$2:$I$5000,,MATCH($J$5,设置!$N$3:$N$6,0)-1))),65535,ROW(搜索辅助!$2:$5000)),ROW(E13)+($C$6-1)*20)),"")</f>
        <v/>
      </c>
      <c r="I20" s="35" t="str">
        <f ca="1" t="array" ref="I20">IFERROR(INDEX(搜索辅助!M$1:M$5000,SMALL(IF(ISERROR(FIND($E$5,OFFSET(搜索辅助!$I$2:$I$5000,,MATCH($J$5,设置!$N$3:$N$6,0)-1))),65535,ROW(搜索辅助!$2:$5000)),ROW(F13)+($C$6-1)*20)),"")</f>
        <v/>
      </c>
      <c r="J20" s="9"/>
      <c r="K20" s="6"/>
    </row>
    <row r="21" ht="21" customHeight="1" spans="2:11">
      <c r="B21" s="6"/>
      <c r="C21" s="9" t="str">
        <f ca="1" t="shared" si="1"/>
        <v/>
      </c>
      <c r="D21" s="10" t="str">
        <f ca="1" t="array" ref="D21">IFERROR(INDEX(搜索辅助!H$1:H$5000,SMALL(IF(ISERROR(FIND($E$5,OFFSET(搜索辅助!$I$2:$I$5000,,MATCH($J$5,设置!$N$3:$N$6,0)-1))),65535,ROW(搜索辅助!$2:$5000)),ROW(A14)+($C$6-1)*20)),"")</f>
        <v/>
      </c>
      <c r="E21" s="35" t="str">
        <f ca="1" t="array" ref="E21">IFERROR(INDEX(搜索辅助!I$1:I$5000,SMALL(IF(ISERROR(FIND($E$5,OFFSET(搜索辅助!$I$2:$I$5000,,MATCH($J$5,设置!$N$3:$N$6,0)-1))),65535,ROW(搜索辅助!$2:$5000)),ROW(B14)+($C$6-1)*20)),"")</f>
        <v/>
      </c>
      <c r="F21" s="35" t="str">
        <f ca="1" t="array" ref="F21">IFERROR(INDEX(搜索辅助!J$1:J$5000,SMALL(IF(ISERROR(FIND($E$5,OFFSET(搜索辅助!$I$2:$I$5000,,MATCH($J$5,设置!$N$3:$N$6,0)-1))),65535,ROW(搜索辅助!$2:$5000)),ROW(C14)+($C$6-1)*20)),"")</f>
        <v/>
      </c>
      <c r="G21" s="35" t="str">
        <f ca="1" t="array" ref="G21">IFERROR(INDEX(搜索辅助!K$1:K$5000,SMALL(IF(ISERROR(FIND($E$5,OFFSET(搜索辅助!$I$2:$I$5000,,MATCH($J$5,设置!$N$3:$N$6,0)-1))),65535,ROW(搜索辅助!$2:$5000)),ROW(D14)+($C$6-1)*20)),"")</f>
        <v/>
      </c>
      <c r="H21" s="35" t="str">
        <f ca="1" t="array" ref="H21">IFERROR(INDEX(搜索辅助!L$1:L$5000,SMALL(IF(ISERROR(FIND($E$5,OFFSET(搜索辅助!$I$2:$I$5000,,MATCH($J$5,设置!$N$3:$N$6,0)-1))),65535,ROW(搜索辅助!$2:$5000)),ROW(E14)+($C$6-1)*20)),"")</f>
        <v/>
      </c>
      <c r="I21" s="35" t="str">
        <f ca="1" t="array" ref="I21">IFERROR(INDEX(搜索辅助!M$1:M$5000,SMALL(IF(ISERROR(FIND($E$5,OFFSET(搜索辅助!$I$2:$I$5000,,MATCH($J$5,设置!$N$3:$N$6,0)-1))),65535,ROW(搜索辅助!$2:$5000)),ROW(F14)+($C$6-1)*20)),"")</f>
        <v/>
      </c>
      <c r="J21" s="9"/>
      <c r="K21" s="6"/>
    </row>
    <row r="22" ht="21" customHeight="1" spans="2:11">
      <c r="B22" s="6"/>
      <c r="C22" s="9" t="str">
        <f ca="1" t="shared" si="1"/>
        <v/>
      </c>
      <c r="D22" s="10" t="str">
        <f ca="1" t="array" ref="D22">IFERROR(INDEX(搜索辅助!H$1:H$5000,SMALL(IF(ISERROR(FIND($E$5,OFFSET(搜索辅助!$I$2:$I$5000,,MATCH($J$5,设置!$N$3:$N$6,0)-1))),65535,ROW(搜索辅助!$2:$5000)),ROW(A15)+($C$6-1)*20)),"")</f>
        <v/>
      </c>
      <c r="E22" s="35" t="str">
        <f ca="1" t="array" ref="E22">IFERROR(INDEX(搜索辅助!I$1:I$5000,SMALL(IF(ISERROR(FIND($E$5,OFFSET(搜索辅助!$I$2:$I$5000,,MATCH($J$5,设置!$N$3:$N$6,0)-1))),65535,ROW(搜索辅助!$2:$5000)),ROW(B15)+($C$6-1)*20)),"")</f>
        <v/>
      </c>
      <c r="F22" s="35" t="str">
        <f ca="1" t="array" ref="F22">IFERROR(INDEX(搜索辅助!J$1:J$5000,SMALL(IF(ISERROR(FIND($E$5,OFFSET(搜索辅助!$I$2:$I$5000,,MATCH($J$5,设置!$N$3:$N$6,0)-1))),65535,ROW(搜索辅助!$2:$5000)),ROW(C15)+($C$6-1)*20)),"")</f>
        <v/>
      </c>
      <c r="G22" s="35" t="str">
        <f ca="1" t="array" ref="G22">IFERROR(INDEX(搜索辅助!K$1:K$5000,SMALL(IF(ISERROR(FIND($E$5,OFFSET(搜索辅助!$I$2:$I$5000,,MATCH($J$5,设置!$N$3:$N$6,0)-1))),65535,ROW(搜索辅助!$2:$5000)),ROW(D15)+($C$6-1)*20)),"")</f>
        <v/>
      </c>
      <c r="H22" s="35" t="str">
        <f ca="1" t="array" ref="H22">IFERROR(INDEX(搜索辅助!L$1:L$5000,SMALL(IF(ISERROR(FIND($E$5,OFFSET(搜索辅助!$I$2:$I$5000,,MATCH($J$5,设置!$N$3:$N$6,0)-1))),65535,ROW(搜索辅助!$2:$5000)),ROW(E15)+($C$6-1)*20)),"")</f>
        <v/>
      </c>
      <c r="I22" s="35" t="str">
        <f ca="1" t="array" ref="I22">IFERROR(INDEX(搜索辅助!M$1:M$5000,SMALL(IF(ISERROR(FIND($E$5,OFFSET(搜索辅助!$I$2:$I$5000,,MATCH($J$5,设置!$N$3:$N$6,0)-1))),65535,ROW(搜索辅助!$2:$5000)),ROW(F15)+($C$6-1)*20)),"")</f>
        <v/>
      </c>
      <c r="J22" s="9"/>
      <c r="K22" s="6"/>
    </row>
    <row r="23" ht="21" customHeight="1" spans="2:11">
      <c r="B23" s="6"/>
      <c r="C23" s="9" t="str">
        <f ca="1" t="shared" si="1"/>
        <v/>
      </c>
      <c r="D23" s="10" t="str">
        <f ca="1" t="array" ref="D23">IFERROR(INDEX(搜索辅助!H$1:H$5000,SMALL(IF(ISERROR(FIND($E$5,OFFSET(搜索辅助!$I$2:$I$5000,,MATCH($J$5,设置!$N$3:$N$6,0)-1))),65535,ROW(搜索辅助!$2:$5000)),ROW(A16)+($C$6-1)*20)),"")</f>
        <v/>
      </c>
      <c r="E23" s="35" t="str">
        <f ca="1" t="array" ref="E23">IFERROR(INDEX(搜索辅助!I$1:I$5000,SMALL(IF(ISERROR(FIND($E$5,OFFSET(搜索辅助!$I$2:$I$5000,,MATCH($J$5,设置!$N$3:$N$6,0)-1))),65535,ROW(搜索辅助!$2:$5000)),ROW(B16)+($C$6-1)*20)),"")</f>
        <v/>
      </c>
      <c r="F23" s="35" t="str">
        <f ca="1" t="array" ref="F23">IFERROR(INDEX(搜索辅助!J$1:J$5000,SMALL(IF(ISERROR(FIND($E$5,OFFSET(搜索辅助!$I$2:$I$5000,,MATCH($J$5,设置!$N$3:$N$6,0)-1))),65535,ROW(搜索辅助!$2:$5000)),ROW(C16)+($C$6-1)*20)),"")</f>
        <v/>
      </c>
      <c r="G23" s="35" t="str">
        <f ca="1" t="array" ref="G23">IFERROR(INDEX(搜索辅助!K$1:K$5000,SMALL(IF(ISERROR(FIND($E$5,OFFSET(搜索辅助!$I$2:$I$5000,,MATCH($J$5,设置!$N$3:$N$6,0)-1))),65535,ROW(搜索辅助!$2:$5000)),ROW(D16)+($C$6-1)*20)),"")</f>
        <v/>
      </c>
      <c r="H23" s="35" t="str">
        <f ca="1" t="array" ref="H23">IFERROR(INDEX(搜索辅助!L$1:L$5000,SMALL(IF(ISERROR(FIND($E$5,OFFSET(搜索辅助!$I$2:$I$5000,,MATCH($J$5,设置!$N$3:$N$6,0)-1))),65535,ROW(搜索辅助!$2:$5000)),ROW(E16)+($C$6-1)*20)),"")</f>
        <v/>
      </c>
      <c r="I23" s="35" t="str">
        <f ca="1" t="array" ref="I23">IFERROR(INDEX(搜索辅助!M$1:M$5000,SMALL(IF(ISERROR(FIND($E$5,OFFSET(搜索辅助!$I$2:$I$5000,,MATCH($J$5,设置!$N$3:$N$6,0)-1))),65535,ROW(搜索辅助!$2:$5000)),ROW(F16)+($C$6-1)*20)),"")</f>
        <v/>
      </c>
      <c r="J23" s="9"/>
      <c r="K23" s="6"/>
    </row>
    <row r="24" ht="21" customHeight="1" spans="2:11">
      <c r="B24" s="6"/>
      <c r="C24" s="9" t="str">
        <f ca="1" t="shared" si="1"/>
        <v/>
      </c>
      <c r="D24" s="10" t="str">
        <f ca="1" t="array" ref="D24">IFERROR(INDEX(搜索辅助!H$1:H$5000,SMALL(IF(ISERROR(FIND($E$5,OFFSET(搜索辅助!$I$2:$I$5000,,MATCH($J$5,设置!$N$3:$N$6,0)-1))),65535,ROW(搜索辅助!$2:$5000)),ROW(A17)+($C$6-1)*20)),"")</f>
        <v/>
      </c>
      <c r="E24" s="35" t="str">
        <f ca="1" t="array" ref="E24">IFERROR(INDEX(搜索辅助!I$1:I$5000,SMALL(IF(ISERROR(FIND($E$5,OFFSET(搜索辅助!$I$2:$I$5000,,MATCH($J$5,设置!$N$3:$N$6,0)-1))),65535,ROW(搜索辅助!$2:$5000)),ROW(B17)+($C$6-1)*20)),"")</f>
        <v/>
      </c>
      <c r="F24" s="35" t="str">
        <f ca="1" t="array" ref="F24">IFERROR(INDEX(搜索辅助!J$1:J$5000,SMALL(IF(ISERROR(FIND($E$5,OFFSET(搜索辅助!$I$2:$I$5000,,MATCH($J$5,设置!$N$3:$N$6,0)-1))),65535,ROW(搜索辅助!$2:$5000)),ROW(C17)+($C$6-1)*20)),"")</f>
        <v/>
      </c>
      <c r="G24" s="35" t="str">
        <f ca="1" t="array" ref="G24">IFERROR(INDEX(搜索辅助!K$1:K$5000,SMALL(IF(ISERROR(FIND($E$5,OFFSET(搜索辅助!$I$2:$I$5000,,MATCH($J$5,设置!$N$3:$N$6,0)-1))),65535,ROW(搜索辅助!$2:$5000)),ROW(D17)+($C$6-1)*20)),"")</f>
        <v/>
      </c>
      <c r="H24" s="35" t="str">
        <f ca="1" t="array" ref="H24">IFERROR(INDEX(搜索辅助!L$1:L$5000,SMALL(IF(ISERROR(FIND($E$5,OFFSET(搜索辅助!$I$2:$I$5000,,MATCH($J$5,设置!$N$3:$N$6,0)-1))),65535,ROW(搜索辅助!$2:$5000)),ROW(E17)+($C$6-1)*20)),"")</f>
        <v/>
      </c>
      <c r="I24" s="35" t="str">
        <f ca="1" t="array" ref="I24">IFERROR(INDEX(搜索辅助!M$1:M$5000,SMALL(IF(ISERROR(FIND($E$5,OFFSET(搜索辅助!$I$2:$I$5000,,MATCH($J$5,设置!$N$3:$N$6,0)-1))),65535,ROW(搜索辅助!$2:$5000)),ROW(F17)+($C$6-1)*20)),"")</f>
        <v/>
      </c>
      <c r="J24" s="9"/>
      <c r="K24" s="6"/>
    </row>
    <row r="25" ht="21" customHeight="1" spans="2:11">
      <c r="B25" s="6"/>
      <c r="C25" s="9" t="str">
        <f ca="1" t="shared" si="1"/>
        <v/>
      </c>
      <c r="D25" s="10" t="str">
        <f ca="1" t="array" ref="D25">IFERROR(INDEX(搜索辅助!H$1:H$5000,SMALL(IF(ISERROR(FIND($E$5,OFFSET(搜索辅助!$I$2:$I$5000,,MATCH($J$5,设置!$N$3:$N$6,0)-1))),65535,ROW(搜索辅助!$2:$5000)),ROW(A18)+($C$6-1)*20)),"")</f>
        <v/>
      </c>
      <c r="E25" s="35" t="str">
        <f ca="1" t="array" ref="E25">IFERROR(INDEX(搜索辅助!I$1:I$5000,SMALL(IF(ISERROR(FIND($E$5,OFFSET(搜索辅助!$I$2:$I$5000,,MATCH($J$5,设置!$N$3:$N$6,0)-1))),65535,ROW(搜索辅助!$2:$5000)),ROW(B18)+($C$6-1)*20)),"")</f>
        <v/>
      </c>
      <c r="F25" s="35" t="str">
        <f ca="1" t="array" ref="F25">IFERROR(INDEX(搜索辅助!J$1:J$5000,SMALL(IF(ISERROR(FIND($E$5,OFFSET(搜索辅助!$I$2:$I$5000,,MATCH($J$5,设置!$N$3:$N$6,0)-1))),65535,ROW(搜索辅助!$2:$5000)),ROW(C18)+($C$6-1)*20)),"")</f>
        <v/>
      </c>
      <c r="G25" s="35" t="str">
        <f ca="1" t="array" ref="G25">IFERROR(INDEX(搜索辅助!K$1:K$5000,SMALL(IF(ISERROR(FIND($E$5,OFFSET(搜索辅助!$I$2:$I$5000,,MATCH($J$5,设置!$N$3:$N$6,0)-1))),65535,ROW(搜索辅助!$2:$5000)),ROW(D18)+($C$6-1)*20)),"")</f>
        <v/>
      </c>
      <c r="H25" s="35" t="str">
        <f ca="1" t="array" ref="H25">IFERROR(INDEX(搜索辅助!L$1:L$5000,SMALL(IF(ISERROR(FIND($E$5,OFFSET(搜索辅助!$I$2:$I$5000,,MATCH($J$5,设置!$N$3:$N$6,0)-1))),65535,ROW(搜索辅助!$2:$5000)),ROW(E18)+($C$6-1)*20)),"")</f>
        <v/>
      </c>
      <c r="I25" s="35" t="str">
        <f ca="1" t="array" ref="I25">IFERROR(INDEX(搜索辅助!M$1:M$5000,SMALL(IF(ISERROR(FIND($E$5,OFFSET(搜索辅助!$I$2:$I$5000,,MATCH($J$5,设置!$N$3:$N$6,0)-1))),65535,ROW(搜索辅助!$2:$5000)),ROW(F18)+($C$6-1)*20)),"")</f>
        <v/>
      </c>
      <c r="J25" s="9"/>
      <c r="K25" s="6"/>
    </row>
    <row r="26" ht="21" customHeight="1" spans="2:11">
      <c r="B26" s="6"/>
      <c r="C26" s="9" t="str">
        <f ca="1" t="shared" si="1"/>
        <v/>
      </c>
      <c r="D26" s="10" t="str">
        <f ca="1" t="array" ref="D26">IFERROR(INDEX(搜索辅助!H$1:H$5000,SMALL(IF(ISERROR(FIND($E$5,OFFSET(搜索辅助!$I$2:$I$5000,,MATCH($J$5,设置!$N$3:$N$6,0)-1))),65535,ROW(搜索辅助!$2:$5000)),ROW(A19)+($C$6-1)*20)),"")</f>
        <v/>
      </c>
      <c r="E26" s="35" t="str">
        <f ca="1" t="array" ref="E26">IFERROR(INDEX(搜索辅助!I$1:I$5000,SMALL(IF(ISERROR(FIND($E$5,OFFSET(搜索辅助!$I$2:$I$5000,,MATCH($J$5,设置!$N$3:$N$6,0)-1))),65535,ROW(搜索辅助!$2:$5000)),ROW(B19)+($C$6-1)*20)),"")</f>
        <v/>
      </c>
      <c r="F26" s="35" t="str">
        <f ca="1" t="array" ref="F26">IFERROR(INDEX(搜索辅助!J$1:J$5000,SMALL(IF(ISERROR(FIND($E$5,OFFSET(搜索辅助!$I$2:$I$5000,,MATCH($J$5,设置!$N$3:$N$6,0)-1))),65535,ROW(搜索辅助!$2:$5000)),ROW(C19)+($C$6-1)*20)),"")</f>
        <v/>
      </c>
      <c r="G26" s="35" t="str">
        <f ca="1" t="array" ref="G26">IFERROR(INDEX(搜索辅助!K$1:K$5000,SMALL(IF(ISERROR(FIND($E$5,OFFSET(搜索辅助!$I$2:$I$5000,,MATCH($J$5,设置!$N$3:$N$6,0)-1))),65535,ROW(搜索辅助!$2:$5000)),ROW(D19)+($C$6-1)*20)),"")</f>
        <v/>
      </c>
      <c r="H26" s="35" t="str">
        <f ca="1" t="array" ref="H26">IFERROR(INDEX(搜索辅助!L$1:L$5000,SMALL(IF(ISERROR(FIND($E$5,OFFSET(搜索辅助!$I$2:$I$5000,,MATCH($J$5,设置!$N$3:$N$6,0)-1))),65535,ROW(搜索辅助!$2:$5000)),ROW(E19)+($C$6-1)*20)),"")</f>
        <v/>
      </c>
      <c r="I26" s="35" t="str">
        <f ca="1" t="array" ref="I26">IFERROR(INDEX(搜索辅助!M$1:M$5000,SMALL(IF(ISERROR(FIND($E$5,OFFSET(搜索辅助!$I$2:$I$5000,,MATCH($J$5,设置!$N$3:$N$6,0)-1))),65535,ROW(搜索辅助!$2:$5000)),ROW(F19)+($C$6-1)*20)),"")</f>
        <v/>
      </c>
      <c r="J26" s="9"/>
      <c r="K26" s="6"/>
    </row>
    <row r="27" ht="21" customHeight="1" spans="2:11">
      <c r="B27" s="6"/>
      <c r="C27" s="9" t="str">
        <f ca="1">IF(D27="","",ROW(A13)+($C$6-1)*20)</f>
        <v/>
      </c>
      <c r="D27" s="10" t="str">
        <f ca="1" t="array" ref="D27">IFERROR(INDEX(搜索辅助!H$1:H$5000,SMALL(IF(ISERROR(FIND($E$5,OFFSET(搜索辅助!$I$2:$I$5000,,MATCH($J$5,设置!$N$3:$N$6,0)-1))),65535,ROW(搜索辅助!$2:$5000)),ROW(A20)+($C$6-1)*20)),"")</f>
        <v/>
      </c>
      <c r="E27" s="35" t="str">
        <f ca="1" t="array" ref="E27">IFERROR(INDEX(搜索辅助!I$1:I$5000,SMALL(IF(ISERROR(FIND($E$5,OFFSET(搜索辅助!$I$2:$I$5000,,MATCH($J$5,设置!$N$3:$N$6,0)-1))),65535,ROW(搜索辅助!$2:$5000)),ROW(B20)+($C$6-1)*20)),"")</f>
        <v/>
      </c>
      <c r="F27" s="35" t="str">
        <f ca="1" t="array" ref="F27">IFERROR(INDEX(搜索辅助!J$1:J$5000,SMALL(IF(ISERROR(FIND($E$5,OFFSET(搜索辅助!$I$2:$I$5000,,MATCH($J$5,设置!$N$3:$N$6,0)-1))),65535,ROW(搜索辅助!$2:$5000)),ROW(C20)+($C$6-1)*20)),"")</f>
        <v/>
      </c>
      <c r="G27" s="35" t="str">
        <f ca="1" t="array" ref="G27">IFERROR(INDEX(搜索辅助!K$1:K$5000,SMALL(IF(ISERROR(FIND($E$5,OFFSET(搜索辅助!$I$2:$I$5000,,MATCH($J$5,设置!$N$3:$N$6,0)-1))),65535,ROW(搜索辅助!$2:$5000)),ROW(D20)+($C$6-1)*20)),"")</f>
        <v/>
      </c>
      <c r="H27" s="35" t="str">
        <f ca="1" t="array" ref="H27">IFERROR(INDEX(搜索辅助!L$1:L$5000,SMALL(IF(ISERROR(FIND($E$5,OFFSET(搜索辅助!$I$2:$I$5000,,MATCH($J$5,设置!$N$3:$N$6,0)-1))),65535,ROW(搜索辅助!$2:$5000)),ROW(E20)+($C$6-1)*20)),"")</f>
        <v/>
      </c>
      <c r="I27" s="35" t="str">
        <f ca="1" t="array" ref="I27">IFERROR(INDEX(搜索辅助!M$1:M$5000,SMALL(IF(ISERROR(FIND($E$5,OFFSET(搜索辅助!$I$2:$I$5000,,MATCH($J$5,设置!$N$3:$N$6,0)-1))),65535,ROW(搜索辅助!$2:$5000)),ROW(F20)+($C$6-1)*20)),"")</f>
        <v/>
      </c>
      <c r="J27" s="9"/>
      <c r="K27" s="6"/>
    </row>
    <row r="28" ht="21" customHeight="1" spans="2:11">
      <c r="B28" s="6"/>
      <c r="C28" s="9" t="str">
        <f ca="1">IF(D28="","",ROW(A14)+($C$6-1)*20)</f>
        <v/>
      </c>
      <c r="D28" s="10" t="str">
        <f ca="1" t="array" ref="D28">IFERROR(INDEX(搜索辅助!H$1:H$5000,SMALL(IF(ISERROR(FIND($E$5,OFFSET(搜索辅助!$I$2:$I$5000,,MATCH($J$5,设置!$N$3:$N$6,0)-1))),65535,ROW(搜索辅助!$2:$5000)),ROW(A21)+($C$6-1)*20)),"")</f>
        <v/>
      </c>
      <c r="E28" s="35" t="str">
        <f ca="1" t="array" ref="E28">IFERROR(INDEX(搜索辅助!I$1:I$5000,SMALL(IF(ISERROR(FIND($E$5,OFFSET(搜索辅助!$I$2:$I$5000,,MATCH($J$5,设置!$N$3:$N$6,0)-1))),65535,ROW(搜索辅助!$2:$5000)),ROW(B21)+($C$6-1)*20)),"")</f>
        <v/>
      </c>
      <c r="F28" s="35" t="str">
        <f ca="1" t="array" ref="F28">IFERROR(INDEX(搜索辅助!J$1:J$5000,SMALL(IF(ISERROR(FIND($E$5,OFFSET(搜索辅助!$I$2:$I$5000,,MATCH($J$5,设置!$N$3:$N$6,0)-1))),65535,ROW(搜索辅助!$2:$5000)),ROW(C21)+($C$6-1)*20)),"")</f>
        <v/>
      </c>
      <c r="G28" s="35" t="str">
        <f ca="1" t="array" ref="G28">IFERROR(INDEX(搜索辅助!K$1:K$5000,SMALL(IF(ISERROR(FIND($E$5,OFFSET(搜索辅助!$I$2:$I$5000,,MATCH($J$5,设置!$N$3:$N$6,0)-1))),65535,ROW(搜索辅助!$2:$5000)),ROW(D21)+($C$6-1)*20)),"")</f>
        <v/>
      </c>
      <c r="H28" s="35" t="str">
        <f ca="1" t="array" ref="H28">IFERROR(INDEX(搜索辅助!L$1:L$5000,SMALL(IF(ISERROR(FIND($E$5,OFFSET(搜索辅助!$I$2:$I$5000,,MATCH($J$5,设置!$N$3:$N$6,0)-1))),65535,ROW(搜索辅助!$2:$5000)),ROW(E21)+($C$6-1)*20)),"")</f>
        <v/>
      </c>
      <c r="I28" s="35" t="str">
        <f ca="1" t="array" ref="I28">IFERROR(INDEX(搜索辅助!M$1:M$5000,SMALL(IF(ISERROR(FIND($E$5,OFFSET(搜索辅助!$I$2:$I$5000,,MATCH($J$5,设置!$N$3:$N$6,0)-1))),65535,ROW(搜索辅助!$2:$5000)),ROW(F21)+($C$6-1)*20)),"")</f>
        <v/>
      </c>
      <c r="J28" s="9"/>
      <c r="K28" s="6"/>
    </row>
    <row r="29" ht="21" customHeight="1" spans="2:11">
      <c r="B29" s="6"/>
      <c r="C29" s="9" t="str">
        <f ca="1">IF(D29="","",ROW(A15)+($C$6-1)*20)</f>
        <v/>
      </c>
      <c r="D29" s="10" t="str">
        <f ca="1" t="array" ref="D29">IFERROR(INDEX(搜索辅助!H$1:H$5000,SMALL(IF(ISERROR(FIND($E$5,OFFSET(搜索辅助!$I$2:$I$5000,,MATCH($J$5,设置!$N$3:$N$6,0)-1))),65535,ROW(搜索辅助!$2:$5000)),ROW(A22)+($C$6-1)*20)),"")</f>
        <v/>
      </c>
      <c r="E29" s="35" t="str">
        <f ca="1" t="array" ref="E29">IFERROR(INDEX(搜索辅助!I$1:I$5000,SMALL(IF(ISERROR(FIND($E$5,OFFSET(搜索辅助!$I$2:$I$5000,,MATCH($J$5,设置!$N$3:$N$6,0)-1))),65535,ROW(搜索辅助!$2:$5000)),ROW(B22)+($C$6-1)*20)),"")</f>
        <v/>
      </c>
      <c r="F29" s="35" t="str">
        <f ca="1" t="array" ref="F29">IFERROR(INDEX(搜索辅助!J$1:J$5000,SMALL(IF(ISERROR(FIND($E$5,OFFSET(搜索辅助!$I$2:$I$5000,,MATCH($J$5,设置!$N$3:$N$6,0)-1))),65535,ROW(搜索辅助!$2:$5000)),ROW(C22)+($C$6-1)*20)),"")</f>
        <v/>
      </c>
      <c r="G29" s="35" t="str">
        <f ca="1" t="array" ref="G29">IFERROR(INDEX(搜索辅助!K$1:K$5000,SMALL(IF(ISERROR(FIND($E$5,OFFSET(搜索辅助!$I$2:$I$5000,,MATCH($J$5,设置!$N$3:$N$6,0)-1))),65535,ROW(搜索辅助!$2:$5000)),ROW(D22)+($C$6-1)*20)),"")</f>
        <v/>
      </c>
      <c r="H29" s="35" t="str">
        <f ca="1" t="array" ref="H29">IFERROR(INDEX(搜索辅助!L$1:L$5000,SMALL(IF(ISERROR(FIND($E$5,OFFSET(搜索辅助!$I$2:$I$5000,,MATCH($J$5,设置!$N$3:$N$6,0)-1))),65535,ROW(搜索辅助!$2:$5000)),ROW(E22)+($C$6-1)*20)),"")</f>
        <v/>
      </c>
      <c r="I29" s="35" t="str">
        <f ca="1" t="array" ref="I29">IFERROR(INDEX(搜索辅助!M$1:M$5000,SMALL(IF(ISERROR(FIND($E$5,OFFSET(搜索辅助!$I$2:$I$5000,,MATCH($J$5,设置!$N$3:$N$6,0)-1))),65535,ROW(搜索辅助!$2:$5000)),ROW(F22)+($C$6-1)*20)),"")</f>
        <v/>
      </c>
      <c r="J29" s="9"/>
      <c r="K29" s="6"/>
    </row>
    <row r="30" ht="21" customHeight="1" spans="2:11">
      <c r="B30" s="6"/>
      <c r="C30" s="6"/>
      <c r="D30" s="6"/>
      <c r="E30" s="6"/>
      <c r="F30" s="6"/>
      <c r="G30" s="6"/>
      <c r="H30" s="6"/>
      <c r="I30" s="6"/>
      <c r="J30" s="6"/>
      <c r="K30" s="6"/>
    </row>
    <row r="31" ht="21" customHeight="1" spans="2:11">
      <c r="B31" s="6"/>
      <c r="C31" s="6"/>
      <c r="D31" s="6"/>
      <c r="E31" s="6"/>
      <c r="F31" s="6"/>
      <c r="G31" s="6"/>
      <c r="H31" s="6"/>
      <c r="I31" s="6"/>
      <c r="J31" s="6"/>
      <c r="K31" s="6"/>
    </row>
    <row r="32" ht="21" customHeight="1" spans="2:11">
      <c r="B32" s="6"/>
      <c r="C32" s="6"/>
      <c r="D32" s="6"/>
      <c r="E32" s="6"/>
      <c r="F32" s="6"/>
      <c r="G32" s="6"/>
      <c r="H32" s="6"/>
      <c r="I32" s="6"/>
      <c r="J32" s="6"/>
      <c r="K32" s="6"/>
    </row>
    <row r="33" ht="21" customHeight="1" spans="2:11">
      <c r="B33" s="6"/>
      <c r="C33" s="6"/>
      <c r="D33" s="6"/>
      <c r="E33" s="6"/>
      <c r="F33" s="6"/>
      <c r="G33" s="6"/>
      <c r="H33" s="6"/>
      <c r="I33" s="6"/>
      <c r="J33" s="6"/>
      <c r="K33" s="6"/>
    </row>
    <row r="34" ht="28" customHeight="1" spans="2:11">
      <c r="B34" s="6"/>
      <c r="C34" s="6"/>
      <c r="D34" s="6"/>
      <c r="E34" s="6"/>
      <c r="F34" s="6"/>
      <c r="G34" s="6"/>
      <c r="H34" s="6"/>
      <c r="I34" s="6"/>
      <c r="J34" s="6"/>
      <c r="K34" s="6"/>
    </row>
    <row r="35" ht="28" customHeight="1" spans="2:11">
      <c r="B35" s="6"/>
      <c r="C35" s="6"/>
      <c r="D35" s="6"/>
      <c r="E35" s="6"/>
      <c r="F35" s="6"/>
      <c r="G35" s="6"/>
      <c r="H35" s="6"/>
      <c r="I35" s="6"/>
      <c r="J35" s="6"/>
      <c r="K35" s="6"/>
    </row>
    <row r="36" ht="13" customHeight="1"/>
  </sheetData>
  <sheetProtection sheet="1" objects="1"/>
  <mergeCells count="2">
    <mergeCell ref="C5:D5"/>
    <mergeCell ref="E5:H5"/>
  </mergeCells>
  <dataValidations count="1">
    <dataValidation type="list" allowBlank="1" showInputMessage="1" showErrorMessage="1" sqref="J5">
      <formula1>设置!$N$3:$N$6</formula1>
    </dataValidation>
  </dataValidations>
  <pageMargins left="0.75" right="0.75" top="1" bottom="1" header="0.5" footer="0.5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name="Spinner 1" r:id="rId3">
              <controlPr defaultSize="0">
                <anchor moveWithCells="1">
                  <from>
                    <xdr:col>3</xdr:col>
                    <xdr:colOff>5080</xdr:colOff>
                    <xdr:row>5</xdr:row>
                    <xdr:rowOff>31750</xdr:rowOff>
                  </from>
                  <to>
                    <xdr:col>3</xdr:col>
                    <xdr:colOff>193675</xdr:colOff>
                    <xdr:row>5</xdr:row>
                    <xdr:rowOff>225425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AC48"/>
  <sheetViews>
    <sheetView showGridLines="0" tabSelected="1" workbookViewId="0">
      <selection activeCell="V9" sqref="V9"/>
    </sheetView>
  </sheetViews>
  <sheetFormatPr defaultColWidth="8.725" defaultRowHeight="20" customHeight="1"/>
  <cols>
    <col min="1" max="1" width="3.81666666666667" style="3" customWidth="1"/>
    <col min="2" max="2" width="3.45833333333333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8" width="8.725" style="3"/>
    <col min="19" max="32" width="5.5" style="21" customWidth="1"/>
    <col min="33" max="36" width="5.5" style="3" customWidth="1"/>
    <col min="37" max="41" width="3.625" style="3" customWidth="1"/>
    <col min="42" max="16384" width="8.725" style="3"/>
  </cols>
  <sheetData>
    <row r="1" ht="14" customHeight="1" spans="1:1">
      <c r="A1" s="4">
        <v>12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18" customHeight="1" spans="19:28">
      <c r="S4" s="21" t="s">
        <v>36</v>
      </c>
      <c r="T4" s="21" t="s">
        <v>18</v>
      </c>
      <c r="U4" s="21" t="s">
        <v>15</v>
      </c>
      <c r="X4" s="28" t="s">
        <v>50</v>
      </c>
      <c r="AB4" s="28" t="s">
        <v>51</v>
      </c>
    </row>
    <row r="5" ht="21" customHeight="1" spans="2:29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/>
      <c r="O5" s="13"/>
      <c r="P5" s="6"/>
      <c r="Q5" s="6"/>
      <c r="S5" s="21" t="s">
        <v>52</v>
      </c>
      <c r="T5" s="21">
        <f ca="1">COUNTA(INDIRECT(S5&amp;"!F12:F5000"))</f>
        <v>6</v>
      </c>
      <c r="U5" s="21">
        <f ca="1">SUM(INDIRECT(S5&amp;"!i12:i5000"))</f>
        <v>15</v>
      </c>
      <c r="X5" s="28"/>
      <c r="AB5" s="21" t="s">
        <v>0</v>
      </c>
      <c r="AC5" s="21">
        <f ca="1">IF($D$17="全部",COUNTIF(搜索辅助!$K:$K,$AB5),COUNTIF(INDIRECT($D$17&amp;"月!g12:g5000"),AB5))</f>
        <v>2</v>
      </c>
    </row>
    <row r="6" ht="21" customHeight="1" spans="2:29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/>
      <c r="O6" s="13"/>
      <c r="P6" s="6"/>
      <c r="Q6" s="6"/>
      <c r="S6" s="21" t="s">
        <v>53</v>
      </c>
      <c r="T6" s="21">
        <f ca="1" t="shared" ref="T6:T16" si="0">COUNTA(INDIRECT(S6&amp;"!F12:F5000"))</f>
        <v>6</v>
      </c>
      <c r="U6" s="21">
        <f ca="1" t="shared" ref="U6:U16" si="1">SUM(INDIRECT(S6&amp;"!i12:i5000"))</f>
        <v>15</v>
      </c>
      <c r="X6" s="21" t="s">
        <v>4</v>
      </c>
      <c r="Y6" s="21">
        <f ca="1">IF($D$17="全部",COUNTIF(搜索辅助!$L:$L,$X6),COUNTIF(INDIRECT($D$17&amp;"月!h12:h5000"),X6))</f>
        <v>1</v>
      </c>
      <c r="AB6" s="21" t="s">
        <v>1</v>
      </c>
      <c r="AC6" s="21">
        <f ca="1">IF($D$17="全部",COUNTIF(搜索辅助!$K:$K,$AB6),COUNTIF(INDIRECT($D$17&amp;"月!g12:g5000"),AB6))</f>
        <v>2</v>
      </c>
    </row>
    <row r="7" ht="21" customHeight="1" spans="2:29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/>
      <c r="O7" s="13"/>
      <c r="P7" s="6"/>
      <c r="Q7" s="6"/>
      <c r="S7" s="21" t="s">
        <v>54</v>
      </c>
      <c r="T7" s="21">
        <f ca="1" t="shared" si="0"/>
        <v>6</v>
      </c>
      <c r="U7" s="21">
        <f ca="1" t="shared" si="1"/>
        <v>15</v>
      </c>
      <c r="X7" s="21" t="s">
        <v>5</v>
      </c>
      <c r="Y7" s="21">
        <f ca="1">IF($D$17="全部",COUNTIF(搜索辅助!$L:$L,$X7),COUNTIF(INDIRECT($D$17&amp;"月!h12:h5000"),X7))</f>
        <v>2</v>
      </c>
      <c r="AB7" s="21" t="s">
        <v>2</v>
      </c>
      <c r="AC7" s="21">
        <f ca="1">IF($D$17="全部",COUNTIF(搜索辅助!$K:$K,$AB7),COUNTIF(INDIRECT($D$17&amp;"月!g12:g5000"),AB7))</f>
        <v>1</v>
      </c>
    </row>
    <row r="8" ht="21" customHeight="1" spans="2:29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13"/>
      <c r="O8" s="13"/>
      <c r="P8" s="6"/>
      <c r="Q8" s="6"/>
      <c r="S8" s="21" t="s">
        <v>55</v>
      </c>
      <c r="T8" s="21">
        <f ca="1" t="shared" si="0"/>
        <v>6</v>
      </c>
      <c r="U8" s="21">
        <f ca="1" t="shared" si="1"/>
        <v>15</v>
      </c>
      <c r="X8" s="21" t="s">
        <v>6</v>
      </c>
      <c r="Y8" s="21">
        <f ca="1">IF($D$17="全部",COUNTIF(搜索辅助!$L:$L,$X8),COUNTIF(INDIRECT($D$17&amp;"月!h12:h5000"),X8))</f>
        <v>3</v>
      </c>
      <c r="AB8" s="21" t="s">
        <v>3</v>
      </c>
      <c r="AC8" s="21">
        <f ca="1">IF($D$17="全部",COUNTIF(搜索辅助!$K:$K,$AB8),COUNTIF(INDIRECT($D$17&amp;"月!g12:g5000"),AB8))</f>
        <v>1</v>
      </c>
    </row>
    <row r="9" ht="21" customHeight="1" spans="2:21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13"/>
      <c r="O9" s="13"/>
      <c r="P9" s="6"/>
      <c r="Q9" s="6"/>
      <c r="S9" s="21" t="s">
        <v>56</v>
      </c>
      <c r="T9" s="21">
        <f ca="1" t="shared" si="0"/>
        <v>6</v>
      </c>
      <c r="U9" s="21">
        <f ca="1" t="shared" si="1"/>
        <v>15</v>
      </c>
    </row>
    <row r="10" ht="21" customHeight="1" spans="2:21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13"/>
      <c r="O10" s="13"/>
      <c r="P10" s="6"/>
      <c r="Q10" s="6"/>
      <c r="S10" s="21" t="s">
        <v>57</v>
      </c>
      <c r="T10" s="21">
        <f ca="1" t="shared" si="0"/>
        <v>6</v>
      </c>
      <c r="U10" s="21">
        <f ca="1" t="shared" si="1"/>
        <v>15</v>
      </c>
    </row>
    <row r="11" ht="21" customHeight="1" spans="2:21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13"/>
      <c r="O11" s="13"/>
      <c r="P11" s="6"/>
      <c r="Q11" s="6"/>
      <c r="S11" s="21" t="s">
        <v>58</v>
      </c>
      <c r="T11" s="21">
        <f ca="1" t="shared" si="0"/>
        <v>6</v>
      </c>
      <c r="U11" s="21">
        <f ca="1" t="shared" si="1"/>
        <v>15</v>
      </c>
    </row>
    <row r="12" ht="21" customHeight="1" spans="2:21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13"/>
      <c r="O12" s="13"/>
      <c r="P12" s="6"/>
      <c r="Q12" s="6"/>
      <c r="S12" s="21" t="s">
        <v>59</v>
      </c>
      <c r="T12" s="21">
        <f ca="1" t="shared" si="0"/>
        <v>6</v>
      </c>
      <c r="U12" s="21">
        <f ca="1" t="shared" si="1"/>
        <v>15</v>
      </c>
    </row>
    <row r="13" ht="21" customHeight="1" spans="2:21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13"/>
      <c r="O13" s="13"/>
      <c r="P13" s="6"/>
      <c r="Q13" s="6"/>
      <c r="S13" s="21" t="s">
        <v>60</v>
      </c>
      <c r="T13" s="21">
        <f ca="1" t="shared" si="0"/>
        <v>6</v>
      </c>
      <c r="U13" s="21">
        <f ca="1" t="shared" si="1"/>
        <v>15</v>
      </c>
    </row>
    <row r="14" ht="21" customHeight="1" spans="2:21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13"/>
      <c r="O14" s="13"/>
      <c r="P14" s="6"/>
      <c r="Q14" s="6"/>
      <c r="S14" s="21" t="s">
        <v>61</v>
      </c>
      <c r="T14" s="21">
        <f ca="1" t="shared" si="0"/>
        <v>6</v>
      </c>
      <c r="U14" s="21">
        <f ca="1" t="shared" si="1"/>
        <v>15</v>
      </c>
    </row>
    <row r="15" ht="13" customHeight="1" spans="19:21">
      <c r="S15" s="21" t="s">
        <v>62</v>
      </c>
      <c r="T15" s="21">
        <f ca="1" t="shared" si="0"/>
        <v>6</v>
      </c>
      <c r="U15" s="21">
        <f ca="1" t="shared" si="1"/>
        <v>15</v>
      </c>
    </row>
    <row r="16" ht="12" customHeight="1" spans="2:21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S16" s="21" t="s">
        <v>63</v>
      </c>
      <c r="T16" s="21">
        <f ca="1" t="shared" si="0"/>
        <v>6</v>
      </c>
      <c r="U16" s="21">
        <f ca="1" t="shared" si="1"/>
        <v>15</v>
      </c>
    </row>
    <row r="17" ht="17" customHeight="1" spans="2:17">
      <c r="B17" s="6"/>
      <c r="C17" s="22" t="s">
        <v>64</v>
      </c>
      <c r="D17" s="23">
        <v>6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ht="9" customHeight="1" spans="2:17">
      <c r="B18" s="6"/>
      <c r="C18" s="24"/>
      <c r="D18" s="2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ht="7" customHeight="1" spans="2:17">
      <c r="B19" s="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6"/>
    </row>
    <row r="20" customHeight="1" spans="2:19">
      <c r="B20" s="6"/>
      <c r="C20" s="6" t="s">
        <v>65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S20" s="28" t="s">
        <v>66</v>
      </c>
    </row>
    <row r="21" customHeight="1" spans="2:20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S21" s="21" t="s">
        <v>20</v>
      </c>
      <c r="T21" s="21">
        <f ca="1">IF($D$17="全部",COUNTIF(搜索辅助!$I:$I,$S21),COUNTIF(INDIRECT($D$17&amp;"月!e12:e5000"),S21))</f>
        <v>1</v>
      </c>
    </row>
    <row r="22" customHeight="1" spans="2:20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S22" s="21" t="s">
        <v>22</v>
      </c>
      <c r="T22" s="21">
        <f ca="1">IF($D$17="全部",COUNTIF(搜索辅助!$I:$I,$S22),COUNTIF(INDIRECT($D$17&amp;"月!e12:e5000"),S22))</f>
        <v>1</v>
      </c>
    </row>
    <row r="23" customHeight="1" spans="2:20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S23" s="21" t="s">
        <v>24</v>
      </c>
      <c r="T23" s="21">
        <f ca="1">IF($D$17="全部",COUNTIF(搜索辅助!$I:$I,$S23),COUNTIF(INDIRECT($D$17&amp;"月!e12:e5000"),S23))</f>
        <v>1</v>
      </c>
    </row>
    <row r="24" customHeight="1" spans="2:20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S24" s="21" t="s">
        <v>26</v>
      </c>
      <c r="T24" s="21">
        <f ca="1">IF($D$17="全部",COUNTIF(搜索辅助!$I:$I,$S24),COUNTIF(INDIRECT($D$17&amp;"月!e12:e5000"),S24))</f>
        <v>1</v>
      </c>
    </row>
    <row r="25" customHeight="1" spans="2:20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S25" s="21" t="s">
        <v>28</v>
      </c>
      <c r="T25" s="21">
        <f ca="1">IF($D$17="全部",COUNTIF(搜索辅助!$I:$I,$S25),COUNTIF(INDIRECT($D$17&amp;"月!e12:e5000"),S25))</f>
        <v>1</v>
      </c>
    </row>
    <row r="26" customHeight="1" spans="2:20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S26" s="21" t="s">
        <v>30</v>
      </c>
      <c r="T26" s="21">
        <f ca="1">IF($D$17="全部",COUNTIF(搜索辅助!$I:$I,$S26),COUNTIF(INDIRECT($D$17&amp;"月!e12:e5000"),S26))</f>
        <v>1</v>
      </c>
    </row>
    <row r="27" customHeight="1" spans="2:20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S27" s="21" t="s">
        <v>42</v>
      </c>
      <c r="T27" s="21">
        <f ca="1">IF($D$17="全部",COUNTIF(搜索辅助!$I:$I,$S27),COUNTIF(INDIRECT($D$17&amp;"月!e12:e5000"),S27))</f>
        <v>0</v>
      </c>
    </row>
    <row r="28" customHeight="1" spans="2:17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</row>
    <row r="29" customHeight="1" spans="2:17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customHeight="1" spans="2:17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customHeight="1" spans="2:17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</row>
    <row r="32" customHeight="1" spans="2:17">
      <c r="B32" s="27">
        <v>2</v>
      </c>
      <c r="C32" s="13" t="str">
        <f ca="1">OFFSET(设置!$H$2,$B$32,)</f>
        <v>稻小壳2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customHeight="1" spans="2:17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customHeight="1" spans="2:17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</row>
    <row r="35" customHeight="1" spans="2:20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S35" s="21" t="str">
        <f ca="1">C32</f>
        <v>稻小壳2</v>
      </c>
      <c r="T35" s="21" t="str">
        <f ca="1">S35&amp;"任务数和时长趋势"</f>
        <v>稻小壳2任务数和时长趋势</v>
      </c>
    </row>
    <row r="36" customHeight="1" spans="2:21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S36" s="21" t="s">
        <v>36</v>
      </c>
      <c r="T36" s="21" t="s">
        <v>18</v>
      </c>
      <c r="U36" s="21" t="s">
        <v>19</v>
      </c>
    </row>
    <row r="37" customHeight="1" spans="2:21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S37" s="21" t="s">
        <v>52</v>
      </c>
      <c r="T37" s="21">
        <f ca="1">COUNTIF(INDIRECT(S37&amp;"!e12:e5000"),$S$35)</f>
        <v>1</v>
      </c>
      <c r="U37" s="21">
        <f ca="1">SUMIFS(INDIRECT($S37&amp;"!i12:i5000"),INDIRECT($S37&amp;"!e12:e5000"),$S$35)</f>
        <v>3</v>
      </c>
    </row>
    <row r="38" customHeight="1" spans="2:21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S38" s="21" t="s">
        <v>53</v>
      </c>
      <c r="T38" s="21">
        <f ca="1" t="shared" ref="T38:T48" si="2">COUNTIF(INDIRECT(S38&amp;"!e12:e5000"),$S$35)</f>
        <v>1</v>
      </c>
      <c r="U38" s="21">
        <f ca="1" t="shared" ref="U38:U48" si="3">SUMIFS(INDIRECT($S38&amp;"!i12:i5000"),INDIRECT($S38&amp;"!e12:e5000"),$S$35)</f>
        <v>3</v>
      </c>
    </row>
    <row r="39" customHeight="1" spans="2:21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S39" s="21" t="s">
        <v>54</v>
      </c>
      <c r="T39" s="21">
        <f ca="1" t="shared" si="2"/>
        <v>1</v>
      </c>
      <c r="U39" s="21">
        <f ca="1" t="shared" si="3"/>
        <v>3</v>
      </c>
    </row>
    <row r="40" customHeight="1" spans="2:21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S40" s="21" t="s">
        <v>55</v>
      </c>
      <c r="T40" s="21">
        <f ca="1" t="shared" si="2"/>
        <v>1</v>
      </c>
      <c r="U40" s="21">
        <f ca="1" t="shared" si="3"/>
        <v>3</v>
      </c>
    </row>
    <row r="41" customHeight="1" spans="2:21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S41" s="21" t="s">
        <v>56</v>
      </c>
      <c r="T41" s="21">
        <f ca="1" t="shared" si="2"/>
        <v>1</v>
      </c>
      <c r="U41" s="21">
        <f ca="1" t="shared" si="3"/>
        <v>3</v>
      </c>
    </row>
    <row r="42" customHeight="1" spans="2:21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S42" s="21" t="s">
        <v>57</v>
      </c>
      <c r="T42" s="21">
        <f ca="1" t="shared" si="2"/>
        <v>1</v>
      </c>
      <c r="U42" s="21">
        <f ca="1" t="shared" si="3"/>
        <v>3</v>
      </c>
    </row>
    <row r="43" customHeight="1" spans="19:21">
      <c r="S43" s="21" t="s">
        <v>58</v>
      </c>
      <c r="T43" s="21">
        <f ca="1" t="shared" si="2"/>
        <v>1</v>
      </c>
      <c r="U43" s="21">
        <f ca="1" t="shared" si="3"/>
        <v>3</v>
      </c>
    </row>
    <row r="44" customHeight="1" spans="19:21">
      <c r="S44" s="21" t="s">
        <v>59</v>
      </c>
      <c r="T44" s="21">
        <f ca="1" t="shared" si="2"/>
        <v>1</v>
      </c>
      <c r="U44" s="21">
        <f ca="1" t="shared" si="3"/>
        <v>3</v>
      </c>
    </row>
    <row r="45" customHeight="1" spans="19:21">
      <c r="S45" s="21" t="s">
        <v>60</v>
      </c>
      <c r="T45" s="21">
        <f ca="1" t="shared" si="2"/>
        <v>1</v>
      </c>
      <c r="U45" s="21">
        <f ca="1" t="shared" si="3"/>
        <v>3</v>
      </c>
    </row>
    <row r="46" customHeight="1" spans="19:21">
      <c r="S46" s="21" t="s">
        <v>61</v>
      </c>
      <c r="T46" s="21">
        <f ca="1" t="shared" si="2"/>
        <v>1</v>
      </c>
      <c r="U46" s="21">
        <f ca="1" t="shared" si="3"/>
        <v>3</v>
      </c>
    </row>
    <row r="47" customHeight="1" spans="19:21">
      <c r="S47" s="21" t="s">
        <v>62</v>
      </c>
      <c r="T47" s="21">
        <f ca="1" t="shared" si="2"/>
        <v>1</v>
      </c>
      <c r="U47" s="21">
        <f ca="1" t="shared" si="3"/>
        <v>3</v>
      </c>
    </row>
    <row r="48" customHeight="1" spans="19:21">
      <c r="S48" s="21" t="s">
        <v>63</v>
      </c>
      <c r="T48" s="21">
        <f ca="1" t="shared" si="2"/>
        <v>1</v>
      </c>
      <c r="U48" s="21">
        <f ca="1" t="shared" si="3"/>
        <v>3</v>
      </c>
    </row>
  </sheetData>
  <sheetProtection sheet="1" objects="1"/>
  <dataValidations count="1">
    <dataValidation type="list" allowBlank="1" showInputMessage="1" showErrorMessage="1" sqref="D17 D18">
      <formula1>设置!$K$3:$K$15</formula1>
    </dataValidation>
  </dataValidations>
  <pageMargins left="0.75" right="0.75" top="1" bottom="1" header="0.5" footer="0.5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name="Drop Down 1" r:id="rId3">
              <controlPr defaultSize="0">
                <anchor moveWithCells="1">
                  <from>
                    <xdr:col>2</xdr:col>
                    <xdr:colOff>50800</xdr:colOff>
                    <xdr:row>31</xdr:row>
                    <xdr:rowOff>38100</xdr:rowOff>
                  </from>
                  <to>
                    <xdr:col>3</xdr:col>
                    <xdr:colOff>177800</xdr:colOff>
                    <xdr:row>32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7"/>
  <dimension ref="B2:B30"/>
  <sheetViews>
    <sheetView topLeftCell="A4" workbookViewId="0">
      <selection activeCell="B4" sqref="B4:B30"/>
    </sheetView>
  </sheetViews>
  <sheetFormatPr defaultColWidth="8.725" defaultRowHeight="13.5" outlineLevelCol="1"/>
  <sheetData>
    <row r="2" spans="2:2">
      <c r="B2" t="s">
        <v>67</v>
      </c>
    </row>
    <row r="4" spans="2:2">
      <c r="B4" t="s">
        <v>68</v>
      </c>
    </row>
    <row r="5" spans="2:2">
      <c r="B5" t="s">
        <v>69</v>
      </c>
    </row>
    <row r="6" spans="2:2">
      <c r="B6" t="s">
        <v>70</v>
      </c>
    </row>
    <row r="7" spans="2:2">
      <c r="B7" t="s">
        <v>71</v>
      </c>
    </row>
    <row r="8" spans="2:2">
      <c r="B8" t="s">
        <v>72</v>
      </c>
    </row>
    <row r="9" spans="2:2">
      <c r="B9" t="s">
        <v>73</v>
      </c>
    </row>
    <row r="10" spans="2:2">
      <c r="B10" t="s">
        <v>74</v>
      </c>
    </row>
    <row r="11" spans="2:2">
      <c r="B11" t="s">
        <v>75</v>
      </c>
    </row>
    <row r="12" spans="2:2">
      <c r="B12" t="s">
        <v>76</v>
      </c>
    </row>
    <row r="13" spans="2:2">
      <c r="B13" t="s">
        <v>77</v>
      </c>
    </row>
    <row r="14" spans="2:2">
      <c r="B14" t="s">
        <v>78</v>
      </c>
    </row>
    <row r="15" spans="2:2">
      <c r="B15" t="s">
        <v>79</v>
      </c>
    </row>
    <row r="16" spans="2:2">
      <c r="B16" t="s">
        <v>80</v>
      </c>
    </row>
    <row r="17" spans="2:2">
      <c r="B17" t="s">
        <v>81</v>
      </c>
    </row>
    <row r="18" spans="2:2">
      <c r="B18" t="s">
        <v>82</v>
      </c>
    </row>
    <row r="19" spans="2:2">
      <c r="B19" t="s">
        <v>83</v>
      </c>
    </row>
    <row r="20" spans="2:2">
      <c r="B20" t="s">
        <v>84</v>
      </c>
    </row>
    <row r="21" spans="2:2">
      <c r="B21" t="s">
        <v>85</v>
      </c>
    </row>
    <row r="22" spans="2:2">
      <c r="B22" t="s">
        <v>86</v>
      </c>
    </row>
    <row r="23" spans="2:2">
      <c r="B23" t="s">
        <v>87</v>
      </c>
    </row>
    <row r="24" spans="2:2">
      <c r="B24" t="s">
        <v>88</v>
      </c>
    </row>
    <row r="25" spans="2:2">
      <c r="B25" t="s">
        <v>89</v>
      </c>
    </row>
    <row r="26" spans="2:2">
      <c r="B26" t="s">
        <v>90</v>
      </c>
    </row>
    <row r="27" spans="2:2">
      <c r="B27" t="s">
        <v>91</v>
      </c>
    </row>
    <row r="28" spans="2:2">
      <c r="B28" t="s">
        <v>92</v>
      </c>
    </row>
    <row r="29" spans="2:2">
      <c r="B29" t="s">
        <v>85</v>
      </c>
    </row>
    <row r="30" spans="2:2">
      <c r="B30" t="s">
        <v>86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B1:M550"/>
  <sheetViews>
    <sheetView workbookViewId="0">
      <selection activeCell="B4" sqref="B4:B30"/>
    </sheetView>
  </sheetViews>
  <sheetFormatPr defaultColWidth="8.725" defaultRowHeight="13.5"/>
  <cols>
    <col min="8" max="8" width="10.6333333333333"/>
    <col min="9" max="9" width="9.54166666666667" style="18"/>
    <col min="10" max="10" width="12.275" style="18" customWidth="1"/>
    <col min="11" max="12" width="9.54166666666667" style="18"/>
    <col min="13" max="13" width="9.54166666666667"/>
  </cols>
  <sheetData>
    <row r="1" spans="6:13">
      <c r="F1" t="s">
        <v>9</v>
      </c>
      <c r="G1" t="s">
        <v>36</v>
      </c>
      <c r="H1" t="s">
        <v>10</v>
      </c>
      <c r="I1" s="18" t="s">
        <v>11</v>
      </c>
      <c r="J1" s="18" t="s">
        <v>12</v>
      </c>
      <c r="K1" s="18" t="s">
        <v>93</v>
      </c>
      <c r="L1" s="18" t="s">
        <v>14</v>
      </c>
      <c r="M1" t="s">
        <v>94</v>
      </c>
    </row>
    <row r="2" spans="2:13">
      <c r="B2">
        <f>2+SUM($D$1:$D1)</f>
        <v>2</v>
      </c>
      <c r="C2" t="s">
        <v>52</v>
      </c>
      <c r="D2">
        <f ca="1">COUNTA(INDIRECT(C2&amp;"!F12:f2000"))</f>
        <v>6</v>
      </c>
      <c r="F2" s="19">
        <f ca="1">COUNTIF($G$2:$G2,G2)</f>
        <v>1</v>
      </c>
      <c r="G2" s="19" t="str">
        <f ca="1">VLOOKUP(ROW(),$B$2:$D$14,2,1)</f>
        <v>1月</v>
      </c>
      <c r="H2" s="20">
        <f ca="1">INDIRECT($G2&amp;"!d"&amp;$F2+11)</f>
        <v>44562</v>
      </c>
      <c r="I2" s="18" t="str">
        <f ca="1">INDIRECT($G2&amp;"!e"&amp;$F2+11)</f>
        <v>稻小壳1</v>
      </c>
      <c r="J2" s="18" t="str">
        <f ca="1">INDIRECT($G2&amp;"!f"&amp;$F2+11)</f>
        <v>工作任务1</v>
      </c>
      <c r="K2" s="18" t="str">
        <f ca="1">INDIRECT($G2&amp;"!g"&amp;$F2+11)</f>
        <v>月度任务</v>
      </c>
      <c r="L2" s="18" t="str">
        <f ca="1">INDIRECT($G2&amp;"!h"&amp;$F2+11)</f>
        <v>紧要</v>
      </c>
      <c r="M2" s="18">
        <f ca="1">INDIRECT($G2&amp;"!i"&amp;$F2+11)</f>
        <v>2</v>
      </c>
    </row>
    <row r="3" spans="2:13">
      <c r="B3">
        <f ca="1">2+SUM($D$1:$D2)</f>
        <v>8</v>
      </c>
      <c r="C3" t="s">
        <v>53</v>
      </c>
      <c r="D3">
        <f ca="1" t="shared" ref="D3:D13" si="0">COUNTA(INDIRECT(C3&amp;"!F12:f2000"))</f>
        <v>6</v>
      </c>
      <c r="F3" s="19">
        <f ca="1">COUNTIF($G$2:$G3,G3)</f>
        <v>2</v>
      </c>
      <c r="G3" s="19" t="str">
        <f ca="1" t="shared" ref="G3:G12" si="1">VLOOKUP(ROW(),$B$2:$D$14,2,1)</f>
        <v>1月</v>
      </c>
      <c r="H3" s="20">
        <f ca="1" t="shared" ref="H3:H13" si="2">INDIRECT($G3&amp;"!d"&amp;$F3+11)</f>
        <v>44562</v>
      </c>
      <c r="I3" s="18" t="str">
        <f ca="1" t="shared" ref="I3:I13" si="3">INDIRECT($G3&amp;"!e"&amp;$F3+11)</f>
        <v>稻小壳2</v>
      </c>
      <c r="J3" s="18" t="str">
        <f ca="1" t="shared" ref="J3:J13" si="4">INDIRECT($G3&amp;"!f"&amp;$F3+11)</f>
        <v>工作任务2</v>
      </c>
      <c r="K3" s="18" t="str">
        <f ca="1" t="shared" ref="K3:K13" si="5">INDIRECT($G3&amp;"!g"&amp;$F3+11)</f>
        <v>内部事务</v>
      </c>
      <c r="L3" s="18" t="str">
        <f ca="1" t="shared" ref="L3:L13" si="6">INDIRECT($G3&amp;"!h"&amp;$F3+11)</f>
        <v>重要</v>
      </c>
      <c r="M3" s="18">
        <f ca="1" t="shared" ref="M3:M13" si="7">INDIRECT($G3&amp;"!i"&amp;$F3+11)</f>
        <v>3</v>
      </c>
    </row>
    <row r="4" spans="2:13">
      <c r="B4">
        <f ca="1">2+SUM($D$1:$D3)</f>
        <v>14</v>
      </c>
      <c r="C4" t="s">
        <v>54</v>
      </c>
      <c r="D4">
        <f ca="1" t="shared" si="0"/>
        <v>6</v>
      </c>
      <c r="F4" s="19">
        <f ca="1">COUNTIF($G$2:$G4,G4)</f>
        <v>3</v>
      </c>
      <c r="G4" s="19" t="str">
        <f ca="1" t="shared" si="1"/>
        <v>1月</v>
      </c>
      <c r="H4" s="20">
        <f ca="1" t="shared" si="2"/>
        <v>44562</v>
      </c>
      <c r="I4" s="18" t="str">
        <f ca="1" t="shared" si="3"/>
        <v>稻小壳3</v>
      </c>
      <c r="J4" s="18" t="str">
        <f ca="1" t="shared" si="4"/>
        <v>工作任务3</v>
      </c>
      <c r="K4" s="18" t="str">
        <f ca="1" t="shared" si="5"/>
        <v>集团跑办</v>
      </c>
      <c r="L4" s="18" t="str">
        <f ca="1" t="shared" si="6"/>
        <v>一般</v>
      </c>
      <c r="M4" s="18">
        <f ca="1" t="shared" si="7"/>
        <v>2</v>
      </c>
    </row>
    <row r="5" spans="2:13">
      <c r="B5">
        <f ca="1">2+SUM($D$1:$D4)</f>
        <v>20</v>
      </c>
      <c r="C5" t="s">
        <v>55</v>
      </c>
      <c r="D5">
        <f ca="1" t="shared" si="0"/>
        <v>6</v>
      </c>
      <c r="F5" s="19">
        <f ca="1">COUNTIF($G$2:$G5,G5)</f>
        <v>4</v>
      </c>
      <c r="G5" s="19" t="str">
        <f ca="1" t="shared" si="1"/>
        <v>1月</v>
      </c>
      <c r="H5" s="20">
        <f ca="1" t="shared" si="2"/>
        <v>44563</v>
      </c>
      <c r="I5" s="18" t="str">
        <f ca="1" t="shared" si="3"/>
        <v>稻小壳4</v>
      </c>
      <c r="J5" s="18" t="str">
        <f ca="1" t="shared" si="4"/>
        <v>工作任务4</v>
      </c>
      <c r="K5" s="18" t="str">
        <f ca="1" t="shared" si="5"/>
        <v>外部跑办</v>
      </c>
      <c r="L5" s="18" t="str">
        <f ca="1" t="shared" si="6"/>
        <v>一般</v>
      </c>
      <c r="M5" s="18">
        <f ca="1" t="shared" si="7"/>
        <v>3</v>
      </c>
    </row>
    <row r="6" spans="2:13">
      <c r="B6">
        <f ca="1">2+SUM($D$1:$D5)</f>
        <v>26</v>
      </c>
      <c r="C6" t="s">
        <v>56</v>
      </c>
      <c r="D6">
        <f ca="1" t="shared" si="0"/>
        <v>6</v>
      </c>
      <c r="F6" s="19">
        <f ca="1">COUNTIF($G$2:$G6,G6)</f>
        <v>5</v>
      </c>
      <c r="G6" s="19" t="str">
        <f ca="1" t="shared" si="1"/>
        <v>1月</v>
      </c>
      <c r="H6" s="20">
        <f ca="1" t="shared" si="2"/>
        <v>44564</v>
      </c>
      <c r="I6" s="18" t="str">
        <f ca="1" t="shared" si="3"/>
        <v>稻小壳5</v>
      </c>
      <c r="J6" s="18" t="str">
        <f ca="1" t="shared" si="4"/>
        <v>工作任务5</v>
      </c>
      <c r="K6" s="18" t="str">
        <f ca="1" t="shared" si="5"/>
        <v>内部事务</v>
      </c>
      <c r="L6" s="18" t="str">
        <f ca="1" t="shared" si="6"/>
        <v>重要</v>
      </c>
      <c r="M6" s="18">
        <f ca="1" t="shared" si="7"/>
        <v>4</v>
      </c>
    </row>
    <row r="7" spans="2:13">
      <c r="B7">
        <f ca="1">2+SUM($D$1:$D6)</f>
        <v>32</v>
      </c>
      <c r="C7" t="s">
        <v>57</v>
      </c>
      <c r="D7">
        <f ca="1" t="shared" si="0"/>
        <v>6</v>
      </c>
      <c r="F7" s="19">
        <f ca="1">COUNTIF($G$2:$G7,G7)</f>
        <v>6</v>
      </c>
      <c r="G7" s="19" t="str">
        <f ca="1" t="shared" si="1"/>
        <v>1月</v>
      </c>
      <c r="H7" s="20">
        <f ca="1" t="shared" si="2"/>
        <v>44565</v>
      </c>
      <c r="I7" s="18" t="str">
        <f ca="1" t="shared" si="3"/>
        <v>稻小壳6</v>
      </c>
      <c r="J7" s="18" t="str">
        <f ca="1" t="shared" si="4"/>
        <v>工作任务6</v>
      </c>
      <c r="K7" s="18" t="str">
        <f ca="1" t="shared" si="5"/>
        <v>月度任务</v>
      </c>
      <c r="L7" s="18" t="str">
        <f ca="1" t="shared" si="6"/>
        <v>一般</v>
      </c>
      <c r="M7" s="18">
        <f ca="1" t="shared" si="7"/>
        <v>1</v>
      </c>
    </row>
    <row r="8" spans="2:13">
      <c r="B8">
        <f ca="1">2+SUM($D$1:$D7)</f>
        <v>38</v>
      </c>
      <c r="C8" t="s">
        <v>58</v>
      </c>
      <c r="D8">
        <f ca="1" t="shared" si="0"/>
        <v>6</v>
      </c>
      <c r="F8" s="19">
        <f ca="1">COUNTIF($G$2:$G8,G8)</f>
        <v>1</v>
      </c>
      <c r="G8" s="19" t="str">
        <f ca="1" t="shared" si="1"/>
        <v>2月</v>
      </c>
      <c r="H8" s="20">
        <f ca="1" t="shared" si="2"/>
        <v>44593</v>
      </c>
      <c r="I8" s="18" t="str">
        <f ca="1" t="shared" si="3"/>
        <v>稻小壳1</v>
      </c>
      <c r="J8" s="18" t="str">
        <f ca="1" t="shared" si="4"/>
        <v>工作任务1</v>
      </c>
      <c r="K8" s="18" t="str">
        <f ca="1" t="shared" si="5"/>
        <v>月度任务</v>
      </c>
      <c r="L8" s="18" t="str">
        <f ca="1" t="shared" si="6"/>
        <v>紧要</v>
      </c>
      <c r="M8" s="18">
        <f ca="1" t="shared" si="7"/>
        <v>2</v>
      </c>
    </row>
    <row r="9" spans="2:13">
      <c r="B9">
        <f ca="1">2+SUM($D$1:$D8)</f>
        <v>44</v>
      </c>
      <c r="C9" t="s">
        <v>59</v>
      </c>
      <c r="D9">
        <f ca="1" t="shared" si="0"/>
        <v>6</v>
      </c>
      <c r="F9" s="19">
        <f ca="1">COUNTIF($G$2:$G9,G9)</f>
        <v>2</v>
      </c>
      <c r="G9" s="19" t="str">
        <f ca="1" t="shared" si="1"/>
        <v>2月</v>
      </c>
      <c r="H9" s="20">
        <f ca="1" t="shared" si="2"/>
        <v>44593</v>
      </c>
      <c r="I9" s="18" t="str">
        <f ca="1" t="shared" si="3"/>
        <v>稻小壳2</v>
      </c>
      <c r="J9" s="18" t="str">
        <f ca="1" t="shared" si="4"/>
        <v>工作任务2</v>
      </c>
      <c r="K9" s="18" t="str">
        <f ca="1" t="shared" si="5"/>
        <v>内部事务</v>
      </c>
      <c r="L9" s="18" t="str">
        <f ca="1" t="shared" si="6"/>
        <v>重要</v>
      </c>
      <c r="M9" s="18">
        <f ca="1" t="shared" si="7"/>
        <v>3</v>
      </c>
    </row>
    <row r="10" spans="2:13">
      <c r="B10">
        <f ca="1">2+SUM($D$1:$D9)</f>
        <v>50</v>
      </c>
      <c r="C10" t="s">
        <v>60</v>
      </c>
      <c r="D10">
        <f ca="1" t="shared" si="0"/>
        <v>6</v>
      </c>
      <c r="F10" s="19">
        <f ca="1">COUNTIF($G$2:$G10,G10)</f>
        <v>3</v>
      </c>
      <c r="G10" s="19" t="str">
        <f ca="1" t="shared" si="1"/>
        <v>2月</v>
      </c>
      <c r="H10" s="20">
        <f ca="1" t="shared" si="2"/>
        <v>44593</v>
      </c>
      <c r="I10" s="18" t="str">
        <f ca="1" t="shared" si="3"/>
        <v>稻小壳3</v>
      </c>
      <c r="J10" s="18" t="str">
        <f ca="1" t="shared" si="4"/>
        <v>工作任务3</v>
      </c>
      <c r="K10" s="18" t="str">
        <f ca="1" t="shared" si="5"/>
        <v>集团跑办</v>
      </c>
      <c r="L10" s="18" t="str">
        <f ca="1" t="shared" si="6"/>
        <v>一般</v>
      </c>
      <c r="M10" s="18">
        <f ca="1" t="shared" si="7"/>
        <v>2</v>
      </c>
    </row>
    <row r="11" spans="2:13">
      <c r="B11">
        <f ca="1">2+SUM($D$1:$D10)</f>
        <v>56</v>
      </c>
      <c r="C11" t="s">
        <v>61</v>
      </c>
      <c r="D11">
        <f ca="1" t="shared" si="0"/>
        <v>6</v>
      </c>
      <c r="F11" s="19">
        <f ca="1">COUNTIF($G$2:$G11,G11)</f>
        <v>4</v>
      </c>
      <c r="G11" s="19" t="str">
        <f ca="1" t="shared" si="1"/>
        <v>2月</v>
      </c>
      <c r="H11" s="20">
        <f ca="1" t="shared" si="2"/>
        <v>44594</v>
      </c>
      <c r="I11" s="18" t="str">
        <f ca="1" t="shared" si="3"/>
        <v>稻小壳4</v>
      </c>
      <c r="J11" s="18" t="str">
        <f ca="1" t="shared" si="4"/>
        <v>工作任务4</v>
      </c>
      <c r="K11" s="18" t="str">
        <f ca="1" t="shared" si="5"/>
        <v>外部跑办</v>
      </c>
      <c r="L11" s="18" t="str">
        <f ca="1" t="shared" si="6"/>
        <v>一般</v>
      </c>
      <c r="M11" s="18">
        <f ca="1" t="shared" si="7"/>
        <v>3</v>
      </c>
    </row>
    <row r="12" spans="2:13">
      <c r="B12">
        <f ca="1">2+SUM($D$1:$D11)</f>
        <v>62</v>
      </c>
      <c r="C12" t="s">
        <v>62</v>
      </c>
      <c r="D12">
        <f ca="1" t="shared" si="0"/>
        <v>6</v>
      </c>
      <c r="F12" s="19">
        <f ca="1">COUNTIF($G$2:$G12,G12)</f>
        <v>5</v>
      </c>
      <c r="G12" s="19" t="str">
        <f ca="1" t="shared" si="1"/>
        <v>2月</v>
      </c>
      <c r="H12" s="20">
        <f ca="1" t="shared" si="2"/>
        <v>44595</v>
      </c>
      <c r="I12" s="18" t="str">
        <f ca="1" t="shared" si="3"/>
        <v>稻小壳5</v>
      </c>
      <c r="J12" s="18" t="str">
        <f ca="1" t="shared" si="4"/>
        <v>工作任务5</v>
      </c>
      <c r="K12" s="18" t="str">
        <f ca="1" t="shared" si="5"/>
        <v>内部事务</v>
      </c>
      <c r="L12" s="18" t="str">
        <f ca="1" t="shared" si="6"/>
        <v>重要</v>
      </c>
      <c r="M12" s="18">
        <f ca="1" t="shared" si="7"/>
        <v>4</v>
      </c>
    </row>
    <row r="13" spans="2:13">
      <c r="B13">
        <f ca="1">2+SUM($D$1:$D12)</f>
        <v>68</v>
      </c>
      <c r="C13" t="s">
        <v>63</v>
      </c>
      <c r="D13">
        <f ca="1" t="shared" si="0"/>
        <v>6</v>
      </c>
      <c r="F13" s="19">
        <f ca="1">COUNTIF($G$2:$G13,G13)</f>
        <v>6</v>
      </c>
      <c r="G13" s="19" t="str">
        <f ca="1" t="shared" ref="G13:G22" si="8">VLOOKUP(ROW(),$B$2:$D$14,2,1)</f>
        <v>2月</v>
      </c>
      <c r="H13" s="20">
        <f ca="1" t="shared" si="2"/>
        <v>44596</v>
      </c>
      <c r="I13" s="18" t="str">
        <f ca="1" t="shared" si="3"/>
        <v>稻小壳6</v>
      </c>
      <c r="J13" s="18" t="str">
        <f ca="1" t="shared" si="4"/>
        <v>工作任务6</v>
      </c>
      <c r="K13" s="18" t="str">
        <f ca="1" t="shared" si="5"/>
        <v>月度任务</v>
      </c>
      <c r="L13" s="18" t="str">
        <f ca="1" t="shared" si="6"/>
        <v>一般</v>
      </c>
      <c r="M13" s="18">
        <f ca="1" t="shared" si="7"/>
        <v>1</v>
      </c>
    </row>
    <row r="14" spans="2:13">
      <c r="B14">
        <f ca="1">2+SUM($D$1:$D13)</f>
        <v>74</v>
      </c>
      <c r="C14" t="s">
        <v>95</v>
      </c>
      <c r="F14" s="19">
        <f ca="1">COUNTIF($G$2:$G14,G14)</f>
        <v>1</v>
      </c>
      <c r="G14" s="19" t="str">
        <f ca="1" t="shared" si="8"/>
        <v>3月</v>
      </c>
      <c r="H14" s="20">
        <f ca="1" t="shared" ref="H14:H31" si="9">INDIRECT($G14&amp;"!d"&amp;$F14+11)</f>
        <v>44621</v>
      </c>
      <c r="I14" s="18" t="str">
        <f ca="1" t="shared" ref="I14:I31" si="10">INDIRECT($G14&amp;"!e"&amp;$F14+11)</f>
        <v>稻小壳1</v>
      </c>
      <c r="J14" s="18" t="str">
        <f ca="1" t="shared" ref="J14:J31" si="11">INDIRECT($G14&amp;"!f"&amp;$F14+11)</f>
        <v>工作任务1</v>
      </c>
      <c r="K14" s="18" t="str">
        <f ca="1" t="shared" ref="K14:K31" si="12">INDIRECT($G14&amp;"!g"&amp;$F14+11)</f>
        <v>月度任务</v>
      </c>
      <c r="L14" s="18" t="str">
        <f ca="1" t="shared" ref="L14:L31" si="13">INDIRECT($G14&amp;"!h"&amp;$F14+11)</f>
        <v>紧要</v>
      </c>
      <c r="M14" s="18">
        <f ca="1" t="shared" ref="M14:M31" si="14">INDIRECT($G14&amp;"!i"&amp;$F14+11)</f>
        <v>2</v>
      </c>
    </row>
    <row r="15" spans="6:13">
      <c r="F15" s="19">
        <f ca="1">COUNTIF($G$2:$G15,G15)</f>
        <v>2</v>
      </c>
      <c r="G15" s="19" t="str">
        <f ca="1" t="shared" si="8"/>
        <v>3月</v>
      </c>
      <c r="H15" s="20">
        <f ca="1" t="shared" si="9"/>
        <v>44621</v>
      </c>
      <c r="I15" s="18" t="str">
        <f ca="1" t="shared" si="10"/>
        <v>稻小壳2</v>
      </c>
      <c r="J15" s="18" t="str">
        <f ca="1" t="shared" si="11"/>
        <v>工作任务2</v>
      </c>
      <c r="K15" s="18" t="str">
        <f ca="1" t="shared" si="12"/>
        <v>内部事务</v>
      </c>
      <c r="L15" s="18" t="str">
        <f ca="1" t="shared" si="13"/>
        <v>重要</v>
      </c>
      <c r="M15" s="18">
        <f ca="1" t="shared" si="14"/>
        <v>3</v>
      </c>
    </row>
    <row r="16" spans="6:13">
      <c r="F16" s="19">
        <f ca="1">COUNTIF($G$2:$G16,G16)</f>
        <v>3</v>
      </c>
      <c r="G16" s="19" t="str">
        <f ca="1" t="shared" si="8"/>
        <v>3月</v>
      </c>
      <c r="H16" s="20">
        <f ca="1" t="shared" si="9"/>
        <v>44621</v>
      </c>
      <c r="I16" s="18" t="str">
        <f ca="1" t="shared" si="10"/>
        <v>稻小壳3</v>
      </c>
      <c r="J16" s="18" t="str">
        <f ca="1" t="shared" si="11"/>
        <v>工作任务3</v>
      </c>
      <c r="K16" s="18" t="str">
        <f ca="1" t="shared" si="12"/>
        <v>集团跑办</v>
      </c>
      <c r="L16" s="18" t="str">
        <f ca="1" t="shared" si="13"/>
        <v>一般</v>
      </c>
      <c r="M16" s="18">
        <f ca="1" t="shared" si="14"/>
        <v>2</v>
      </c>
    </row>
    <row r="17" spans="6:13">
      <c r="F17" s="19">
        <f ca="1">COUNTIF($G$2:$G17,G17)</f>
        <v>4</v>
      </c>
      <c r="G17" s="19" t="str">
        <f ca="1" t="shared" si="8"/>
        <v>3月</v>
      </c>
      <c r="H17" s="20">
        <f ca="1" t="shared" si="9"/>
        <v>44622</v>
      </c>
      <c r="I17" s="18" t="str">
        <f ca="1" t="shared" si="10"/>
        <v>稻小壳4</v>
      </c>
      <c r="J17" s="18" t="str">
        <f ca="1" t="shared" si="11"/>
        <v>工作任务4</v>
      </c>
      <c r="K17" s="18" t="str">
        <f ca="1" t="shared" si="12"/>
        <v>外部跑办</v>
      </c>
      <c r="L17" s="18" t="str">
        <f ca="1" t="shared" si="13"/>
        <v>一般</v>
      </c>
      <c r="M17" s="18">
        <f ca="1" t="shared" si="14"/>
        <v>3</v>
      </c>
    </row>
    <row r="18" spans="6:13">
      <c r="F18" s="19">
        <f ca="1">COUNTIF($G$2:$G18,G18)</f>
        <v>5</v>
      </c>
      <c r="G18" s="19" t="str">
        <f ca="1" t="shared" si="8"/>
        <v>3月</v>
      </c>
      <c r="H18" s="20">
        <f ca="1" t="shared" si="9"/>
        <v>44623</v>
      </c>
      <c r="I18" s="18" t="str">
        <f ca="1" t="shared" si="10"/>
        <v>稻小壳5</v>
      </c>
      <c r="J18" s="18" t="str">
        <f ca="1" t="shared" si="11"/>
        <v>工作任务5</v>
      </c>
      <c r="K18" s="18" t="str">
        <f ca="1" t="shared" si="12"/>
        <v>内部事务</v>
      </c>
      <c r="L18" s="18" t="str">
        <f ca="1" t="shared" si="13"/>
        <v>重要</v>
      </c>
      <c r="M18" s="18">
        <f ca="1" t="shared" si="14"/>
        <v>4</v>
      </c>
    </row>
    <row r="19" spans="6:13">
      <c r="F19" s="19">
        <f ca="1">COUNTIF($G$2:$G19,G19)</f>
        <v>6</v>
      </c>
      <c r="G19" s="19" t="str">
        <f ca="1" t="shared" si="8"/>
        <v>3月</v>
      </c>
      <c r="H19" s="20">
        <f ca="1" t="shared" si="9"/>
        <v>44624</v>
      </c>
      <c r="I19" s="18" t="str">
        <f ca="1" t="shared" si="10"/>
        <v>稻小壳6</v>
      </c>
      <c r="J19" s="18" t="str">
        <f ca="1" t="shared" si="11"/>
        <v>工作任务6</v>
      </c>
      <c r="K19" s="18" t="str">
        <f ca="1" t="shared" si="12"/>
        <v>月度任务</v>
      </c>
      <c r="L19" s="18" t="str">
        <f ca="1" t="shared" si="13"/>
        <v>一般</v>
      </c>
      <c r="M19" s="18">
        <f ca="1" t="shared" si="14"/>
        <v>1</v>
      </c>
    </row>
    <row r="20" spans="6:13">
      <c r="F20" s="19">
        <f ca="1">COUNTIF($G$2:$G20,G20)</f>
        <v>1</v>
      </c>
      <c r="G20" s="19" t="str">
        <f ca="1" t="shared" si="8"/>
        <v>4月</v>
      </c>
      <c r="H20" s="20">
        <f ca="1" t="shared" si="9"/>
        <v>44652</v>
      </c>
      <c r="I20" s="18" t="str">
        <f ca="1" t="shared" si="10"/>
        <v>稻小壳1</v>
      </c>
      <c r="J20" s="18" t="str">
        <f ca="1" t="shared" si="11"/>
        <v>工作任务1</v>
      </c>
      <c r="K20" s="18" t="str">
        <f ca="1" t="shared" si="12"/>
        <v>月度任务</v>
      </c>
      <c r="L20" s="18" t="str">
        <f ca="1" t="shared" si="13"/>
        <v>紧要</v>
      </c>
      <c r="M20" s="18">
        <f ca="1" t="shared" si="14"/>
        <v>2</v>
      </c>
    </row>
    <row r="21" spans="6:13">
      <c r="F21" s="19">
        <f ca="1">COUNTIF($G$2:$G21,G21)</f>
        <v>2</v>
      </c>
      <c r="G21" s="19" t="str">
        <f ca="1" t="shared" si="8"/>
        <v>4月</v>
      </c>
      <c r="H21" s="20">
        <f ca="1" t="shared" si="9"/>
        <v>44652</v>
      </c>
      <c r="I21" s="18" t="str">
        <f ca="1" t="shared" si="10"/>
        <v>稻小壳2</v>
      </c>
      <c r="J21" s="18" t="str">
        <f ca="1" t="shared" si="11"/>
        <v>工作任务2</v>
      </c>
      <c r="K21" s="18" t="str">
        <f ca="1" t="shared" si="12"/>
        <v>内部事务</v>
      </c>
      <c r="L21" s="18" t="str">
        <f ca="1" t="shared" si="13"/>
        <v>重要</v>
      </c>
      <c r="M21" s="18">
        <f ca="1" t="shared" si="14"/>
        <v>3</v>
      </c>
    </row>
    <row r="22" spans="6:13">
      <c r="F22" s="19">
        <f ca="1">COUNTIF($G$2:$G22,G22)</f>
        <v>3</v>
      </c>
      <c r="G22" s="19" t="str">
        <f ca="1" t="shared" si="8"/>
        <v>4月</v>
      </c>
      <c r="H22" s="20">
        <f ca="1" t="shared" si="9"/>
        <v>44652</v>
      </c>
      <c r="I22" s="18" t="str">
        <f ca="1" t="shared" si="10"/>
        <v>稻小壳3</v>
      </c>
      <c r="J22" s="18" t="str">
        <f ca="1" t="shared" si="11"/>
        <v>工作任务3</v>
      </c>
      <c r="K22" s="18" t="str">
        <f ca="1" t="shared" si="12"/>
        <v>集团跑办</v>
      </c>
      <c r="L22" s="18" t="str">
        <f ca="1" t="shared" si="13"/>
        <v>一般</v>
      </c>
      <c r="M22" s="18">
        <f ca="1" t="shared" si="14"/>
        <v>2</v>
      </c>
    </row>
    <row r="23" spans="6:13">
      <c r="F23" s="19">
        <f ca="1">COUNTIF($G$2:$G23,G23)</f>
        <v>4</v>
      </c>
      <c r="G23" s="19" t="str">
        <f ca="1" t="shared" ref="G23:G32" si="15">VLOOKUP(ROW(),$B$2:$D$14,2,1)</f>
        <v>4月</v>
      </c>
      <c r="H23" s="20">
        <f ca="1" t="shared" si="9"/>
        <v>44653</v>
      </c>
      <c r="I23" s="18" t="str">
        <f ca="1" t="shared" si="10"/>
        <v>稻小壳4</v>
      </c>
      <c r="J23" s="18" t="str">
        <f ca="1" t="shared" si="11"/>
        <v>工作任务4</v>
      </c>
      <c r="K23" s="18" t="str">
        <f ca="1" t="shared" si="12"/>
        <v>外部跑办</v>
      </c>
      <c r="L23" s="18" t="str">
        <f ca="1" t="shared" si="13"/>
        <v>一般</v>
      </c>
      <c r="M23" s="18">
        <f ca="1" t="shared" si="14"/>
        <v>3</v>
      </c>
    </row>
    <row r="24" spans="6:13">
      <c r="F24" s="19">
        <f ca="1">COUNTIF($G$2:$G24,G24)</f>
        <v>5</v>
      </c>
      <c r="G24" s="19" t="str">
        <f ca="1" t="shared" si="15"/>
        <v>4月</v>
      </c>
      <c r="H24" s="20">
        <f ca="1" t="shared" si="9"/>
        <v>44654</v>
      </c>
      <c r="I24" s="18" t="str">
        <f ca="1" t="shared" si="10"/>
        <v>稻小壳5</v>
      </c>
      <c r="J24" s="18" t="str">
        <f ca="1" t="shared" si="11"/>
        <v>工作任务5</v>
      </c>
      <c r="K24" s="18" t="str">
        <f ca="1" t="shared" si="12"/>
        <v>内部事务</v>
      </c>
      <c r="L24" s="18" t="str">
        <f ca="1" t="shared" si="13"/>
        <v>重要</v>
      </c>
      <c r="M24" s="18">
        <f ca="1" t="shared" si="14"/>
        <v>4</v>
      </c>
    </row>
    <row r="25" spans="6:13">
      <c r="F25" s="19">
        <f ca="1">COUNTIF($G$2:$G25,G25)</f>
        <v>6</v>
      </c>
      <c r="G25" s="19" t="str">
        <f ca="1" t="shared" si="15"/>
        <v>4月</v>
      </c>
      <c r="H25" s="20">
        <f ca="1" t="shared" si="9"/>
        <v>44655</v>
      </c>
      <c r="I25" s="18" t="str">
        <f ca="1" t="shared" si="10"/>
        <v>稻小壳6</v>
      </c>
      <c r="J25" s="18" t="str">
        <f ca="1" t="shared" si="11"/>
        <v>工作任务6</v>
      </c>
      <c r="K25" s="18" t="str">
        <f ca="1" t="shared" si="12"/>
        <v>月度任务</v>
      </c>
      <c r="L25" s="18" t="str">
        <f ca="1" t="shared" si="13"/>
        <v>一般</v>
      </c>
      <c r="M25" s="18">
        <f ca="1" t="shared" si="14"/>
        <v>1</v>
      </c>
    </row>
    <row r="26" spans="6:13">
      <c r="F26" s="19">
        <f ca="1">COUNTIF($G$2:$G26,G26)</f>
        <v>1</v>
      </c>
      <c r="G26" s="19" t="str">
        <f ca="1" t="shared" si="15"/>
        <v>5月</v>
      </c>
      <c r="H26" s="20">
        <f ca="1" t="shared" si="9"/>
        <v>44682</v>
      </c>
      <c r="I26" s="18" t="str">
        <f ca="1" t="shared" si="10"/>
        <v>稻小壳1</v>
      </c>
      <c r="J26" s="18" t="str">
        <f ca="1" t="shared" si="11"/>
        <v>工作任务1</v>
      </c>
      <c r="K26" s="18" t="str">
        <f ca="1" t="shared" si="12"/>
        <v>月度任务</v>
      </c>
      <c r="L26" s="18" t="str">
        <f ca="1" t="shared" si="13"/>
        <v>紧要</v>
      </c>
      <c r="M26" s="18">
        <f ca="1" t="shared" si="14"/>
        <v>2</v>
      </c>
    </row>
    <row r="27" spans="6:13">
      <c r="F27" s="19">
        <f ca="1">COUNTIF($G$2:$G27,G27)</f>
        <v>2</v>
      </c>
      <c r="G27" s="19" t="str">
        <f ca="1" t="shared" si="15"/>
        <v>5月</v>
      </c>
      <c r="H27" s="20">
        <f ca="1" t="shared" si="9"/>
        <v>44682</v>
      </c>
      <c r="I27" s="18" t="str">
        <f ca="1" t="shared" si="10"/>
        <v>稻小壳2</v>
      </c>
      <c r="J27" s="18" t="str">
        <f ca="1" t="shared" si="11"/>
        <v>工作任务2</v>
      </c>
      <c r="K27" s="18" t="str">
        <f ca="1" t="shared" si="12"/>
        <v>内部事务</v>
      </c>
      <c r="L27" s="18" t="str">
        <f ca="1" t="shared" si="13"/>
        <v>重要</v>
      </c>
      <c r="M27" s="18">
        <f ca="1" t="shared" si="14"/>
        <v>3</v>
      </c>
    </row>
    <row r="28" spans="6:13">
      <c r="F28" s="19">
        <f ca="1">COUNTIF($G$2:$G28,G28)</f>
        <v>3</v>
      </c>
      <c r="G28" s="19" t="str">
        <f ca="1" t="shared" si="15"/>
        <v>5月</v>
      </c>
      <c r="H28" s="20">
        <f ca="1" t="shared" si="9"/>
        <v>44682</v>
      </c>
      <c r="I28" s="18" t="str">
        <f ca="1" t="shared" si="10"/>
        <v>稻小壳3</v>
      </c>
      <c r="J28" s="18" t="str">
        <f ca="1" t="shared" si="11"/>
        <v>工作任务3</v>
      </c>
      <c r="K28" s="18" t="str">
        <f ca="1" t="shared" si="12"/>
        <v>集团跑办</v>
      </c>
      <c r="L28" s="18" t="str">
        <f ca="1" t="shared" si="13"/>
        <v>一般</v>
      </c>
      <c r="M28" s="18">
        <f ca="1" t="shared" si="14"/>
        <v>2</v>
      </c>
    </row>
    <row r="29" spans="6:13">
      <c r="F29" s="19">
        <f ca="1">COUNTIF($G$2:$G29,G29)</f>
        <v>4</v>
      </c>
      <c r="G29" s="19" t="str">
        <f ca="1" t="shared" si="15"/>
        <v>5月</v>
      </c>
      <c r="H29" s="20">
        <f ca="1" t="shared" si="9"/>
        <v>44683</v>
      </c>
      <c r="I29" s="18" t="str">
        <f ca="1" t="shared" si="10"/>
        <v>稻小壳4</v>
      </c>
      <c r="J29" s="18" t="str">
        <f ca="1" t="shared" si="11"/>
        <v>工作任务4</v>
      </c>
      <c r="K29" s="18" t="str">
        <f ca="1" t="shared" si="12"/>
        <v>外部跑办</v>
      </c>
      <c r="L29" s="18" t="str">
        <f ca="1" t="shared" si="13"/>
        <v>一般</v>
      </c>
      <c r="M29" s="18">
        <f ca="1" t="shared" si="14"/>
        <v>3</v>
      </c>
    </row>
    <row r="30" spans="6:13">
      <c r="F30" s="19">
        <f ca="1">COUNTIF($G$2:$G30,G30)</f>
        <v>5</v>
      </c>
      <c r="G30" s="19" t="str">
        <f ca="1" t="shared" si="15"/>
        <v>5月</v>
      </c>
      <c r="H30" s="20">
        <f ca="1" t="shared" si="9"/>
        <v>44684</v>
      </c>
      <c r="I30" s="18" t="str">
        <f ca="1" t="shared" si="10"/>
        <v>稻小壳5</v>
      </c>
      <c r="J30" s="18" t="str">
        <f ca="1" t="shared" si="11"/>
        <v>工作任务5</v>
      </c>
      <c r="K30" s="18" t="str">
        <f ca="1" t="shared" si="12"/>
        <v>内部事务</v>
      </c>
      <c r="L30" s="18" t="str">
        <f ca="1" t="shared" si="13"/>
        <v>重要</v>
      </c>
      <c r="M30" s="18">
        <f ca="1" t="shared" si="14"/>
        <v>4</v>
      </c>
    </row>
    <row r="31" spans="6:13">
      <c r="F31" s="19">
        <f ca="1">COUNTIF($G$2:$G31,G31)</f>
        <v>6</v>
      </c>
      <c r="G31" s="19" t="str">
        <f ca="1" t="shared" si="15"/>
        <v>5月</v>
      </c>
      <c r="H31" s="20">
        <f ca="1" t="shared" si="9"/>
        <v>44685</v>
      </c>
      <c r="I31" s="18" t="str">
        <f ca="1" t="shared" si="10"/>
        <v>稻小壳6</v>
      </c>
      <c r="J31" s="18" t="str">
        <f ca="1" t="shared" si="11"/>
        <v>工作任务6</v>
      </c>
      <c r="K31" s="18" t="str">
        <f ca="1" t="shared" si="12"/>
        <v>月度任务</v>
      </c>
      <c r="L31" s="18" t="str">
        <f ca="1" t="shared" si="13"/>
        <v>一般</v>
      </c>
      <c r="M31" s="18">
        <f ca="1" t="shared" si="14"/>
        <v>1</v>
      </c>
    </row>
    <row r="32" spans="6:13">
      <c r="F32" s="19">
        <f ca="1">COUNTIF($G$2:$G32,G32)</f>
        <v>1</v>
      </c>
      <c r="G32" s="19" t="str">
        <f ca="1" t="shared" si="15"/>
        <v>6月</v>
      </c>
      <c r="H32" s="20">
        <f ca="1" t="shared" ref="H32:H75" si="16">INDIRECT($G32&amp;"!d"&amp;$F32+11)</f>
        <v>44713</v>
      </c>
      <c r="I32" s="18" t="str">
        <f ca="1" t="shared" ref="I32:I75" si="17">INDIRECT($G32&amp;"!e"&amp;$F32+11)</f>
        <v>稻小壳1</v>
      </c>
      <c r="J32" s="18" t="str">
        <f ca="1" t="shared" ref="J32:J75" si="18">INDIRECT($G32&amp;"!f"&amp;$F32+11)</f>
        <v>工作任务1</v>
      </c>
      <c r="K32" s="18" t="str">
        <f ca="1" t="shared" ref="K32:K75" si="19">INDIRECT($G32&amp;"!g"&amp;$F32+11)</f>
        <v>月度任务</v>
      </c>
      <c r="L32" s="18" t="str">
        <f ca="1" t="shared" ref="L32:L75" si="20">INDIRECT($G32&amp;"!h"&amp;$F32+11)</f>
        <v>紧要</v>
      </c>
      <c r="M32" s="18">
        <f ca="1" t="shared" ref="M32:M75" si="21">INDIRECT($G32&amp;"!i"&amp;$F32+11)</f>
        <v>2</v>
      </c>
    </row>
    <row r="33" spans="6:13">
      <c r="F33" s="19">
        <f ca="1">COUNTIF($G$2:$G33,G33)</f>
        <v>2</v>
      </c>
      <c r="G33" s="19" t="str">
        <f ca="1" t="shared" ref="G33:G42" si="22">VLOOKUP(ROW(),$B$2:$D$14,2,1)</f>
        <v>6月</v>
      </c>
      <c r="H33" s="20">
        <f ca="1" t="shared" si="16"/>
        <v>44713</v>
      </c>
      <c r="I33" s="18" t="str">
        <f ca="1" t="shared" si="17"/>
        <v>稻小壳2</v>
      </c>
      <c r="J33" s="18" t="str">
        <f ca="1" t="shared" si="18"/>
        <v>工作任务2</v>
      </c>
      <c r="K33" s="18" t="str">
        <f ca="1" t="shared" si="19"/>
        <v>内部事务</v>
      </c>
      <c r="L33" s="18" t="str">
        <f ca="1" t="shared" si="20"/>
        <v>重要</v>
      </c>
      <c r="M33" s="18">
        <f ca="1" t="shared" si="21"/>
        <v>3</v>
      </c>
    </row>
    <row r="34" spans="6:13">
      <c r="F34" s="19">
        <f ca="1">COUNTIF($G$2:$G34,G34)</f>
        <v>3</v>
      </c>
      <c r="G34" s="19" t="str">
        <f ca="1" t="shared" si="22"/>
        <v>6月</v>
      </c>
      <c r="H34" s="20">
        <f ca="1" t="shared" si="16"/>
        <v>44713</v>
      </c>
      <c r="I34" s="18" t="str">
        <f ca="1" t="shared" si="17"/>
        <v>稻小壳3</v>
      </c>
      <c r="J34" s="18" t="str">
        <f ca="1" t="shared" si="18"/>
        <v>工作任务3</v>
      </c>
      <c r="K34" s="18" t="str">
        <f ca="1" t="shared" si="19"/>
        <v>集团跑办</v>
      </c>
      <c r="L34" s="18" t="str">
        <f ca="1" t="shared" si="20"/>
        <v>一般</v>
      </c>
      <c r="M34" s="18">
        <f ca="1" t="shared" si="21"/>
        <v>2</v>
      </c>
    </row>
    <row r="35" spans="6:13">
      <c r="F35" s="19">
        <f ca="1">COUNTIF($G$2:$G35,G35)</f>
        <v>4</v>
      </c>
      <c r="G35" s="19" t="str">
        <f ca="1" t="shared" si="22"/>
        <v>6月</v>
      </c>
      <c r="H35" s="20">
        <f ca="1" t="shared" si="16"/>
        <v>44714</v>
      </c>
      <c r="I35" s="18" t="str">
        <f ca="1" t="shared" si="17"/>
        <v>稻小壳4</v>
      </c>
      <c r="J35" s="18" t="str">
        <f ca="1" t="shared" si="18"/>
        <v>工作任务4</v>
      </c>
      <c r="K35" s="18" t="str">
        <f ca="1" t="shared" si="19"/>
        <v>外部跑办</v>
      </c>
      <c r="L35" s="18" t="str">
        <f ca="1" t="shared" si="20"/>
        <v>一般</v>
      </c>
      <c r="M35" s="18">
        <f ca="1" t="shared" si="21"/>
        <v>3</v>
      </c>
    </row>
    <row r="36" spans="6:13">
      <c r="F36" s="19">
        <f ca="1">COUNTIF($G$2:$G36,G36)</f>
        <v>5</v>
      </c>
      <c r="G36" s="19" t="str">
        <f ca="1" t="shared" si="22"/>
        <v>6月</v>
      </c>
      <c r="H36" s="20">
        <f ca="1" t="shared" si="16"/>
        <v>44715</v>
      </c>
      <c r="I36" s="18" t="str">
        <f ca="1" t="shared" si="17"/>
        <v>稻小壳5</v>
      </c>
      <c r="J36" s="18" t="str">
        <f ca="1" t="shared" si="18"/>
        <v>工作任务5</v>
      </c>
      <c r="K36" s="18" t="str">
        <f ca="1" t="shared" si="19"/>
        <v>内部事务</v>
      </c>
      <c r="L36" s="18" t="str">
        <f ca="1" t="shared" si="20"/>
        <v>重要</v>
      </c>
      <c r="M36" s="18">
        <f ca="1" t="shared" si="21"/>
        <v>4</v>
      </c>
    </row>
    <row r="37" spans="6:13">
      <c r="F37" s="19">
        <f ca="1">COUNTIF($G$2:$G37,G37)</f>
        <v>6</v>
      </c>
      <c r="G37" s="19" t="str">
        <f ca="1" t="shared" si="22"/>
        <v>6月</v>
      </c>
      <c r="H37" s="20">
        <f ca="1" t="shared" si="16"/>
        <v>44716</v>
      </c>
      <c r="I37" s="18" t="str">
        <f ca="1" t="shared" si="17"/>
        <v>稻小壳6</v>
      </c>
      <c r="J37" s="18" t="str">
        <f ca="1" t="shared" si="18"/>
        <v>工作任务6</v>
      </c>
      <c r="K37" s="18" t="str">
        <f ca="1" t="shared" si="19"/>
        <v>月度任务</v>
      </c>
      <c r="L37" s="18" t="str">
        <f ca="1" t="shared" si="20"/>
        <v>一般</v>
      </c>
      <c r="M37" s="18">
        <f ca="1" t="shared" si="21"/>
        <v>1</v>
      </c>
    </row>
    <row r="38" spans="6:13">
      <c r="F38" s="19">
        <f ca="1">COUNTIF($G$2:$G38,G38)</f>
        <v>1</v>
      </c>
      <c r="G38" s="19" t="str">
        <f ca="1" t="shared" si="22"/>
        <v>7月</v>
      </c>
      <c r="H38" s="20">
        <f ca="1" t="shared" si="16"/>
        <v>44743</v>
      </c>
      <c r="I38" s="18" t="str">
        <f ca="1" t="shared" si="17"/>
        <v>稻小壳1</v>
      </c>
      <c r="J38" s="18" t="str">
        <f ca="1" t="shared" si="18"/>
        <v>工作任务1</v>
      </c>
      <c r="K38" s="18" t="str">
        <f ca="1" t="shared" si="19"/>
        <v>月度任务</v>
      </c>
      <c r="L38" s="18" t="str">
        <f ca="1" t="shared" si="20"/>
        <v>紧要</v>
      </c>
      <c r="M38" s="18">
        <f ca="1" t="shared" si="21"/>
        <v>2</v>
      </c>
    </row>
    <row r="39" spans="6:13">
      <c r="F39" s="19">
        <f ca="1">COUNTIF($G$2:$G39,G39)</f>
        <v>2</v>
      </c>
      <c r="G39" s="19" t="str">
        <f ca="1" t="shared" si="22"/>
        <v>7月</v>
      </c>
      <c r="H39" s="20">
        <f ca="1" t="shared" si="16"/>
        <v>44743</v>
      </c>
      <c r="I39" s="18" t="str">
        <f ca="1" t="shared" si="17"/>
        <v>稻小壳2</v>
      </c>
      <c r="J39" s="18" t="str">
        <f ca="1" t="shared" si="18"/>
        <v>工作任务2</v>
      </c>
      <c r="K39" s="18" t="str">
        <f ca="1" t="shared" si="19"/>
        <v>内部事务</v>
      </c>
      <c r="L39" s="18" t="str">
        <f ca="1" t="shared" si="20"/>
        <v>重要</v>
      </c>
      <c r="M39" s="18">
        <f ca="1" t="shared" si="21"/>
        <v>3</v>
      </c>
    </row>
    <row r="40" spans="6:13">
      <c r="F40" s="19">
        <f ca="1">COUNTIF($G$2:$G40,G40)</f>
        <v>3</v>
      </c>
      <c r="G40" s="19" t="str">
        <f ca="1" t="shared" si="22"/>
        <v>7月</v>
      </c>
      <c r="H40" s="20">
        <f ca="1" t="shared" si="16"/>
        <v>44743</v>
      </c>
      <c r="I40" s="18" t="str">
        <f ca="1" t="shared" si="17"/>
        <v>稻小壳3</v>
      </c>
      <c r="J40" s="18" t="str">
        <f ca="1" t="shared" si="18"/>
        <v>工作任务3</v>
      </c>
      <c r="K40" s="18" t="str">
        <f ca="1" t="shared" si="19"/>
        <v>集团跑办</v>
      </c>
      <c r="L40" s="18" t="str">
        <f ca="1" t="shared" si="20"/>
        <v>一般</v>
      </c>
      <c r="M40" s="18">
        <f ca="1" t="shared" si="21"/>
        <v>2</v>
      </c>
    </row>
    <row r="41" spans="6:13">
      <c r="F41" s="19">
        <f ca="1">COUNTIF($G$2:$G41,G41)</f>
        <v>4</v>
      </c>
      <c r="G41" s="19" t="str">
        <f ca="1" t="shared" si="22"/>
        <v>7月</v>
      </c>
      <c r="H41" s="20">
        <f ca="1" t="shared" si="16"/>
        <v>44744</v>
      </c>
      <c r="I41" s="18" t="str">
        <f ca="1" t="shared" si="17"/>
        <v>稻小壳4</v>
      </c>
      <c r="J41" s="18" t="str">
        <f ca="1" t="shared" si="18"/>
        <v>工作任务4</v>
      </c>
      <c r="K41" s="18" t="str">
        <f ca="1" t="shared" si="19"/>
        <v>外部跑办</v>
      </c>
      <c r="L41" s="18" t="str">
        <f ca="1" t="shared" si="20"/>
        <v>一般</v>
      </c>
      <c r="M41" s="18">
        <f ca="1" t="shared" si="21"/>
        <v>3</v>
      </c>
    </row>
    <row r="42" spans="6:13">
      <c r="F42" s="19">
        <f ca="1">COUNTIF($G$2:$G42,G42)</f>
        <v>5</v>
      </c>
      <c r="G42" s="19" t="str">
        <f ca="1" t="shared" si="22"/>
        <v>7月</v>
      </c>
      <c r="H42" s="20">
        <f ca="1" t="shared" si="16"/>
        <v>44745</v>
      </c>
      <c r="I42" s="18" t="str">
        <f ca="1" t="shared" si="17"/>
        <v>稻小壳5</v>
      </c>
      <c r="J42" s="18" t="str">
        <f ca="1" t="shared" si="18"/>
        <v>工作任务5</v>
      </c>
      <c r="K42" s="18" t="str">
        <f ca="1" t="shared" si="19"/>
        <v>内部事务</v>
      </c>
      <c r="L42" s="18" t="str">
        <f ca="1" t="shared" si="20"/>
        <v>重要</v>
      </c>
      <c r="M42" s="18">
        <f ca="1" t="shared" si="21"/>
        <v>4</v>
      </c>
    </row>
    <row r="43" spans="6:13">
      <c r="F43" s="19">
        <f ca="1">COUNTIF($G$2:$G43,G43)</f>
        <v>6</v>
      </c>
      <c r="G43" s="19" t="str">
        <f ca="1" t="shared" ref="G43:G52" si="23">VLOOKUP(ROW(),$B$2:$D$14,2,1)</f>
        <v>7月</v>
      </c>
      <c r="H43" s="20">
        <f ca="1" t="shared" si="16"/>
        <v>44746</v>
      </c>
      <c r="I43" s="18" t="str">
        <f ca="1" t="shared" si="17"/>
        <v>稻小壳6</v>
      </c>
      <c r="J43" s="18" t="str">
        <f ca="1" t="shared" si="18"/>
        <v>工作任务6</v>
      </c>
      <c r="K43" s="18" t="str">
        <f ca="1" t="shared" si="19"/>
        <v>月度任务</v>
      </c>
      <c r="L43" s="18" t="str">
        <f ca="1" t="shared" si="20"/>
        <v>一般</v>
      </c>
      <c r="M43" s="18">
        <f ca="1" t="shared" si="21"/>
        <v>1</v>
      </c>
    </row>
    <row r="44" spans="6:13">
      <c r="F44" s="19">
        <f ca="1">COUNTIF($G$2:$G44,G44)</f>
        <v>1</v>
      </c>
      <c r="G44" s="19" t="str">
        <f ca="1" t="shared" si="23"/>
        <v>8月</v>
      </c>
      <c r="H44" s="20">
        <f ca="1" t="shared" si="16"/>
        <v>44774</v>
      </c>
      <c r="I44" s="18" t="str">
        <f ca="1" t="shared" si="17"/>
        <v>稻小壳1</v>
      </c>
      <c r="J44" s="18" t="str">
        <f ca="1" t="shared" si="18"/>
        <v>工作任务1</v>
      </c>
      <c r="K44" s="18" t="str">
        <f ca="1" t="shared" si="19"/>
        <v>月度任务</v>
      </c>
      <c r="L44" s="18" t="str">
        <f ca="1" t="shared" si="20"/>
        <v>紧要</v>
      </c>
      <c r="M44" s="18">
        <f ca="1" t="shared" si="21"/>
        <v>2</v>
      </c>
    </row>
    <row r="45" spans="6:13">
      <c r="F45" s="19">
        <f ca="1">COUNTIF($G$2:$G45,G45)</f>
        <v>2</v>
      </c>
      <c r="G45" s="19" t="str">
        <f ca="1" t="shared" si="23"/>
        <v>8月</v>
      </c>
      <c r="H45" s="20">
        <f ca="1" t="shared" si="16"/>
        <v>44774</v>
      </c>
      <c r="I45" s="18" t="str">
        <f ca="1" t="shared" si="17"/>
        <v>稻小壳2</v>
      </c>
      <c r="J45" s="18" t="str">
        <f ca="1" t="shared" si="18"/>
        <v>工作任务2</v>
      </c>
      <c r="K45" s="18" t="str">
        <f ca="1" t="shared" si="19"/>
        <v>内部事务</v>
      </c>
      <c r="L45" s="18" t="str">
        <f ca="1" t="shared" si="20"/>
        <v>重要</v>
      </c>
      <c r="M45" s="18">
        <f ca="1" t="shared" si="21"/>
        <v>3</v>
      </c>
    </row>
    <row r="46" spans="6:13">
      <c r="F46" s="19">
        <f ca="1">COUNTIF($G$2:$G46,G46)</f>
        <v>3</v>
      </c>
      <c r="G46" s="19" t="str">
        <f ca="1" t="shared" si="23"/>
        <v>8月</v>
      </c>
      <c r="H46" s="20">
        <f ca="1" t="shared" si="16"/>
        <v>44774</v>
      </c>
      <c r="I46" s="18" t="str">
        <f ca="1" t="shared" si="17"/>
        <v>稻小壳3</v>
      </c>
      <c r="J46" s="18" t="str">
        <f ca="1" t="shared" si="18"/>
        <v>工作任务3</v>
      </c>
      <c r="K46" s="18" t="str">
        <f ca="1" t="shared" si="19"/>
        <v>集团跑办</v>
      </c>
      <c r="L46" s="18" t="str">
        <f ca="1" t="shared" si="20"/>
        <v>一般</v>
      </c>
      <c r="M46" s="18">
        <f ca="1" t="shared" si="21"/>
        <v>2</v>
      </c>
    </row>
    <row r="47" spans="6:13">
      <c r="F47" s="19">
        <f ca="1">COUNTIF($G$2:$G47,G47)</f>
        <v>4</v>
      </c>
      <c r="G47" s="19" t="str">
        <f ca="1" t="shared" si="23"/>
        <v>8月</v>
      </c>
      <c r="H47" s="20">
        <f ca="1" t="shared" si="16"/>
        <v>44775</v>
      </c>
      <c r="I47" s="18" t="str">
        <f ca="1" t="shared" si="17"/>
        <v>稻小壳4</v>
      </c>
      <c r="J47" s="18" t="str">
        <f ca="1" t="shared" si="18"/>
        <v>工作任务4</v>
      </c>
      <c r="K47" s="18" t="str">
        <f ca="1" t="shared" si="19"/>
        <v>外部跑办</v>
      </c>
      <c r="L47" s="18" t="str">
        <f ca="1" t="shared" si="20"/>
        <v>一般</v>
      </c>
      <c r="M47" s="18">
        <f ca="1" t="shared" si="21"/>
        <v>3</v>
      </c>
    </row>
    <row r="48" spans="6:13">
      <c r="F48" s="19">
        <f ca="1">COUNTIF($G$2:$G48,G48)</f>
        <v>5</v>
      </c>
      <c r="G48" s="19" t="str">
        <f ca="1" t="shared" si="23"/>
        <v>8月</v>
      </c>
      <c r="H48" s="20">
        <f ca="1" t="shared" si="16"/>
        <v>44776</v>
      </c>
      <c r="I48" s="18" t="str">
        <f ca="1" t="shared" si="17"/>
        <v>稻小壳5</v>
      </c>
      <c r="J48" s="18" t="str">
        <f ca="1" t="shared" si="18"/>
        <v>工作任务5</v>
      </c>
      <c r="K48" s="18" t="str">
        <f ca="1" t="shared" si="19"/>
        <v>内部事务</v>
      </c>
      <c r="L48" s="18" t="str">
        <f ca="1" t="shared" si="20"/>
        <v>重要</v>
      </c>
      <c r="M48" s="18">
        <f ca="1" t="shared" si="21"/>
        <v>4</v>
      </c>
    </row>
    <row r="49" spans="6:13">
      <c r="F49" s="19">
        <f ca="1">COUNTIF($G$2:$G49,G49)</f>
        <v>6</v>
      </c>
      <c r="G49" s="19" t="str">
        <f ca="1" t="shared" si="23"/>
        <v>8月</v>
      </c>
      <c r="H49" s="20">
        <f ca="1" t="shared" si="16"/>
        <v>44777</v>
      </c>
      <c r="I49" s="18" t="str">
        <f ca="1" t="shared" si="17"/>
        <v>稻小壳6</v>
      </c>
      <c r="J49" s="18" t="str">
        <f ca="1" t="shared" si="18"/>
        <v>工作任务6</v>
      </c>
      <c r="K49" s="18" t="str">
        <f ca="1" t="shared" si="19"/>
        <v>月度任务</v>
      </c>
      <c r="L49" s="18" t="str">
        <f ca="1" t="shared" si="20"/>
        <v>一般</v>
      </c>
      <c r="M49" s="18">
        <f ca="1" t="shared" si="21"/>
        <v>1</v>
      </c>
    </row>
    <row r="50" spans="6:13">
      <c r="F50" s="19">
        <f ca="1">COUNTIF($G$2:$G50,G50)</f>
        <v>1</v>
      </c>
      <c r="G50" s="19" t="str">
        <f ca="1" t="shared" si="23"/>
        <v>9月</v>
      </c>
      <c r="H50" s="20">
        <f ca="1" t="shared" si="16"/>
        <v>44805</v>
      </c>
      <c r="I50" s="18" t="str">
        <f ca="1" t="shared" si="17"/>
        <v>稻小壳1</v>
      </c>
      <c r="J50" s="18" t="str">
        <f ca="1" t="shared" si="18"/>
        <v>工作任务1</v>
      </c>
      <c r="K50" s="18" t="str">
        <f ca="1" t="shared" si="19"/>
        <v>月度任务</v>
      </c>
      <c r="L50" s="18" t="str">
        <f ca="1" t="shared" si="20"/>
        <v>紧要</v>
      </c>
      <c r="M50" s="18">
        <f ca="1" t="shared" si="21"/>
        <v>2</v>
      </c>
    </row>
    <row r="51" spans="6:13">
      <c r="F51" s="19">
        <f ca="1">COUNTIF($G$2:$G51,G51)</f>
        <v>2</v>
      </c>
      <c r="G51" s="19" t="str">
        <f ca="1" t="shared" si="23"/>
        <v>9月</v>
      </c>
      <c r="H51" s="20">
        <f ca="1" t="shared" si="16"/>
        <v>44805</v>
      </c>
      <c r="I51" s="18" t="str">
        <f ca="1" t="shared" si="17"/>
        <v>稻小壳2</v>
      </c>
      <c r="J51" s="18" t="str">
        <f ca="1" t="shared" si="18"/>
        <v>工作任务2</v>
      </c>
      <c r="K51" s="18" t="str">
        <f ca="1" t="shared" si="19"/>
        <v>内部事务</v>
      </c>
      <c r="L51" s="18" t="str">
        <f ca="1" t="shared" si="20"/>
        <v>重要</v>
      </c>
      <c r="M51" s="18">
        <f ca="1" t="shared" si="21"/>
        <v>3</v>
      </c>
    </row>
    <row r="52" spans="6:13">
      <c r="F52" s="19">
        <f ca="1">COUNTIF($G$2:$G52,G52)</f>
        <v>3</v>
      </c>
      <c r="G52" s="19" t="str">
        <f ca="1" t="shared" si="23"/>
        <v>9月</v>
      </c>
      <c r="H52" s="20">
        <f ca="1" t="shared" si="16"/>
        <v>44805</v>
      </c>
      <c r="I52" s="18" t="str">
        <f ca="1" t="shared" si="17"/>
        <v>稻小壳3</v>
      </c>
      <c r="J52" s="18" t="str">
        <f ca="1" t="shared" si="18"/>
        <v>工作任务3</v>
      </c>
      <c r="K52" s="18" t="str">
        <f ca="1" t="shared" si="19"/>
        <v>集团跑办</v>
      </c>
      <c r="L52" s="18" t="str">
        <f ca="1" t="shared" si="20"/>
        <v>一般</v>
      </c>
      <c r="M52" s="18">
        <f ca="1" t="shared" si="21"/>
        <v>2</v>
      </c>
    </row>
    <row r="53" spans="6:13">
      <c r="F53" s="19">
        <f ca="1">COUNTIF($G$2:$G53,G53)</f>
        <v>4</v>
      </c>
      <c r="G53" s="19" t="str">
        <f ca="1" t="shared" ref="G53:G62" si="24">VLOOKUP(ROW(),$B$2:$D$14,2,1)</f>
        <v>9月</v>
      </c>
      <c r="H53" s="20">
        <f ca="1" t="shared" si="16"/>
        <v>44806</v>
      </c>
      <c r="I53" s="18" t="str">
        <f ca="1" t="shared" si="17"/>
        <v>稻小壳4</v>
      </c>
      <c r="J53" s="18" t="str">
        <f ca="1" t="shared" si="18"/>
        <v>工作任务4</v>
      </c>
      <c r="K53" s="18" t="str">
        <f ca="1" t="shared" si="19"/>
        <v>外部跑办</v>
      </c>
      <c r="L53" s="18" t="str">
        <f ca="1" t="shared" si="20"/>
        <v>一般</v>
      </c>
      <c r="M53" s="18">
        <f ca="1" t="shared" si="21"/>
        <v>3</v>
      </c>
    </row>
    <row r="54" spans="6:13">
      <c r="F54" s="19">
        <f ca="1">COUNTIF($G$2:$G54,G54)</f>
        <v>5</v>
      </c>
      <c r="G54" s="19" t="str">
        <f ca="1" t="shared" si="24"/>
        <v>9月</v>
      </c>
      <c r="H54" s="20">
        <f ca="1" t="shared" si="16"/>
        <v>44807</v>
      </c>
      <c r="I54" s="18" t="str">
        <f ca="1" t="shared" si="17"/>
        <v>稻小壳5</v>
      </c>
      <c r="J54" s="18" t="str">
        <f ca="1" t="shared" si="18"/>
        <v>工作任务5</v>
      </c>
      <c r="K54" s="18" t="str">
        <f ca="1" t="shared" si="19"/>
        <v>内部事务</v>
      </c>
      <c r="L54" s="18" t="str">
        <f ca="1" t="shared" si="20"/>
        <v>重要</v>
      </c>
      <c r="M54" s="18">
        <f ca="1" t="shared" si="21"/>
        <v>4</v>
      </c>
    </row>
    <row r="55" spans="6:13">
      <c r="F55" s="19">
        <f ca="1">COUNTIF($G$2:$G55,G55)</f>
        <v>6</v>
      </c>
      <c r="G55" s="19" t="str">
        <f ca="1" t="shared" si="24"/>
        <v>9月</v>
      </c>
      <c r="H55" s="20">
        <f ca="1" t="shared" si="16"/>
        <v>44808</v>
      </c>
      <c r="I55" s="18" t="str">
        <f ca="1" t="shared" si="17"/>
        <v>稻小壳6</v>
      </c>
      <c r="J55" s="18" t="str">
        <f ca="1" t="shared" si="18"/>
        <v>工作任务6</v>
      </c>
      <c r="K55" s="18" t="str">
        <f ca="1" t="shared" si="19"/>
        <v>月度任务</v>
      </c>
      <c r="L55" s="18" t="str">
        <f ca="1" t="shared" si="20"/>
        <v>一般</v>
      </c>
      <c r="M55" s="18">
        <f ca="1" t="shared" si="21"/>
        <v>1</v>
      </c>
    </row>
    <row r="56" spans="6:13">
      <c r="F56" s="19">
        <f ca="1">COUNTIF($G$2:$G56,G56)</f>
        <v>1</v>
      </c>
      <c r="G56" s="19" t="str">
        <f ca="1" t="shared" si="24"/>
        <v>10月</v>
      </c>
      <c r="H56" s="20">
        <f ca="1" t="shared" si="16"/>
        <v>44835</v>
      </c>
      <c r="I56" s="18" t="str">
        <f ca="1" t="shared" si="17"/>
        <v>稻小壳1</v>
      </c>
      <c r="J56" s="18" t="str">
        <f ca="1" t="shared" si="18"/>
        <v>工作任务1</v>
      </c>
      <c r="K56" s="18" t="str">
        <f ca="1" t="shared" si="19"/>
        <v>月度任务</v>
      </c>
      <c r="L56" s="18" t="str">
        <f ca="1" t="shared" si="20"/>
        <v>紧要</v>
      </c>
      <c r="M56" s="18">
        <f ca="1" t="shared" si="21"/>
        <v>2</v>
      </c>
    </row>
    <row r="57" spans="6:13">
      <c r="F57" s="19">
        <f ca="1">COUNTIF($G$2:$G57,G57)</f>
        <v>2</v>
      </c>
      <c r="G57" s="19" t="str">
        <f ca="1" t="shared" si="24"/>
        <v>10月</v>
      </c>
      <c r="H57" s="20">
        <f ca="1" t="shared" si="16"/>
        <v>44835</v>
      </c>
      <c r="I57" s="18" t="str">
        <f ca="1" t="shared" si="17"/>
        <v>稻小壳2</v>
      </c>
      <c r="J57" s="18" t="str">
        <f ca="1" t="shared" si="18"/>
        <v>工作任务2</v>
      </c>
      <c r="K57" s="18" t="str">
        <f ca="1" t="shared" si="19"/>
        <v>内部事务</v>
      </c>
      <c r="L57" s="18" t="str">
        <f ca="1" t="shared" si="20"/>
        <v>重要</v>
      </c>
      <c r="M57" s="18">
        <f ca="1" t="shared" si="21"/>
        <v>3</v>
      </c>
    </row>
    <row r="58" spans="6:13">
      <c r="F58" s="19">
        <f ca="1">COUNTIF($G$2:$G58,G58)</f>
        <v>3</v>
      </c>
      <c r="G58" s="19" t="str">
        <f ca="1" t="shared" si="24"/>
        <v>10月</v>
      </c>
      <c r="H58" s="20">
        <f ca="1" t="shared" si="16"/>
        <v>44835</v>
      </c>
      <c r="I58" s="18" t="str">
        <f ca="1" t="shared" si="17"/>
        <v>稻小壳3</v>
      </c>
      <c r="J58" s="18" t="str">
        <f ca="1" t="shared" si="18"/>
        <v>工作任务3</v>
      </c>
      <c r="K58" s="18" t="str">
        <f ca="1" t="shared" si="19"/>
        <v>集团跑办</v>
      </c>
      <c r="L58" s="18" t="str">
        <f ca="1" t="shared" si="20"/>
        <v>一般</v>
      </c>
      <c r="M58" s="18">
        <f ca="1" t="shared" si="21"/>
        <v>2</v>
      </c>
    </row>
    <row r="59" spans="6:13">
      <c r="F59" s="19">
        <f ca="1">COUNTIF($G$2:$G59,G59)</f>
        <v>4</v>
      </c>
      <c r="G59" s="19" t="str">
        <f ca="1" t="shared" si="24"/>
        <v>10月</v>
      </c>
      <c r="H59" s="20">
        <f ca="1" t="shared" si="16"/>
        <v>44836</v>
      </c>
      <c r="I59" s="18" t="str">
        <f ca="1" t="shared" si="17"/>
        <v>稻小壳4</v>
      </c>
      <c r="J59" s="18" t="str">
        <f ca="1" t="shared" si="18"/>
        <v>工作任务4</v>
      </c>
      <c r="K59" s="18" t="str">
        <f ca="1" t="shared" si="19"/>
        <v>外部跑办</v>
      </c>
      <c r="L59" s="18" t="str">
        <f ca="1" t="shared" si="20"/>
        <v>一般</v>
      </c>
      <c r="M59" s="18">
        <f ca="1" t="shared" si="21"/>
        <v>3</v>
      </c>
    </row>
    <row r="60" spans="6:13">
      <c r="F60" s="19">
        <f ca="1">COUNTIF($G$2:$G60,G60)</f>
        <v>5</v>
      </c>
      <c r="G60" s="19" t="str">
        <f ca="1" t="shared" si="24"/>
        <v>10月</v>
      </c>
      <c r="H60" s="20">
        <f ca="1" t="shared" si="16"/>
        <v>44837</v>
      </c>
      <c r="I60" s="18" t="str">
        <f ca="1" t="shared" si="17"/>
        <v>稻小壳5</v>
      </c>
      <c r="J60" s="18" t="str">
        <f ca="1" t="shared" si="18"/>
        <v>工作任务5</v>
      </c>
      <c r="K60" s="18" t="str">
        <f ca="1" t="shared" si="19"/>
        <v>内部事务</v>
      </c>
      <c r="L60" s="18" t="str">
        <f ca="1" t="shared" si="20"/>
        <v>重要</v>
      </c>
      <c r="M60" s="18">
        <f ca="1" t="shared" si="21"/>
        <v>4</v>
      </c>
    </row>
    <row r="61" spans="6:13">
      <c r="F61" s="19">
        <f ca="1">COUNTIF($G$2:$G61,G61)</f>
        <v>6</v>
      </c>
      <c r="G61" s="19" t="str">
        <f ca="1" t="shared" si="24"/>
        <v>10月</v>
      </c>
      <c r="H61" s="20">
        <f ca="1" t="shared" si="16"/>
        <v>44838</v>
      </c>
      <c r="I61" s="18" t="str">
        <f ca="1" t="shared" si="17"/>
        <v>稻小壳6</v>
      </c>
      <c r="J61" s="18" t="str">
        <f ca="1" t="shared" si="18"/>
        <v>工作任务6</v>
      </c>
      <c r="K61" s="18" t="str">
        <f ca="1" t="shared" si="19"/>
        <v>月度任务</v>
      </c>
      <c r="L61" s="18" t="str">
        <f ca="1" t="shared" si="20"/>
        <v>一般</v>
      </c>
      <c r="M61" s="18">
        <f ca="1" t="shared" si="21"/>
        <v>1</v>
      </c>
    </row>
    <row r="62" spans="6:13">
      <c r="F62" s="19">
        <f ca="1">COUNTIF($G$2:$G62,G62)</f>
        <v>1</v>
      </c>
      <c r="G62" s="19" t="str">
        <f ca="1" t="shared" si="24"/>
        <v>11月</v>
      </c>
      <c r="H62" s="20">
        <f ca="1" t="shared" si="16"/>
        <v>44866</v>
      </c>
      <c r="I62" s="18" t="str">
        <f ca="1" t="shared" si="17"/>
        <v>稻小壳1</v>
      </c>
      <c r="J62" s="18" t="str">
        <f ca="1" t="shared" si="18"/>
        <v>工作任务1</v>
      </c>
      <c r="K62" s="18" t="str">
        <f ca="1" t="shared" si="19"/>
        <v>月度任务</v>
      </c>
      <c r="L62" s="18" t="str">
        <f ca="1" t="shared" si="20"/>
        <v>紧要</v>
      </c>
      <c r="M62" s="18">
        <f ca="1" t="shared" si="21"/>
        <v>2</v>
      </c>
    </row>
    <row r="63" spans="6:13">
      <c r="F63" s="19">
        <f ca="1">COUNTIF($G$2:$G63,G63)</f>
        <v>2</v>
      </c>
      <c r="G63" s="19" t="str">
        <f ca="1" t="shared" ref="G63:G72" si="25">VLOOKUP(ROW(),$B$2:$D$14,2,1)</f>
        <v>11月</v>
      </c>
      <c r="H63" s="20">
        <f ca="1" t="shared" si="16"/>
        <v>44866</v>
      </c>
      <c r="I63" s="18" t="str">
        <f ca="1" t="shared" si="17"/>
        <v>稻小壳2</v>
      </c>
      <c r="J63" s="18" t="str">
        <f ca="1" t="shared" si="18"/>
        <v>工作任务2</v>
      </c>
      <c r="K63" s="18" t="str">
        <f ca="1" t="shared" si="19"/>
        <v>内部事务</v>
      </c>
      <c r="L63" s="18" t="str">
        <f ca="1" t="shared" si="20"/>
        <v>重要</v>
      </c>
      <c r="M63" s="18">
        <f ca="1" t="shared" si="21"/>
        <v>3</v>
      </c>
    </row>
    <row r="64" spans="6:13">
      <c r="F64" s="19">
        <f ca="1">COUNTIF($G$2:$G64,G64)</f>
        <v>3</v>
      </c>
      <c r="G64" s="19" t="str">
        <f ca="1" t="shared" si="25"/>
        <v>11月</v>
      </c>
      <c r="H64" s="20">
        <f ca="1" t="shared" si="16"/>
        <v>44866</v>
      </c>
      <c r="I64" s="18" t="str">
        <f ca="1" t="shared" si="17"/>
        <v>稻小壳3</v>
      </c>
      <c r="J64" s="18" t="str">
        <f ca="1" t="shared" si="18"/>
        <v>工作任务3</v>
      </c>
      <c r="K64" s="18" t="str">
        <f ca="1" t="shared" si="19"/>
        <v>集团跑办</v>
      </c>
      <c r="L64" s="18" t="str">
        <f ca="1" t="shared" si="20"/>
        <v>一般</v>
      </c>
      <c r="M64" s="18">
        <f ca="1" t="shared" si="21"/>
        <v>2</v>
      </c>
    </row>
    <row r="65" spans="6:13">
      <c r="F65" s="19">
        <f ca="1">COUNTIF($G$2:$G65,G65)</f>
        <v>4</v>
      </c>
      <c r="G65" s="19" t="str">
        <f ca="1" t="shared" si="25"/>
        <v>11月</v>
      </c>
      <c r="H65" s="20">
        <f ca="1" t="shared" si="16"/>
        <v>44867</v>
      </c>
      <c r="I65" s="18" t="str">
        <f ca="1" t="shared" si="17"/>
        <v>稻小壳4</v>
      </c>
      <c r="J65" s="18" t="str">
        <f ca="1" t="shared" si="18"/>
        <v>工作任务4</v>
      </c>
      <c r="K65" s="18" t="str">
        <f ca="1" t="shared" si="19"/>
        <v>外部跑办</v>
      </c>
      <c r="L65" s="18" t="str">
        <f ca="1" t="shared" si="20"/>
        <v>一般</v>
      </c>
      <c r="M65" s="18">
        <f ca="1" t="shared" si="21"/>
        <v>3</v>
      </c>
    </row>
    <row r="66" spans="6:13">
      <c r="F66" s="19">
        <f ca="1">COUNTIF($G$2:$G66,G66)</f>
        <v>5</v>
      </c>
      <c r="G66" s="19" t="str">
        <f ca="1" t="shared" si="25"/>
        <v>11月</v>
      </c>
      <c r="H66" s="20">
        <f ca="1" t="shared" si="16"/>
        <v>44868</v>
      </c>
      <c r="I66" s="18" t="str">
        <f ca="1" t="shared" si="17"/>
        <v>稻小壳5</v>
      </c>
      <c r="J66" s="18" t="str">
        <f ca="1" t="shared" si="18"/>
        <v>工作任务5</v>
      </c>
      <c r="K66" s="18" t="str">
        <f ca="1" t="shared" si="19"/>
        <v>内部事务</v>
      </c>
      <c r="L66" s="18" t="str">
        <f ca="1" t="shared" si="20"/>
        <v>重要</v>
      </c>
      <c r="M66" s="18">
        <f ca="1" t="shared" si="21"/>
        <v>4</v>
      </c>
    </row>
    <row r="67" spans="6:13">
      <c r="F67" s="19">
        <f ca="1">COUNTIF($G$2:$G67,G67)</f>
        <v>6</v>
      </c>
      <c r="G67" s="19" t="str">
        <f ca="1" t="shared" si="25"/>
        <v>11月</v>
      </c>
      <c r="H67" s="20">
        <f ca="1" t="shared" si="16"/>
        <v>44869</v>
      </c>
      <c r="I67" s="18" t="str">
        <f ca="1" t="shared" si="17"/>
        <v>稻小壳6</v>
      </c>
      <c r="J67" s="18" t="str">
        <f ca="1" t="shared" si="18"/>
        <v>工作任务6</v>
      </c>
      <c r="K67" s="18" t="str">
        <f ca="1" t="shared" si="19"/>
        <v>月度任务</v>
      </c>
      <c r="L67" s="18" t="str">
        <f ca="1" t="shared" si="20"/>
        <v>一般</v>
      </c>
      <c r="M67" s="18">
        <f ca="1" t="shared" si="21"/>
        <v>1</v>
      </c>
    </row>
    <row r="68" spans="6:13">
      <c r="F68" s="19">
        <f ca="1">COUNTIF($G$2:$G68,G68)</f>
        <v>1</v>
      </c>
      <c r="G68" s="19" t="str">
        <f ca="1" t="shared" si="25"/>
        <v>12月</v>
      </c>
      <c r="H68" s="20">
        <f ca="1" t="shared" si="16"/>
        <v>44896</v>
      </c>
      <c r="I68" s="18" t="str">
        <f ca="1" t="shared" si="17"/>
        <v>稻小壳1</v>
      </c>
      <c r="J68" s="18" t="str">
        <f ca="1" t="shared" si="18"/>
        <v>工作任务1</v>
      </c>
      <c r="K68" s="18" t="str">
        <f ca="1" t="shared" si="19"/>
        <v>月度任务</v>
      </c>
      <c r="L68" s="18" t="str">
        <f ca="1" t="shared" si="20"/>
        <v>紧要</v>
      </c>
      <c r="M68" s="18">
        <f ca="1" t="shared" si="21"/>
        <v>2</v>
      </c>
    </row>
    <row r="69" spans="6:13">
      <c r="F69" s="19">
        <f ca="1">COUNTIF($G$2:$G69,G69)</f>
        <v>2</v>
      </c>
      <c r="G69" s="19" t="str">
        <f ca="1" t="shared" si="25"/>
        <v>12月</v>
      </c>
      <c r="H69" s="20">
        <f ca="1" t="shared" si="16"/>
        <v>44896</v>
      </c>
      <c r="I69" s="18" t="str">
        <f ca="1" t="shared" si="17"/>
        <v>稻小壳2</v>
      </c>
      <c r="J69" s="18" t="str">
        <f ca="1" t="shared" si="18"/>
        <v>工作任务2</v>
      </c>
      <c r="K69" s="18" t="str">
        <f ca="1" t="shared" si="19"/>
        <v>内部事务</v>
      </c>
      <c r="L69" s="18" t="str">
        <f ca="1" t="shared" si="20"/>
        <v>重要</v>
      </c>
      <c r="M69" s="18">
        <f ca="1" t="shared" si="21"/>
        <v>3</v>
      </c>
    </row>
    <row r="70" spans="6:13">
      <c r="F70" s="19">
        <f ca="1">COUNTIF($G$2:$G70,G70)</f>
        <v>3</v>
      </c>
      <c r="G70" s="19" t="str">
        <f ca="1" t="shared" si="25"/>
        <v>12月</v>
      </c>
      <c r="H70" s="20">
        <f ca="1" t="shared" si="16"/>
        <v>44896</v>
      </c>
      <c r="I70" s="18" t="str">
        <f ca="1" t="shared" si="17"/>
        <v>稻小壳3</v>
      </c>
      <c r="J70" s="18" t="str">
        <f ca="1" t="shared" si="18"/>
        <v>工作任务3</v>
      </c>
      <c r="K70" s="18" t="str">
        <f ca="1" t="shared" si="19"/>
        <v>集团跑办</v>
      </c>
      <c r="L70" s="18" t="str">
        <f ca="1" t="shared" si="20"/>
        <v>一般</v>
      </c>
      <c r="M70" s="18">
        <f ca="1" t="shared" si="21"/>
        <v>2</v>
      </c>
    </row>
    <row r="71" spans="6:13">
      <c r="F71" s="19">
        <f ca="1">COUNTIF($G$2:$G71,G71)</f>
        <v>4</v>
      </c>
      <c r="G71" s="19" t="str">
        <f ca="1" t="shared" si="25"/>
        <v>12月</v>
      </c>
      <c r="H71" s="20">
        <f ca="1" t="shared" si="16"/>
        <v>44897</v>
      </c>
      <c r="I71" s="18" t="str">
        <f ca="1" t="shared" si="17"/>
        <v>稻小壳4</v>
      </c>
      <c r="J71" s="18" t="str">
        <f ca="1" t="shared" si="18"/>
        <v>工作任务4</v>
      </c>
      <c r="K71" s="18" t="str">
        <f ca="1" t="shared" si="19"/>
        <v>外部跑办</v>
      </c>
      <c r="L71" s="18" t="str">
        <f ca="1" t="shared" si="20"/>
        <v>一般</v>
      </c>
      <c r="M71" s="18">
        <f ca="1" t="shared" si="21"/>
        <v>3</v>
      </c>
    </row>
    <row r="72" spans="6:13">
      <c r="F72" s="19">
        <f ca="1">COUNTIF($G$2:$G72,G72)</f>
        <v>5</v>
      </c>
      <c r="G72" s="19" t="str">
        <f ca="1" t="shared" si="25"/>
        <v>12月</v>
      </c>
      <c r="H72" s="20">
        <f ca="1" t="shared" si="16"/>
        <v>44898</v>
      </c>
      <c r="I72" s="18" t="str">
        <f ca="1" t="shared" si="17"/>
        <v>稻小壳5</v>
      </c>
      <c r="J72" s="18" t="str">
        <f ca="1" t="shared" si="18"/>
        <v>工作任务5</v>
      </c>
      <c r="K72" s="18" t="str">
        <f ca="1" t="shared" si="19"/>
        <v>内部事务</v>
      </c>
      <c r="L72" s="18" t="str">
        <f ca="1" t="shared" si="20"/>
        <v>重要</v>
      </c>
      <c r="M72" s="18">
        <f ca="1" t="shared" si="21"/>
        <v>4</v>
      </c>
    </row>
    <row r="73" spans="6:13">
      <c r="F73" s="19">
        <f ca="1">COUNTIF($G$2:$G73,G73)</f>
        <v>6</v>
      </c>
      <c r="G73" s="19" t="str">
        <f ca="1" t="shared" ref="G73:G86" si="26">VLOOKUP(ROW(),$B$2:$D$14,2,1)</f>
        <v>12月</v>
      </c>
      <c r="H73" s="20">
        <f ca="1" t="shared" si="16"/>
        <v>44899</v>
      </c>
      <c r="I73" s="18" t="str">
        <f ca="1" t="shared" si="17"/>
        <v>稻小壳6</v>
      </c>
      <c r="J73" s="18" t="str">
        <f ca="1" t="shared" si="18"/>
        <v>工作任务6</v>
      </c>
      <c r="K73" s="18" t="str">
        <f ca="1" t="shared" si="19"/>
        <v>月度任务</v>
      </c>
      <c r="L73" s="18" t="str">
        <f ca="1" t="shared" si="20"/>
        <v>一般</v>
      </c>
      <c r="M73" s="18">
        <f ca="1" t="shared" si="21"/>
        <v>1</v>
      </c>
    </row>
    <row r="74" spans="6:13">
      <c r="F74" s="19">
        <f ca="1">COUNTIF($G$2:$G74,G74)</f>
        <v>1</v>
      </c>
      <c r="G74" s="19" t="str">
        <f ca="1" t="shared" si="26"/>
        <v>完毕</v>
      </c>
      <c r="H74" s="20" t="e">
        <f ca="1" t="shared" si="16"/>
        <v>#REF!</v>
      </c>
      <c r="I74" s="18" t="e">
        <f ca="1" t="shared" si="17"/>
        <v>#REF!</v>
      </c>
      <c r="J74" s="18" t="e">
        <f ca="1" t="shared" si="18"/>
        <v>#REF!</v>
      </c>
      <c r="K74" s="18" t="e">
        <f ca="1" t="shared" si="19"/>
        <v>#REF!</v>
      </c>
      <c r="L74" s="18" t="e">
        <f ca="1" t="shared" si="20"/>
        <v>#REF!</v>
      </c>
      <c r="M74" s="18" t="e">
        <f ca="1" t="shared" si="21"/>
        <v>#REF!</v>
      </c>
    </row>
    <row r="75" spans="6:13">
      <c r="F75" s="19">
        <f ca="1">COUNTIF($G$2:$G75,G75)</f>
        <v>2</v>
      </c>
      <c r="G75" s="19" t="str">
        <f ca="1" t="shared" si="26"/>
        <v>完毕</v>
      </c>
      <c r="H75" s="20" t="e">
        <f ca="1" t="shared" si="16"/>
        <v>#REF!</v>
      </c>
      <c r="I75" s="18" t="e">
        <f ca="1" t="shared" si="17"/>
        <v>#REF!</v>
      </c>
      <c r="J75" s="18" t="e">
        <f ca="1" t="shared" si="18"/>
        <v>#REF!</v>
      </c>
      <c r="K75" s="18" t="e">
        <f ca="1" t="shared" si="19"/>
        <v>#REF!</v>
      </c>
      <c r="L75" s="18" t="e">
        <f ca="1" t="shared" si="20"/>
        <v>#REF!</v>
      </c>
      <c r="M75" s="18" t="e">
        <f ca="1" t="shared" si="21"/>
        <v>#REF!</v>
      </c>
    </row>
    <row r="76" spans="6:13">
      <c r="F76" s="19">
        <f ca="1">COUNTIF($G$2:$G76,G76)</f>
        <v>3</v>
      </c>
      <c r="G76" s="19" t="str">
        <f ca="1" t="shared" si="26"/>
        <v>完毕</v>
      </c>
      <c r="H76" s="20" t="e">
        <f ca="1" t="shared" ref="H76:H86" si="27">INDIRECT($G76&amp;"!d"&amp;$F76+11)</f>
        <v>#REF!</v>
      </c>
      <c r="I76" s="18" t="e">
        <f ca="1" t="shared" ref="I76:I86" si="28">INDIRECT($G76&amp;"!e"&amp;$F76+11)</f>
        <v>#REF!</v>
      </c>
      <c r="J76" s="18" t="e">
        <f ca="1" t="shared" ref="J76:J86" si="29">INDIRECT($G76&amp;"!f"&amp;$F76+11)</f>
        <v>#REF!</v>
      </c>
      <c r="K76" s="18" t="e">
        <f ca="1" t="shared" ref="K76:K86" si="30">INDIRECT($G76&amp;"!g"&amp;$F76+11)</f>
        <v>#REF!</v>
      </c>
      <c r="L76" s="18" t="e">
        <f ca="1" t="shared" ref="L76:L86" si="31">INDIRECT($G76&amp;"!h"&amp;$F76+11)</f>
        <v>#REF!</v>
      </c>
      <c r="M76" s="18" t="e">
        <f ca="1" t="shared" ref="M76:M86" si="32">INDIRECT($G76&amp;"!i"&amp;$F76+11)</f>
        <v>#REF!</v>
      </c>
    </row>
    <row r="77" spans="6:13">
      <c r="F77" s="19">
        <f ca="1">COUNTIF($G$2:$G77,G77)</f>
        <v>4</v>
      </c>
      <c r="G77" s="19" t="str">
        <f ca="1" t="shared" si="26"/>
        <v>完毕</v>
      </c>
      <c r="H77" s="20" t="e">
        <f ca="1" t="shared" si="27"/>
        <v>#REF!</v>
      </c>
      <c r="I77" s="18" t="e">
        <f ca="1" t="shared" si="28"/>
        <v>#REF!</v>
      </c>
      <c r="J77" s="18" t="e">
        <f ca="1" t="shared" si="29"/>
        <v>#REF!</v>
      </c>
      <c r="K77" s="18" t="e">
        <f ca="1" t="shared" si="30"/>
        <v>#REF!</v>
      </c>
      <c r="L77" s="18" t="e">
        <f ca="1" t="shared" si="31"/>
        <v>#REF!</v>
      </c>
      <c r="M77" s="18" t="e">
        <f ca="1" t="shared" si="32"/>
        <v>#REF!</v>
      </c>
    </row>
    <row r="78" spans="6:13">
      <c r="F78" s="19">
        <f ca="1">COUNTIF($G$2:$G78,G78)</f>
        <v>5</v>
      </c>
      <c r="G78" s="19" t="str">
        <f ca="1" t="shared" si="26"/>
        <v>完毕</v>
      </c>
      <c r="H78" s="20" t="e">
        <f ca="1" t="shared" si="27"/>
        <v>#REF!</v>
      </c>
      <c r="I78" s="18" t="e">
        <f ca="1" t="shared" si="28"/>
        <v>#REF!</v>
      </c>
      <c r="J78" s="18" t="e">
        <f ca="1" t="shared" si="29"/>
        <v>#REF!</v>
      </c>
      <c r="K78" s="18" t="e">
        <f ca="1" t="shared" si="30"/>
        <v>#REF!</v>
      </c>
      <c r="L78" s="18" t="e">
        <f ca="1" t="shared" si="31"/>
        <v>#REF!</v>
      </c>
      <c r="M78" s="18" t="e">
        <f ca="1" t="shared" si="32"/>
        <v>#REF!</v>
      </c>
    </row>
    <row r="79" spans="6:13">
      <c r="F79" s="19">
        <f ca="1">COUNTIF($G$2:$G79,G79)</f>
        <v>6</v>
      </c>
      <c r="G79" s="19" t="str">
        <f ca="1" t="shared" si="26"/>
        <v>完毕</v>
      </c>
      <c r="H79" s="20" t="e">
        <f ca="1" t="shared" si="27"/>
        <v>#REF!</v>
      </c>
      <c r="I79" s="18" t="e">
        <f ca="1" t="shared" si="28"/>
        <v>#REF!</v>
      </c>
      <c r="J79" s="18" t="e">
        <f ca="1" t="shared" si="29"/>
        <v>#REF!</v>
      </c>
      <c r="K79" s="18" t="e">
        <f ca="1" t="shared" si="30"/>
        <v>#REF!</v>
      </c>
      <c r="L79" s="18" t="e">
        <f ca="1" t="shared" si="31"/>
        <v>#REF!</v>
      </c>
      <c r="M79" s="18" t="e">
        <f ca="1" t="shared" si="32"/>
        <v>#REF!</v>
      </c>
    </row>
    <row r="80" spans="6:13">
      <c r="F80" s="19">
        <f ca="1">COUNTIF($G$2:$G80,G80)</f>
        <v>7</v>
      </c>
      <c r="G80" s="19" t="str">
        <f ca="1" t="shared" si="26"/>
        <v>完毕</v>
      </c>
      <c r="H80" s="20" t="e">
        <f ca="1" t="shared" si="27"/>
        <v>#REF!</v>
      </c>
      <c r="I80" s="18" t="e">
        <f ca="1" t="shared" si="28"/>
        <v>#REF!</v>
      </c>
      <c r="J80" s="18" t="e">
        <f ca="1" t="shared" si="29"/>
        <v>#REF!</v>
      </c>
      <c r="K80" s="18" t="e">
        <f ca="1" t="shared" si="30"/>
        <v>#REF!</v>
      </c>
      <c r="L80" s="18" t="e">
        <f ca="1" t="shared" si="31"/>
        <v>#REF!</v>
      </c>
      <c r="M80" s="18" t="e">
        <f ca="1" t="shared" si="32"/>
        <v>#REF!</v>
      </c>
    </row>
    <row r="81" spans="6:13">
      <c r="F81" s="19">
        <f ca="1">COUNTIF($G$2:$G81,G81)</f>
        <v>8</v>
      </c>
      <c r="G81" s="19" t="str">
        <f ca="1" t="shared" si="26"/>
        <v>完毕</v>
      </c>
      <c r="H81" s="20" t="e">
        <f ca="1" t="shared" si="27"/>
        <v>#REF!</v>
      </c>
      <c r="I81" s="18" t="e">
        <f ca="1" t="shared" si="28"/>
        <v>#REF!</v>
      </c>
      <c r="J81" s="18" t="e">
        <f ca="1" t="shared" si="29"/>
        <v>#REF!</v>
      </c>
      <c r="K81" s="18" t="e">
        <f ca="1" t="shared" si="30"/>
        <v>#REF!</v>
      </c>
      <c r="L81" s="18" t="e">
        <f ca="1" t="shared" si="31"/>
        <v>#REF!</v>
      </c>
      <c r="M81" s="18" t="e">
        <f ca="1" t="shared" si="32"/>
        <v>#REF!</v>
      </c>
    </row>
    <row r="82" spans="6:13">
      <c r="F82" s="19">
        <f ca="1">COUNTIF($G$2:$G82,G82)</f>
        <v>9</v>
      </c>
      <c r="G82" s="19" t="str">
        <f ca="1" t="shared" si="26"/>
        <v>完毕</v>
      </c>
      <c r="H82" s="20" t="e">
        <f ca="1" t="shared" si="27"/>
        <v>#REF!</v>
      </c>
      <c r="I82" s="18" t="e">
        <f ca="1" t="shared" si="28"/>
        <v>#REF!</v>
      </c>
      <c r="J82" s="18" t="e">
        <f ca="1" t="shared" si="29"/>
        <v>#REF!</v>
      </c>
      <c r="K82" s="18" t="e">
        <f ca="1" t="shared" si="30"/>
        <v>#REF!</v>
      </c>
      <c r="L82" s="18" t="e">
        <f ca="1" t="shared" si="31"/>
        <v>#REF!</v>
      </c>
      <c r="M82" s="18" t="e">
        <f ca="1" t="shared" si="32"/>
        <v>#REF!</v>
      </c>
    </row>
    <row r="83" spans="6:13">
      <c r="F83" s="19">
        <f ca="1">COUNTIF($G$2:$G83,G83)</f>
        <v>10</v>
      </c>
      <c r="G83" s="19" t="str">
        <f ca="1" t="shared" si="26"/>
        <v>完毕</v>
      </c>
      <c r="H83" s="20" t="e">
        <f ca="1" t="shared" si="27"/>
        <v>#REF!</v>
      </c>
      <c r="I83" s="18" t="e">
        <f ca="1" t="shared" si="28"/>
        <v>#REF!</v>
      </c>
      <c r="J83" s="18" t="e">
        <f ca="1" t="shared" si="29"/>
        <v>#REF!</v>
      </c>
      <c r="K83" s="18" t="e">
        <f ca="1" t="shared" si="30"/>
        <v>#REF!</v>
      </c>
      <c r="L83" s="18" t="e">
        <f ca="1" t="shared" si="31"/>
        <v>#REF!</v>
      </c>
      <c r="M83" s="18" t="e">
        <f ca="1" t="shared" si="32"/>
        <v>#REF!</v>
      </c>
    </row>
    <row r="84" spans="6:13">
      <c r="F84" s="19">
        <f ca="1">COUNTIF($G$2:$G84,G84)</f>
        <v>11</v>
      </c>
      <c r="G84" s="19" t="str">
        <f ca="1" t="shared" si="26"/>
        <v>完毕</v>
      </c>
      <c r="H84" s="20" t="e">
        <f ca="1" t="shared" si="27"/>
        <v>#REF!</v>
      </c>
      <c r="I84" s="18" t="e">
        <f ca="1" t="shared" si="28"/>
        <v>#REF!</v>
      </c>
      <c r="J84" s="18" t="e">
        <f ca="1" t="shared" si="29"/>
        <v>#REF!</v>
      </c>
      <c r="K84" s="18" t="e">
        <f ca="1" t="shared" si="30"/>
        <v>#REF!</v>
      </c>
      <c r="L84" s="18" t="e">
        <f ca="1" t="shared" si="31"/>
        <v>#REF!</v>
      </c>
      <c r="M84" s="18" t="e">
        <f ca="1" t="shared" si="32"/>
        <v>#REF!</v>
      </c>
    </row>
    <row r="85" spans="6:13">
      <c r="F85" s="19">
        <f ca="1">COUNTIF($G$2:$G85,G85)</f>
        <v>12</v>
      </c>
      <c r="G85" s="19" t="str">
        <f ca="1" t="shared" si="26"/>
        <v>完毕</v>
      </c>
      <c r="H85" s="20" t="e">
        <f ca="1" t="shared" si="27"/>
        <v>#REF!</v>
      </c>
      <c r="I85" s="18" t="e">
        <f ca="1" t="shared" si="28"/>
        <v>#REF!</v>
      </c>
      <c r="J85" s="18" t="e">
        <f ca="1" t="shared" si="29"/>
        <v>#REF!</v>
      </c>
      <c r="K85" s="18" t="e">
        <f ca="1" t="shared" si="30"/>
        <v>#REF!</v>
      </c>
      <c r="L85" s="18" t="e">
        <f ca="1" t="shared" si="31"/>
        <v>#REF!</v>
      </c>
      <c r="M85" s="18" t="e">
        <f ca="1" t="shared" si="32"/>
        <v>#REF!</v>
      </c>
    </row>
    <row r="86" spans="6:13">
      <c r="F86" s="19">
        <f ca="1">COUNTIF($G$2:$G86,G86)</f>
        <v>13</v>
      </c>
      <c r="G86" s="19" t="str">
        <f ca="1" t="shared" si="26"/>
        <v>完毕</v>
      </c>
      <c r="H86" s="20" t="e">
        <f ca="1" t="shared" si="27"/>
        <v>#REF!</v>
      </c>
      <c r="I86" s="18" t="e">
        <f ca="1" t="shared" si="28"/>
        <v>#REF!</v>
      </c>
      <c r="J86" s="18" t="e">
        <f ca="1" t="shared" si="29"/>
        <v>#REF!</v>
      </c>
      <c r="K86" s="18" t="e">
        <f ca="1" t="shared" si="30"/>
        <v>#REF!</v>
      </c>
      <c r="L86" s="18" t="e">
        <f ca="1" t="shared" si="31"/>
        <v>#REF!</v>
      </c>
      <c r="M86" s="18" t="e">
        <f ca="1" t="shared" si="32"/>
        <v>#REF!</v>
      </c>
    </row>
    <row r="87" spans="6:13">
      <c r="F87" s="19">
        <f ca="1">COUNTIF($G$2:$G87,G87)</f>
        <v>14</v>
      </c>
      <c r="G87" s="19" t="str">
        <f ca="1" t="shared" ref="G87:G96" si="33">VLOOKUP(ROW(),$B$2:$D$14,2,1)</f>
        <v>完毕</v>
      </c>
      <c r="H87" s="20" t="e">
        <f ca="1" t="shared" ref="H87:H150" si="34">INDIRECT($G87&amp;"!d"&amp;$F87+11)</f>
        <v>#REF!</v>
      </c>
      <c r="I87" s="18" t="e">
        <f ca="1" t="shared" ref="I87:I150" si="35">INDIRECT($G87&amp;"!e"&amp;$F87+11)</f>
        <v>#REF!</v>
      </c>
      <c r="J87" s="18" t="e">
        <f ca="1" t="shared" ref="J87:J150" si="36">INDIRECT($G87&amp;"!f"&amp;$F87+11)</f>
        <v>#REF!</v>
      </c>
      <c r="K87" s="18" t="e">
        <f ca="1" t="shared" ref="K87:K150" si="37">INDIRECT($G87&amp;"!g"&amp;$F87+11)</f>
        <v>#REF!</v>
      </c>
      <c r="L87" s="18" t="e">
        <f ca="1" t="shared" ref="L87:L150" si="38">INDIRECT($G87&amp;"!h"&amp;$F87+11)</f>
        <v>#REF!</v>
      </c>
      <c r="M87" s="18" t="e">
        <f ca="1" t="shared" ref="M87:M150" si="39">INDIRECT($G87&amp;"!i"&amp;$F87+11)</f>
        <v>#REF!</v>
      </c>
    </row>
    <row r="88" spans="6:13">
      <c r="F88" s="19">
        <f ca="1">COUNTIF($G$2:$G88,G88)</f>
        <v>15</v>
      </c>
      <c r="G88" s="19" t="str">
        <f ca="1" t="shared" si="33"/>
        <v>完毕</v>
      </c>
      <c r="H88" s="20" t="e">
        <f ca="1" t="shared" si="34"/>
        <v>#REF!</v>
      </c>
      <c r="I88" s="18" t="e">
        <f ca="1" t="shared" si="35"/>
        <v>#REF!</v>
      </c>
      <c r="J88" s="18" t="e">
        <f ca="1" t="shared" si="36"/>
        <v>#REF!</v>
      </c>
      <c r="K88" s="18" t="e">
        <f ca="1" t="shared" si="37"/>
        <v>#REF!</v>
      </c>
      <c r="L88" s="18" t="e">
        <f ca="1" t="shared" si="38"/>
        <v>#REF!</v>
      </c>
      <c r="M88" s="18" t="e">
        <f ca="1" t="shared" si="39"/>
        <v>#REF!</v>
      </c>
    </row>
    <row r="89" spans="6:13">
      <c r="F89" s="19">
        <f ca="1">COUNTIF($G$2:$G89,G89)</f>
        <v>16</v>
      </c>
      <c r="G89" s="19" t="str">
        <f ca="1" t="shared" si="33"/>
        <v>完毕</v>
      </c>
      <c r="H89" s="20" t="e">
        <f ca="1" t="shared" si="34"/>
        <v>#REF!</v>
      </c>
      <c r="I89" s="18" t="e">
        <f ca="1" t="shared" si="35"/>
        <v>#REF!</v>
      </c>
      <c r="J89" s="18" t="e">
        <f ca="1" t="shared" si="36"/>
        <v>#REF!</v>
      </c>
      <c r="K89" s="18" t="e">
        <f ca="1" t="shared" si="37"/>
        <v>#REF!</v>
      </c>
      <c r="L89" s="18" t="e">
        <f ca="1" t="shared" si="38"/>
        <v>#REF!</v>
      </c>
      <c r="M89" s="18" t="e">
        <f ca="1" t="shared" si="39"/>
        <v>#REF!</v>
      </c>
    </row>
    <row r="90" spans="6:13">
      <c r="F90" s="19">
        <f ca="1">COUNTIF($G$2:$G90,G90)</f>
        <v>17</v>
      </c>
      <c r="G90" s="19" t="str">
        <f ca="1" t="shared" si="33"/>
        <v>完毕</v>
      </c>
      <c r="H90" s="20" t="e">
        <f ca="1" t="shared" si="34"/>
        <v>#REF!</v>
      </c>
      <c r="I90" s="18" t="e">
        <f ca="1" t="shared" si="35"/>
        <v>#REF!</v>
      </c>
      <c r="J90" s="18" t="e">
        <f ca="1" t="shared" si="36"/>
        <v>#REF!</v>
      </c>
      <c r="K90" s="18" t="e">
        <f ca="1" t="shared" si="37"/>
        <v>#REF!</v>
      </c>
      <c r="L90" s="18" t="e">
        <f ca="1" t="shared" si="38"/>
        <v>#REF!</v>
      </c>
      <c r="M90" s="18" t="e">
        <f ca="1" t="shared" si="39"/>
        <v>#REF!</v>
      </c>
    </row>
    <row r="91" spans="6:13">
      <c r="F91" s="19">
        <f ca="1">COUNTIF($G$2:$G91,G91)</f>
        <v>18</v>
      </c>
      <c r="G91" s="19" t="str">
        <f ca="1" t="shared" si="33"/>
        <v>完毕</v>
      </c>
      <c r="H91" s="20" t="e">
        <f ca="1" t="shared" si="34"/>
        <v>#REF!</v>
      </c>
      <c r="I91" s="18" t="e">
        <f ca="1" t="shared" si="35"/>
        <v>#REF!</v>
      </c>
      <c r="J91" s="18" t="e">
        <f ca="1" t="shared" si="36"/>
        <v>#REF!</v>
      </c>
      <c r="K91" s="18" t="e">
        <f ca="1" t="shared" si="37"/>
        <v>#REF!</v>
      </c>
      <c r="L91" s="18" t="e">
        <f ca="1" t="shared" si="38"/>
        <v>#REF!</v>
      </c>
      <c r="M91" s="18" t="e">
        <f ca="1" t="shared" si="39"/>
        <v>#REF!</v>
      </c>
    </row>
    <row r="92" spans="6:13">
      <c r="F92" s="19">
        <f ca="1">COUNTIF($G$2:$G92,G92)</f>
        <v>19</v>
      </c>
      <c r="G92" s="19" t="str">
        <f ca="1" t="shared" si="33"/>
        <v>完毕</v>
      </c>
      <c r="H92" s="20" t="e">
        <f ca="1" t="shared" si="34"/>
        <v>#REF!</v>
      </c>
      <c r="I92" s="18" t="e">
        <f ca="1" t="shared" si="35"/>
        <v>#REF!</v>
      </c>
      <c r="J92" s="18" t="e">
        <f ca="1" t="shared" si="36"/>
        <v>#REF!</v>
      </c>
      <c r="K92" s="18" t="e">
        <f ca="1" t="shared" si="37"/>
        <v>#REF!</v>
      </c>
      <c r="L92" s="18" t="e">
        <f ca="1" t="shared" si="38"/>
        <v>#REF!</v>
      </c>
      <c r="M92" s="18" t="e">
        <f ca="1" t="shared" si="39"/>
        <v>#REF!</v>
      </c>
    </row>
    <row r="93" spans="6:13">
      <c r="F93" s="19">
        <f ca="1">COUNTIF($G$2:$G93,G93)</f>
        <v>20</v>
      </c>
      <c r="G93" s="19" t="str">
        <f ca="1" t="shared" si="33"/>
        <v>完毕</v>
      </c>
      <c r="H93" s="20" t="e">
        <f ca="1" t="shared" si="34"/>
        <v>#REF!</v>
      </c>
      <c r="I93" s="18" t="e">
        <f ca="1" t="shared" si="35"/>
        <v>#REF!</v>
      </c>
      <c r="J93" s="18" t="e">
        <f ca="1" t="shared" si="36"/>
        <v>#REF!</v>
      </c>
      <c r="K93" s="18" t="e">
        <f ca="1" t="shared" si="37"/>
        <v>#REF!</v>
      </c>
      <c r="L93" s="18" t="e">
        <f ca="1" t="shared" si="38"/>
        <v>#REF!</v>
      </c>
      <c r="M93" s="18" t="e">
        <f ca="1" t="shared" si="39"/>
        <v>#REF!</v>
      </c>
    </row>
    <row r="94" spans="6:13">
      <c r="F94" s="19">
        <f ca="1">COUNTIF($G$2:$G94,G94)</f>
        <v>21</v>
      </c>
      <c r="G94" s="19" t="str">
        <f ca="1" t="shared" si="33"/>
        <v>完毕</v>
      </c>
      <c r="H94" s="20" t="e">
        <f ca="1" t="shared" si="34"/>
        <v>#REF!</v>
      </c>
      <c r="I94" s="18" t="e">
        <f ca="1" t="shared" si="35"/>
        <v>#REF!</v>
      </c>
      <c r="J94" s="18" t="e">
        <f ca="1" t="shared" si="36"/>
        <v>#REF!</v>
      </c>
      <c r="K94" s="18" t="e">
        <f ca="1" t="shared" si="37"/>
        <v>#REF!</v>
      </c>
      <c r="L94" s="18" t="e">
        <f ca="1" t="shared" si="38"/>
        <v>#REF!</v>
      </c>
      <c r="M94" s="18" t="e">
        <f ca="1" t="shared" si="39"/>
        <v>#REF!</v>
      </c>
    </row>
    <row r="95" spans="6:13">
      <c r="F95" s="19">
        <f ca="1">COUNTIF($G$2:$G95,G95)</f>
        <v>22</v>
      </c>
      <c r="G95" s="19" t="str">
        <f ca="1" t="shared" si="33"/>
        <v>完毕</v>
      </c>
      <c r="H95" s="20" t="e">
        <f ca="1" t="shared" si="34"/>
        <v>#REF!</v>
      </c>
      <c r="I95" s="18" t="e">
        <f ca="1" t="shared" si="35"/>
        <v>#REF!</v>
      </c>
      <c r="J95" s="18" t="e">
        <f ca="1" t="shared" si="36"/>
        <v>#REF!</v>
      </c>
      <c r="K95" s="18" t="e">
        <f ca="1" t="shared" si="37"/>
        <v>#REF!</v>
      </c>
      <c r="L95" s="18" t="e">
        <f ca="1" t="shared" si="38"/>
        <v>#REF!</v>
      </c>
      <c r="M95" s="18" t="e">
        <f ca="1" t="shared" si="39"/>
        <v>#REF!</v>
      </c>
    </row>
    <row r="96" spans="6:13">
      <c r="F96" s="19">
        <f ca="1">COUNTIF($G$2:$G96,G96)</f>
        <v>23</v>
      </c>
      <c r="G96" s="19" t="str">
        <f ca="1" t="shared" si="33"/>
        <v>完毕</v>
      </c>
      <c r="H96" s="20" t="e">
        <f ca="1" t="shared" si="34"/>
        <v>#REF!</v>
      </c>
      <c r="I96" s="18" t="e">
        <f ca="1" t="shared" si="35"/>
        <v>#REF!</v>
      </c>
      <c r="J96" s="18" t="e">
        <f ca="1" t="shared" si="36"/>
        <v>#REF!</v>
      </c>
      <c r="K96" s="18" t="e">
        <f ca="1" t="shared" si="37"/>
        <v>#REF!</v>
      </c>
      <c r="L96" s="18" t="e">
        <f ca="1" t="shared" si="38"/>
        <v>#REF!</v>
      </c>
      <c r="M96" s="18" t="e">
        <f ca="1" t="shared" si="39"/>
        <v>#REF!</v>
      </c>
    </row>
    <row r="97" spans="6:13">
      <c r="F97" s="19">
        <f ca="1">COUNTIF($G$2:$G97,G97)</f>
        <v>24</v>
      </c>
      <c r="G97" s="19" t="str">
        <f ca="1" t="shared" ref="G97:G106" si="40">VLOOKUP(ROW(),$B$2:$D$14,2,1)</f>
        <v>完毕</v>
      </c>
      <c r="H97" s="20" t="e">
        <f ca="1" t="shared" si="34"/>
        <v>#REF!</v>
      </c>
      <c r="I97" s="18" t="e">
        <f ca="1" t="shared" si="35"/>
        <v>#REF!</v>
      </c>
      <c r="J97" s="18" t="e">
        <f ca="1" t="shared" si="36"/>
        <v>#REF!</v>
      </c>
      <c r="K97" s="18" t="e">
        <f ca="1" t="shared" si="37"/>
        <v>#REF!</v>
      </c>
      <c r="L97" s="18" t="e">
        <f ca="1" t="shared" si="38"/>
        <v>#REF!</v>
      </c>
      <c r="M97" s="18" t="e">
        <f ca="1" t="shared" si="39"/>
        <v>#REF!</v>
      </c>
    </row>
    <row r="98" spans="6:13">
      <c r="F98" s="19">
        <f ca="1">COUNTIF($G$2:$G98,G98)</f>
        <v>25</v>
      </c>
      <c r="G98" s="19" t="str">
        <f ca="1" t="shared" si="40"/>
        <v>完毕</v>
      </c>
      <c r="H98" s="20" t="e">
        <f ca="1" t="shared" si="34"/>
        <v>#REF!</v>
      </c>
      <c r="I98" s="18" t="e">
        <f ca="1" t="shared" si="35"/>
        <v>#REF!</v>
      </c>
      <c r="J98" s="18" t="e">
        <f ca="1" t="shared" si="36"/>
        <v>#REF!</v>
      </c>
      <c r="K98" s="18" t="e">
        <f ca="1" t="shared" si="37"/>
        <v>#REF!</v>
      </c>
      <c r="L98" s="18" t="e">
        <f ca="1" t="shared" si="38"/>
        <v>#REF!</v>
      </c>
      <c r="M98" s="18" t="e">
        <f ca="1" t="shared" si="39"/>
        <v>#REF!</v>
      </c>
    </row>
    <row r="99" spans="6:13">
      <c r="F99" s="19">
        <f ca="1">COUNTIF($G$2:$G99,G99)</f>
        <v>26</v>
      </c>
      <c r="G99" s="19" t="str">
        <f ca="1" t="shared" si="40"/>
        <v>完毕</v>
      </c>
      <c r="H99" s="20" t="e">
        <f ca="1" t="shared" si="34"/>
        <v>#REF!</v>
      </c>
      <c r="I99" s="18" t="e">
        <f ca="1" t="shared" si="35"/>
        <v>#REF!</v>
      </c>
      <c r="J99" s="18" t="e">
        <f ca="1" t="shared" si="36"/>
        <v>#REF!</v>
      </c>
      <c r="K99" s="18" t="e">
        <f ca="1" t="shared" si="37"/>
        <v>#REF!</v>
      </c>
      <c r="L99" s="18" t="e">
        <f ca="1" t="shared" si="38"/>
        <v>#REF!</v>
      </c>
      <c r="M99" s="18" t="e">
        <f ca="1" t="shared" si="39"/>
        <v>#REF!</v>
      </c>
    </row>
    <row r="100" spans="6:13">
      <c r="F100" s="19">
        <f ca="1">COUNTIF($G$2:$G100,G100)</f>
        <v>27</v>
      </c>
      <c r="G100" s="19" t="str">
        <f ca="1" t="shared" si="40"/>
        <v>完毕</v>
      </c>
      <c r="H100" s="20" t="e">
        <f ca="1" t="shared" si="34"/>
        <v>#REF!</v>
      </c>
      <c r="I100" s="18" t="e">
        <f ca="1" t="shared" si="35"/>
        <v>#REF!</v>
      </c>
      <c r="J100" s="18" t="e">
        <f ca="1" t="shared" si="36"/>
        <v>#REF!</v>
      </c>
      <c r="K100" s="18" t="e">
        <f ca="1" t="shared" si="37"/>
        <v>#REF!</v>
      </c>
      <c r="L100" s="18" t="e">
        <f ca="1" t="shared" si="38"/>
        <v>#REF!</v>
      </c>
      <c r="M100" s="18" t="e">
        <f ca="1" t="shared" si="39"/>
        <v>#REF!</v>
      </c>
    </row>
    <row r="101" spans="6:13">
      <c r="F101" s="19">
        <f ca="1">COUNTIF($G$2:$G101,G101)</f>
        <v>28</v>
      </c>
      <c r="G101" s="19" t="str">
        <f ca="1" t="shared" si="40"/>
        <v>完毕</v>
      </c>
      <c r="H101" s="20" t="e">
        <f ca="1" t="shared" si="34"/>
        <v>#REF!</v>
      </c>
      <c r="I101" s="18" t="e">
        <f ca="1" t="shared" si="35"/>
        <v>#REF!</v>
      </c>
      <c r="J101" s="18" t="e">
        <f ca="1" t="shared" si="36"/>
        <v>#REF!</v>
      </c>
      <c r="K101" s="18" t="e">
        <f ca="1" t="shared" si="37"/>
        <v>#REF!</v>
      </c>
      <c r="L101" s="18" t="e">
        <f ca="1" t="shared" si="38"/>
        <v>#REF!</v>
      </c>
      <c r="M101" s="18" t="e">
        <f ca="1" t="shared" si="39"/>
        <v>#REF!</v>
      </c>
    </row>
    <row r="102" spans="6:13">
      <c r="F102" s="19">
        <f ca="1">COUNTIF($G$2:$G102,G102)</f>
        <v>29</v>
      </c>
      <c r="G102" s="19" t="str">
        <f ca="1" t="shared" si="40"/>
        <v>完毕</v>
      </c>
      <c r="H102" s="20" t="e">
        <f ca="1" t="shared" si="34"/>
        <v>#REF!</v>
      </c>
      <c r="I102" s="18" t="e">
        <f ca="1" t="shared" si="35"/>
        <v>#REF!</v>
      </c>
      <c r="J102" s="18" t="e">
        <f ca="1" t="shared" si="36"/>
        <v>#REF!</v>
      </c>
      <c r="K102" s="18" t="e">
        <f ca="1" t="shared" si="37"/>
        <v>#REF!</v>
      </c>
      <c r="L102" s="18" t="e">
        <f ca="1" t="shared" si="38"/>
        <v>#REF!</v>
      </c>
      <c r="M102" s="18" t="e">
        <f ca="1" t="shared" si="39"/>
        <v>#REF!</v>
      </c>
    </row>
    <row r="103" spans="6:13">
      <c r="F103" s="19">
        <f ca="1">COUNTIF($G$2:$G103,G103)</f>
        <v>30</v>
      </c>
      <c r="G103" s="19" t="str">
        <f ca="1" t="shared" si="40"/>
        <v>完毕</v>
      </c>
      <c r="H103" s="20" t="e">
        <f ca="1" t="shared" si="34"/>
        <v>#REF!</v>
      </c>
      <c r="I103" s="18" t="e">
        <f ca="1" t="shared" si="35"/>
        <v>#REF!</v>
      </c>
      <c r="J103" s="18" t="e">
        <f ca="1" t="shared" si="36"/>
        <v>#REF!</v>
      </c>
      <c r="K103" s="18" t="e">
        <f ca="1" t="shared" si="37"/>
        <v>#REF!</v>
      </c>
      <c r="L103" s="18" t="e">
        <f ca="1" t="shared" si="38"/>
        <v>#REF!</v>
      </c>
      <c r="M103" s="18" t="e">
        <f ca="1" t="shared" si="39"/>
        <v>#REF!</v>
      </c>
    </row>
    <row r="104" spans="6:13">
      <c r="F104" s="19">
        <f ca="1">COUNTIF($G$2:$G104,G104)</f>
        <v>31</v>
      </c>
      <c r="G104" s="19" t="str">
        <f ca="1" t="shared" si="40"/>
        <v>完毕</v>
      </c>
      <c r="H104" s="20" t="e">
        <f ca="1" t="shared" si="34"/>
        <v>#REF!</v>
      </c>
      <c r="I104" s="18" t="e">
        <f ca="1" t="shared" si="35"/>
        <v>#REF!</v>
      </c>
      <c r="J104" s="18" t="e">
        <f ca="1" t="shared" si="36"/>
        <v>#REF!</v>
      </c>
      <c r="K104" s="18" t="e">
        <f ca="1" t="shared" si="37"/>
        <v>#REF!</v>
      </c>
      <c r="L104" s="18" t="e">
        <f ca="1" t="shared" si="38"/>
        <v>#REF!</v>
      </c>
      <c r="M104" s="18" t="e">
        <f ca="1" t="shared" si="39"/>
        <v>#REF!</v>
      </c>
    </row>
    <row r="105" spans="6:13">
      <c r="F105" s="19">
        <f ca="1">COUNTIF($G$2:$G105,G105)</f>
        <v>32</v>
      </c>
      <c r="G105" s="19" t="str">
        <f ca="1" t="shared" si="40"/>
        <v>完毕</v>
      </c>
      <c r="H105" s="20" t="e">
        <f ca="1" t="shared" si="34"/>
        <v>#REF!</v>
      </c>
      <c r="I105" s="18" t="e">
        <f ca="1" t="shared" si="35"/>
        <v>#REF!</v>
      </c>
      <c r="J105" s="18" t="e">
        <f ca="1" t="shared" si="36"/>
        <v>#REF!</v>
      </c>
      <c r="K105" s="18" t="e">
        <f ca="1" t="shared" si="37"/>
        <v>#REF!</v>
      </c>
      <c r="L105" s="18" t="e">
        <f ca="1" t="shared" si="38"/>
        <v>#REF!</v>
      </c>
      <c r="M105" s="18" t="e">
        <f ca="1" t="shared" si="39"/>
        <v>#REF!</v>
      </c>
    </row>
    <row r="106" spans="6:13">
      <c r="F106" s="19">
        <f ca="1">COUNTIF($G$2:$G106,G106)</f>
        <v>33</v>
      </c>
      <c r="G106" s="19" t="str">
        <f ca="1" t="shared" si="40"/>
        <v>完毕</v>
      </c>
      <c r="H106" s="20" t="e">
        <f ca="1" t="shared" si="34"/>
        <v>#REF!</v>
      </c>
      <c r="I106" s="18" t="e">
        <f ca="1" t="shared" si="35"/>
        <v>#REF!</v>
      </c>
      <c r="J106" s="18" t="e">
        <f ca="1" t="shared" si="36"/>
        <v>#REF!</v>
      </c>
      <c r="K106" s="18" t="e">
        <f ca="1" t="shared" si="37"/>
        <v>#REF!</v>
      </c>
      <c r="L106" s="18" t="e">
        <f ca="1" t="shared" si="38"/>
        <v>#REF!</v>
      </c>
      <c r="M106" s="18" t="e">
        <f ca="1" t="shared" si="39"/>
        <v>#REF!</v>
      </c>
    </row>
    <row r="107" spans="6:13">
      <c r="F107" s="19">
        <f ca="1">COUNTIF($G$2:$G107,G107)</f>
        <v>34</v>
      </c>
      <c r="G107" s="19" t="str">
        <f ca="1" t="shared" ref="G107:G116" si="41">VLOOKUP(ROW(),$B$2:$D$14,2,1)</f>
        <v>完毕</v>
      </c>
      <c r="H107" s="20" t="e">
        <f ca="1" t="shared" si="34"/>
        <v>#REF!</v>
      </c>
      <c r="I107" s="18" t="e">
        <f ca="1" t="shared" si="35"/>
        <v>#REF!</v>
      </c>
      <c r="J107" s="18" t="e">
        <f ca="1" t="shared" si="36"/>
        <v>#REF!</v>
      </c>
      <c r="K107" s="18" t="e">
        <f ca="1" t="shared" si="37"/>
        <v>#REF!</v>
      </c>
      <c r="L107" s="18" t="e">
        <f ca="1" t="shared" si="38"/>
        <v>#REF!</v>
      </c>
      <c r="M107" s="18" t="e">
        <f ca="1" t="shared" si="39"/>
        <v>#REF!</v>
      </c>
    </row>
    <row r="108" spans="6:13">
      <c r="F108" s="19">
        <f ca="1">COUNTIF($G$2:$G108,G108)</f>
        <v>35</v>
      </c>
      <c r="G108" s="19" t="str">
        <f ca="1" t="shared" si="41"/>
        <v>完毕</v>
      </c>
      <c r="H108" s="20" t="e">
        <f ca="1" t="shared" si="34"/>
        <v>#REF!</v>
      </c>
      <c r="I108" s="18" t="e">
        <f ca="1" t="shared" si="35"/>
        <v>#REF!</v>
      </c>
      <c r="J108" s="18" t="e">
        <f ca="1" t="shared" si="36"/>
        <v>#REF!</v>
      </c>
      <c r="K108" s="18" t="e">
        <f ca="1" t="shared" si="37"/>
        <v>#REF!</v>
      </c>
      <c r="L108" s="18" t="e">
        <f ca="1" t="shared" si="38"/>
        <v>#REF!</v>
      </c>
      <c r="M108" s="18" t="e">
        <f ca="1" t="shared" si="39"/>
        <v>#REF!</v>
      </c>
    </row>
    <row r="109" spans="6:13">
      <c r="F109" s="19">
        <f ca="1">COUNTIF($G$2:$G109,G109)</f>
        <v>36</v>
      </c>
      <c r="G109" s="19" t="str">
        <f ca="1" t="shared" si="41"/>
        <v>完毕</v>
      </c>
      <c r="H109" s="20" t="e">
        <f ca="1" t="shared" si="34"/>
        <v>#REF!</v>
      </c>
      <c r="I109" s="18" t="e">
        <f ca="1" t="shared" si="35"/>
        <v>#REF!</v>
      </c>
      <c r="J109" s="18" t="e">
        <f ca="1" t="shared" si="36"/>
        <v>#REF!</v>
      </c>
      <c r="K109" s="18" t="e">
        <f ca="1" t="shared" si="37"/>
        <v>#REF!</v>
      </c>
      <c r="L109" s="18" t="e">
        <f ca="1" t="shared" si="38"/>
        <v>#REF!</v>
      </c>
      <c r="M109" s="18" t="e">
        <f ca="1" t="shared" si="39"/>
        <v>#REF!</v>
      </c>
    </row>
    <row r="110" spans="6:13">
      <c r="F110" s="19">
        <f ca="1">COUNTIF($G$2:$G110,G110)</f>
        <v>37</v>
      </c>
      <c r="G110" s="19" t="str">
        <f ca="1" t="shared" si="41"/>
        <v>完毕</v>
      </c>
      <c r="H110" s="20" t="e">
        <f ca="1" t="shared" si="34"/>
        <v>#REF!</v>
      </c>
      <c r="I110" s="18" t="e">
        <f ca="1" t="shared" si="35"/>
        <v>#REF!</v>
      </c>
      <c r="J110" s="18" t="e">
        <f ca="1" t="shared" si="36"/>
        <v>#REF!</v>
      </c>
      <c r="K110" s="18" t="e">
        <f ca="1" t="shared" si="37"/>
        <v>#REF!</v>
      </c>
      <c r="L110" s="18" t="e">
        <f ca="1" t="shared" si="38"/>
        <v>#REF!</v>
      </c>
      <c r="M110" s="18" t="e">
        <f ca="1" t="shared" si="39"/>
        <v>#REF!</v>
      </c>
    </row>
    <row r="111" spans="6:13">
      <c r="F111" s="19">
        <f ca="1">COUNTIF($G$2:$G111,G111)</f>
        <v>38</v>
      </c>
      <c r="G111" s="19" t="str">
        <f ca="1" t="shared" si="41"/>
        <v>完毕</v>
      </c>
      <c r="H111" s="20" t="e">
        <f ca="1" t="shared" si="34"/>
        <v>#REF!</v>
      </c>
      <c r="I111" s="18" t="e">
        <f ca="1" t="shared" si="35"/>
        <v>#REF!</v>
      </c>
      <c r="J111" s="18" t="e">
        <f ca="1" t="shared" si="36"/>
        <v>#REF!</v>
      </c>
      <c r="K111" s="18" t="e">
        <f ca="1" t="shared" si="37"/>
        <v>#REF!</v>
      </c>
      <c r="L111" s="18" t="e">
        <f ca="1" t="shared" si="38"/>
        <v>#REF!</v>
      </c>
      <c r="M111" s="18" t="e">
        <f ca="1" t="shared" si="39"/>
        <v>#REF!</v>
      </c>
    </row>
    <row r="112" spans="6:13">
      <c r="F112" s="19">
        <f ca="1">COUNTIF($G$2:$G112,G112)</f>
        <v>39</v>
      </c>
      <c r="G112" s="19" t="str">
        <f ca="1" t="shared" si="41"/>
        <v>完毕</v>
      </c>
      <c r="H112" s="20" t="e">
        <f ca="1" t="shared" si="34"/>
        <v>#REF!</v>
      </c>
      <c r="I112" s="18" t="e">
        <f ca="1" t="shared" si="35"/>
        <v>#REF!</v>
      </c>
      <c r="J112" s="18" t="e">
        <f ca="1" t="shared" si="36"/>
        <v>#REF!</v>
      </c>
      <c r="K112" s="18" t="e">
        <f ca="1" t="shared" si="37"/>
        <v>#REF!</v>
      </c>
      <c r="L112" s="18" t="e">
        <f ca="1" t="shared" si="38"/>
        <v>#REF!</v>
      </c>
      <c r="M112" s="18" t="e">
        <f ca="1" t="shared" si="39"/>
        <v>#REF!</v>
      </c>
    </row>
    <row r="113" spans="6:13">
      <c r="F113" s="19">
        <f ca="1">COUNTIF($G$2:$G113,G113)</f>
        <v>40</v>
      </c>
      <c r="G113" s="19" t="str">
        <f ca="1" t="shared" si="41"/>
        <v>完毕</v>
      </c>
      <c r="H113" s="20" t="e">
        <f ca="1" t="shared" si="34"/>
        <v>#REF!</v>
      </c>
      <c r="I113" s="18" t="e">
        <f ca="1" t="shared" si="35"/>
        <v>#REF!</v>
      </c>
      <c r="J113" s="18" t="e">
        <f ca="1" t="shared" si="36"/>
        <v>#REF!</v>
      </c>
      <c r="K113" s="18" t="e">
        <f ca="1" t="shared" si="37"/>
        <v>#REF!</v>
      </c>
      <c r="L113" s="18" t="e">
        <f ca="1" t="shared" si="38"/>
        <v>#REF!</v>
      </c>
      <c r="M113" s="18" t="e">
        <f ca="1" t="shared" si="39"/>
        <v>#REF!</v>
      </c>
    </row>
    <row r="114" spans="6:13">
      <c r="F114" s="19">
        <f ca="1">COUNTIF($G$2:$G114,G114)</f>
        <v>41</v>
      </c>
      <c r="G114" s="19" t="str">
        <f ca="1" t="shared" si="41"/>
        <v>完毕</v>
      </c>
      <c r="H114" s="20" t="e">
        <f ca="1" t="shared" si="34"/>
        <v>#REF!</v>
      </c>
      <c r="I114" s="18" t="e">
        <f ca="1" t="shared" si="35"/>
        <v>#REF!</v>
      </c>
      <c r="J114" s="18" t="e">
        <f ca="1" t="shared" si="36"/>
        <v>#REF!</v>
      </c>
      <c r="K114" s="18" t="e">
        <f ca="1" t="shared" si="37"/>
        <v>#REF!</v>
      </c>
      <c r="L114" s="18" t="e">
        <f ca="1" t="shared" si="38"/>
        <v>#REF!</v>
      </c>
      <c r="M114" s="18" t="e">
        <f ca="1" t="shared" si="39"/>
        <v>#REF!</v>
      </c>
    </row>
    <row r="115" spans="6:13">
      <c r="F115" s="19">
        <f ca="1">COUNTIF($G$2:$G115,G115)</f>
        <v>42</v>
      </c>
      <c r="G115" s="19" t="str">
        <f ca="1" t="shared" si="41"/>
        <v>完毕</v>
      </c>
      <c r="H115" s="20" t="e">
        <f ca="1" t="shared" si="34"/>
        <v>#REF!</v>
      </c>
      <c r="I115" s="18" t="e">
        <f ca="1" t="shared" si="35"/>
        <v>#REF!</v>
      </c>
      <c r="J115" s="18" t="e">
        <f ca="1" t="shared" si="36"/>
        <v>#REF!</v>
      </c>
      <c r="K115" s="18" t="e">
        <f ca="1" t="shared" si="37"/>
        <v>#REF!</v>
      </c>
      <c r="L115" s="18" t="e">
        <f ca="1" t="shared" si="38"/>
        <v>#REF!</v>
      </c>
      <c r="M115" s="18" t="e">
        <f ca="1" t="shared" si="39"/>
        <v>#REF!</v>
      </c>
    </row>
    <row r="116" spans="6:13">
      <c r="F116" s="19">
        <f ca="1">COUNTIF($G$2:$G116,G116)</f>
        <v>43</v>
      </c>
      <c r="G116" s="19" t="str">
        <f ca="1" t="shared" si="41"/>
        <v>完毕</v>
      </c>
      <c r="H116" s="20" t="e">
        <f ca="1" t="shared" si="34"/>
        <v>#REF!</v>
      </c>
      <c r="I116" s="18" t="e">
        <f ca="1" t="shared" si="35"/>
        <v>#REF!</v>
      </c>
      <c r="J116" s="18" t="e">
        <f ca="1" t="shared" si="36"/>
        <v>#REF!</v>
      </c>
      <c r="K116" s="18" t="e">
        <f ca="1" t="shared" si="37"/>
        <v>#REF!</v>
      </c>
      <c r="L116" s="18" t="e">
        <f ca="1" t="shared" si="38"/>
        <v>#REF!</v>
      </c>
      <c r="M116" s="18" t="e">
        <f ca="1" t="shared" si="39"/>
        <v>#REF!</v>
      </c>
    </row>
    <row r="117" spans="6:13">
      <c r="F117" s="19">
        <f ca="1">COUNTIF($G$2:$G117,G117)</f>
        <v>44</v>
      </c>
      <c r="G117" s="19" t="str">
        <f ca="1" t="shared" ref="G117:G126" si="42">VLOOKUP(ROW(),$B$2:$D$14,2,1)</f>
        <v>完毕</v>
      </c>
      <c r="H117" s="20" t="e">
        <f ca="1" t="shared" si="34"/>
        <v>#REF!</v>
      </c>
      <c r="I117" s="18" t="e">
        <f ca="1" t="shared" si="35"/>
        <v>#REF!</v>
      </c>
      <c r="J117" s="18" t="e">
        <f ca="1" t="shared" si="36"/>
        <v>#REF!</v>
      </c>
      <c r="K117" s="18" t="e">
        <f ca="1" t="shared" si="37"/>
        <v>#REF!</v>
      </c>
      <c r="L117" s="18" t="e">
        <f ca="1" t="shared" si="38"/>
        <v>#REF!</v>
      </c>
      <c r="M117" s="18" t="e">
        <f ca="1" t="shared" si="39"/>
        <v>#REF!</v>
      </c>
    </row>
    <row r="118" spans="6:13">
      <c r="F118" s="19">
        <f ca="1">COUNTIF($G$2:$G118,G118)</f>
        <v>45</v>
      </c>
      <c r="G118" s="19" t="str">
        <f ca="1" t="shared" si="42"/>
        <v>完毕</v>
      </c>
      <c r="H118" s="20" t="e">
        <f ca="1" t="shared" si="34"/>
        <v>#REF!</v>
      </c>
      <c r="I118" s="18" t="e">
        <f ca="1" t="shared" si="35"/>
        <v>#REF!</v>
      </c>
      <c r="J118" s="18" t="e">
        <f ca="1" t="shared" si="36"/>
        <v>#REF!</v>
      </c>
      <c r="K118" s="18" t="e">
        <f ca="1" t="shared" si="37"/>
        <v>#REF!</v>
      </c>
      <c r="L118" s="18" t="e">
        <f ca="1" t="shared" si="38"/>
        <v>#REF!</v>
      </c>
      <c r="M118" s="18" t="e">
        <f ca="1" t="shared" si="39"/>
        <v>#REF!</v>
      </c>
    </row>
    <row r="119" spans="6:13">
      <c r="F119" s="19">
        <f ca="1">COUNTIF($G$2:$G119,G119)</f>
        <v>46</v>
      </c>
      <c r="G119" s="19" t="str">
        <f ca="1" t="shared" si="42"/>
        <v>完毕</v>
      </c>
      <c r="H119" s="20" t="e">
        <f ca="1" t="shared" si="34"/>
        <v>#REF!</v>
      </c>
      <c r="I119" s="18" t="e">
        <f ca="1" t="shared" si="35"/>
        <v>#REF!</v>
      </c>
      <c r="J119" s="18" t="e">
        <f ca="1" t="shared" si="36"/>
        <v>#REF!</v>
      </c>
      <c r="K119" s="18" t="e">
        <f ca="1" t="shared" si="37"/>
        <v>#REF!</v>
      </c>
      <c r="L119" s="18" t="e">
        <f ca="1" t="shared" si="38"/>
        <v>#REF!</v>
      </c>
      <c r="M119" s="18" t="e">
        <f ca="1" t="shared" si="39"/>
        <v>#REF!</v>
      </c>
    </row>
    <row r="120" spans="6:13">
      <c r="F120" s="19">
        <f ca="1">COUNTIF($G$2:$G120,G120)</f>
        <v>47</v>
      </c>
      <c r="G120" s="19" t="str">
        <f ca="1" t="shared" si="42"/>
        <v>完毕</v>
      </c>
      <c r="H120" s="20" t="e">
        <f ca="1" t="shared" si="34"/>
        <v>#REF!</v>
      </c>
      <c r="I120" s="18" t="e">
        <f ca="1" t="shared" si="35"/>
        <v>#REF!</v>
      </c>
      <c r="J120" s="18" t="e">
        <f ca="1" t="shared" si="36"/>
        <v>#REF!</v>
      </c>
      <c r="K120" s="18" t="e">
        <f ca="1" t="shared" si="37"/>
        <v>#REF!</v>
      </c>
      <c r="L120" s="18" t="e">
        <f ca="1" t="shared" si="38"/>
        <v>#REF!</v>
      </c>
      <c r="M120" s="18" t="e">
        <f ca="1" t="shared" si="39"/>
        <v>#REF!</v>
      </c>
    </row>
    <row r="121" spans="6:13">
      <c r="F121" s="19">
        <f ca="1">COUNTIF($G$2:$G121,G121)</f>
        <v>48</v>
      </c>
      <c r="G121" s="19" t="str">
        <f ca="1" t="shared" si="42"/>
        <v>完毕</v>
      </c>
      <c r="H121" s="20" t="e">
        <f ca="1" t="shared" si="34"/>
        <v>#REF!</v>
      </c>
      <c r="I121" s="18" t="e">
        <f ca="1" t="shared" si="35"/>
        <v>#REF!</v>
      </c>
      <c r="J121" s="18" t="e">
        <f ca="1" t="shared" si="36"/>
        <v>#REF!</v>
      </c>
      <c r="K121" s="18" t="e">
        <f ca="1" t="shared" si="37"/>
        <v>#REF!</v>
      </c>
      <c r="L121" s="18" t="e">
        <f ca="1" t="shared" si="38"/>
        <v>#REF!</v>
      </c>
      <c r="M121" s="18" t="e">
        <f ca="1" t="shared" si="39"/>
        <v>#REF!</v>
      </c>
    </row>
    <row r="122" spans="6:13">
      <c r="F122" s="19">
        <f ca="1">COUNTIF($G$2:$G122,G122)</f>
        <v>49</v>
      </c>
      <c r="G122" s="19" t="str">
        <f ca="1" t="shared" si="42"/>
        <v>完毕</v>
      </c>
      <c r="H122" s="20" t="e">
        <f ca="1" t="shared" si="34"/>
        <v>#REF!</v>
      </c>
      <c r="I122" s="18" t="e">
        <f ca="1" t="shared" si="35"/>
        <v>#REF!</v>
      </c>
      <c r="J122" s="18" t="e">
        <f ca="1" t="shared" si="36"/>
        <v>#REF!</v>
      </c>
      <c r="K122" s="18" t="e">
        <f ca="1" t="shared" si="37"/>
        <v>#REF!</v>
      </c>
      <c r="L122" s="18" t="e">
        <f ca="1" t="shared" si="38"/>
        <v>#REF!</v>
      </c>
      <c r="M122" s="18" t="e">
        <f ca="1" t="shared" si="39"/>
        <v>#REF!</v>
      </c>
    </row>
    <row r="123" spans="6:13">
      <c r="F123" s="19">
        <f ca="1">COUNTIF($G$2:$G123,G123)</f>
        <v>50</v>
      </c>
      <c r="G123" s="19" t="str">
        <f ca="1" t="shared" si="42"/>
        <v>完毕</v>
      </c>
      <c r="H123" s="20" t="e">
        <f ca="1" t="shared" si="34"/>
        <v>#REF!</v>
      </c>
      <c r="I123" s="18" t="e">
        <f ca="1" t="shared" si="35"/>
        <v>#REF!</v>
      </c>
      <c r="J123" s="18" t="e">
        <f ca="1" t="shared" si="36"/>
        <v>#REF!</v>
      </c>
      <c r="K123" s="18" t="e">
        <f ca="1" t="shared" si="37"/>
        <v>#REF!</v>
      </c>
      <c r="L123" s="18" t="e">
        <f ca="1" t="shared" si="38"/>
        <v>#REF!</v>
      </c>
      <c r="M123" s="18" t="e">
        <f ca="1" t="shared" si="39"/>
        <v>#REF!</v>
      </c>
    </row>
    <row r="124" spans="6:13">
      <c r="F124" s="19">
        <f ca="1">COUNTIF($G$2:$G124,G124)</f>
        <v>51</v>
      </c>
      <c r="G124" s="19" t="str">
        <f ca="1" t="shared" si="42"/>
        <v>完毕</v>
      </c>
      <c r="H124" s="20" t="e">
        <f ca="1" t="shared" si="34"/>
        <v>#REF!</v>
      </c>
      <c r="I124" s="18" t="e">
        <f ca="1" t="shared" si="35"/>
        <v>#REF!</v>
      </c>
      <c r="J124" s="18" t="e">
        <f ca="1" t="shared" si="36"/>
        <v>#REF!</v>
      </c>
      <c r="K124" s="18" t="e">
        <f ca="1" t="shared" si="37"/>
        <v>#REF!</v>
      </c>
      <c r="L124" s="18" t="e">
        <f ca="1" t="shared" si="38"/>
        <v>#REF!</v>
      </c>
      <c r="M124" s="18" t="e">
        <f ca="1" t="shared" si="39"/>
        <v>#REF!</v>
      </c>
    </row>
    <row r="125" spans="6:13">
      <c r="F125" s="19">
        <f ca="1">COUNTIF($G$2:$G125,G125)</f>
        <v>52</v>
      </c>
      <c r="G125" s="19" t="str">
        <f ca="1" t="shared" si="42"/>
        <v>完毕</v>
      </c>
      <c r="H125" s="20" t="e">
        <f ca="1" t="shared" si="34"/>
        <v>#REF!</v>
      </c>
      <c r="I125" s="18" t="e">
        <f ca="1" t="shared" si="35"/>
        <v>#REF!</v>
      </c>
      <c r="J125" s="18" t="e">
        <f ca="1" t="shared" si="36"/>
        <v>#REF!</v>
      </c>
      <c r="K125" s="18" t="e">
        <f ca="1" t="shared" si="37"/>
        <v>#REF!</v>
      </c>
      <c r="L125" s="18" t="e">
        <f ca="1" t="shared" si="38"/>
        <v>#REF!</v>
      </c>
      <c r="M125" s="18" t="e">
        <f ca="1" t="shared" si="39"/>
        <v>#REF!</v>
      </c>
    </row>
    <row r="126" spans="6:13">
      <c r="F126" s="19">
        <f ca="1">COUNTIF($G$2:$G126,G126)</f>
        <v>53</v>
      </c>
      <c r="G126" s="19" t="str">
        <f ca="1" t="shared" si="42"/>
        <v>完毕</v>
      </c>
      <c r="H126" s="20" t="e">
        <f ca="1" t="shared" si="34"/>
        <v>#REF!</v>
      </c>
      <c r="I126" s="18" t="e">
        <f ca="1" t="shared" si="35"/>
        <v>#REF!</v>
      </c>
      <c r="J126" s="18" t="e">
        <f ca="1" t="shared" si="36"/>
        <v>#REF!</v>
      </c>
      <c r="K126" s="18" t="e">
        <f ca="1" t="shared" si="37"/>
        <v>#REF!</v>
      </c>
      <c r="L126" s="18" t="e">
        <f ca="1" t="shared" si="38"/>
        <v>#REF!</v>
      </c>
      <c r="M126" s="18" t="e">
        <f ca="1" t="shared" si="39"/>
        <v>#REF!</v>
      </c>
    </row>
    <row r="127" spans="6:13">
      <c r="F127" s="19">
        <f ca="1">COUNTIF($G$2:$G127,G127)</f>
        <v>54</v>
      </c>
      <c r="G127" s="19" t="str">
        <f ca="1" t="shared" ref="G127:G136" si="43">VLOOKUP(ROW(),$B$2:$D$14,2,1)</f>
        <v>完毕</v>
      </c>
      <c r="H127" s="20" t="e">
        <f ca="1" t="shared" si="34"/>
        <v>#REF!</v>
      </c>
      <c r="I127" s="18" t="e">
        <f ca="1" t="shared" si="35"/>
        <v>#REF!</v>
      </c>
      <c r="J127" s="18" t="e">
        <f ca="1" t="shared" si="36"/>
        <v>#REF!</v>
      </c>
      <c r="K127" s="18" t="e">
        <f ca="1" t="shared" si="37"/>
        <v>#REF!</v>
      </c>
      <c r="L127" s="18" t="e">
        <f ca="1" t="shared" si="38"/>
        <v>#REF!</v>
      </c>
      <c r="M127" s="18" t="e">
        <f ca="1" t="shared" si="39"/>
        <v>#REF!</v>
      </c>
    </row>
    <row r="128" spans="6:13">
      <c r="F128" s="19">
        <f ca="1">COUNTIF($G$2:$G128,G128)</f>
        <v>55</v>
      </c>
      <c r="G128" s="19" t="str">
        <f ca="1" t="shared" si="43"/>
        <v>完毕</v>
      </c>
      <c r="H128" s="20" t="e">
        <f ca="1" t="shared" si="34"/>
        <v>#REF!</v>
      </c>
      <c r="I128" s="18" t="e">
        <f ca="1" t="shared" si="35"/>
        <v>#REF!</v>
      </c>
      <c r="J128" s="18" t="e">
        <f ca="1" t="shared" si="36"/>
        <v>#REF!</v>
      </c>
      <c r="K128" s="18" t="e">
        <f ca="1" t="shared" si="37"/>
        <v>#REF!</v>
      </c>
      <c r="L128" s="18" t="e">
        <f ca="1" t="shared" si="38"/>
        <v>#REF!</v>
      </c>
      <c r="M128" s="18" t="e">
        <f ca="1" t="shared" si="39"/>
        <v>#REF!</v>
      </c>
    </row>
    <row r="129" spans="6:13">
      <c r="F129" s="19">
        <f ca="1">COUNTIF($G$2:$G129,G129)</f>
        <v>56</v>
      </c>
      <c r="G129" s="19" t="str">
        <f ca="1" t="shared" si="43"/>
        <v>完毕</v>
      </c>
      <c r="H129" s="20" t="e">
        <f ca="1" t="shared" si="34"/>
        <v>#REF!</v>
      </c>
      <c r="I129" s="18" t="e">
        <f ca="1" t="shared" si="35"/>
        <v>#REF!</v>
      </c>
      <c r="J129" s="18" t="e">
        <f ca="1" t="shared" si="36"/>
        <v>#REF!</v>
      </c>
      <c r="K129" s="18" t="e">
        <f ca="1" t="shared" si="37"/>
        <v>#REF!</v>
      </c>
      <c r="L129" s="18" t="e">
        <f ca="1" t="shared" si="38"/>
        <v>#REF!</v>
      </c>
      <c r="M129" s="18" t="e">
        <f ca="1" t="shared" si="39"/>
        <v>#REF!</v>
      </c>
    </row>
    <row r="130" spans="6:13">
      <c r="F130" s="19">
        <f ca="1">COUNTIF($G$2:$G130,G130)</f>
        <v>57</v>
      </c>
      <c r="G130" s="19" t="str">
        <f ca="1" t="shared" si="43"/>
        <v>完毕</v>
      </c>
      <c r="H130" s="20" t="e">
        <f ca="1" t="shared" si="34"/>
        <v>#REF!</v>
      </c>
      <c r="I130" s="18" t="e">
        <f ca="1" t="shared" si="35"/>
        <v>#REF!</v>
      </c>
      <c r="J130" s="18" t="e">
        <f ca="1" t="shared" si="36"/>
        <v>#REF!</v>
      </c>
      <c r="K130" s="18" t="e">
        <f ca="1" t="shared" si="37"/>
        <v>#REF!</v>
      </c>
      <c r="L130" s="18" t="e">
        <f ca="1" t="shared" si="38"/>
        <v>#REF!</v>
      </c>
      <c r="M130" s="18" t="e">
        <f ca="1" t="shared" si="39"/>
        <v>#REF!</v>
      </c>
    </row>
    <row r="131" spans="6:13">
      <c r="F131" s="19">
        <f ca="1">COUNTIF($G$2:$G131,G131)</f>
        <v>58</v>
      </c>
      <c r="G131" s="19" t="str">
        <f ca="1" t="shared" si="43"/>
        <v>完毕</v>
      </c>
      <c r="H131" s="20" t="e">
        <f ca="1" t="shared" si="34"/>
        <v>#REF!</v>
      </c>
      <c r="I131" s="18" t="e">
        <f ca="1" t="shared" si="35"/>
        <v>#REF!</v>
      </c>
      <c r="J131" s="18" t="e">
        <f ca="1" t="shared" si="36"/>
        <v>#REF!</v>
      </c>
      <c r="K131" s="18" t="e">
        <f ca="1" t="shared" si="37"/>
        <v>#REF!</v>
      </c>
      <c r="L131" s="18" t="e">
        <f ca="1" t="shared" si="38"/>
        <v>#REF!</v>
      </c>
      <c r="M131" s="18" t="e">
        <f ca="1" t="shared" si="39"/>
        <v>#REF!</v>
      </c>
    </row>
    <row r="132" spans="6:13">
      <c r="F132" s="19">
        <f ca="1">COUNTIF($G$2:$G132,G132)</f>
        <v>59</v>
      </c>
      <c r="G132" s="19" t="str">
        <f ca="1" t="shared" si="43"/>
        <v>完毕</v>
      </c>
      <c r="H132" s="20" t="e">
        <f ca="1" t="shared" si="34"/>
        <v>#REF!</v>
      </c>
      <c r="I132" s="18" t="e">
        <f ca="1" t="shared" si="35"/>
        <v>#REF!</v>
      </c>
      <c r="J132" s="18" t="e">
        <f ca="1" t="shared" si="36"/>
        <v>#REF!</v>
      </c>
      <c r="K132" s="18" t="e">
        <f ca="1" t="shared" si="37"/>
        <v>#REF!</v>
      </c>
      <c r="L132" s="18" t="e">
        <f ca="1" t="shared" si="38"/>
        <v>#REF!</v>
      </c>
      <c r="M132" s="18" t="e">
        <f ca="1" t="shared" si="39"/>
        <v>#REF!</v>
      </c>
    </row>
    <row r="133" spans="6:13">
      <c r="F133" s="19">
        <f ca="1">COUNTIF($G$2:$G133,G133)</f>
        <v>60</v>
      </c>
      <c r="G133" s="19" t="str">
        <f ca="1" t="shared" si="43"/>
        <v>完毕</v>
      </c>
      <c r="H133" s="20" t="e">
        <f ca="1" t="shared" si="34"/>
        <v>#REF!</v>
      </c>
      <c r="I133" s="18" t="e">
        <f ca="1" t="shared" si="35"/>
        <v>#REF!</v>
      </c>
      <c r="J133" s="18" t="e">
        <f ca="1" t="shared" si="36"/>
        <v>#REF!</v>
      </c>
      <c r="K133" s="18" t="e">
        <f ca="1" t="shared" si="37"/>
        <v>#REF!</v>
      </c>
      <c r="L133" s="18" t="e">
        <f ca="1" t="shared" si="38"/>
        <v>#REF!</v>
      </c>
      <c r="M133" s="18" t="e">
        <f ca="1" t="shared" si="39"/>
        <v>#REF!</v>
      </c>
    </row>
    <row r="134" spans="6:13">
      <c r="F134" s="19">
        <f ca="1">COUNTIF($G$2:$G134,G134)</f>
        <v>61</v>
      </c>
      <c r="G134" s="19" t="str">
        <f ca="1" t="shared" si="43"/>
        <v>完毕</v>
      </c>
      <c r="H134" s="20" t="e">
        <f ca="1" t="shared" si="34"/>
        <v>#REF!</v>
      </c>
      <c r="I134" s="18" t="e">
        <f ca="1" t="shared" si="35"/>
        <v>#REF!</v>
      </c>
      <c r="J134" s="18" t="e">
        <f ca="1" t="shared" si="36"/>
        <v>#REF!</v>
      </c>
      <c r="K134" s="18" t="e">
        <f ca="1" t="shared" si="37"/>
        <v>#REF!</v>
      </c>
      <c r="L134" s="18" t="e">
        <f ca="1" t="shared" si="38"/>
        <v>#REF!</v>
      </c>
      <c r="M134" s="18" t="e">
        <f ca="1" t="shared" si="39"/>
        <v>#REF!</v>
      </c>
    </row>
    <row r="135" spans="6:13">
      <c r="F135" s="19">
        <f ca="1">COUNTIF($G$2:$G135,G135)</f>
        <v>62</v>
      </c>
      <c r="G135" s="19" t="str">
        <f ca="1" t="shared" si="43"/>
        <v>完毕</v>
      </c>
      <c r="H135" s="20" t="e">
        <f ca="1" t="shared" si="34"/>
        <v>#REF!</v>
      </c>
      <c r="I135" s="18" t="e">
        <f ca="1" t="shared" si="35"/>
        <v>#REF!</v>
      </c>
      <c r="J135" s="18" t="e">
        <f ca="1" t="shared" si="36"/>
        <v>#REF!</v>
      </c>
      <c r="K135" s="18" t="e">
        <f ca="1" t="shared" si="37"/>
        <v>#REF!</v>
      </c>
      <c r="L135" s="18" t="e">
        <f ca="1" t="shared" si="38"/>
        <v>#REF!</v>
      </c>
      <c r="M135" s="18" t="e">
        <f ca="1" t="shared" si="39"/>
        <v>#REF!</v>
      </c>
    </row>
    <row r="136" spans="6:13">
      <c r="F136" s="19">
        <f ca="1">COUNTIF($G$2:$G136,G136)</f>
        <v>63</v>
      </c>
      <c r="G136" s="19" t="str">
        <f ca="1" t="shared" si="43"/>
        <v>完毕</v>
      </c>
      <c r="H136" s="20" t="e">
        <f ca="1" t="shared" si="34"/>
        <v>#REF!</v>
      </c>
      <c r="I136" s="18" t="e">
        <f ca="1" t="shared" si="35"/>
        <v>#REF!</v>
      </c>
      <c r="J136" s="18" t="e">
        <f ca="1" t="shared" si="36"/>
        <v>#REF!</v>
      </c>
      <c r="K136" s="18" t="e">
        <f ca="1" t="shared" si="37"/>
        <v>#REF!</v>
      </c>
      <c r="L136" s="18" t="e">
        <f ca="1" t="shared" si="38"/>
        <v>#REF!</v>
      </c>
      <c r="M136" s="18" t="e">
        <f ca="1" t="shared" si="39"/>
        <v>#REF!</v>
      </c>
    </row>
    <row r="137" spans="6:13">
      <c r="F137" s="19">
        <f ca="1">COUNTIF($G$2:$G137,G137)</f>
        <v>64</v>
      </c>
      <c r="G137" s="19" t="str">
        <f ca="1" t="shared" ref="G137:G146" si="44">VLOOKUP(ROW(),$B$2:$D$14,2,1)</f>
        <v>完毕</v>
      </c>
      <c r="H137" s="20" t="e">
        <f ca="1" t="shared" si="34"/>
        <v>#REF!</v>
      </c>
      <c r="I137" s="18" t="e">
        <f ca="1" t="shared" si="35"/>
        <v>#REF!</v>
      </c>
      <c r="J137" s="18" t="e">
        <f ca="1" t="shared" si="36"/>
        <v>#REF!</v>
      </c>
      <c r="K137" s="18" t="e">
        <f ca="1" t="shared" si="37"/>
        <v>#REF!</v>
      </c>
      <c r="L137" s="18" t="e">
        <f ca="1" t="shared" si="38"/>
        <v>#REF!</v>
      </c>
      <c r="M137" s="18" t="e">
        <f ca="1" t="shared" si="39"/>
        <v>#REF!</v>
      </c>
    </row>
    <row r="138" spans="6:13">
      <c r="F138" s="19">
        <f ca="1">COUNTIF($G$2:$G138,G138)</f>
        <v>65</v>
      </c>
      <c r="G138" s="19" t="str">
        <f ca="1" t="shared" si="44"/>
        <v>完毕</v>
      </c>
      <c r="H138" s="20" t="e">
        <f ca="1" t="shared" si="34"/>
        <v>#REF!</v>
      </c>
      <c r="I138" s="18" t="e">
        <f ca="1" t="shared" si="35"/>
        <v>#REF!</v>
      </c>
      <c r="J138" s="18" t="e">
        <f ca="1" t="shared" si="36"/>
        <v>#REF!</v>
      </c>
      <c r="K138" s="18" t="e">
        <f ca="1" t="shared" si="37"/>
        <v>#REF!</v>
      </c>
      <c r="L138" s="18" t="e">
        <f ca="1" t="shared" si="38"/>
        <v>#REF!</v>
      </c>
      <c r="M138" s="18" t="e">
        <f ca="1" t="shared" si="39"/>
        <v>#REF!</v>
      </c>
    </row>
    <row r="139" spans="6:13">
      <c r="F139" s="19">
        <f ca="1">COUNTIF($G$2:$G139,G139)</f>
        <v>66</v>
      </c>
      <c r="G139" s="19" t="str">
        <f ca="1" t="shared" si="44"/>
        <v>完毕</v>
      </c>
      <c r="H139" s="20" t="e">
        <f ca="1" t="shared" si="34"/>
        <v>#REF!</v>
      </c>
      <c r="I139" s="18" t="e">
        <f ca="1" t="shared" si="35"/>
        <v>#REF!</v>
      </c>
      <c r="J139" s="18" t="e">
        <f ca="1" t="shared" si="36"/>
        <v>#REF!</v>
      </c>
      <c r="K139" s="18" t="e">
        <f ca="1" t="shared" si="37"/>
        <v>#REF!</v>
      </c>
      <c r="L139" s="18" t="e">
        <f ca="1" t="shared" si="38"/>
        <v>#REF!</v>
      </c>
      <c r="M139" s="18" t="e">
        <f ca="1" t="shared" si="39"/>
        <v>#REF!</v>
      </c>
    </row>
    <row r="140" spans="6:13">
      <c r="F140" s="19">
        <f ca="1">COUNTIF($G$2:$G140,G140)</f>
        <v>67</v>
      </c>
      <c r="G140" s="19" t="str">
        <f ca="1" t="shared" si="44"/>
        <v>完毕</v>
      </c>
      <c r="H140" s="20" t="e">
        <f ca="1" t="shared" si="34"/>
        <v>#REF!</v>
      </c>
      <c r="I140" s="18" t="e">
        <f ca="1" t="shared" si="35"/>
        <v>#REF!</v>
      </c>
      <c r="J140" s="18" t="e">
        <f ca="1" t="shared" si="36"/>
        <v>#REF!</v>
      </c>
      <c r="K140" s="18" t="e">
        <f ca="1" t="shared" si="37"/>
        <v>#REF!</v>
      </c>
      <c r="L140" s="18" t="e">
        <f ca="1" t="shared" si="38"/>
        <v>#REF!</v>
      </c>
      <c r="M140" s="18" t="e">
        <f ca="1" t="shared" si="39"/>
        <v>#REF!</v>
      </c>
    </row>
    <row r="141" spans="6:13">
      <c r="F141" s="19">
        <f ca="1">COUNTIF($G$2:$G141,G141)</f>
        <v>68</v>
      </c>
      <c r="G141" s="19" t="str">
        <f ca="1" t="shared" si="44"/>
        <v>完毕</v>
      </c>
      <c r="H141" s="20" t="e">
        <f ca="1" t="shared" si="34"/>
        <v>#REF!</v>
      </c>
      <c r="I141" s="18" t="e">
        <f ca="1" t="shared" si="35"/>
        <v>#REF!</v>
      </c>
      <c r="J141" s="18" t="e">
        <f ca="1" t="shared" si="36"/>
        <v>#REF!</v>
      </c>
      <c r="K141" s="18" t="e">
        <f ca="1" t="shared" si="37"/>
        <v>#REF!</v>
      </c>
      <c r="L141" s="18" t="e">
        <f ca="1" t="shared" si="38"/>
        <v>#REF!</v>
      </c>
      <c r="M141" s="18" t="e">
        <f ca="1" t="shared" si="39"/>
        <v>#REF!</v>
      </c>
    </row>
    <row r="142" spans="6:13">
      <c r="F142" s="19">
        <f ca="1">COUNTIF($G$2:$G142,G142)</f>
        <v>69</v>
      </c>
      <c r="G142" s="19" t="str">
        <f ca="1" t="shared" si="44"/>
        <v>完毕</v>
      </c>
      <c r="H142" s="20" t="e">
        <f ca="1" t="shared" si="34"/>
        <v>#REF!</v>
      </c>
      <c r="I142" s="18" t="e">
        <f ca="1" t="shared" si="35"/>
        <v>#REF!</v>
      </c>
      <c r="J142" s="18" t="e">
        <f ca="1" t="shared" si="36"/>
        <v>#REF!</v>
      </c>
      <c r="K142" s="18" t="e">
        <f ca="1" t="shared" si="37"/>
        <v>#REF!</v>
      </c>
      <c r="L142" s="18" t="e">
        <f ca="1" t="shared" si="38"/>
        <v>#REF!</v>
      </c>
      <c r="M142" s="18" t="e">
        <f ca="1" t="shared" si="39"/>
        <v>#REF!</v>
      </c>
    </row>
    <row r="143" spans="6:13">
      <c r="F143" s="19">
        <f ca="1">COUNTIF($G$2:$G143,G143)</f>
        <v>70</v>
      </c>
      <c r="G143" s="19" t="str">
        <f ca="1" t="shared" si="44"/>
        <v>完毕</v>
      </c>
      <c r="H143" s="20" t="e">
        <f ca="1" t="shared" si="34"/>
        <v>#REF!</v>
      </c>
      <c r="I143" s="18" t="e">
        <f ca="1" t="shared" si="35"/>
        <v>#REF!</v>
      </c>
      <c r="J143" s="18" t="e">
        <f ca="1" t="shared" si="36"/>
        <v>#REF!</v>
      </c>
      <c r="K143" s="18" t="e">
        <f ca="1" t="shared" si="37"/>
        <v>#REF!</v>
      </c>
      <c r="L143" s="18" t="e">
        <f ca="1" t="shared" si="38"/>
        <v>#REF!</v>
      </c>
      <c r="M143" s="18" t="e">
        <f ca="1" t="shared" si="39"/>
        <v>#REF!</v>
      </c>
    </row>
    <row r="144" spans="6:13">
      <c r="F144" s="19">
        <f ca="1">COUNTIF($G$2:$G144,G144)</f>
        <v>71</v>
      </c>
      <c r="G144" s="19" t="str">
        <f ca="1" t="shared" si="44"/>
        <v>完毕</v>
      </c>
      <c r="H144" s="20" t="e">
        <f ca="1" t="shared" si="34"/>
        <v>#REF!</v>
      </c>
      <c r="I144" s="18" t="e">
        <f ca="1" t="shared" si="35"/>
        <v>#REF!</v>
      </c>
      <c r="J144" s="18" t="e">
        <f ca="1" t="shared" si="36"/>
        <v>#REF!</v>
      </c>
      <c r="K144" s="18" t="e">
        <f ca="1" t="shared" si="37"/>
        <v>#REF!</v>
      </c>
      <c r="L144" s="18" t="e">
        <f ca="1" t="shared" si="38"/>
        <v>#REF!</v>
      </c>
      <c r="M144" s="18" t="e">
        <f ca="1" t="shared" si="39"/>
        <v>#REF!</v>
      </c>
    </row>
    <row r="145" spans="6:13">
      <c r="F145" s="19">
        <f ca="1">COUNTIF($G$2:$G145,G145)</f>
        <v>72</v>
      </c>
      <c r="G145" s="19" t="str">
        <f ca="1" t="shared" si="44"/>
        <v>完毕</v>
      </c>
      <c r="H145" s="20" t="e">
        <f ca="1" t="shared" si="34"/>
        <v>#REF!</v>
      </c>
      <c r="I145" s="18" t="e">
        <f ca="1" t="shared" si="35"/>
        <v>#REF!</v>
      </c>
      <c r="J145" s="18" t="e">
        <f ca="1" t="shared" si="36"/>
        <v>#REF!</v>
      </c>
      <c r="K145" s="18" t="e">
        <f ca="1" t="shared" si="37"/>
        <v>#REF!</v>
      </c>
      <c r="L145" s="18" t="e">
        <f ca="1" t="shared" si="38"/>
        <v>#REF!</v>
      </c>
      <c r="M145" s="18" t="e">
        <f ca="1" t="shared" si="39"/>
        <v>#REF!</v>
      </c>
    </row>
    <row r="146" spans="6:13">
      <c r="F146" s="19">
        <f ca="1">COUNTIF($G$2:$G146,G146)</f>
        <v>73</v>
      </c>
      <c r="G146" s="19" t="str">
        <f ca="1" t="shared" si="44"/>
        <v>完毕</v>
      </c>
      <c r="H146" s="20" t="e">
        <f ca="1" t="shared" si="34"/>
        <v>#REF!</v>
      </c>
      <c r="I146" s="18" t="e">
        <f ca="1" t="shared" si="35"/>
        <v>#REF!</v>
      </c>
      <c r="J146" s="18" t="e">
        <f ca="1" t="shared" si="36"/>
        <v>#REF!</v>
      </c>
      <c r="K146" s="18" t="e">
        <f ca="1" t="shared" si="37"/>
        <v>#REF!</v>
      </c>
      <c r="L146" s="18" t="e">
        <f ca="1" t="shared" si="38"/>
        <v>#REF!</v>
      </c>
      <c r="M146" s="18" t="e">
        <f ca="1" t="shared" si="39"/>
        <v>#REF!</v>
      </c>
    </row>
    <row r="147" spans="6:13">
      <c r="F147" s="19">
        <f ca="1">COUNTIF($G$2:$G147,G147)</f>
        <v>74</v>
      </c>
      <c r="G147" s="19" t="str">
        <f ca="1" t="shared" ref="G147:G156" si="45">VLOOKUP(ROW(),$B$2:$D$14,2,1)</f>
        <v>完毕</v>
      </c>
      <c r="H147" s="20" t="e">
        <f ca="1" t="shared" si="34"/>
        <v>#REF!</v>
      </c>
      <c r="I147" s="18" t="e">
        <f ca="1" t="shared" si="35"/>
        <v>#REF!</v>
      </c>
      <c r="J147" s="18" t="e">
        <f ca="1" t="shared" si="36"/>
        <v>#REF!</v>
      </c>
      <c r="K147" s="18" t="e">
        <f ca="1" t="shared" si="37"/>
        <v>#REF!</v>
      </c>
      <c r="L147" s="18" t="e">
        <f ca="1" t="shared" si="38"/>
        <v>#REF!</v>
      </c>
      <c r="M147" s="18" t="e">
        <f ca="1" t="shared" si="39"/>
        <v>#REF!</v>
      </c>
    </row>
    <row r="148" spans="6:13">
      <c r="F148" s="19">
        <f ca="1">COUNTIF($G$2:$G148,G148)</f>
        <v>75</v>
      </c>
      <c r="G148" s="19" t="str">
        <f ca="1" t="shared" si="45"/>
        <v>完毕</v>
      </c>
      <c r="H148" s="20" t="e">
        <f ca="1" t="shared" si="34"/>
        <v>#REF!</v>
      </c>
      <c r="I148" s="18" t="e">
        <f ca="1" t="shared" si="35"/>
        <v>#REF!</v>
      </c>
      <c r="J148" s="18" t="e">
        <f ca="1" t="shared" si="36"/>
        <v>#REF!</v>
      </c>
      <c r="K148" s="18" t="e">
        <f ca="1" t="shared" si="37"/>
        <v>#REF!</v>
      </c>
      <c r="L148" s="18" t="e">
        <f ca="1" t="shared" si="38"/>
        <v>#REF!</v>
      </c>
      <c r="M148" s="18" t="e">
        <f ca="1" t="shared" si="39"/>
        <v>#REF!</v>
      </c>
    </row>
    <row r="149" spans="6:13">
      <c r="F149" s="19">
        <f ca="1">COUNTIF($G$2:$G149,G149)</f>
        <v>76</v>
      </c>
      <c r="G149" s="19" t="str">
        <f ca="1" t="shared" si="45"/>
        <v>完毕</v>
      </c>
      <c r="H149" s="20" t="e">
        <f ca="1" t="shared" si="34"/>
        <v>#REF!</v>
      </c>
      <c r="I149" s="18" t="e">
        <f ca="1" t="shared" si="35"/>
        <v>#REF!</v>
      </c>
      <c r="J149" s="18" t="e">
        <f ca="1" t="shared" si="36"/>
        <v>#REF!</v>
      </c>
      <c r="K149" s="18" t="e">
        <f ca="1" t="shared" si="37"/>
        <v>#REF!</v>
      </c>
      <c r="L149" s="18" t="e">
        <f ca="1" t="shared" si="38"/>
        <v>#REF!</v>
      </c>
      <c r="M149" s="18" t="e">
        <f ca="1" t="shared" si="39"/>
        <v>#REF!</v>
      </c>
    </row>
    <row r="150" spans="6:13">
      <c r="F150" s="19">
        <f ca="1">COUNTIF($G$2:$G150,G150)</f>
        <v>77</v>
      </c>
      <c r="G150" s="19" t="str">
        <f ca="1" t="shared" si="45"/>
        <v>完毕</v>
      </c>
      <c r="H150" s="20" t="e">
        <f ca="1" t="shared" si="34"/>
        <v>#REF!</v>
      </c>
      <c r="I150" s="18" t="e">
        <f ca="1" t="shared" si="35"/>
        <v>#REF!</v>
      </c>
      <c r="J150" s="18" t="e">
        <f ca="1" t="shared" si="36"/>
        <v>#REF!</v>
      </c>
      <c r="K150" s="18" t="e">
        <f ca="1" t="shared" si="37"/>
        <v>#REF!</v>
      </c>
      <c r="L150" s="18" t="e">
        <f ca="1" t="shared" si="38"/>
        <v>#REF!</v>
      </c>
      <c r="M150" s="18" t="e">
        <f ca="1" t="shared" si="39"/>
        <v>#REF!</v>
      </c>
    </row>
    <row r="151" spans="6:13">
      <c r="F151" s="19">
        <f ca="1">COUNTIF($G$2:$G151,G151)</f>
        <v>78</v>
      </c>
      <c r="G151" s="19" t="str">
        <f ca="1" t="shared" si="45"/>
        <v>完毕</v>
      </c>
      <c r="H151" s="20" t="e">
        <f ca="1" t="shared" ref="H151:H214" si="46">INDIRECT($G151&amp;"!d"&amp;$F151+11)</f>
        <v>#REF!</v>
      </c>
      <c r="I151" s="18" t="e">
        <f ca="1" t="shared" ref="I151:I214" si="47">INDIRECT($G151&amp;"!e"&amp;$F151+11)</f>
        <v>#REF!</v>
      </c>
      <c r="J151" s="18" t="e">
        <f ca="1" t="shared" ref="J151:J214" si="48">INDIRECT($G151&amp;"!f"&amp;$F151+11)</f>
        <v>#REF!</v>
      </c>
      <c r="K151" s="18" t="e">
        <f ca="1" t="shared" ref="K151:K214" si="49">INDIRECT($G151&amp;"!g"&amp;$F151+11)</f>
        <v>#REF!</v>
      </c>
      <c r="L151" s="18" t="e">
        <f ca="1" t="shared" ref="L151:L214" si="50">INDIRECT($G151&amp;"!h"&amp;$F151+11)</f>
        <v>#REF!</v>
      </c>
      <c r="M151" s="18" t="e">
        <f ca="1" t="shared" ref="M151:M214" si="51">INDIRECT($G151&amp;"!i"&amp;$F151+11)</f>
        <v>#REF!</v>
      </c>
    </row>
    <row r="152" spans="6:13">
      <c r="F152" s="19">
        <f ca="1">COUNTIF($G$2:$G152,G152)</f>
        <v>79</v>
      </c>
      <c r="G152" s="19" t="str">
        <f ca="1" t="shared" si="45"/>
        <v>完毕</v>
      </c>
      <c r="H152" s="20" t="e">
        <f ca="1" t="shared" si="46"/>
        <v>#REF!</v>
      </c>
      <c r="I152" s="18" t="e">
        <f ca="1" t="shared" si="47"/>
        <v>#REF!</v>
      </c>
      <c r="J152" s="18" t="e">
        <f ca="1" t="shared" si="48"/>
        <v>#REF!</v>
      </c>
      <c r="K152" s="18" t="e">
        <f ca="1" t="shared" si="49"/>
        <v>#REF!</v>
      </c>
      <c r="L152" s="18" t="e">
        <f ca="1" t="shared" si="50"/>
        <v>#REF!</v>
      </c>
      <c r="M152" s="18" t="e">
        <f ca="1" t="shared" si="51"/>
        <v>#REF!</v>
      </c>
    </row>
    <row r="153" spans="6:13">
      <c r="F153" s="19">
        <f ca="1">COUNTIF($G$2:$G153,G153)</f>
        <v>80</v>
      </c>
      <c r="G153" s="19" t="str">
        <f ca="1" t="shared" si="45"/>
        <v>完毕</v>
      </c>
      <c r="H153" s="20" t="e">
        <f ca="1" t="shared" si="46"/>
        <v>#REF!</v>
      </c>
      <c r="I153" s="18" t="e">
        <f ca="1" t="shared" si="47"/>
        <v>#REF!</v>
      </c>
      <c r="J153" s="18" t="e">
        <f ca="1" t="shared" si="48"/>
        <v>#REF!</v>
      </c>
      <c r="K153" s="18" t="e">
        <f ca="1" t="shared" si="49"/>
        <v>#REF!</v>
      </c>
      <c r="L153" s="18" t="e">
        <f ca="1" t="shared" si="50"/>
        <v>#REF!</v>
      </c>
      <c r="M153" s="18" t="e">
        <f ca="1" t="shared" si="51"/>
        <v>#REF!</v>
      </c>
    </row>
    <row r="154" spans="6:13">
      <c r="F154" s="19">
        <f ca="1">COUNTIF($G$2:$G154,G154)</f>
        <v>81</v>
      </c>
      <c r="G154" s="19" t="str">
        <f ca="1" t="shared" si="45"/>
        <v>完毕</v>
      </c>
      <c r="H154" s="20" t="e">
        <f ca="1" t="shared" si="46"/>
        <v>#REF!</v>
      </c>
      <c r="I154" s="18" t="e">
        <f ca="1" t="shared" si="47"/>
        <v>#REF!</v>
      </c>
      <c r="J154" s="18" t="e">
        <f ca="1" t="shared" si="48"/>
        <v>#REF!</v>
      </c>
      <c r="K154" s="18" t="e">
        <f ca="1" t="shared" si="49"/>
        <v>#REF!</v>
      </c>
      <c r="L154" s="18" t="e">
        <f ca="1" t="shared" si="50"/>
        <v>#REF!</v>
      </c>
      <c r="M154" s="18" t="e">
        <f ca="1" t="shared" si="51"/>
        <v>#REF!</v>
      </c>
    </row>
    <row r="155" spans="6:13">
      <c r="F155" s="19">
        <f ca="1">COUNTIF($G$2:$G155,G155)</f>
        <v>82</v>
      </c>
      <c r="G155" s="19" t="str">
        <f ca="1" t="shared" si="45"/>
        <v>完毕</v>
      </c>
      <c r="H155" s="20" t="e">
        <f ca="1" t="shared" si="46"/>
        <v>#REF!</v>
      </c>
      <c r="I155" s="18" t="e">
        <f ca="1" t="shared" si="47"/>
        <v>#REF!</v>
      </c>
      <c r="J155" s="18" t="e">
        <f ca="1" t="shared" si="48"/>
        <v>#REF!</v>
      </c>
      <c r="K155" s="18" t="e">
        <f ca="1" t="shared" si="49"/>
        <v>#REF!</v>
      </c>
      <c r="L155" s="18" t="e">
        <f ca="1" t="shared" si="50"/>
        <v>#REF!</v>
      </c>
      <c r="M155" s="18" t="e">
        <f ca="1" t="shared" si="51"/>
        <v>#REF!</v>
      </c>
    </row>
    <row r="156" spans="6:13">
      <c r="F156" s="19">
        <f ca="1">COUNTIF($G$2:$G156,G156)</f>
        <v>83</v>
      </c>
      <c r="G156" s="19" t="str">
        <f ca="1" t="shared" si="45"/>
        <v>完毕</v>
      </c>
      <c r="H156" s="20" t="e">
        <f ca="1" t="shared" si="46"/>
        <v>#REF!</v>
      </c>
      <c r="I156" s="18" t="e">
        <f ca="1" t="shared" si="47"/>
        <v>#REF!</v>
      </c>
      <c r="J156" s="18" t="e">
        <f ca="1" t="shared" si="48"/>
        <v>#REF!</v>
      </c>
      <c r="K156" s="18" t="e">
        <f ca="1" t="shared" si="49"/>
        <v>#REF!</v>
      </c>
      <c r="L156" s="18" t="e">
        <f ca="1" t="shared" si="50"/>
        <v>#REF!</v>
      </c>
      <c r="M156" s="18" t="e">
        <f ca="1" t="shared" si="51"/>
        <v>#REF!</v>
      </c>
    </row>
    <row r="157" spans="6:13">
      <c r="F157" s="19">
        <f ca="1">COUNTIF($G$2:$G157,G157)</f>
        <v>84</v>
      </c>
      <c r="G157" s="19" t="str">
        <f ca="1" t="shared" ref="G157:G166" si="52">VLOOKUP(ROW(),$B$2:$D$14,2,1)</f>
        <v>完毕</v>
      </c>
      <c r="H157" s="20" t="e">
        <f ca="1" t="shared" si="46"/>
        <v>#REF!</v>
      </c>
      <c r="I157" s="18" t="e">
        <f ca="1" t="shared" si="47"/>
        <v>#REF!</v>
      </c>
      <c r="J157" s="18" t="e">
        <f ca="1" t="shared" si="48"/>
        <v>#REF!</v>
      </c>
      <c r="K157" s="18" t="e">
        <f ca="1" t="shared" si="49"/>
        <v>#REF!</v>
      </c>
      <c r="L157" s="18" t="e">
        <f ca="1" t="shared" si="50"/>
        <v>#REF!</v>
      </c>
      <c r="M157" s="18" t="e">
        <f ca="1" t="shared" si="51"/>
        <v>#REF!</v>
      </c>
    </row>
    <row r="158" spans="6:13">
      <c r="F158" s="19">
        <f ca="1">COUNTIF($G$2:$G158,G158)</f>
        <v>85</v>
      </c>
      <c r="G158" s="19" t="str">
        <f ca="1" t="shared" si="52"/>
        <v>完毕</v>
      </c>
      <c r="H158" s="20" t="e">
        <f ca="1" t="shared" si="46"/>
        <v>#REF!</v>
      </c>
      <c r="I158" s="18" t="e">
        <f ca="1" t="shared" si="47"/>
        <v>#REF!</v>
      </c>
      <c r="J158" s="18" t="e">
        <f ca="1" t="shared" si="48"/>
        <v>#REF!</v>
      </c>
      <c r="K158" s="18" t="e">
        <f ca="1" t="shared" si="49"/>
        <v>#REF!</v>
      </c>
      <c r="L158" s="18" t="e">
        <f ca="1" t="shared" si="50"/>
        <v>#REF!</v>
      </c>
      <c r="M158" s="18" t="e">
        <f ca="1" t="shared" si="51"/>
        <v>#REF!</v>
      </c>
    </row>
    <row r="159" spans="6:13">
      <c r="F159" s="19">
        <f ca="1">COUNTIF($G$2:$G159,G159)</f>
        <v>86</v>
      </c>
      <c r="G159" s="19" t="str">
        <f ca="1" t="shared" si="52"/>
        <v>完毕</v>
      </c>
      <c r="H159" s="20" t="e">
        <f ca="1" t="shared" si="46"/>
        <v>#REF!</v>
      </c>
      <c r="I159" s="18" t="e">
        <f ca="1" t="shared" si="47"/>
        <v>#REF!</v>
      </c>
      <c r="J159" s="18" t="e">
        <f ca="1" t="shared" si="48"/>
        <v>#REF!</v>
      </c>
      <c r="K159" s="18" t="e">
        <f ca="1" t="shared" si="49"/>
        <v>#REF!</v>
      </c>
      <c r="L159" s="18" t="e">
        <f ca="1" t="shared" si="50"/>
        <v>#REF!</v>
      </c>
      <c r="M159" s="18" t="e">
        <f ca="1" t="shared" si="51"/>
        <v>#REF!</v>
      </c>
    </row>
    <row r="160" spans="6:13">
      <c r="F160" s="19">
        <f ca="1">COUNTIF($G$2:$G160,G160)</f>
        <v>87</v>
      </c>
      <c r="G160" s="19" t="str">
        <f ca="1" t="shared" si="52"/>
        <v>完毕</v>
      </c>
      <c r="H160" s="20" t="e">
        <f ca="1" t="shared" si="46"/>
        <v>#REF!</v>
      </c>
      <c r="I160" s="18" t="e">
        <f ca="1" t="shared" si="47"/>
        <v>#REF!</v>
      </c>
      <c r="J160" s="18" t="e">
        <f ca="1" t="shared" si="48"/>
        <v>#REF!</v>
      </c>
      <c r="K160" s="18" t="e">
        <f ca="1" t="shared" si="49"/>
        <v>#REF!</v>
      </c>
      <c r="L160" s="18" t="e">
        <f ca="1" t="shared" si="50"/>
        <v>#REF!</v>
      </c>
      <c r="M160" s="18" t="e">
        <f ca="1" t="shared" si="51"/>
        <v>#REF!</v>
      </c>
    </row>
    <row r="161" spans="6:13">
      <c r="F161" s="19">
        <f ca="1">COUNTIF($G$2:$G161,G161)</f>
        <v>88</v>
      </c>
      <c r="G161" s="19" t="str">
        <f ca="1" t="shared" si="52"/>
        <v>完毕</v>
      </c>
      <c r="H161" s="20" t="e">
        <f ca="1" t="shared" si="46"/>
        <v>#REF!</v>
      </c>
      <c r="I161" s="18" t="e">
        <f ca="1" t="shared" si="47"/>
        <v>#REF!</v>
      </c>
      <c r="J161" s="18" t="e">
        <f ca="1" t="shared" si="48"/>
        <v>#REF!</v>
      </c>
      <c r="K161" s="18" t="e">
        <f ca="1" t="shared" si="49"/>
        <v>#REF!</v>
      </c>
      <c r="L161" s="18" t="e">
        <f ca="1" t="shared" si="50"/>
        <v>#REF!</v>
      </c>
      <c r="M161" s="18" t="e">
        <f ca="1" t="shared" si="51"/>
        <v>#REF!</v>
      </c>
    </row>
    <row r="162" spans="6:13">
      <c r="F162" s="19">
        <f ca="1">COUNTIF($G$2:$G162,G162)</f>
        <v>89</v>
      </c>
      <c r="G162" s="19" t="str">
        <f ca="1" t="shared" si="52"/>
        <v>完毕</v>
      </c>
      <c r="H162" s="20" t="e">
        <f ca="1" t="shared" si="46"/>
        <v>#REF!</v>
      </c>
      <c r="I162" s="18" t="e">
        <f ca="1" t="shared" si="47"/>
        <v>#REF!</v>
      </c>
      <c r="J162" s="18" t="e">
        <f ca="1" t="shared" si="48"/>
        <v>#REF!</v>
      </c>
      <c r="K162" s="18" t="e">
        <f ca="1" t="shared" si="49"/>
        <v>#REF!</v>
      </c>
      <c r="L162" s="18" t="e">
        <f ca="1" t="shared" si="50"/>
        <v>#REF!</v>
      </c>
      <c r="M162" s="18" t="e">
        <f ca="1" t="shared" si="51"/>
        <v>#REF!</v>
      </c>
    </row>
    <row r="163" spans="6:13">
      <c r="F163" s="19">
        <f ca="1">COUNTIF($G$2:$G163,G163)</f>
        <v>90</v>
      </c>
      <c r="G163" s="19" t="str">
        <f ca="1" t="shared" si="52"/>
        <v>完毕</v>
      </c>
      <c r="H163" s="20" t="e">
        <f ca="1" t="shared" si="46"/>
        <v>#REF!</v>
      </c>
      <c r="I163" s="18" t="e">
        <f ca="1" t="shared" si="47"/>
        <v>#REF!</v>
      </c>
      <c r="J163" s="18" t="e">
        <f ca="1" t="shared" si="48"/>
        <v>#REF!</v>
      </c>
      <c r="K163" s="18" t="e">
        <f ca="1" t="shared" si="49"/>
        <v>#REF!</v>
      </c>
      <c r="L163" s="18" t="e">
        <f ca="1" t="shared" si="50"/>
        <v>#REF!</v>
      </c>
      <c r="M163" s="18" t="e">
        <f ca="1" t="shared" si="51"/>
        <v>#REF!</v>
      </c>
    </row>
    <row r="164" spans="6:13">
      <c r="F164" s="19">
        <f ca="1">COUNTIF($G$2:$G164,G164)</f>
        <v>91</v>
      </c>
      <c r="G164" s="19" t="str">
        <f ca="1" t="shared" si="52"/>
        <v>完毕</v>
      </c>
      <c r="H164" s="20" t="e">
        <f ca="1" t="shared" si="46"/>
        <v>#REF!</v>
      </c>
      <c r="I164" s="18" t="e">
        <f ca="1" t="shared" si="47"/>
        <v>#REF!</v>
      </c>
      <c r="J164" s="18" t="e">
        <f ca="1" t="shared" si="48"/>
        <v>#REF!</v>
      </c>
      <c r="K164" s="18" t="e">
        <f ca="1" t="shared" si="49"/>
        <v>#REF!</v>
      </c>
      <c r="L164" s="18" t="e">
        <f ca="1" t="shared" si="50"/>
        <v>#REF!</v>
      </c>
      <c r="M164" s="18" t="e">
        <f ca="1" t="shared" si="51"/>
        <v>#REF!</v>
      </c>
    </row>
    <row r="165" spans="6:13">
      <c r="F165" s="19">
        <f ca="1">COUNTIF($G$2:$G165,G165)</f>
        <v>92</v>
      </c>
      <c r="G165" s="19" t="str">
        <f ca="1" t="shared" si="52"/>
        <v>完毕</v>
      </c>
      <c r="H165" s="20" t="e">
        <f ca="1" t="shared" si="46"/>
        <v>#REF!</v>
      </c>
      <c r="I165" s="18" t="e">
        <f ca="1" t="shared" si="47"/>
        <v>#REF!</v>
      </c>
      <c r="J165" s="18" t="e">
        <f ca="1" t="shared" si="48"/>
        <v>#REF!</v>
      </c>
      <c r="K165" s="18" t="e">
        <f ca="1" t="shared" si="49"/>
        <v>#REF!</v>
      </c>
      <c r="L165" s="18" t="e">
        <f ca="1" t="shared" si="50"/>
        <v>#REF!</v>
      </c>
      <c r="M165" s="18" t="e">
        <f ca="1" t="shared" si="51"/>
        <v>#REF!</v>
      </c>
    </row>
    <row r="166" spans="6:13">
      <c r="F166" s="19">
        <f ca="1">COUNTIF($G$2:$G166,G166)</f>
        <v>93</v>
      </c>
      <c r="G166" s="19" t="str">
        <f ca="1" t="shared" si="52"/>
        <v>完毕</v>
      </c>
      <c r="H166" s="20" t="e">
        <f ca="1" t="shared" si="46"/>
        <v>#REF!</v>
      </c>
      <c r="I166" s="18" t="e">
        <f ca="1" t="shared" si="47"/>
        <v>#REF!</v>
      </c>
      <c r="J166" s="18" t="e">
        <f ca="1" t="shared" si="48"/>
        <v>#REF!</v>
      </c>
      <c r="K166" s="18" t="e">
        <f ca="1" t="shared" si="49"/>
        <v>#REF!</v>
      </c>
      <c r="L166" s="18" t="e">
        <f ca="1" t="shared" si="50"/>
        <v>#REF!</v>
      </c>
      <c r="M166" s="18" t="e">
        <f ca="1" t="shared" si="51"/>
        <v>#REF!</v>
      </c>
    </row>
    <row r="167" spans="6:13">
      <c r="F167" s="19">
        <f ca="1">COUNTIF($G$2:$G167,G167)</f>
        <v>94</v>
      </c>
      <c r="G167" s="19" t="str">
        <f ca="1" t="shared" ref="G167:G176" si="53">VLOOKUP(ROW(),$B$2:$D$14,2,1)</f>
        <v>完毕</v>
      </c>
      <c r="H167" s="20" t="e">
        <f ca="1" t="shared" si="46"/>
        <v>#REF!</v>
      </c>
      <c r="I167" s="18" t="e">
        <f ca="1" t="shared" si="47"/>
        <v>#REF!</v>
      </c>
      <c r="J167" s="18" t="e">
        <f ca="1" t="shared" si="48"/>
        <v>#REF!</v>
      </c>
      <c r="K167" s="18" t="e">
        <f ca="1" t="shared" si="49"/>
        <v>#REF!</v>
      </c>
      <c r="L167" s="18" t="e">
        <f ca="1" t="shared" si="50"/>
        <v>#REF!</v>
      </c>
      <c r="M167" s="18" t="e">
        <f ca="1" t="shared" si="51"/>
        <v>#REF!</v>
      </c>
    </row>
    <row r="168" spans="6:13">
      <c r="F168" s="19">
        <f ca="1">COUNTIF($G$2:$G168,G168)</f>
        <v>95</v>
      </c>
      <c r="G168" s="19" t="str">
        <f ca="1" t="shared" si="53"/>
        <v>完毕</v>
      </c>
      <c r="H168" s="20" t="e">
        <f ca="1" t="shared" si="46"/>
        <v>#REF!</v>
      </c>
      <c r="I168" s="18" t="e">
        <f ca="1" t="shared" si="47"/>
        <v>#REF!</v>
      </c>
      <c r="J168" s="18" t="e">
        <f ca="1" t="shared" si="48"/>
        <v>#REF!</v>
      </c>
      <c r="K168" s="18" t="e">
        <f ca="1" t="shared" si="49"/>
        <v>#REF!</v>
      </c>
      <c r="L168" s="18" t="e">
        <f ca="1" t="shared" si="50"/>
        <v>#REF!</v>
      </c>
      <c r="M168" s="18" t="e">
        <f ca="1" t="shared" si="51"/>
        <v>#REF!</v>
      </c>
    </row>
    <row r="169" spans="6:13">
      <c r="F169" s="19">
        <f ca="1">COUNTIF($G$2:$G169,G169)</f>
        <v>96</v>
      </c>
      <c r="G169" s="19" t="str">
        <f ca="1" t="shared" si="53"/>
        <v>完毕</v>
      </c>
      <c r="H169" s="20" t="e">
        <f ca="1" t="shared" si="46"/>
        <v>#REF!</v>
      </c>
      <c r="I169" s="18" t="e">
        <f ca="1" t="shared" si="47"/>
        <v>#REF!</v>
      </c>
      <c r="J169" s="18" t="e">
        <f ca="1" t="shared" si="48"/>
        <v>#REF!</v>
      </c>
      <c r="K169" s="18" t="e">
        <f ca="1" t="shared" si="49"/>
        <v>#REF!</v>
      </c>
      <c r="L169" s="18" t="e">
        <f ca="1" t="shared" si="50"/>
        <v>#REF!</v>
      </c>
      <c r="M169" s="18" t="e">
        <f ca="1" t="shared" si="51"/>
        <v>#REF!</v>
      </c>
    </row>
    <row r="170" spans="6:13">
      <c r="F170" s="19">
        <f ca="1">COUNTIF($G$2:$G170,G170)</f>
        <v>97</v>
      </c>
      <c r="G170" s="19" t="str">
        <f ca="1" t="shared" si="53"/>
        <v>完毕</v>
      </c>
      <c r="H170" s="20" t="e">
        <f ca="1" t="shared" si="46"/>
        <v>#REF!</v>
      </c>
      <c r="I170" s="18" t="e">
        <f ca="1" t="shared" si="47"/>
        <v>#REF!</v>
      </c>
      <c r="J170" s="18" t="e">
        <f ca="1" t="shared" si="48"/>
        <v>#REF!</v>
      </c>
      <c r="K170" s="18" t="e">
        <f ca="1" t="shared" si="49"/>
        <v>#REF!</v>
      </c>
      <c r="L170" s="18" t="e">
        <f ca="1" t="shared" si="50"/>
        <v>#REF!</v>
      </c>
      <c r="M170" s="18" t="e">
        <f ca="1" t="shared" si="51"/>
        <v>#REF!</v>
      </c>
    </row>
    <row r="171" spans="6:13">
      <c r="F171" s="19">
        <f ca="1">COUNTIF($G$2:$G171,G171)</f>
        <v>98</v>
      </c>
      <c r="G171" s="19" t="str">
        <f ca="1" t="shared" si="53"/>
        <v>完毕</v>
      </c>
      <c r="H171" s="20" t="e">
        <f ca="1" t="shared" si="46"/>
        <v>#REF!</v>
      </c>
      <c r="I171" s="18" t="e">
        <f ca="1" t="shared" si="47"/>
        <v>#REF!</v>
      </c>
      <c r="J171" s="18" t="e">
        <f ca="1" t="shared" si="48"/>
        <v>#REF!</v>
      </c>
      <c r="K171" s="18" t="e">
        <f ca="1" t="shared" si="49"/>
        <v>#REF!</v>
      </c>
      <c r="L171" s="18" t="e">
        <f ca="1" t="shared" si="50"/>
        <v>#REF!</v>
      </c>
      <c r="M171" s="18" t="e">
        <f ca="1" t="shared" si="51"/>
        <v>#REF!</v>
      </c>
    </row>
    <row r="172" spans="6:13">
      <c r="F172" s="19">
        <f ca="1">COUNTIF($G$2:$G172,G172)</f>
        <v>99</v>
      </c>
      <c r="G172" s="19" t="str">
        <f ca="1" t="shared" si="53"/>
        <v>完毕</v>
      </c>
      <c r="H172" s="20" t="e">
        <f ca="1" t="shared" si="46"/>
        <v>#REF!</v>
      </c>
      <c r="I172" s="18" t="e">
        <f ca="1" t="shared" si="47"/>
        <v>#REF!</v>
      </c>
      <c r="J172" s="18" t="e">
        <f ca="1" t="shared" si="48"/>
        <v>#REF!</v>
      </c>
      <c r="K172" s="18" t="e">
        <f ca="1" t="shared" si="49"/>
        <v>#REF!</v>
      </c>
      <c r="L172" s="18" t="e">
        <f ca="1" t="shared" si="50"/>
        <v>#REF!</v>
      </c>
      <c r="M172" s="18" t="e">
        <f ca="1" t="shared" si="51"/>
        <v>#REF!</v>
      </c>
    </row>
    <row r="173" spans="6:13">
      <c r="F173" s="19">
        <f ca="1">COUNTIF($G$2:$G173,G173)</f>
        <v>100</v>
      </c>
      <c r="G173" s="19" t="str">
        <f ca="1" t="shared" si="53"/>
        <v>完毕</v>
      </c>
      <c r="H173" s="20" t="e">
        <f ca="1" t="shared" si="46"/>
        <v>#REF!</v>
      </c>
      <c r="I173" s="18" t="e">
        <f ca="1" t="shared" si="47"/>
        <v>#REF!</v>
      </c>
      <c r="J173" s="18" t="e">
        <f ca="1" t="shared" si="48"/>
        <v>#REF!</v>
      </c>
      <c r="K173" s="18" t="e">
        <f ca="1" t="shared" si="49"/>
        <v>#REF!</v>
      </c>
      <c r="L173" s="18" t="e">
        <f ca="1" t="shared" si="50"/>
        <v>#REF!</v>
      </c>
      <c r="M173" s="18" t="e">
        <f ca="1" t="shared" si="51"/>
        <v>#REF!</v>
      </c>
    </row>
    <row r="174" spans="6:13">
      <c r="F174" s="19">
        <f ca="1">COUNTIF($G$2:$G174,G174)</f>
        <v>101</v>
      </c>
      <c r="G174" s="19" t="str">
        <f ca="1" t="shared" si="53"/>
        <v>完毕</v>
      </c>
      <c r="H174" s="20" t="e">
        <f ca="1" t="shared" si="46"/>
        <v>#REF!</v>
      </c>
      <c r="I174" s="18" t="e">
        <f ca="1" t="shared" si="47"/>
        <v>#REF!</v>
      </c>
      <c r="J174" s="18" t="e">
        <f ca="1" t="shared" si="48"/>
        <v>#REF!</v>
      </c>
      <c r="K174" s="18" t="e">
        <f ca="1" t="shared" si="49"/>
        <v>#REF!</v>
      </c>
      <c r="L174" s="18" t="e">
        <f ca="1" t="shared" si="50"/>
        <v>#REF!</v>
      </c>
      <c r="M174" s="18" t="e">
        <f ca="1" t="shared" si="51"/>
        <v>#REF!</v>
      </c>
    </row>
    <row r="175" spans="6:13">
      <c r="F175" s="19">
        <f ca="1">COUNTIF($G$2:$G175,G175)</f>
        <v>102</v>
      </c>
      <c r="G175" s="19" t="str">
        <f ca="1" t="shared" si="53"/>
        <v>完毕</v>
      </c>
      <c r="H175" s="20" t="e">
        <f ca="1" t="shared" si="46"/>
        <v>#REF!</v>
      </c>
      <c r="I175" s="18" t="e">
        <f ca="1" t="shared" si="47"/>
        <v>#REF!</v>
      </c>
      <c r="J175" s="18" t="e">
        <f ca="1" t="shared" si="48"/>
        <v>#REF!</v>
      </c>
      <c r="K175" s="18" t="e">
        <f ca="1" t="shared" si="49"/>
        <v>#REF!</v>
      </c>
      <c r="L175" s="18" t="e">
        <f ca="1" t="shared" si="50"/>
        <v>#REF!</v>
      </c>
      <c r="M175" s="18" t="e">
        <f ca="1" t="shared" si="51"/>
        <v>#REF!</v>
      </c>
    </row>
    <row r="176" spans="6:13">
      <c r="F176" s="19">
        <f ca="1">COUNTIF($G$2:$G176,G176)</f>
        <v>103</v>
      </c>
      <c r="G176" s="19" t="str">
        <f ca="1" t="shared" si="53"/>
        <v>完毕</v>
      </c>
      <c r="H176" s="20" t="e">
        <f ca="1" t="shared" si="46"/>
        <v>#REF!</v>
      </c>
      <c r="I176" s="18" t="e">
        <f ca="1" t="shared" si="47"/>
        <v>#REF!</v>
      </c>
      <c r="J176" s="18" t="e">
        <f ca="1" t="shared" si="48"/>
        <v>#REF!</v>
      </c>
      <c r="K176" s="18" t="e">
        <f ca="1" t="shared" si="49"/>
        <v>#REF!</v>
      </c>
      <c r="L176" s="18" t="e">
        <f ca="1" t="shared" si="50"/>
        <v>#REF!</v>
      </c>
      <c r="M176" s="18" t="e">
        <f ca="1" t="shared" si="51"/>
        <v>#REF!</v>
      </c>
    </row>
    <row r="177" spans="6:13">
      <c r="F177" s="19">
        <f ca="1">COUNTIF($G$2:$G177,G177)</f>
        <v>104</v>
      </c>
      <c r="G177" s="19" t="str">
        <f ca="1" t="shared" ref="G177:G186" si="54">VLOOKUP(ROW(),$B$2:$D$14,2,1)</f>
        <v>完毕</v>
      </c>
      <c r="H177" s="20" t="e">
        <f ca="1" t="shared" si="46"/>
        <v>#REF!</v>
      </c>
      <c r="I177" s="18" t="e">
        <f ca="1" t="shared" si="47"/>
        <v>#REF!</v>
      </c>
      <c r="J177" s="18" t="e">
        <f ca="1" t="shared" si="48"/>
        <v>#REF!</v>
      </c>
      <c r="K177" s="18" t="e">
        <f ca="1" t="shared" si="49"/>
        <v>#REF!</v>
      </c>
      <c r="L177" s="18" t="e">
        <f ca="1" t="shared" si="50"/>
        <v>#REF!</v>
      </c>
      <c r="M177" s="18" t="e">
        <f ca="1" t="shared" si="51"/>
        <v>#REF!</v>
      </c>
    </row>
    <row r="178" spans="6:13">
      <c r="F178" s="19">
        <f ca="1">COUNTIF($G$2:$G178,G178)</f>
        <v>105</v>
      </c>
      <c r="G178" s="19" t="str">
        <f ca="1" t="shared" si="54"/>
        <v>完毕</v>
      </c>
      <c r="H178" s="20" t="e">
        <f ca="1" t="shared" si="46"/>
        <v>#REF!</v>
      </c>
      <c r="I178" s="18" t="e">
        <f ca="1" t="shared" si="47"/>
        <v>#REF!</v>
      </c>
      <c r="J178" s="18" t="e">
        <f ca="1" t="shared" si="48"/>
        <v>#REF!</v>
      </c>
      <c r="K178" s="18" t="e">
        <f ca="1" t="shared" si="49"/>
        <v>#REF!</v>
      </c>
      <c r="L178" s="18" t="e">
        <f ca="1" t="shared" si="50"/>
        <v>#REF!</v>
      </c>
      <c r="M178" s="18" t="e">
        <f ca="1" t="shared" si="51"/>
        <v>#REF!</v>
      </c>
    </row>
    <row r="179" spans="6:13">
      <c r="F179" s="19">
        <f ca="1">COUNTIF($G$2:$G179,G179)</f>
        <v>106</v>
      </c>
      <c r="G179" s="19" t="str">
        <f ca="1" t="shared" si="54"/>
        <v>完毕</v>
      </c>
      <c r="H179" s="20" t="e">
        <f ca="1" t="shared" si="46"/>
        <v>#REF!</v>
      </c>
      <c r="I179" s="18" t="e">
        <f ca="1" t="shared" si="47"/>
        <v>#REF!</v>
      </c>
      <c r="J179" s="18" t="e">
        <f ca="1" t="shared" si="48"/>
        <v>#REF!</v>
      </c>
      <c r="K179" s="18" t="e">
        <f ca="1" t="shared" si="49"/>
        <v>#REF!</v>
      </c>
      <c r="L179" s="18" t="e">
        <f ca="1" t="shared" si="50"/>
        <v>#REF!</v>
      </c>
      <c r="M179" s="18" t="e">
        <f ca="1" t="shared" si="51"/>
        <v>#REF!</v>
      </c>
    </row>
    <row r="180" spans="6:13">
      <c r="F180" s="19">
        <f ca="1">COUNTIF($G$2:$G180,G180)</f>
        <v>107</v>
      </c>
      <c r="G180" s="19" t="str">
        <f ca="1" t="shared" si="54"/>
        <v>完毕</v>
      </c>
      <c r="H180" s="20" t="e">
        <f ca="1" t="shared" si="46"/>
        <v>#REF!</v>
      </c>
      <c r="I180" s="18" t="e">
        <f ca="1" t="shared" si="47"/>
        <v>#REF!</v>
      </c>
      <c r="J180" s="18" t="e">
        <f ca="1" t="shared" si="48"/>
        <v>#REF!</v>
      </c>
      <c r="K180" s="18" t="e">
        <f ca="1" t="shared" si="49"/>
        <v>#REF!</v>
      </c>
      <c r="L180" s="18" t="e">
        <f ca="1" t="shared" si="50"/>
        <v>#REF!</v>
      </c>
      <c r="M180" s="18" t="e">
        <f ca="1" t="shared" si="51"/>
        <v>#REF!</v>
      </c>
    </row>
    <row r="181" spans="6:13">
      <c r="F181" s="19">
        <f ca="1">COUNTIF($G$2:$G181,G181)</f>
        <v>108</v>
      </c>
      <c r="G181" s="19" t="str">
        <f ca="1" t="shared" si="54"/>
        <v>完毕</v>
      </c>
      <c r="H181" s="20" t="e">
        <f ca="1" t="shared" si="46"/>
        <v>#REF!</v>
      </c>
      <c r="I181" s="18" t="e">
        <f ca="1" t="shared" si="47"/>
        <v>#REF!</v>
      </c>
      <c r="J181" s="18" t="e">
        <f ca="1" t="shared" si="48"/>
        <v>#REF!</v>
      </c>
      <c r="K181" s="18" t="e">
        <f ca="1" t="shared" si="49"/>
        <v>#REF!</v>
      </c>
      <c r="L181" s="18" t="e">
        <f ca="1" t="shared" si="50"/>
        <v>#REF!</v>
      </c>
      <c r="M181" s="18" t="e">
        <f ca="1" t="shared" si="51"/>
        <v>#REF!</v>
      </c>
    </row>
    <row r="182" spans="6:13">
      <c r="F182" s="19">
        <f ca="1">COUNTIF($G$2:$G182,G182)</f>
        <v>109</v>
      </c>
      <c r="G182" s="19" t="str">
        <f ca="1" t="shared" si="54"/>
        <v>完毕</v>
      </c>
      <c r="H182" s="20" t="e">
        <f ca="1" t="shared" si="46"/>
        <v>#REF!</v>
      </c>
      <c r="I182" s="18" t="e">
        <f ca="1" t="shared" si="47"/>
        <v>#REF!</v>
      </c>
      <c r="J182" s="18" t="e">
        <f ca="1" t="shared" si="48"/>
        <v>#REF!</v>
      </c>
      <c r="K182" s="18" t="e">
        <f ca="1" t="shared" si="49"/>
        <v>#REF!</v>
      </c>
      <c r="L182" s="18" t="e">
        <f ca="1" t="shared" si="50"/>
        <v>#REF!</v>
      </c>
      <c r="M182" s="18" t="e">
        <f ca="1" t="shared" si="51"/>
        <v>#REF!</v>
      </c>
    </row>
    <row r="183" spans="6:13">
      <c r="F183" s="19">
        <f ca="1">COUNTIF($G$2:$G183,G183)</f>
        <v>110</v>
      </c>
      <c r="G183" s="19" t="str">
        <f ca="1" t="shared" si="54"/>
        <v>完毕</v>
      </c>
      <c r="H183" s="20" t="e">
        <f ca="1" t="shared" si="46"/>
        <v>#REF!</v>
      </c>
      <c r="I183" s="18" t="e">
        <f ca="1" t="shared" si="47"/>
        <v>#REF!</v>
      </c>
      <c r="J183" s="18" t="e">
        <f ca="1" t="shared" si="48"/>
        <v>#REF!</v>
      </c>
      <c r="K183" s="18" t="e">
        <f ca="1" t="shared" si="49"/>
        <v>#REF!</v>
      </c>
      <c r="L183" s="18" t="e">
        <f ca="1" t="shared" si="50"/>
        <v>#REF!</v>
      </c>
      <c r="M183" s="18" t="e">
        <f ca="1" t="shared" si="51"/>
        <v>#REF!</v>
      </c>
    </row>
    <row r="184" spans="6:13">
      <c r="F184" s="19">
        <f ca="1">COUNTIF($G$2:$G184,G184)</f>
        <v>111</v>
      </c>
      <c r="G184" s="19" t="str">
        <f ca="1" t="shared" si="54"/>
        <v>完毕</v>
      </c>
      <c r="H184" s="20" t="e">
        <f ca="1" t="shared" si="46"/>
        <v>#REF!</v>
      </c>
      <c r="I184" s="18" t="e">
        <f ca="1" t="shared" si="47"/>
        <v>#REF!</v>
      </c>
      <c r="J184" s="18" t="e">
        <f ca="1" t="shared" si="48"/>
        <v>#REF!</v>
      </c>
      <c r="K184" s="18" t="e">
        <f ca="1" t="shared" si="49"/>
        <v>#REF!</v>
      </c>
      <c r="L184" s="18" t="e">
        <f ca="1" t="shared" si="50"/>
        <v>#REF!</v>
      </c>
      <c r="M184" s="18" t="e">
        <f ca="1" t="shared" si="51"/>
        <v>#REF!</v>
      </c>
    </row>
    <row r="185" spans="6:13">
      <c r="F185" s="19">
        <f ca="1">COUNTIF($G$2:$G185,G185)</f>
        <v>112</v>
      </c>
      <c r="G185" s="19" t="str">
        <f ca="1" t="shared" si="54"/>
        <v>完毕</v>
      </c>
      <c r="H185" s="20" t="e">
        <f ca="1" t="shared" si="46"/>
        <v>#REF!</v>
      </c>
      <c r="I185" s="18" t="e">
        <f ca="1" t="shared" si="47"/>
        <v>#REF!</v>
      </c>
      <c r="J185" s="18" t="e">
        <f ca="1" t="shared" si="48"/>
        <v>#REF!</v>
      </c>
      <c r="K185" s="18" t="e">
        <f ca="1" t="shared" si="49"/>
        <v>#REF!</v>
      </c>
      <c r="L185" s="18" t="e">
        <f ca="1" t="shared" si="50"/>
        <v>#REF!</v>
      </c>
      <c r="M185" s="18" t="e">
        <f ca="1" t="shared" si="51"/>
        <v>#REF!</v>
      </c>
    </row>
    <row r="186" spans="6:13">
      <c r="F186" s="19">
        <f ca="1">COUNTIF($G$2:$G186,G186)</f>
        <v>113</v>
      </c>
      <c r="G186" s="19" t="str">
        <f ca="1" t="shared" si="54"/>
        <v>完毕</v>
      </c>
      <c r="H186" s="20" t="e">
        <f ca="1" t="shared" si="46"/>
        <v>#REF!</v>
      </c>
      <c r="I186" s="18" t="e">
        <f ca="1" t="shared" si="47"/>
        <v>#REF!</v>
      </c>
      <c r="J186" s="18" t="e">
        <f ca="1" t="shared" si="48"/>
        <v>#REF!</v>
      </c>
      <c r="K186" s="18" t="e">
        <f ca="1" t="shared" si="49"/>
        <v>#REF!</v>
      </c>
      <c r="L186" s="18" t="e">
        <f ca="1" t="shared" si="50"/>
        <v>#REF!</v>
      </c>
      <c r="M186" s="18" t="e">
        <f ca="1" t="shared" si="51"/>
        <v>#REF!</v>
      </c>
    </row>
    <row r="187" spans="6:13">
      <c r="F187" s="19">
        <f ca="1">COUNTIF($G$2:$G187,G187)</f>
        <v>114</v>
      </c>
      <c r="G187" s="19" t="str">
        <f ca="1" t="shared" ref="G187:G196" si="55">VLOOKUP(ROW(),$B$2:$D$14,2,1)</f>
        <v>完毕</v>
      </c>
      <c r="H187" s="20" t="e">
        <f ca="1" t="shared" si="46"/>
        <v>#REF!</v>
      </c>
      <c r="I187" s="18" t="e">
        <f ca="1" t="shared" si="47"/>
        <v>#REF!</v>
      </c>
      <c r="J187" s="18" t="e">
        <f ca="1" t="shared" si="48"/>
        <v>#REF!</v>
      </c>
      <c r="K187" s="18" t="e">
        <f ca="1" t="shared" si="49"/>
        <v>#REF!</v>
      </c>
      <c r="L187" s="18" t="e">
        <f ca="1" t="shared" si="50"/>
        <v>#REF!</v>
      </c>
      <c r="M187" s="18" t="e">
        <f ca="1" t="shared" si="51"/>
        <v>#REF!</v>
      </c>
    </row>
    <row r="188" spans="6:13">
      <c r="F188" s="19">
        <f ca="1">COUNTIF($G$2:$G188,G188)</f>
        <v>115</v>
      </c>
      <c r="G188" s="19" t="str">
        <f ca="1" t="shared" si="55"/>
        <v>完毕</v>
      </c>
      <c r="H188" s="20" t="e">
        <f ca="1" t="shared" si="46"/>
        <v>#REF!</v>
      </c>
      <c r="I188" s="18" t="e">
        <f ca="1" t="shared" si="47"/>
        <v>#REF!</v>
      </c>
      <c r="J188" s="18" t="e">
        <f ca="1" t="shared" si="48"/>
        <v>#REF!</v>
      </c>
      <c r="K188" s="18" t="e">
        <f ca="1" t="shared" si="49"/>
        <v>#REF!</v>
      </c>
      <c r="L188" s="18" t="e">
        <f ca="1" t="shared" si="50"/>
        <v>#REF!</v>
      </c>
      <c r="M188" s="18" t="e">
        <f ca="1" t="shared" si="51"/>
        <v>#REF!</v>
      </c>
    </row>
    <row r="189" spans="6:13">
      <c r="F189" s="19">
        <f ca="1">COUNTIF($G$2:$G189,G189)</f>
        <v>116</v>
      </c>
      <c r="G189" s="19" t="str">
        <f ca="1" t="shared" si="55"/>
        <v>完毕</v>
      </c>
      <c r="H189" s="20" t="e">
        <f ca="1" t="shared" si="46"/>
        <v>#REF!</v>
      </c>
      <c r="I189" s="18" t="e">
        <f ca="1" t="shared" si="47"/>
        <v>#REF!</v>
      </c>
      <c r="J189" s="18" t="e">
        <f ca="1" t="shared" si="48"/>
        <v>#REF!</v>
      </c>
      <c r="K189" s="18" t="e">
        <f ca="1" t="shared" si="49"/>
        <v>#REF!</v>
      </c>
      <c r="L189" s="18" t="e">
        <f ca="1" t="shared" si="50"/>
        <v>#REF!</v>
      </c>
      <c r="M189" s="18" t="e">
        <f ca="1" t="shared" si="51"/>
        <v>#REF!</v>
      </c>
    </row>
    <row r="190" spans="6:13">
      <c r="F190" s="19">
        <f ca="1">COUNTIF($G$2:$G190,G190)</f>
        <v>117</v>
      </c>
      <c r="G190" s="19" t="str">
        <f ca="1" t="shared" si="55"/>
        <v>完毕</v>
      </c>
      <c r="H190" s="20" t="e">
        <f ca="1" t="shared" si="46"/>
        <v>#REF!</v>
      </c>
      <c r="I190" s="18" t="e">
        <f ca="1" t="shared" si="47"/>
        <v>#REF!</v>
      </c>
      <c r="J190" s="18" t="e">
        <f ca="1" t="shared" si="48"/>
        <v>#REF!</v>
      </c>
      <c r="K190" s="18" t="e">
        <f ca="1" t="shared" si="49"/>
        <v>#REF!</v>
      </c>
      <c r="L190" s="18" t="e">
        <f ca="1" t="shared" si="50"/>
        <v>#REF!</v>
      </c>
      <c r="M190" s="18" t="e">
        <f ca="1" t="shared" si="51"/>
        <v>#REF!</v>
      </c>
    </row>
    <row r="191" spans="6:13">
      <c r="F191" s="19">
        <f ca="1">COUNTIF($G$2:$G191,G191)</f>
        <v>118</v>
      </c>
      <c r="G191" s="19" t="str">
        <f ca="1" t="shared" si="55"/>
        <v>完毕</v>
      </c>
      <c r="H191" s="20" t="e">
        <f ca="1" t="shared" si="46"/>
        <v>#REF!</v>
      </c>
      <c r="I191" s="18" t="e">
        <f ca="1" t="shared" si="47"/>
        <v>#REF!</v>
      </c>
      <c r="J191" s="18" t="e">
        <f ca="1" t="shared" si="48"/>
        <v>#REF!</v>
      </c>
      <c r="K191" s="18" t="e">
        <f ca="1" t="shared" si="49"/>
        <v>#REF!</v>
      </c>
      <c r="L191" s="18" t="e">
        <f ca="1" t="shared" si="50"/>
        <v>#REF!</v>
      </c>
      <c r="M191" s="18" t="e">
        <f ca="1" t="shared" si="51"/>
        <v>#REF!</v>
      </c>
    </row>
    <row r="192" spans="6:13">
      <c r="F192" s="19">
        <f ca="1">COUNTIF($G$2:$G192,G192)</f>
        <v>119</v>
      </c>
      <c r="G192" s="19" t="str">
        <f ca="1" t="shared" si="55"/>
        <v>完毕</v>
      </c>
      <c r="H192" s="20" t="e">
        <f ca="1" t="shared" si="46"/>
        <v>#REF!</v>
      </c>
      <c r="I192" s="18" t="e">
        <f ca="1" t="shared" si="47"/>
        <v>#REF!</v>
      </c>
      <c r="J192" s="18" t="e">
        <f ca="1" t="shared" si="48"/>
        <v>#REF!</v>
      </c>
      <c r="K192" s="18" t="e">
        <f ca="1" t="shared" si="49"/>
        <v>#REF!</v>
      </c>
      <c r="L192" s="18" t="e">
        <f ca="1" t="shared" si="50"/>
        <v>#REF!</v>
      </c>
      <c r="M192" s="18" t="e">
        <f ca="1" t="shared" si="51"/>
        <v>#REF!</v>
      </c>
    </row>
    <row r="193" spans="6:13">
      <c r="F193" s="19">
        <f ca="1">COUNTIF($G$2:$G193,G193)</f>
        <v>120</v>
      </c>
      <c r="G193" s="19" t="str">
        <f ca="1" t="shared" si="55"/>
        <v>完毕</v>
      </c>
      <c r="H193" s="20" t="e">
        <f ca="1" t="shared" si="46"/>
        <v>#REF!</v>
      </c>
      <c r="I193" s="18" t="e">
        <f ca="1" t="shared" si="47"/>
        <v>#REF!</v>
      </c>
      <c r="J193" s="18" t="e">
        <f ca="1" t="shared" si="48"/>
        <v>#REF!</v>
      </c>
      <c r="K193" s="18" t="e">
        <f ca="1" t="shared" si="49"/>
        <v>#REF!</v>
      </c>
      <c r="L193" s="18" t="e">
        <f ca="1" t="shared" si="50"/>
        <v>#REF!</v>
      </c>
      <c r="M193" s="18" t="e">
        <f ca="1" t="shared" si="51"/>
        <v>#REF!</v>
      </c>
    </row>
    <row r="194" spans="6:13">
      <c r="F194" s="19">
        <f ca="1">COUNTIF($G$2:$G194,G194)</f>
        <v>121</v>
      </c>
      <c r="G194" s="19" t="str">
        <f ca="1" t="shared" si="55"/>
        <v>完毕</v>
      </c>
      <c r="H194" s="20" t="e">
        <f ca="1" t="shared" si="46"/>
        <v>#REF!</v>
      </c>
      <c r="I194" s="18" t="e">
        <f ca="1" t="shared" si="47"/>
        <v>#REF!</v>
      </c>
      <c r="J194" s="18" t="e">
        <f ca="1" t="shared" si="48"/>
        <v>#REF!</v>
      </c>
      <c r="K194" s="18" t="e">
        <f ca="1" t="shared" si="49"/>
        <v>#REF!</v>
      </c>
      <c r="L194" s="18" t="e">
        <f ca="1" t="shared" si="50"/>
        <v>#REF!</v>
      </c>
      <c r="M194" s="18" t="e">
        <f ca="1" t="shared" si="51"/>
        <v>#REF!</v>
      </c>
    </row>
    <row r="195" spans="6:13">
      <c r="F195" s="19">
        <f ca="1">COUNTIF($G$2:$G195,G195)</f>
        <v>122</v>
      </c>
      <c r="G195" s="19" t="str">
        <f ca="1" t="shared" si="55"/>
        <v>完毕</v>
      </c>
      <c r="H195" s="20" t="e">
        <f ca="1" t="shared" si="46"/>
        <v>#REF!</v>
      </c>
      <c r="I195" s="18" t="e">
        <f ca="1" t="shared" si="47"/>
        <v>#REF!</v>
      </c>
      <c r="J195" s="18" t="e">
        <f ca="1" t="shared" si="48"/>
        <v>#REF!</v>
      </c>
      <c r="K195" s="18" t="e">
        <f ca="1" t="shared" si="49"/>
        <v>#REF!</v>
      </c>
      <c r="L195" s="18" t="e">
        <f ca="1" t="shared" si="50"/>
        <v>#REF!</v>
      </c>
      <c r="M195" s="18" t="e">
        <f ca="1" t="shared" si="51"/>
        <v>#REF!</v>
      </c>
    </row>
    <row r="196" spans="6:13">
      <c r="F196" s="19">
        <f ca="1">COUNTIF($G$2:$G196,G196)</f>
        <v>123</v>
      </c>
      <c r="G196" s="19" t="str">
        <f ca="1" t="shared" si="55"/>
        <v>完毕</v>
      </c>
      <c r="H196" s="20" t="e">
        <f ca="1" t="shared" si="46"/>
        <v>#REF!</v>
      </c>
      <c r="I196" s="18" t="e">
        <f ca="1" t="shared" si="47"/>
        <v>#REF!</v>
      </c>
      <c r="J196" s="18" t="e">
        <f ca="1" t="shared" si="48"/>
        <v>#REF!</v>
      </c>
      <c r="K196" s="18" t="e">
        <f ca="1" t="shared" si="49"/>
        <v>#REF!</v>
      </c>
      <c r="L196" s="18" t="e">
        <f ca="1" t="shared" si="50"/>
        <v>#REF!</v>
      </c>
      <c r="M196" s="18" t="e">
        <f ca="1" t="shared" si="51"/>
        <v>#REF!</v>
      </c>
    </row>
    <row r="197" spans="6:13">
      <c r="F197" s="19">
        <f ca="1">COUNTIF($G$2:$G197,G197)</f>
        <v>124</v>
      </c>
      <c r="G197" s="19" t="str">
        <f ca="1" t="shared" ref="G197:G206" si="56">VLOOKUP(ROW(),$B$2:$D$14,2,1)</f>
        <v>完毕</v>
      </c>
      <c r="H197" s="20" t="e">
        <f ca="1" t="shared" si="46"/>
        <v>#REF!</v>
      </c>
      <c r="I197" s="18" t="e">
        <f ca="1" t="shared" si="47"/>
        <v>#REF!</v>
      </c>
      <c r="J197" s="18" t="e">
        <f ca="1" t="shared" si="48"/>
        <v>#REF!</v>
      </c>
      <c r="K197" s="18" t="e">
        <f ca="1" t="shared" si="49"/>
        <v>#REF!</v>
      </c>
      <c r="L197" s="18" t="e">
        <f ca="1" t="shared" si="50"/>
        <v>#REF!</v>
      </c>
      <c r="M197" s="18" t="e">
        <f ca="1" t="shared" si="51"/>
        <v>#REF!</v>
      </c>
    </row>
    <row r="198" spans="6:13">
      <c r="F198" s="19">
        <f ca="1">COUNTIF($G$2:$G198,G198)</f>
        <v>125</v>
      </c>
      <c r="G198" s="19" t="str">
        <f ca="1" t="shared" si="56"/>
        <v>完毕</v>
      </c>
      <c r="H198" s="20" t="e">
        <f ca="1" t="shared" si="46"/>
        <v>#REF!</v>
      </c>
      <c r="I198" s="18" t="e">
        <f ca="1" t="shared" si="47"/>
        <v>#REF!</v>
      </c>
      <c r="J198" s="18" t="e">
        <f ca="1" t="shared" si="48"/>
        <v>#REF!</v>
      </c>
      <c r="K198" s="18" t="e">
        <f ca="1" t="shared" si="49"/>
        <v>#REF!</v>
      </c>
      <c r="L198" s="18" t="e">
        <f ca="1" t="shared" si="50"/>
        <v>#REF!</v>
      </c>
      <c r="M198" s="18" t="e">
        <f ca="1" t="shared" si="51"/>
        <v>#REF!</v>
      </c>
    </row>
    <row r="199" spans="6:13">
      <c r="F199" s="19">
        <f ca="1">COUNTIF($G$2:$G199,G199)</f>
        <v>126</v>
      </c>
      <c r="G199" s="19" t="str">
        <f ca="1" t="shared" si="56"/>
        <v>完毕</v>
      </c>
      <c r="H199" s="20" t="e">
        <f ca="1" t="shared" si="46"/>
        <v>#REF!</v>
      </c>
      <c r="I199" s="18" t="e">
        <f ca="1" t="shared" si="47"/>
        <v>#REF!</v>
      </c>
      <c r="J199" s="18" t="e">
        <f ca="1" t="shared" si="48"/>
        <v>#REF!</v>
      </c>
      <c r="K199" s="18" t="e">
        <f ca="1" t="shared" si="49"/>
        <v>#REF!</v>
      </c>
      <c r="L199" s="18" t="e">
        <f ca="1" t="shared" si="50"/>
        <v>#REF!</v>
      </c>
      <c r="M199" s="18" t="e">
        <f ca="1" t="shared" si="51"/>
        <v>#REF!</v>
      </c>
    </row>
    <row r="200" spans="6:13">
      <c r="F200" s="19">
        <f ca="1">COUNTIF($G$2:$G200,G200)</f>
        <v>127</v>
      </c>
      <c r="G200" s="19" t="str">
        <f ca="1" t="shared" si="56"/>
        <v>完毕</v>
      </c>
      <c r="H200" s="20" t="e">
        <f ca="1" t="shared" si="46"/>
        <v>#REF!</v>
      </c>
      <c r="I200" s="18" t="e">
        <f ca="1" t="shared" si="47"/>
        <v>#REF!</v>
      </c>
      <c r="J200" s="18" t="e">
        <f ca="1" t="shared" si="48"/>
        <v>#REF!</v>
      </c>
      <c r="K200" s="18" t="e">
        <f ca="1" t="shared" si="49"/>
        <v>#REF!</v>
      </c>
      <c r="L200" s="18" t="e">
        <f ca="1" t="shared" si="50"/>
        <v>#REF!</v>
      </c>
      <c r="M200" s="18" t="e">
        <f ca="1" t="shared" si="51"/>
        <v>#REF!</v>
      </c>
    </row>
    <row r="201" spans="6:13">
      <c r="F201" s="19">
        <f ca="1">COUNTIF($G$2:$G201,G201)</f>
        <v>128</v>
      </c>
      <c r="G201" s="19" t="str">
        <f ca="1" t="shared" si="56"/>
        <v>完毕</v>
      </c>
      <c r="H201" s="20" t="e">
        <f ca="1" t="shared" si="46"/>
        <v>#REF!</v>
      </c>
      <c r="I201" s="18" t="e">
        <f ca="1" t="shared" si="47"/>
        <v>#REF!</v>
      </c>
      <c r="J201" s="18" t="e">
        <f ca="1" t="shared" si="48"/>
        <v>#REF!</v>
      </c>
      <c r="K201" s="18" t="e">
        <f ca="1" t="shared" si="49"/>
        <v>#REF!</v>
      </c>
      <c r="L201" s="18" t="e">
        <f ca="1" t="shared" si="50"/>
        <v>#REF!</v>
      </c>
      <c r="M201" s="18" t="e">
        <f ca="1" t="shared" si="51"/>
        <v>#REF!</v>
      </c>
    </row>
    <row r="202" spans="6:13">
      <c r="F202" s="19">
        <f ca="1">COUNTIF($G$2:$G202,G202)</f>
        <v>129</v>
      </c>
      <c r="G202" s="19" t="str">
        <f ca="1" t="shared" si="56"/>
        <v>完毕</v>
      </c>
      <c r="H202" s="20" t="e">
        <f ca="1" t="shared" si="46"/>
        <v>#REF!</v>
      </c>
      <c r="I202" s="18" t="e">
        <f ca="1" t="shared" si="47"/>
        <v>#REF!</v>
      </c>
      <c r="J202" s="18" t="e">
        <f ca="1" t="shared" si="48"/>
        <v>#REF!</v>
      </c>
      <c r="K202" s="18" t="e">
        <f ca="1" t="shared" si="49"/>
        <v>#REF!</v>
      </c>
      <c r="L202" s="18" t="e">
        <f ca="1" t="shared" si="50"/>
        <v>#REF!</v>
      </c>
      <c r="M202" s="18" t="e">
        <f ca="1" t="shared" si="51"/>
        <v>#REF!</v>
      </c>
    </row>
    <row r="203" spans="6:13">
      <c r="F203" s="19">
        <f ca="1">COUNTIF($G$2:$G203,G203)</f>
        <v>130</v>
      </c>
      <c r="G203" s="19" t="str">
        <f ca="1" t="shared" si="56"/>
        <v>完毕</v>
      </c>
      <c r="H203" s="20" t="e">
        <f ca="1" t="shared" si="46"/>
        <v>#REF!</v>
      </c>
      <c r="I203" s="18" t="e">
        <f ca="1" t="shared" si="47"/>
        <v>#REF!</v>
      </c>
      <c r="J203" s="18" t="e">
        <f ca="1" t="shared" si="48"/>
        <v>#REF!</v>
      </c>
      <c r="K203" s="18" t="e">
        <f ca="1" t="shared" si="49"/>
        <v>#REF!</v>
      </c>
      <c r="L203" s="18" t="e">
        <f ca="1" t="shared" si="50"/>
        <v>#REF!</v>
      </c>
      <c r="M203" s="18" t="e">
        <f ca="1" t="shared" si="51"/>
        <v>#REF!</v>
      </c>
    </row>
    <row r="204" spans="6:13">
      <c r="F204" s="19">
        <f ca="1">COUNTIF($G$2:$G204,G204)</f>
        <v>131</v>
      </c>
      <c r="G204" s="19" t="str">
        <f ca="1" t="shared" si="56"/>
        <v>完毕</v>
      </c>
      <c r="H204" s="20" t="e">
        <f ca="1" t="shared" si="46"/>
        <v>#REF!</v>
      </c>
      <c r="I204" s="18" t="e">
        <f ca="1" t="shared" si="47"/>
        <v>#REF!</v>
      </c>
      <c r="J204" s="18" t="e">
        <f ca="1" t="shared" si="48"/>
        <v>#REF!</v>
      </c>
      <c r="K204" s="18" t="e">
        <f ca="1" t="shared" si="49"/>
        <v>#REF!</v>
      </c>
      <c r="L204" s="18" t="e">
        <f ca="1" t="shared" si="50"/>
        <v>#REF!</v>
      </c>
      <c r="M204" s="18" t="e">
        <f ca="1" t="shared" si="51"/>
        <v>#REF!</v>
      </c>
    </row>
    <row r="205" spans="6:13">
      <c r="F205" s="19">
        <f ca="1">COUNTIF($G$2:$G205,G205)</f>
        <v>132</v>
      </c>
      <c r="G205" s="19" t="str">
        <f ca="1" t="shared" si="56"/>
        <v>完毕</v>
      </c>
      <c r="H205" s="20" t="e">
        <f ca="1" t="shared" si="46"/>
        <v>#REF!</v>
      </c>
      <c r="I205" s="18" t="e">
        <f ca="1" t="shared" si="47"/>
        <v>#REF!</v>
      </c>
      <c r="J205" s="18" t="e">
        <f ca="1" t="shared" si="48"/>
        <v>#REF!</v>
      </c>
      <c r="K205" s="18" t="e">
        <f ca="1" t="shared" si="49"/>
        <v>#REF!</v>
      </c>
      <c r="L205" s="18" t="e">
        <f ca="1" t="shared" si="50"/>
        <v>#REF!</v>
      </c>
      <c r="M205" s="18" t="e">
        <f ca="1" t="shared" si="51"/>
        <v>#REF!</v>
      </c>
    </row>
    <row r="206" spans="6:13">
      <c r="F206" s="19">
        <f ca="1">COUNTIF($G$2:$G206,G206)</f>
        <v>133</v>
      </c>
      <c r="G206" s="19" t="str">
        <f ca="1" t="shared" si="56"/>
        <v>完毕</v>
      </c>
      <c r="H206" s="20" t="e">
        <f ca="1" t="shared" si="46"/>
        <v>#REF!</v>
      </c>
      <c r="I206" s="18" t="e">
        <f ca="1" t="shared" si="47"/>
        <v>#REF!</v>
      </c>
      <c r="J206" s="18" t="e">
        <f ca="1" t="shared" si="48"/>
        <v>#REF!</v>
      </c>
      <c r="K206" s="18" t="e">
        <f ca="1" t="shared" si="49"/>
        <v>#REF!</v>
      </c>
      <c r="L206" s="18" t="e">
        <f ca="1" t="shared" si="50"/>
        <v>#REF!</v>
      </c>
      <c r="M206" s="18" t="e">
        <f ca="1" t="shared" si="51"/>
        <v>#REF!</v>
      </c>
    </row>
    <row r="207" spans="6:13">
      <c r="F207" s="19">
        <f ca="1">COUNTIF($G$2:$G207,G207)</f>
        <v>134</v>
      </c>
      <c r="G207" s="19" t="str">
        <f ca="1" t="shared" ref="G207:G216" si="57">VLOOKUP(ROW(),$B$2:$D$14,2,1)</f>
        <v>完毕</v>
      </c>
      <c r="H207" s="20" t="e">
        <f ca="1" t="shared" si="46"/>
        <v>#REF!</v>
      </c>
      <c r="I207" s="18" t="e">
        <f ca="1" t="shared" si="47"/>
        <v>#REF!</v>
      </c>
      <c r="J207" s="18" t="e">
        <f ca="1" t="shared" si="48"/>
        <v>#REF!</v>
      </c>
      <c r="K207" s="18" t="e">
        <f ca="1" t="shared" si="49"/>
        <v>#REF!</v>
      </c>
      <c r="L207" s="18" t="e">
        <f ca="1" t="shared" si="50"/>
        <v>#REF!</v>
      </c>
      <c r="M207" s="18" t="e">
        <f ca="1" t="shared" si="51"/>
        <v>#REF!</v>
      </c>
    </row>
    <row r="208" spans="6:13">
      <c r="F208" s="19">
        <f ca="1">COUNTIF($G$2:$G208,G208)</f>
        <v>135</v>
      </c>
      <c r="G208" s="19" t="str">
        <f ca="1" t="shared" si="57"/>
        <v>完毕</v>
      </c>
      <c r="H208" s="20" t="e">
        <f ca="1" t="shared" si="46"/>
        <v>#REF!</v>
      </c>
      <c r="I208" s="18" t="e">
        <f ca="1" t="shared" si="47"/>
        <v>#REF!</v>
      </c>
      <c r="J208" s="18" t="e">
        <f ca="1" t="shared" si="48"/>
        <v>#REF!</v>
      </c>
      <c r="K208" s="18" t="e">
        <f ca="1" t="shared" si="49"/>
        <v>#REF!</v>
      </c>
      <c r="L208" s="18" t="e">
        <f ca="1" t="shared" si="50"/>
        <v>#REF!</v>
      </c>
      <c r="M208" s="18" t="e">
        <f ca="1" t="shared" si="51"/>
        <v>#REF!</v>
      </c>
    </row>
    <row r="209" spans="6:13">
      <c r="F209" s="19">
        <f ca="1">COUNTIF($G$2:$G209,G209)</f>
        <v>136</v>
      </c>
      <c r="G209" s="19" t="str">
        <f ca="1" t="shared" si="57"/>
        <v>完毕</v>
      </c>
      <c r="H209" s="20" t="e">
        <f ca="1" t="shared" si="46"/>
        <v>#REF!</v>
      </c>
      <c r="I209" s="18" t="e">
        <f ca="1" t="shared" si="47"/>
        <v>#REF!</v>
      </c>
      <c r="J209" s="18" t="e">
        <f ca="1" t="shared" si="48"/>
        <v>#REF!</v>
      </c>
      <c r="K209" s="18" t="e">
        <f ca="1" t="shared" si="49"/>
        <v>#REF!</v>
      </c>
      <c r="L209" s="18" t="e">
        <f ca="1" t="shared" si="50"/>
        <v>#REF!</v>
      </c>
      <c r="M209" s="18" t="e">
        <f ca="1" t="shared" si="51"/>
        <v>#REF!</v>
      </c>
    </row>
    <row r="210" spans="6:13">
      <c r="F210" s="19">
        <f ca="1">COUNTIF($G$2:$G210,G210)</f>
        <v>137</v>
      </c>
      <c r="G210" s="19" t="str">
        <f ca="1" t="shared" si="57"/>
        <v>完毕</v>
      </c>
      <c r="H210" s="20" t="e">
        <f ca="1" t="shared" si="46"/>
        <v>#REF!</v>
      </c>
      <c r="I210" s="18" t="e">
        <f ca="1" t="shared" si="47"/>
        <v>#REF!</v>
      </c>
      <c r="J210" s="18" t="e">
        <f ca="1" t="shared" si="48"/>
        <v>#REF!</v>
      </c>
      <c r="K210" s="18" t="e">
        <f ca="1" t="shared" si="49"/>
        <v>#REF!</v>
      </c>
      <c r="L210" s="18" t="e">
        <f ca="1" t="shared" si="50"/>
        <v>#REF!</v>
      </c>
      <c r="M210" s="18" t="e">
        <f ca="1" t="shared" si="51"/>
        <v>#REF!</v>
      </c>
    </row>
    <row r="211" spans="6:13">
      <c r="F211" s="19">
        <f ca="1">COUNTIF($G$2:$G211,G211)</f>
        <v>138</v>
      </c>
      <c r="G211" s="19" t="str">
        <f ca="1" t="shared" si="57"/>
        <v>完毕</v>
      </c>
      <c r="H211" s="20" t="e">
        <f ca="1" t="shared" si="46"/>
        <v>#REF!</v>
      </c>
      <c r="I211" s="18" t="e">
        <f ca="1" t="shared" si="47"/>
        <v>#REF!</v>
      </c>
      <c r="J211" s="18" t="e">
        <f ca="1" t="shared" si="48"/>
        <v>#REF!</v>
      </c>
      <c r="K211" s="18" t="e">
        <f ca="1" t="shared" si="49"/>
        <v>#REF!</v>
      </c>
      <c r="L211" s="18" t="e">
        <f ca="1" t="shared" si="50"/>
        <v>#REF!</v>
      </c>
      <c r="M211" s="18" t="e">
        <f ca="1" t="shared" si="51"/>
        <v>#REF!</v>
      </c>
    </row>
    <row r="212" spans="6:13">
      <c r="F212" s="19">
        <f ca="1">COUNTIF($G$2:$G212,G212)</f>
        <v>139</v>
      </c>
      <c r="G212" s="19" t="str">
        <f ca="1" t="shared" si="57"/>
        <v>完毕</v>
      </c>
      <c r="H212" s="20" t="e">
        <f ca="1" t="shared" si="46"/>
        <v>#REF!</v>
      </c>
      <c r="I212" s="18" t="e">
        <f ca="1" t="shared" si="47"/>
        <v>#REF!</v>
      </c>
      <c r="J212" s="18" t="e">
        <f ca="1" t="shared" si="48"/>
        <v>#REF!</v>
      </c>
      <c r="K212" s="18" t="e">
        <f ca="1" t="shared" si="49"/>
        <v>#REF!</v>
      </c>
      <c r="L212" s="18" t="e">
        <f ca="1" t="shared" si="50"/>
        <v>#REF!</v>
      </c>
      <c r="M212" s="18" t="e">
        <f ca="1" t="shared" si="51"/>
        <v>#REF!</v>
      </c>
    </row>
    <row r="213" spans="6:13">
      <c r="F213" s="19">
        <f ca="1">COUNTIF($G$2:$G213,G213)</f>
        <v>140</v>
      </c>
      <c r="G213" s="19" t="str">
        <f ca="1" t="shared" si="57"/>
        <v>完毕</v>
      </c>
      <c r="H213" s="20" t="e">
        <f ca="1" t="shared" si="46"/>
        <v>#REF!</v>
      </c>
      <c r="I213" s="18" t="e">
        <f ca="1" t="shared" si="47"/>
        <v>#REF!</v>
      </c>
      <c r="J213" s="18" t="e">
        <f ca="1" t="shared" si="48"/>
        <v>#REF!</v>
      </c>
      <c r="K213" s="18" t="e">
        <f ca="1" t="shared" si="49"/>
        <v>#REF!</v>
      </c>
      <c r="L213" s="18" t="e">
        <f ca="1" t="shared" si="50"/>
        <v>#REF!</v>
      </c>
      <c r="M213" s="18" t="e">
        <f ca="1" t="shared" si="51"/>
        <v>#REF!</v>
      </c>
    </row>
    <row r="214" spans="6:13">
      <c r="F214" s="19">
        <f ca="1">COUNTIF($G$2:$G214,G214)</f>
        <v>141</v>
      </c>
      <c r="G214" s="19" t="str">
        <f ca="1" t="shared" si="57"/>
        <v>完毕</v>
      </c>
      <c r="H214" s="20" t="e">
        <f ca="1" t="shared" si="46"/>
        <v>#REF!</v>
      </c>
      <c r="I214" s="18" t="e">
        <f ca="1" t="shared" si="47"/>
        <v>#REF!</v>
      </c>
      <c r="J214" s="18" t="e">
        <f ca="1" t="shared" si="48"/>
        <v>#REF!</v>
      </c>
      <c r="K214" s="18" t="e">
        <f ca="1" t="shared" si="49"/>
        <v>#REF!</v>
      </c>
      <c r="L214" s="18" t="e">
        <f ca="1" t="shared" si="50"/>
        <v>#REF!</v>
      </c>
      <c r="M214" s="18" t="e">
        <f ca="1" t="shared" si="51"/>
        <v>#REF!</v>
      </c>
    </row>
    <row r="215" spans="6:13">
      <c r="F215" s="19">
        <f ca="1">COUNTIF($G$2:$G215,G215)</f>
        <v>142</v>
      </c>
      <c r="G215" s="19" t="str">
        <f ca="1" t="shared" si="57"/>
        <v>完毕</v>
      </c>
      <c r="H215" s="20" t="e">
        <f ca="1" t="shared" ref="H215:H278" si="58">INDIRECT($G215&amp;"!d"&amp;$F215+11)</f>
        <v>#REF!</v>
      </c>
      <c r="I215" s="18" t="e">
        <f ca="1" t="shared" ref="I215:I278" si="59">INDIRECT($G215&amp;"!e"&amp;$F215+11)</f>
        <v>#REF!</v>
      </c>
      <c r="J215" s="18" t="e">
        <f ca="1" t="shared" ref="J215:J278" si="60">INDIRECT($G215&amp;"!f"&amp;$F215+11)</f>
        <v>#REF!</v>
      </c>
      <c r="K215" s="18" t="e">
        <f ca="1" t="shared" ref="K215:K278" si="61">INDIRECT($G215&amp;"!g"&amp;$F215+11)</f>
        <v>#REF!</v>
      </c>
      <c r="L215" s="18" t="e">
        <f ca="1" t="shared" ref="L215:L278" si="62">INDIRECT($G215&amp;"!h"&amp;$F215+11)</f>
        <v>#REF!</v>
      </c>
      <c r="M215" s="18" t="e">
        <f ca="1" t="shared" ref="M215:M278" si="63">INDIRECT($G215&amp;"!i"&amp;$F215+11)</f>
        <v>#REF!</v>
      </c>
    </row>
    <row r="216" spans="6:13">
      <c r="F216" s="19">
        <f ca="1">COUNTIF($G$2:$G216,G216)</f>
        <v>143</v>
      </c>
      <c r="G216" s="19" t="str">
        <f ca="1" t="shared" si="57"/>
        <v>完毕</v>
      </c>
      <c r="H216" s="20" t="e">
        <f ca="1" t="shared" si="58"/>
        <v>#REF!</v>
      </c>
      <c r="I216" s="18" t="e">
        <f ca="1" t="shared" si="59"/>
        <v>#REF!</v>
      </c>
      <c r="J216" s="18" t="e">
        <f ca="1" t="shared" si="60"/>
        <v>#REF!</v>
      </c>
      <c r="K216" s="18" t="e">
        <f ca="1" t="shared" si="61"/>
        <v>#REF!</v>
      </c>
      <c r="L216" s="18" t="e">
        <f ca="1" t="shared" si="62"/>
        <v>#REF!</v>
      </c>
      <c r="M216" s="18" t="e">
        <f ca="1" t="shared" si="63"/>
        <v>#REF!</v>
      </c>
    </row>
    <row r="217" spans="6:13">
      <c r="F217" s="19">
        <f ca="1">COUNTIF($G$2:$G217,G217)</f>
        <v>144</v>
      </c>
      <c r="G217" s="19" t="str">
        <f ca="1" t="shared" ref="G217:G226" si="64">VLOOKUP(ROW(),$B$2:$D$14,2,1)</f>
        <v>完毕</v>
      </c>
      <c r="H217" s="20" t="e">
        <f ca="1" t="shared" si="58"/>
        <v>#REF!</v>
      </c>
      <c r="I217" s="18" t="e">
        <f ca="1" t="shared" si="59"/>
        <v>#REF!</v>
      </c>
      <c r="J217" s="18" t="e">
        <f ca="1" t="shared" si="60"/>
        <v>#REF!</v>
      </c>
      <c r="K217" s="18" t="e">
        <f ca="1" t="shared" si="61"/>
        <v>#REF!</v>
      </c>
      <c r="L217" s="18" t="e">
        <f ca="1" t="shared" si="62"/>
        <v>#REF!</v>
      </c>
      <c r="M217" s="18" t="e">
        <f ca="1" t="shared" si="63"/>
        <v>#REF!</v>
      </c>
    </row>
    <row r="218" spans="6:13">
      <c r="F218" s="19">
        <f ca="1">COUNTIF($G$2:$G218,G218)</f>
        <v>145</v>
      </c>
      <c r="G218" s="19" t="str">
        <f ca="1" t="shared" si="64"/>
        <v>完毕</v>
      </c>
      <c r="H218" s="20" t="e">
        <f ca="1" t="shared" si="58"/>
        <v>#REF!</v>
      </c>
      <c r="I218" s="18" t="e">
        <f ca="1" t="shared" si="59"/>
        <v>#REF!</v>
      </c>
      <c r="J218" s="18" t="e">
        <f ca="1" t="shared" si="60"/>
        <v>#REF!</v>
      </c>
      <c r="K218" s="18" t="e">
        <f ca="1" t="shared" si="61"/>
        <v>#REF!</v>
      </c>
      <c r="L218" s="18" t="e">
        <f ca="1" t="shared" si="62"/>
        <v>#REF!</v>
      </c>
      <c r="M218" s="18" t="e">
        <f ca="1" t="shared" si="63"/>
        <v>#REF!</v>
      </c>
    </row>
    <row r="219" spans="6:13">
      <c r="F219" s="19">
        <f ca="1">COUNTIF($G$2:$G219,G219)</f>
        <v>146</v>
      </c>
      <c r="G219" s="19" t="str">
        <f ca="1" t="shared" si="64"/>
        <v>完毕</v>
      </c>
      <c r="H219" s="20" t="e">
        <f ca="1" t="shared" si="58"/>
        <v>#REF!</v>
      </c>
      <c r="I219" s="18" t="e">
        <f ca="1" t="shared" si="59"/>
        <v>#REF!</v>
      </c>
      <c r="J219" s="18" t="e">
        <f ca="1" t="shared" si="60"/>
        <v>#REF!</v>
      </c>
      <c r="K219" s="18" t="e">
        <f ca="1" t="shared" si="61"/>
        <v>#REF!</v>
      </c>
      <c r="L219" s="18" t="e">
        <f ca="1" t="shared" si="62"/>
        <v>#REF!</v>
      </c>
      <c r="M219" s="18" t="e">
        <f ca="1" t="shared" si="63"/>
        <v>#REF!</v>
      </c>
    </row>
    <row r="220" spans="6:13">
      <c r="F220" s="19">
        <f ca="1">COUNTIF($G$2:$G220,G220)</f>
        <v>147</v>
      </c>
      <c r="G220" s="19" t="str">
        <f ca="1" t="shared" si="64"/>
        <v>完毕</v>
      </c>
      <c r="H220" s="20" t="e">
        <f ca="1" t="shared" si="58"/>
        <v>#REF!</v>
      </c>
      <c r="I220" s="18" t="e">
        <f ca="1" t="shared" si="59"/>
        <v>#REF!</v>
      </c>
      <c r="J220" s="18" t="e">
        <f ca="1" t="shared" si="60"/>
        <v>#REF!</v>
      </c>
      <c r="K220" s="18" t="e">
        <f ca="1" t="shared" si="61"/>
        <v>#REF!</v>
      </c>
      <c r="L220" s="18" t="e">
        <f ca="1" t="shared" si="62"/>
        <v>#REF!</v>
      </c>
      <c r="M220" s="18" t="e">
        <f ca="1" t="shared" si="63"/>
        <v>#REF!</v>
      </c>
    </row>
    <row r="221" spans="6:13">
      <c r="F221" s="19">
        <f ca="1">COUNTIF($G$2:$G221,G221)</f>
        <v>148</v>
      </c>
      <c r="G221" s="19" t="str">
        <f ca="1" t="shared" si="64"/>
        <v>完毕</v>
      </c>
      <c r="H221" s="20" t="e">
        <f ca="1" t="shared" si="58"/>
        <v>#REF!</v>
      </c>
      <c r="I221" s="18" t="e">
        <f ca="1" t="shared" si="59"/>
        <v>#REF!</v>
      </c>
      <c r="J221" s="18" t="e">
        <f ca="1" t="shared" si="60"/>
        <v>#REF!</v>
      </c>
      <c r="K221" s="18" t="e">
        <f ca="1" t="shared" si="61"/>
        <v>#REF!</v>
      </c>
      <c r="L221" s="18" t="e">
        <f ca="1" t="shared" si="62"/>
        <v>#REF!</v>
      </c>
      <c r="M221" s="18" t="e">
        <f ca="1" t="shared" si="63"/>
        <v>#REF!</v>
      </c>
    </row>
    <row r="222" spans="6:13">
      <c r="F222" s="19">
        <f ca="1">COUNTIF($G$2:$G222,G222)</f>
        <v>149</v>
      </c>
      <c r="G222" s="19" t="str">
        <f ca="1" t="shared" si="64"/>
        <v>完毕</v>
      </c>
      <c r="H222" s="20" t="e">
        <f ca="1" t="shared" si="58"/>
        <v>#REF!</v>
      </c>
      <c r="I222" s="18" t="e">
        <f ca="1" t="shared" si="59"/>
        <v>#REF!</v>
      </c>
      <c r="J222" s="18" t="e">
        <f ca="1" t="shared" si="60"/>
        <v>#REF!</v>
      </c>
      <c r="K222" s="18" t="e">
        <f ca="1" t="shared" si="61"/>
        <v>#REF!</v>
      </c>
      <c r="L222" s="18" t="e">
        <f ca="1" t="shared" si="62"/>
        <v>#REF!</v>
      </c>
      <c r="M222" s="18" t="e">
        <f ca="1" t="shared" si="63"/>
        <v>#REF!</v>
      </c>
    </row>
    <row r="223" spans="6:13">
      <c r="F223" s="19">
        <f ca="1">COUNTIF($G$2:$G223,G223)</f>
        <v>150</v>
      </c>
      <c r="G223" s="19" t="str">
        <f ca="1" t="shared" si="64"/>
        <v>完毕</v>
      </c>
      <c r="H223" s="20" t="e">
        <f ca="1" t="shared" si="58"/>
        <v>#REF!</v>
      </c>
      <c r="I223" s="18" t="e">
        <f ca="1" t="shared" si="59"/>
        <v>#REF!</v>
      </c>
      <c r="J223" s="18" t="e">
        <f ca="1" t="shared" si="60"/>
        <v>#REF!</v>
      </c>
      <c r="K223" s="18" t="e">
        <f ca="1" t="shared" si="61"/>
        <v>#REF!</v>
      </c>
      <c r="L223" s="18" t="e">
        <f ca="1" t="shared" si="62"/>
        <v>#REF!</v>
      </c>
      <c r="M223" s="18" t="e">
        <f ca="1" t="shared" si="63"/>
        <v>#REF!</v>
      </c>
    </row>
    <row r="224" spans="6:13">
      <c r="F224" s="19">
        <f ca="1">COUNTIF($G$2:$G224,G224)</f>
        <v>151</v>
      </c>
      <c r="G224" s="19" t="str">
        <f ca="1" t="shared" si="64"/>
        <v>完毕</v>
      </c>
      <c r="H224" s="20" t="e">
        <f ca="1" t="shared" si="58"/>
        <v>#REF!</v>
      </c>
      <c r="I224" s="18" t="e">
        <f ca="1" t="shared" si="59"/>
        <v>#REF!</v>
      </c>
      <c r="J224" s="18" t="e">
        <f ca="1" t="shared" si="60"/>
        <v>#REF!</v>
      </c>
      <c r="K224" s="18" t="e">
        <f ca="1" t="shared" si="61"/>
        <v>#REF!</v>
      </c>
      <c r="L224" s="18" t="e">
        <f ca="1" t="shared" si="62"/>
        <v>#REF!</v>
      </c>
      <c r="M224" s="18" t="e">
        <f ca="1" t="shared" si="63"/>
        <v>#REF!</v>
      </c>
    </row>
    <row r="225" spans="6:13">
      <c r="F225" s="19">
        <f ca="1">COUNTIF($G$2:$G225,G225)</f>
        <v>152</v>
      </c>
      <c r="G225" s="19" t="str">
        <f ca="1" t="shared" si="64"/>
        <v>完毕</v>
      </c>
      <c r="H225" s="20" t="e">
        <f ca="1" t="shared" si="58"/>
        <v>#REF!</v>
      </c>
      <c r="I225" s="18" t="e">
        <f ca="1" t="shared" si="59"/>
        <v>#REF!</v>
      </c>
      <c r="J225" s="18" t="e">
        <f ca="1" t="shared" si="60"/>
        <v>#REF!</v>
      </c>
      <c r="K225" s="18" t="e">
        <f ca="1" t="shared" si="61"/>
        <v>#REF!</v>
      </c>
      <c r="L225" s="18" t="e">
        <f ca="1" t="shared" si="62"/>
        <v>#REF!</v>
      </c>
      <c r="M225" s="18" t="e">
        <f ca="1" t="shared" si="63"/>
        <v>#REF!</v>
      </c>
    </row>
    <row r="226" spans="6:13">
      <c r="F226" s="19">
        <f ca="1">COUNTIF($G$2:$G226,G226)</f>
        <v>153</v>
      </c>
      <c r="G226" s="19" t="str">
        <f ca="1" t="shared" si="64"/>
        <v>完毕</v>
      </c>
      <c r="H226" s="20" t="e">
        <f ca="1" t="shared" si="58"/>
        <v>#REF!</v>
      </c>
      <c r="I226" s="18" t="e">
        <f ca="1" t="shared" si="59"/>
        <v>#REF!</v>
      </c>
      <c r="J226" s="18" t="e">
        <f ca="1" t="shared" si="60"/>
        <v>#REF!</v>
      </c>
      <c r="K226" s="18" t="e">
        <f ca="1" t="shared" si="61"/>
        <v>#REF!</v>
      </c>
      <c r="L226" s="18" t="e">
        <f ca="1" t="shared" si="62"/>
        <v>#REF!</v>
      </c>
      <c r="M226" s="18" t="e">
        <f ca="1" t="shared" si="63"/>
        <v>#REF!</v>
      </c>
    </row>
    <row r="227" spans="6:13">
      <c r="F227" s="19">
        <f ca="1">COUNTIF($G$2:$G227,G227)</f>
        <v>154</v>
      </c>
      <c r="G227" s="19" t="str">
        <f ca="1" t="shared" ref="G227:G236" si="65">VLOOKUP(ROW(),$B$2:$D$14,2,1)</f>
        <v>完毕</v>
      </c>
      <c r="H227" s="20" t="e">
        <f ca="1" t="shared" si="58"/>
        <v>#REF!</v>
      </c>
      <c r="I227" s="18" t="e">
        <f ca="1" t="shared" si="59"/>
        <v>#REF!</v>
      </c>
      <c r="J227" s="18" t="e">
        <f ca="1" t="shared" si="60"/>
        <v>#REF!</v>
      </c>
      <c r="K227" s="18" t="e">
        <f ca="1" t="shared" si="61"/>
        <v>#REF!</v>
      </c>
      <c r="L227" s="18" t="e">
        <f ca="1" t="shared" si="62"/>
        <v>#REF!</v>
      </c>
      <c r="M227" s="18" t="e">
        <f ca="1" t="shared" si="63"/>
        <v>#REF!</v>
      </c>
    </row>
    <row r="228" spans="6:13">
      <c r="F228" s="19">
        <f ca="1">COUNTIF($G$2:$G228,G228)</f>
        <v>155</v>
      </c>
      <c r="G228" s="19" t="str">
        <f ca="1" t="shared" si="65"/>
        <v>完毕</v>
      </c>
      <c r="H228" s="20" t="e">
        <f ca="1" t="shared" si="58"/>
        <v>#REF!</v>
      </c>
      <c r="I228" s="18" t="e">
        <f ca="1" t="shared" si="59"/>
        <v>#REF!</v>
      </c>
      <c r="J228" s="18" t="e">
        <f ca="1" t="shared" si="60"/>
        <v>#REF!</v>
      </c>
      <c r="K228" s="18" t="e">
        <f ca="1" t="shared" si="61"/>
        <v>#REF!</v>
      </c>
      <c r="L228" s="18" t="e">
        <f ca="1" t="shared" si="62"/>
        <v>#REF!</v>
      </c>
      <c r="M228" s="18" t="e">
        <f ca="1" t="shared" si="63"/>
        <v>#REF!</v>
      </c>
    </row>
    <row r="229" spans="6:13">
      <c r="F229" s="19">
        <f ca="1">COUNTIF($G$2:$G229,G229)</f>
        <v>156</v>
      </c>
      <c r="G229" s="19" t="str">
        <f ca="1" t="shared" si="65"/>
        <v>完毕</v>
      </c>
      <c r="H229" s="20" t="e">
        <f ca="1" t="shared" si="58"/>
        <v>#REF!</v>
      </c>
      <c r="I229" s="18" t="e">
        <f ca="1" t="shared" si="59"/>
        <v>#REF!</v>
      </c>
      <c r="J229" s="18" t="e">
        <f ca="1" t="shared" si="60"/>
        <v>#REF!</v>
      </c>
      <c r="K229" s="18" t="e">
        <f ca="1" t="shared" si="61"/>
        <v>#REF!</v>
      </c>
      <c r="L229" s="18" t="e">
        <f ca="1" t="shared" si="62"/>
        <v>#REF!</v>
      </c>
      <c r="M229" s="18" t="e">
        <f ca="1" t="shared" si="63"/>
        <v>#REF!</v>
      </c>
    </row>
    <row r="230" spans="6:13">
      <c r="F230" s="19">
        <f ca="1">COUNTIF($G$2:$G230,G230)</f>
        <v>157</v>
      </c>
      <c r="G230" s="19" t="str">
        <f ca="1" t="shared" si="65"/>
        <v>完毕</v>
      </c>
      <c r="H230" s="20" t="e">
        <f ca="1" t="shared" si="58"/>
        <v>#REF!</v>
      </c>
      <c r="I230" s="18" t="e">
        <f ca="1" t="shared" si="59"/>
        <v>#REF!</v>
      </c>
      <c r="J230" s="18" t="e">
        <f ca="1" t="shared" si="60"/>
        <v>#REF!</v>
      </c>
      <c r="K230" s="18" t="e">
        <f ca="1" t="shared" si="61"/>
        <v>#REF!</v>
      </c>
      <c r="L230" s="18" t="e">
        <f ca="1" t="shared" si="62"/>
        <v>#REF!</v>
      </c>
      <c r="M230" s="18" t="e">
        <f ca="1" t="shared" si="63"/>
        <v>#REF!</v>
      </c>
    </row>
    <row r="231" spans="6:13">
      <c r="F231" s="19">
        <f ca="1">COUNTIF($G$2:$G231,G231)</f>
        <v>158</v>
      </c>
      <c r="G231" s="19" t="str">
        <f ca="1" t="shared" si="65"/>
        <v>完毕</v>
      </c>
      <c r="H231" s="20" t="e">
        <f ca="1" t="shared" si="58"/>
        <v>#REF!</v>
      </c>
      <c r="I231" s="18" t="e">
        <f ca="1" t="shared" si="59"/>
        <v>#REF!</v>
      </c>
      <c r="J231" s="18" t="e">
        <f ca="1" t="shared" si="60"/>
        <v>#REF!</v>
      </c>
      <c r="K231" s="18" t="e">
        <f ca="1" t="shared" si="61"/>
        <v>#REF!</v>
      </c>
      <c r="L231" s="18" t="e">
        <f ca="1" t="shared" si="62"/>
        <v>#REF!</v>
      </c>
      <c r="M231" s="18" t="e">
        <f ca="1" t="shared" si="63"/>
        <v>#REF!</v>
      </c>
    </row>
    <row r="232" spans="6:13">
      <c r="F232" s="19">
        <f ca="1">COUNTIF($G$2:$G232,G232)</f>
        <v>159</v>
      </c>
      <c r="G232" s="19" t="str">
        <f ca="1" t="shared" si="65"/>
        <v>完毕</v>
      </c>
      <c r="H232" s="20" t="e">
        <f ca="1" t="shared" si="58"/>
        <v>#REF!</v>
      </c>
      <c r="I232" s="18" t="e">
        <f ca="1" t="shared" si="59"/>
        <v>#REF!</v>
      </c>
      <c r="J232" s="18" t="e">
        <f ca="1" t="shared" si="60"/>
        <v>#REF!</v>
      </c>
      <c r="K232" s="18" t="e">
        <f ca="1" t="shared" si="61"/>
        <v>#REF!</v>
      </c>
      <c r="L232" s="18" t="e">
        <f ca="1" t="shared" si="62"/>
        <v>#REF!</v>
      </c>
      <c r="M232" s="18" t="e">
        <f ca="1" t="shared" si="63"/>
        <v>#REF!</v>
      </c>
    </row>
    <row r="233" spans="6:13">
      <c r="F233" s="19">
        <f ca="1">COUNTIF($G$2:$G233,G233)</f>
        <v>160</v>
      </c>
      <c r="G233" s="19" t="str">
        <f ca="1" t="shared" si="65"/>
        <v>完毕</v>
      </c>
      <c r="H233" s="20" t="e">
        <f ca="1" t="shared" si="58"/>
        <v>#REF!</v>
      </c>
      <c r="I233" s="18" t="e">
        <f ca="1" t="shared" si="59"/>
        <v>#REF!</v>
      </c>
      <c r="J233" s="18" t="e">
        <f ca="1" t="shared" si="60"/>
        <v>#REF!</v>
      </c>
      <c r="K233" s="18" t="e">
        <f ca="1" t="shared" si="61"/>
        <v>#REF!</v>
      </c>
      <c r="L233" s="18" t="e">
        <f ca="1" t="shared" si="62"/>
        <v>#REF!</v>
      </c>
      <c r="M233" s="18" t="e">
        <f ca="1" t="shared" si="63"/>
        <v>#REF!</v>
      </c>
    </row>
    <row r="234" spans="6:13">
      <c r="F234" s="19">
        <f ca="1">COUNTIF($G$2:$G234,G234)</f>
        <v>161</v>
      </c>
      <c r="G234" s="19" t="str">
        <f ca="1" t="shared" si="65"/>
        <v>完毕</v>
      </c>
      <c r="H234" s="20" t="e">
        <f ca="1" t="shared" si="58"/>
        <v>#REF!</v>
      </c>
      <c r="I234" s="18" t="e">
        <f ca="1" t="shared" si="59"/>
        <v>#REF!</v>
      </c>
      <c r="J234" s="18" t="e">
        <f ca="1" t="shared" si="60"/>
        <v>#REF!</v>
      </c>
      <c r="K234" s="18" t="e">
        <f ca="1" t="shared" si="61"/>
        <v>#REF!</v>
      </c>
      <c r="L234" s="18" t="e">
        <f ca="1" t="shared" si="62"/>
        <v>#REF!</v>
      </c>
      <c r="M234" s="18" t="e">
        <f ca="1" t="shared" si="63"/>
        <v>#REF!</v>
      </c>
    </row>
    <row r="235" spans="6:13">
      <c r="F235" s="19">
        <f ca="1">COUNTIF($G$2:$G235,G235)</f>
        <v>162</v>
      </c>
      <c r="G235" s="19" t="str">
        <f ca="1" t="shared" si="65"/>
        <v>完毕</v>
      </c>
      <c r="H235" s="20" t="e">
        <f ca="1" t="shared" si="58"/>
        <v>#REF!</v>
      </c>
      <c r="I235" s="18" t="e">
        <f ca="1" t="shared" si="59"/>
        <v>#REF!</v>
      </c>
      <c r="J235" s="18" t="e">
        <f ca="1" t="shared" si="60"/>
        <v>#REF!</v>
      </c>
      <c r="K235" s="18" t="e">
        <f ca="1" t="shared" si="61"/>
        <v>#REF!</v>
      </c>
      <c r="L235" s="18" t="e">
        <f ca="1" t="shared" si="62"/>
        <v>#REF!</v>
      </c>
      <c r="M235" s="18" t="e">
        <f ca="1" t="shared" si="63"/>
        <v>#REF!</v>
      </c>
    </row>
    <row r="236" spans="6:13">
      <c r="F236" s="19">
        <f ca="1">COUNTIF($G$2:$G236,G236)</f>
        <v>163</v>
      </c>
      <c r="G236" s="19" t="str">
        <f ca="1" t="shared" si="65"/>
        <v>完毕</v>
      </c>
      <c r="H236" s="20" t="e">
        <f ca="1" t="shared" si="58"/>
        <v>#REF!</v>
      </c>
      <c r="I236" s="18" t="e">
        <f ca="1" t="shared" si="59"/>
        <v>#REF!</v>
      </c>
      <c r="J236" s="18" t="e">
        <f ca="1" t="shared" si="60"/>
        <v>#REF!</v>
      </c>
      <c r="K236" s="18" t="e">
        <f ca="1" t="shared" si="61"/>
        <v>#REF!</v>
      </c>
      <c r="L236" s="18" t="e">
        <f ca="1" t="shared" si="62"/>
        <v>#REF!</v>
      </c>
      <c r="M236" s="18" t="e">
        <f ca="1" t="shared" si="63"/>
        <v>#REF!</v>
      </c>
    </row>
    <row r="237" spans="6:13">
      <c r="F237" s="19">
        <f ca="1">COUNTIF($G$2:$G237,G237)</f>
        <v>164</v>
      </c>
      <c r="G237" s="19" t="str">
        <f ca="1" t="shared" ref="G237:G246" si="66">VLOOKUP(ROW(),$B$2:$D$14,2,1)</f>
        <v>完毕</v>
      </c>
      <c r="H237" s="20" t="e">
        <f ca="1" t="shared" si="58"/>
        <v>#REF!</v>
      </c>
      <c r="I237" s="18" t="e">
        <f ca="1" t="shared" si="59"/>
        <v>#REF!</v>
      </c>
      <c r="J237" s="18" t="e">
        <f ca="1" t="shared" si="60"/>
        <v>#REF!</v>
      </c>
      <c r="K237" s="18" t="e">
        <f ca="1" t="shared" si="61"/>
        <v>#REF!</v>
      </c>
      <c r="L237" s="18" t="e">
        <f ca="1" t="shared" si="62"/>
        <v>#REF!</v>
      </c>
      <c r="M237" s="18" t="e">
        <f ca="1" t="shared" si="63"/>
        <v>#REF!</v>
      </c>
    </row>
    <row r="238" spans="6:13">
      <c r="F238" s="19">
        <f ca="1">COUNTIF($G$2:$G238,G238)</f>
        <v>165</v>
      </c>
      <c r="G238" s="19" t="str">
        <f ca="1" t="shared" si="66"/>
        <v>完毕</v>
      </c>
      <c r="H238" s="20" t="e">
        <f ca="1" t="shared" si="58"/>
        <v>#REF!</v>
      </c>
      <c r="I238" s="18" t="e">
        <f ca="1" t="shared" si="59"/>
        <v>#REF!</v>
      </c>
      <c r="J238" s="18" t="e">
        <f ca="1" t="shared" si="60"/>
        <v>#REF!</v>
      </c>
      <c r="K238" s="18" t="e">
        <f ca="1" t="shared" si="61"/>
        <v>#REF!</v>
      </c>
      <c r="L238" s="18" t="e">
        <f ca="1" t="shared" si="62"/>
        <v>#REF!</v>
      </c>
      <c r="M238" s="18" t="e">
        <f ca="1" t="shared" si="63"/>
        <v>#REF!</v>
      </c>
    </row>
    <row r="239" spans="6:13">
      <c r="F239" s="19">
        <f ca="1">COUNTIF($G$2:$G239,G239)</f>
        <v>166</v>
      </c>
      <c r="G239" s="19" t="str">
        <f ca="1" t="shared" si="66"/>
        <v>完毕</v>
      </c>
      <c r="H239" s="20" t="e">
        <f ca="1" t="shared" si="58"/>
        <v>#REF!</v>
      </c>
      <c r="I239" s="18" t="e">
        <f ca="1" t="shared" si="59"/>
        <v>#REF!</v>
      </c>
      <c r="J239" s="18" t="e">
        <f ca="1" t="shared" si="60"/>
        <v>#REF!</v>
      </c>
      <c r="K239" s="18" t="e">
        <f ca="1" t="shared" si="61"/>
        <v>#REF!</v>
      </c>
      <c r="L239" s="18" t="e">
        <f ca="1" t="shared" si="62"/>
        <v>#REF!</v>
      </c>
      <c r="M239" s="18" t="e">
        <f ca="1" t="shared" si="63"/>
        <v>#REF!</v>
      </c>
    </row>
    <row r="240" spans="6:13">
      <c r="F240" s="19">
        <f ca="1">COUNTIF($G$2:$G240,G240)</f>
        <v>167</v>
      </c>
      <c r="G240" s="19" t="str">
        <f ca="1" t="shared" si="66"/>
        <v>完毕</v>
      </c>
      <c r="H240" s="20" t="e">
        <f ca="1" t="shared" si="58"/>
        <v>#REF!</v>
      </c>
      <c r="I240" s="18" t="e">
        <f ca="1" t="shared" si="59"/>
        <v>#REF!</v>
      </c>
      <c r="J240" s="18" t="e">
        <f ca="1" t="shared" si="60"/>
        <v>#REF!</v>
      </c>
      <c r="K240" s="18" t="e">
        <f ca="1" t="shared" si="61"/>
        <v>#REF!</v>
      </c>
      <c r="L240" s="18" t="e">
        <f ca="1" t="shared" si="62"/>
        <v>#REF!</v>
      </c>
      <c r="M240" s="18" t="e">
        <f ca="1" t="shared" si="63"/>
        <v>#REF!</v>
      </c>
    </row>
    <row r="241" spans="6:13">
      <c r="F241" s="19">
        <f ca="1">COUNTIF($G$2:$G241,G241)</f>
        <v>168</v>
      </c>
      <c r="G241" s="19" t="str">
        <f ca="1" t="shared" si="66"/>
        <v>完毕</v>
      </c>
      <c r="H241" s="20" t="e">
        <f ca="1" t="shared" si="58"/>
        <v>#REF!</v>
      </c>
      <c r="I241" s="18" t="e">
        <f ca="1" t="shared" si="59"/>
        <v>#REF!</v>
      </c>
      <c r="J241" s="18" t="e">
        <f ca="1" t="shared" si="60"/>
        <v>#REF!</v>
      </c>
      <c r="K241" s="18" t="e">
        <f ca="1" t="shared" si="61"/>
        <v>#REF!</v>
      </c>
      <c r="L241" s="18" t="e">
        <f ca="1" t="shared" si="62"/>
        <v>#REF!</v>
      </c>
      <c r="M241" s="18" t="e">
        <f ca="1" t="shared" si="63"/>
        <v>#REF!</v>
      </c>
    </row>
    <row r="242" spans="6:13">
      <c r="F242" s="19">
        <f ca="1">COUNTIF($G$2:$G242,G242)</f>
        <v>169</v>
      </c>
      <c r="G242" s="19" t="str">
        <f ca="1" t="shared" si="66"/>
        <v>完毕</v>
      </c>
      <c r="H242" s="20" t="e">
        <f ca="1" t="shared" si="58"/>
        <v>#REF!</v>
      </c>
      <c r="I242" s="18" t="e">
        <f ca="1" t="shared" si="59"/>
        <v>#REF!</v>
      </c>
      <c r="J242" s="18" t="e">
        <f ca="1" t="shared" si="60"/>
        <v>#REF!</v>
      </c>
      <c r="K242" s="18" t="e">
        <f ca="1" t="shared" si="61"/>
        <v>#REF!</v>
      </c>
      <c r="L242" s="18" t="e">
        <f ca="1" t="shared" si="62"/>
        <v>#REF!</v>
      </c>
      <c r="M242" s="18" t="e">
        <f ca="1" t="shared" si="63"/>
        <v>#REF!</v>
      </c>
    </row>
    <row r="243" spans="6:13">
      <c r="F243" s="19">
        <f ca="1">COUNTIF($G$2:$G243,G243)</f>
        <v>170</v>
      </c>
      <c r="G243" s="19" t="str">
        <f ca="1" t="shared" si="66"/>
        <v>完毕</v>
      </c>
      <c r="H243" s="20" t="e">
        <f ca="1" t="shared" si="58"/>
        <v>#REF!</v>
      </c>
      <c r="I243" s="18" t="e">
        <f ca="1" t="shared" si="59"/>
        <v>#REF!</v>
      </c>
      <c r="J243" s="18" t="e">
        <f ca="1" t="shared" si="60"/>
        <v>#REF!</v>
      </c>
      <c r="K243" s="18" t="e">
        <f ca="1" t="shared" si="61"/>
        <v>#REF!</v>
      </c>
      <c r="L243" s="18" t="e">
        <f ca="1" t="shared" si="62"/>
        <v>#REF!</v>
      </c>
      <c r="M243" s="18" t="e">
        <f ca="1" t="shared" si="63"/>
        <v>#REF!</v>
      </c>
    </row>
    <row r="244" spans="6:13">
      <c r="F244" s="19">
        <f ca="1">COUNTIF($G$2:$G244,G244)</f>
        <v>171</v>
      </c>
      <c r="G244" s="19" t="str">
        <f ca="1" t="shared" si="66"/>
        <v>完毕</v>
      </c>
      <c r="H244" s="20" t="e">
        <f ca="1" t="shared" si="58"/>
        <v>#REF!</v>
      </c>
      <c r="I244" s="18" t="e">
        <f ca="1" t="shared" si="59"/>
        <v>#REF!</v>
      </c>
      <c r="J244" s="18" t="e">
        <f ca="1" t="shared" si="60"/>
        <v>#REF!</v>
      </c>
      <c r="K244" s="18" t="e">
        <f ca="1" t="shared" si="61"/>
        <v>#REF!</v>
      </c>
      <c r="L244" s="18" t="e">
        <f ca="1" t="shared" si="62"/>
        <v>#REF!</v>
      </c>
      <c r="M244" s="18" t="e">
        <f ca="1" t="shared" si="63"/>
        <v>#REF!</v>
      </c>
    </row>
    <row r="245" spans="6:13">
      <c r="F245" s="19">
        <f ca="1">COUNTIF($G$2:$G245,G245)</f>
        <v>172</v>
      </c>
      <c r="G245" s="19" t="str">
        <f ca="1" t="shared" si="66"/>
        <v>完毕</v>
      </c>
      <c r="H245" s="20" t="e">
        <f ca="1" t="shared" si="58"/>
        <v>#REF!</v>
      </c>
      <c r="I245" s="18" t="e">
        <f ca="1" t="shared" si="59"/>
        <v>#REF!</v>
      </c>
      <c r="J245" s="18" t="e">
        <f ca="1" t="shared" si="60"/>
        <v>#REF!</v>
      </c>
      <c r="K245" s="18" t="e">
        <f ca="1" t="shared" si="61"/>
        <v>#REF!</v>
      </c>
      <c r="L245" s="18" t="e">
        <f ca="1" t="shared" si="62"/>
        <v>#REF!</v>
      </c>
      <c r="M245" s="18" t="e">
        <f ca="1" t="shared" si="63"/>
        <v>#REF!</v>
      </c>
    </row>
    <row r="246" spans="6:13">
      <c r="F246" s="19">
        <f ca="1">COUNTIF($G$2:$G246,G246)</f>
        <v>173</v>
      </c>
      <c r="G246" s="19" t="str">
        <f ca="1" t="shared" si="66"/>
        <v>完毕</v>
      </c>
      <c r="H246" s="20" t="e">
        <f ca="1" t="shared" si="58"/>
        <v>#REF!</v>
      </c>
      <c r="I246" s="18" t="e">
        <f ca="1" t="shared" si="59"/>
        <v>#REF!</v>
      </c>
      <c r="J246" s="18" t="e">
        <f ca="1" t="shared" si="60"/>
        <v>#REF!</v>
      </c>
      <c r="K246" s="18" t="e">
        <f ca="1" t="shared" si="61"/>
        <v>#REF!</v>
      </c>
      <c r="L246" s="18" t="e">
        <f ca="1" t="shared" si="62"/>
        <v>#REF!</v>
      </c>
      <c r="M246" s="18" t="e">
        <f ca="1" t="shared" si="63"/>
        <v>#REF!</v>
      </c>
    </row>
    <row r="247" spans="6:13">
      <c r="F247" s="19">
        <f ca="1">COUNTIF($G$2:$G247,G247)</f>
        <v>174</v>
      </c>
      <c r="G247" s="19" t="str">
        <f ca="1" t="shared" ref="G247:G256" si="67">VLOOKUP(ROW(),$B$2:$D$14,2,1)</f>
        <v>完毕</v>
      </c>
      <c r="H247" s="20" t="e">
        <f ca="1" t="shared" si="58"/>
        <v>#REF!</v>
      </c>
      <c r="I247" s="18" t="e">
        <f ca="1" t="shared" si="59"/>
        <v>#REF!</v>
      </c>
      <c r="J247" s="18" t="e">
        <f ca="1" t="shared" si="60"/>
        <v>#REF!</v>
      </c>
      <c r="K247" s="18" t="e">
        <f ca="1" t="shared" si="61"/>
        <v>#REF!</v>
      </c>
      <c r="L247" s="18" t="e">
        <f ca="1" t="shared" si="62"/>
        <v>#REF!</v>
      </c>
      <c r="M247" s="18" t="e">
        <f ca="1" t="shared" si="63"/>
        <v>#REF!</v>
      </c>
    </row>
    <row r="248" spans="6:13">
      <c r="F248" s="19">
        <f ca="1">COUNTIF($G$2:$G248,G248)</f>
        <v>175</v>
      </c>
      <c r="G248" s="19" t="str">
        <f ca="1" t="shared" si="67"/>
        <v>完毕</v>
      </c>
      <c r="H248" s="20" t="e">
        <f ca="1" t="shared" si="58"/>
        <v>#REF!</v>
      </c>
      <c r="I248" s="18" t="e">
        <f ca="1" t="shared" si="59"/>
        <v>#REF!</v>
      </c>
      <c r="J248" s="18" t="e">
        <f ca="1" t="shared" si="60"/>
        <v>#REF!</v>
      </c>
      <c r="K248" s="18" t="e">
        <f ca="1" t="shared" si="61"/>
        <v>#REF!</v>
      </c>
      <c r="L248" s="18" t="e">
        <f ca="1" t="shared" si="62"/>
        <v>#REF!</v>
      </c>
      <c r="M248" s="18" t="e">
        <f ca="1" t="shared" si="63"/>
        <v>#REF!</v>
      </c>
    </row>
    <row r="249" spans="6:13">
      <c r="F249" s="19">
        <f ca="1">COUNTIF($G$2:$G249,G249)</f>
        <v>176</v>
      </c>
      <c r="G249" s="19" t="str">
        <f ca="1" t="shared" si="67"/>
        <v>完毕</v>
      </c>
      <c r="H249" s="20" t="e">
        <f ca="1" t="shared" si="58"/>
        <v>#REF!</v>
      </c>
      <c r="I249" s="18" t="e">
        <f ca="1" t="shared" si="59"/>
        <v>#REF!</v>
      </c>
      <c r="J249" s="18" t="e">
        <f ca="1" t="shared" si="60"/>
        <v>#REF!</v>
      </c>
      <c r="K249" s="18" t="e">
        <f ca="1" t="shared" si="61"/>
        <v>#REF!</v>
      </c>
      <c r="L249" s="18" t="e">
        <f ca="1" t="shared" si="62"/>
        <v>#REF!</v>
      </c>
      <c r="M249" s="18" t="e">
        <f ca="1" t="shared" si="63"/>
        <v>#REF!</v>
      </c>
    </row>
    <row r="250" spans="6:13">
      <c r="F250" s="19">
        <f ca="1">COUNTIF($G$2:$G250,G250)</f>
        <v>177</v>
      </c>
      <c r="G250" s="19" t="str">
        <f ca="1" t="shared" si="67"/>
        <v>完毕</v>
      </c>
      <c r="H250" s="20" t="e">
        <f ca="1" t="shared" si="58"/>
        <v>#REF!</v>
      </c>
      <c r="I250" s="18" t="e">
        <f ca="1" t="shared" si="59"/>
        <v>#REF!</v>
      </c>
      <c r="J250" s="18" t="e">
        <f ca="1" t="shared" si="60"/>
        <v>#REF!</v>
      </c>
      <c r="K250" s="18" t="e">
        <f ca="1" t="shared" si="61"/>
        <v>#REF!</v>
      </c>
      <c r="L250" s="18" t="e">
        <f ca="1" t="shared" si="62"/>
        <v>#REF!</v>
      </c>
      <c r="M250" s="18" t="e">
        <f ca="1" t="shared" si="63"/>
        <v>#REF!</v>
      </c>
    </row>
    <row r="251" spans="6:13">
      <c r="F251" s="19">
        <f ca="1">COUNTIF($G$2:$G251,G251)</f>
        <v>178</v>
      </c>
      <c r="G251" s="19" t="str">
        <f ca="1" t="shared" si="67"/>
        <v>完毕</v>
      </c>
      <c r="H251" s="20" t="e">
        <f ca="1" t="shared" si="58"/>
        <v>#REF!</v>
      </c>
      <c r="I251" s="18" t="e">
        <f ca="1" t="shared" si="59"/>
        <v>#REF!</v>
      </c>
      <c r="J251" s="18" t="e">
        <f ca="1" t="shared" si="60"/>
        <v>#REF!</v>
      </c>
      <c r="K251" s="18" t="e">
        <f ca="1" t="shared" si="61"/>
        <v>#REF!</v>
      </c>
      <c r="L251" s="18" t="e">
        <f ca="1" t="shared" si="62"/>
        <v>#REF!</v>
      </c>
      <c r="M251" s="18" t="e">
        <f ca="1" t="shared" si="63"/>
        <v>#REF!</v>
      </c>
    </row>
    <row r="252" spans="6:13">
      <c r="F252" s="19">
        <f ca="1">COUNTIF($G$2:$G252,G252)</f>
        <v>179</v>
      </c>
      <c r="G252" s="19" t="str">
        <f ca="1" t="shared" si="67"/>
        <v>完毕</v>
      </c>
      <c r="H252" s="20" t="e">
        <f ca="1" t="shared" si="58"/>
        <v>#REF!</v>
      </c>
      <c r="I252" s="18" t="e">
        <f ca="1" t="shared" si="59"/>
        <v>#REF!</v>
      </c>
      <c r="J252" s="18" t="e">
        <f ca="1" t="shared" si="60"/>
        <v>#REF!</v>
      </c>
      <c r="K252" s="18" t="e">
        <f ca="1" t="shared" si="61"/>
        <v>#REF!</v>
      </c>
      <c r="L252" s="18" t="e">
        <f ca="1" t="shared" si="62"/>
        <v>#REF!</v>
      </c>
      <c r="M252" s="18" t="e">
        <f ca="1" t="shared" si="63"/>
        <v>#REF!</v>
      </c>
    </row>
    <row r="253" spans="6:13">
      <c r="F253" s="19">
        <f ca="1">COUNTIF($G$2:$G253,G253)</f>
        <v>180</v>
      </c>
      <c r="G253" s="19" t="str">
        <f ca="1" t="shared" si="67"/>
        <v>完毕</v>
      </c>
      <c r="H253" s="20" t="e">
        <f ca="1" t="shared" si="58"/>
        <v>#REF!</v>
      </c>
      <c r="I253" s="18" t="e">
        <f ca="1" t="shared" si="59"/>
        <v>#REF!</v>
      </c>
      <c r="J253" s="18" t="e">
        <f ca="1" t="shared" si="60"/>
        <v>#REF!</v>
      </c>
      <c r="K253" s="18" t="e">
        <f ca="1" t="shared" si="61"/>
        <v>#REF!</v>
      </c>
      <c r="L253" s="18" t="e">
        <f ca="1" t="shared" si="62"/>
        <v>#REF!</v>
      </c>
      <c r="M253" s="18" t="e">
        <f ca="1" t="shared" si="63"/>
        <v>#REF!</v>
      </c>
    </row>
    <row r="254" spans="6:13">
      <c r="F254" s="19">
        <f ca="1">COUNTIF($G$2:$G254,G254)</f>
        <v>181</v>
      </c>
      <c r="G254" s="19" t="str">
        <f ca="1" t="shared" si="67"/>
        <v>完毕</v>
      </c>
      <c r="H254" s="20" t="e">
        <f ca="1" t="shared" si="58"/>
        <v>#REF!</v>
      </c>
      <c r="I254" s="18" t="e">
        <f ca="1" t="shared" si="59"/>
        <v>#REF!</v>
      </c>
      <c r="J254" s="18" t="e">
        <f ca="1" t="shared" si="60"/>
        <v>#REF!</v>
      </c>
      <c r="K254" s="18" t="e">
        <f ca="1" t="shared" si="61"/>
        <v>#REF!</v>
      </c>
      <c r="L254" s="18" t="e">
        <f ca="1" t="shared" si="62"/>
        <v>#REF!</v>
      </c>
      <c r="M254" s="18" t="e">
        <f ca="1" t="shared" si="63"/>
        <v>#REF!</v>
      </c>
    </row>
    <row r="255" spans="6:13">
      <c r="F255" s="19">
        <f ca="1">COUNTIF($G$2:$G255,G255)</f>
        <v>182</v>
      </c>
      <c r="G255" s="19" t="str">
        <f ca="1" t="shared" si="67"/>
        <v>完毕</v>
      </c>
      <c r="H255" s="20" t="e">
        <f ca="1" t="shared" si="58"/>
        <v>#REF!</v>
      </c>
      <c r="I255" s="18" t="e">
        <f ca="1" t="shared" si="59"/>
        <v>#REF!</v>
      </c>
      <c r="J255" s="18" t="e">
        <f ca="1" t="shared" si="60"/>
        <v>#REF!</v>
      </c>
      <c r="K255" s="18" t="e">
        <f ca="1" t="shared" si="61"/>
        <v>#REF!</v>
      </c>
      <c r="L255" s="18" t="e">
        <f ca="1" t="shared" si="62"/>
        <v>#REF!</v>
      </c>
      <c r="M255" s="18" t="e">
        <f ca="1" t="shared" si="63"/>
        <v>#REF!</v>
      </c>
    </row>
    <row r="256" spans="6:13">
      <c r="F256" s="19">
        <f ca="1">COUNTIF($G$2:$G256,G256)</f>
        <v>183</v>
      </c>
      <c r="G256" s="19" t="str">
        <f ca="1" t="shared" si="67"/>
        <v>完毕</v>
      </c>
      <c r="H256" s="20" t="e">
        <f ca="1" t="shared" si="58"/>
        <v>#REF!</v>
      </c>
      <c r="I256" s="18" t="e">
        <f ca="1" t="shared" si="59"/>
        <v>#REF!</v>
      </c>
      <c r="J256" s="18" t="e">
        <f ca="1" t="shared" si="60"/>
        <v>#REF!</v>
      </c>
      <c r="K256" s="18" t="e">
        <f ca="1" t="shared" si="61"/>
        <v>#REF!</v>
      </c>
      <c r="L256" s="18" t="e">
        <f ca="1" t="shared" si="62"/>
        <v>#REF!</v>
      </c>
      <c r="M256" s="18" t="e">
        <f ca="1" t="shared" si="63"/>
        <v>#REF!</v>
      </c>
    </row>
    <row r="257" spans="6:13">
      <c r="F257" s="19">
        <f ca="1">COUNTIF($G$2:$G257,G257)</f>
        <v>184</v>
      </c>
      <c r="G257" s="19" t="str">
        <f ca="1" t="shared" ref="G257:G266" si="68">VLOOKUP(ROW(),$B$2:$D$14,2,1)</f>
        <v>完毕</v>
      </c>
      <c r="H257" s="20" t="e">
        <f ca="1" t="shared" si="58"/>
        <v>#REF!</v>
      </c>
      <c r="I257" s="18" t="e">
        <f ca="1" t="shared" si="59"/>
        <v>#REF!</v>
      </c>
      <c r="J257" s="18" t="e">
        <f ca="1" t="shared" si="60"/>
        <v>#REF!</v>
      </c>
      <c r="K257" s="18" t="e">
        <f ca="1" t="shared" si="61"/>
        <v>#REF!</v>
      </c>
      <c r="L257" s="18" t="e">
        <f ca="1" t="shared" si="62"/>
        <v>#REF!</v>
      </c>
      <c r="M257" s="18" t="e">
        <f ca="1" t="shared" si="63"/>
        <v>#REF!</v>
      </c>
    </row>
    <row r="258" spans="6:13">
      <c r="F258" s="19">
        <f ca="1">COUNTIF($G$2:$G258,G258)</f>
        <v>185</v>
      </c>
      <c r="G258" s="19" t="str">
        <f ca="1" t="shared" si="68"/>
        <v>完毕</v>
      </c>
      <c r="H258" s="20" t="e">
        <f ca="1" t="shared" si="58"/>
        <v>#REF!</v>
      </c>
      <c r="I258" s="18" t="e">
        <f ca="1" t="shared" si="59"/>
        <v>#REF!</v>
      </c>
      <c r="J258" s="18" t="e">
        <f ca="1" t="shared" si="60"/>
        <v>#REF!</v>
      </c>
      <c r="K258" s="18" t="e">
        <f ca="1" t="shared" si="61"/>
        <v>#REF!</v>
      </c>
      <c r="L258" s="18" t="e">
        <f ca="1" t="shared" si="62"/>
        <v>#REF!</v>
      </c>
      <c r="M258" s="18" t="e">
        <f ca="1" t="shared" si="63"/>
        <v>#REF!</v>
      </c>
    </row>
    <row r="259" spans="6:13">
      <c r="F259" s="19">
        <f ca="1">COUNTIF($G$2:$G259,G259)</f>
        <v>186</v>
      </c>
      <c r="G259" s="19" t="str">
        <f ca="1" t="shared" si="68"/>
        <v>完毕</v>
      </c>
      <c r="H259" s="20" t="e">
        <f ca="1" t="shared" si="58"/>
        <v>#REF!</v>
      </c>
      <c r="I259" s="18" t="e">
        <f ca="1" t="shared" si="59"/>
        <v>#REF!</v>
      </c>
      <c r="J259" s="18" t="e">
        <f ca="1" t="shared" si="60"/>
        <v>#REF!</v>
      </c>
      <c r="K259" s="18" t="e">
        <f ca="1" t="shared" si="61"/>
        <v>#REF!</v>
      </c>
      <c r="L259" s="18" t="e">
        <f ca="1" t="shared" si="62"/>
        <v>#REF!</v>
      </c>
      <c r="M259" s="18" t="e">
        <f ca="1" t="shared" si="63"/>
        <v>#REF!</v>
      </c>
    </row>
    <row r="260" spans="6:13">
      <c r="F260" s="19">
        <f ca="1">COUNTIF($G$2:$G260,G260)</f>
        <v>187</v>
      </c>
      <c r="G260" s="19" t="str">
        <f ca="1" t="shared" si="68"/>
        <v>完毕</v>
      </c>
      <c r="H260" s="20" t="e">
        <f ca="1" t="shared" si="58"/>
        <v>#REF!</v>
      </c>
      <c r="I260" s="18" t="e">
        <f ca="1" t="shared" si="59"/>
        <v>#REF!</v>
      </c>
      <c r="J260" s="18" t="e">
        <f ca="1" t="shared" si="60"/>
        <v>#REF!</v>
      </c>
      <c r="K260" s="18" t="e">
        <f ca="1" t="shared" si="61"/>
        <v>#REF!</v>
      </c>
      <c r="L260" s="18" t="e">
        <f ca="1" t="shared" si="62"/>
        <v>#REF!</v>
      </c>
      <c r="M260" s="18" t="e">
        <f ca="1" t="shared" si="63"/>
        <v>#REF!</v>
      </c>
    </row>
    <row r="261" spans="6:13">
      <c r="F261" s="19">
        <f ca="1">COUNTIF($G$2:$G261,G261)</f>
        <v>188</v>
      </c>
      <c r="G261" s="19" t="str">
        <f ca="1" t="shared" si="68"/>
        <v>完毕</v>
      </c>
      <c r="H261" s="20" t="e">
        <f ca="1" t="shared" si="58"/>
        <v>#REF!</v>
      </c>
      <c r="I261" s="18" t="e">
        <f ca="1" t="shared" si="59"/>
        <v>#REF!</v>
      </c>
      <c r="J261" s="18" t="e">
        <f ca="1" t="shared" si="60"/>
        <v>#REF!</v>
      </c>
      <c r="K261" s="18" t="e">
        <f ca="1" t="shared" si="61"/>
        <v>#REF!</v>
      </c>
      <c r="L261" s="18" t="e">
        <f ca="1" t="shared" si="62"/>
        <v>#REF!</v>
      </c>
      <c r="M261" s="18" t="e">
        <f ca="1" t="shared" si="63"/>
        <v>#REF!</v>
      </c>
    </row>
    <row r="262" spans="6:13">
      <c r="F262" s="19">
        <f ca="1">COUNTIF($G$2:$G262,G262)</f>
        <v>189</v>
      </c>
      <c r="G262" s="19" t="str">
        <f ca="1" t="shared" si="68"/>
        <v>完毕</v>
      </c>
      <c r="H262" s="20" t="e">
        <f ca="1" t="shared" si="58"/>
        <v>#REF!</v>
      </c>
      <c r="I262" s="18" t="e">
        <f ca="1" t="shared" si="59"/>
        <v>#REF!</v>
      </c>
      <c r="J262" s="18" t="e">
        <f ca="1" t="shared" si="60"/>
        <v>#REF!</v>
      </c>
      <c r="K262" s="18" t="e">
        <f ca="1" t="shared" si="61"/>
        <v>#REF!</v>
      </c>
      <c r="L262" s="18" t="e">
        <f ca="1" t="shared" si="62"/>
        <v>#REF!</v>
      </c>
      <c r="M262" s="18" t="e">
        <f ca="1" t="shared" si="63"/>
        <v>#REF!</v>
      </c>
    </row>
    <row r="263" spans="6:13">
      <c r="F263" s="19">
        <f ca="1">COUNTIF($G$2:$G263,G263)</f>
        <v>190</v>
      </c>
      <c r="G263" s="19" t="str">
        <f ca="1" t="shared" si="68"/>
        <v>完毕</v>
      </c>
      <c r="H263" s="20" t="e">
        <f ca="1" t="shared" si="58"/>
        <v>#REF!</v>
      </c>
      <c r="I263" s="18" t="e">
        <f ca="1" t="shared" si="59"/>
        <v>#REF!</v>
      </c>
      <c r="J263" s="18" t="e">
        <f ca="1" t="shared" si="60"/>
        <v>#REF!</v>
      </c>
      <c r="K263" s="18" t="e">
        <f ca="1" t="shared" si="61"/>
        <v>#REF!</v>
      </c>
      <c r="L263" s="18" t="e">
        <f ca="1" t="shared" si="62"/>
        <v>#REF!</v>
      </c>
      <c r="M263" s="18" t="e">
        <f ca="1" t="shared" si="63"/>
        <v>#REF!</v>
      </c>
    </row>
    <row r="264" spans="6:13">
      <c r="F264" s="19">
        <f ca="1">COUNTIF($G$2:$G264,G264)</f>
        <v>191</v>
      </c>
      <c r="G264" s="19" t="str">
        <f ca="1" t="shared" si="68"/>
        <v>完毕</v>
      </c>
      <c r="H264" s="20" t="e">
        <f ca="1" t="shared" si="58"/>
        <v>#REF!</v>
      </c>
      <c r="I264" s="18" t="e">
        <f ca="1" t="shared" si="59"/>
        <v>#REF!</v>
      </c>
      <c r="J264" s="18" t="e">
        <f ca="1" t="shared" si="60"/>
        <v>#REF!</v>
      </c>
      <c r="K264" s="18" t="e">
        <f ca="1" t="shared" si="61"/>
        <v>#REF!</v>
      </c>
      <c r="L264" s="18" t="e">
        <f ca="1" t="shared" si="62"/>
        <v>#REF!</v>
      </c>
      <c r="M264" s="18" t="e">
        <f ca="1" t="shared" si="63"/>
        <v>#REF!</v>
      </c>
    </row>
    <row r="265" spans="6:13">
      <c r="F265" s="19">
        <f ca="1">COUNTIF($G$2:$G265,G265)</f>
        <v>192</v>
      </c>
      <c r="G265" s="19" t="str">
        <f ca="1" t="shared" si="68"/>
        <v>完毕</v>
      </c>
      <c r="H265" s="20" t="e">
        <f ca="1" t="shared" si="58"/>
        <v>#REF!</v>
      </c>
      <c r="I265" s="18" t="e">
        <f ca="1" t="shared" si="59"/>
        <v>#REF!</v>
      </c>
      <c r="J265" s="18" t="e">
        <f ca="1" t="shared" si="60"/>
        <v>#REF!</v>
      </c>
      <c r="K265" s="18" t="e">
        <f ca="1" t="shared" si="61"/>
        <v>#REF!</v>
      </c>
      <c r="L265" s="18" t="e">
        <f ca="1" t="shared" si="62"/>
        <v>#REF!</v>
      </c>
      <c r="M265" s="18" t="e">
        <f ca="1" t="shared" si="63"/>
        <v>#REF!</v>
      </c>
    </row>
    <row r="266" spans="6:13">
      <c r="F266" s="19">
        <f ca="1">COUNTIF($G$2:$G266,G266)</f>
        <v>193</v>
      </c>
      <c r="G266" s="19" t="str">
        <f ca="1" t="shared" si="68"/>
        <v>完毕</v>
      </c>
      <c r="H266" s="20" t="e">
        <f ca="1" t="shared" si="58"/>
        <v>#REF!</v>
      </c>
      <c r="I266" s="18" t="e">
        <f ca="1" t="shared" si="59"/>
        <v>#REF!</v>
      </c>
      <c r="J266" s="18" t="e">
        <f ca="1" t="shared" si="60"/>
        <v>#REF!</v>
      </c>
      <c r="K266" s="18" t="e">
        <f ca="1" t="shared" si="61"/>
        <v>#REF!</v>
      </c>
      <c r="L266" s="18" t="e">
        <f ca="1" t="shared" si="62"/>
        <v>#REF!</v>
      </c>
      <c r="M266" s="18" t="e">
        <f ca="1" t="shared" si="63"/>
        <v>#REF!</v>
      </c>
    </row>
    <row r="267" spans="6:13">
      <c r="F267" s="19">
        <f ca="1">COUNTIF($G$2:$G267,G267)</f>
        <v>194</v>
      </c>
      <c r="G267" s="19" t="str">
        <f ca="1" t="shared" ref="G267:G276" si="69">VLOOKUP(ROW(),$B$2:$D$14,2,1)</f>
        <v>完毕</v>
      </c>
      <c r="H267" s="20" t="e">
        <f ca="1" t="shared" si="58"/>
        <v>#REF!</v>
      </c>
      <c r="I267" s="18" t="e">
        <f ca="1" t="shared" si="59"/>
        <v>#REF!</v>
      </c>
      <c r="J267" s="18" t="e">
        <f ca="1" t="shared" si="60"/>
        <v>#REF!</v>
      </c>
      <c r="K267" s="18" t="e">
        <f ca="1" t="shared" si="61"/>
        <v>#REF!</v>
      </c>
      <c r="L267" s="18" t="e">
        <f ca="1" t="shared" si="62"/>
        <v>#REF!</v>
      </c>
      <c r="M267" s="18" t="e">
        <f ca="1" t="shared" si="63"/>
        <v>#REF!</v>
      </c>
    </row>
    <row r="268" spans="6:13">
      <c r="F268" s="19">
        <f ca="1">COUNTIF($G$2:$G268,G268)</f>
        <v>195</v>
      </c>
      <c r="G268" s="19" t="str">
        <f ca="1" t="shared" si="69"/>
        <v>完毕</v>
      </c>
      <c r="H268" s="20" t="e">
        <f ca="1" t="shared" si="58"/>
        <v>#REF!</v>
      </c>
      <c r="I268" s="18" t="e">
        <f ca="1" t="shared" si="59"/>
        <v>#REF!</v>
      </c>
      <c r="J268" s="18" t="e">
        <f ca="1" t="shared" si="60"/>
        <v>#REF!</v>
      </c>
      <c r="K268" s="18" t="e">
        <f ca="1" t="shared" si="61"/>
        <v>#REF!</v>
      </c>
      <c r="L268" s="18" t="e">
        <f ca="1" t="shared" si="62"/>
        <v>#REF!</v>
      </c>
      <c r="M268" s="18" t="e">
        <f ca="1" t="shared" si="63"/>
        <v>#REF!</v>
      </c>
    </row>
    <row r="269" spans="6:13">
      <c r="F269" s="19">
        <f ca="1">COUNTIF($G$2:$G269,G269)</f>
        <v>196</v>
      </c>
      <c r="G269" s="19" t="str">
        <f ca="1" t="shared" si="69"/>
        <v>完毕</v>
      </c>
      <c r="H269" s="20" t="e">
        <f ca="1" t="shared" si="58"/>
        <v>#REF!</v>
      </c>
      <c r="I269" s="18" t="e">
        <f ca="1" t="shared" si="59"/>
        <v>#REF!</v>
      </c>
      <c r="J269" s="18" t="e">
        <f ca="1" t="shared" si="60"/>
        <v>#REF!</v>
      </c>
      <c r="K269" s="18" t="e">
        <f ca="1" t="shared" si="61"/>
        <v>#REF!</v>
      </c>
      <c r="L269" s="18" t="e">
        <f ca="1" t="shared" si="62"/>
        <v>#REF!</v>
      </c>
      <c r="M269" s="18" t="e">
        <f ca="1" t="shared" si="63"/>
        <v>#REF!</v>
      </c>
    </row>
    <row r="270" spans="6:13">
      <c r="F270" s="19">
        <f ca="1">COUNTIF($G$2:$G270,G270)</f>
        <v>197</v>
      </c>
      <c r="G270" s="19" t="str">
        <f ca="1" t="shared" si="69"/>
        <v>完毕</v>
      </c>
      <c r="H270" s="20" t="e">
        <f ca="1" t="shared" si="58"/>
        <v>#REF!</v>
      </c>
      <c r="I270" s="18" t="e">
        <f ca="1" t="shared" si="59"/>
        <v>#REF!</v>
      </c>
      <c r="J270" s="18" t="e">
        <f ca="1" t="shared" si="60"/>
        <v>#REF!</v>
      </c>
      <c r="K270" s="18" t="e">
        <f ca="1" t="shared" si="61"/>
        <v>#REF!</v>
      </c>
      <c r="L270" s="18" t="e">
        <f ca="1" t="shared" si="62"/>
        <v>#REF!</v>
      </c>
      <c r="M270" s="18" t="e">
        <f ca="1" t="shared" si="63"/>
        <v>#REF!</v>
      </c>
    </row>
    <row r="271" spans="6:13">
      <c r="F271" s="19">
        <f ca="1">COUNTIF($G$2:$G271,G271)</f>
        <v>198</v>
      </c>
      <c r="G271" s="19" t="str">
        <f ca="1" t="shared" si="69"/>
        <v>完毕</v>
      </c>
      <c r="H271" s="20" t="e">
        <f ca="1" t="shared" si="58"/>
        <v>#REF!</v>
      </c>
      <c r="I271" s="18" t="e">
        <f ca="1" t="shared" si="59"/>
        <v>#REF!</v>
      </c>
      <c r="J271" s="18" t="e">
        <f ca="1" t="shared" si="60"/>
        <v>#REF!</v>
      </c>
      <c r="K271" s="18" t="e">
        <f ca="1" t="shared" si="61"/>
        <v>#REF!</v>
      </c>
      <c r="L271" s="18" t="e">
        <f ca="1" t="shared" si="62"/>
        <v>#REF!</v>
      </c>
      <c r="M271" s="18" t="e">
        <f ca="1" t="shared" si="63"/>
        <v>#REF!</v>
      </c>
    </row>
    <row r="272" spans="6:13">
      <c r="F272" s="19">
        <f ca="1">COUNTIF($G$2:$G272,G272)</f>
        <v>199</v>
      </c>
      <c r="G272" s="19" t="str">
        <f ca="1" t="shared" si="69"/>
        <v>完毕</v>
      </c>
      <c r="H272" s="20" t="e">
        <f ca="1" t="shared" si="58"/>
        <v>#REF!</v>
      </c>
      <c r="I272" s="18" t="e">
        <f ca="1" t="shared" si="59"/>
        <v>#REF!</v>
      </c>
      <c r="J272" s="18" t="e">
        <f ca="1" t="shared" si="60"/>
        <v>#REF!</v>
      </c>
      <c r="K272" s="18" t="e">
        <f ca="1" t="shared" si="61"/>
        <v>#REF!</v>
      </c>
      <c r="L272" s="18" t="e">
        <f ca="1" t="shared" si="62"/>
        <v>#REF!</v>
      </c>
      <c r="M272" s="18" t="e">
        <f ca="1" t="shared" si="63"/>
        <v>#REF!</v>
      </c>
    </row>
    <row r="273" spans="6:13">
      <c r="F273" s="19">
        <f ca="1">COUNTIF($G$2:$G273,G273)</f>
        <v>200</v>
      </c>
      <c r="G273" s="19" t="str">
        <f ca="1" t="shared" si="69"/>
        <v>完毕</v>
      </c>
      <c r="H273" s="20" t="e">
        <f ca="1" t="shared" si="58"/>
        <v>#REF!</v>
      </c>
      <c r="I273" s="18" t="e">
        <f ca="1" t="shared" si="59"/>
        <v>#REF!</v>
      </c>
      <c r="J273" s="18" t="e">
        <f ca="1" t="shared" si="60"/>
        <v>#REF!</v>
      </c>
      <c r="K273" s="18" t="e">
        <f ca="1" t="shared" si="61"/>
        <v>#REF!</v>
      </c>
      <c r="L273" s="18" t="e">
        <f ca="1" t="shared" si="62"/>
        <v>#REF!</v>
      </c>
      <c r="M273" s="18" t="e">
        <f ca="1" t="shared" si="63"/>
        <v>#REF!</v>
      </c>
    </row>
    <row r="274" spans="6:13">
      <c r="F274" s="19">
        <f ca="1">COUNTIF($G$2:$G274,G274)</f>
        <v>201</v>
      </c>
      <c r="G274" s="19" t="str">
        <f ca="1" t="shared" si="69"/>
        <v>完毕</v>
      </c>
      <c r="H274" s="20" t="e">
        <f ca="1" t="shared" si="58"/>
        <v>#REF!</v>
      </c>
      <c r="I274" s="18" t="e">
        <f ca="1" t="shared" si="59"/>
        <v>#REF!</v>
      </c>
      <c r="J274" s="18" t="e">
        <f ca="1" t="shared" si="60"/>
        <v>#REF!</v>
      </c>
      <c r="K274" s="18" t="e">
        <f ca="1" t="shared" si="61"/>
        <v>#REF!</v>
      </c>
      <c r="L274" s="18" t="e">
        <f ca="1" t="shared" si="62"/>
        <v>#REF!</v>
      </c>
      <c r="M274" s="18" t="e">
        <f ca="1" t="shared" si="63"/>
        <v>#REF!</v>
      </c>
    </row>
    <row r="275" spans="6:13">
      <c r="F275" s="19">
        <f ca="1">COUNTIF($G$2:$G275,G275)</f>
        <v>202</v>
      </c>
      <c r="G275" s="19" t="str">
        <f ca="1" t="shared" si="69"/>
        <v>完毕</v>
      </c>
      <c r="H275" s="20" t="e">
        <f ca="1" t="shared" si="58"/>
        <v>#REF!</v>
      </c>
      <c r="I275" s="18" t="e">
        <f ca="1" t="shared" si="59"/>
        <v>#REF!</v>
      </c>
      <c r="J275" s="18" t="e">
        <f ca="1" t="shared" si="60"/>
        <v>#REF!</v>
      </c>
      <c r="K275" s="18" t="e">
        <f ca="1" t="shared" si="61"/>
        <v>#REF!</v>
      </c>
      <c r="L275" s="18" t="e">
        <f ca="1" t="shared" si="62"/>
        <v>#REF!</v>
      </c>
      <c r="M275" s="18" t="e">
        <f ca="1" t="shared" si="63"/>
        <v>#REF!</v>
      </c>
    </row>
    <row r="276" spans="6:13">
      <c r="F276" s="19">
        <f ca="1">COUNTIF($G$2:$G276,G276)</f>
        <v>203</v>
      </c>
      <c r="G276" s="19" t="str">
        <f ca="1" t="shared" si="69"/>
        <v>完毕</v>
      </c>
      <c r="H276" s="20" t="e">
        <f ca="1" t="shared" si="58"/>
        <v>#REF!</v>
      </c>
      <c r="I276" s="18" t="e">
        <f ca="1" t="shared" si="59"/>
        <v>#REF!</v>
      </c>
      <c r="J276" s="18" t="e">
        <f ca="1" t="shared" si="60"/>
        <v>#REF!</v>
      </c>
      <c r="K276" s="18" t="e">
        <f ca="1" t="shared" si="61"/>
        <v>#REF!</v>
      </c>
      <c r="L276" s="18" t="e">
        <f ca="1" t="shared" si="62"/>
        <v>#REF!</v>
      </c>
      <c r="M276" s="18" t="e">
        <f ca="1" t="shared" si="63"/>
        <v>#REF!</v>
      </c>
    </row>
    <row r="277" spans="6:13">
      <c r="F277" s="19">
        <f ca="1">COUNTIF($G$2:$G277,G277)</f>
        <v>204</v>
      </c>
      <c r="G277" s="19" t="str">
        <f ca="1" t="shared" ref="G277:G286" si="70">VLOOKUP(ROW(),$B$2:$D$14,2,1)</f>
        <v>完毕</v>
      </c>
      <c r="H277" s="20" t="e">
        <f ca="1" t="shared" si="58"/>
        <v>#REF!</v>
      </c>
      <c r="I277" s="18" t="e">
        <f ca="1" t="shared" si="59"/>
        <v>#REF!</v>
      </c>
      <c r="J277" s="18" t="e">
        <f ca="1" t="shared" si="60"/>
        <v>#REF!</v>
      </c>
      <c r="K277" s="18" t="e">
        <f ca="1" t="shared" si="61"/>
        <v>#REF!</v>
      </c>
      <c r="L277" s="18" t="e">
        <f ca="1" t="shared" si="62"/>
        <v>#REF!</v>
      </c>
      <c r="M277" s="18" t="e">
        <f ca="1" t="shared" si="63"/>
        <v>#REF!</v>
      </c>
    </row>
    <row r="278" spans="6:13">
      <c r="F278" s="19">
        <f ca="1">COUNTIF($G$2:$G278,G278)</f>
        <v>205</v>
      </c>
      <c r="G278" s="19" t="str">
        <f ca="1" t="shared" si="70"/>
        <v>完毕</v>
      </c>
      <c r="H278" s="20" t="e">
        <f ca="1" t="shared" si="58"/>
        <v>#REF!</v>
      </c>
      <c r="I278" s="18" t="e">
        <f ca="1" t="shared" si="59"/>
        <v>#REF!</v>
      </c>
      <c r="J278" s="18" t="e">
        <f ca="1" t="shared" si="60"/>
        <v>#REF!</v>
      </c>
      <c r="K278" s="18" t="e">
        <f ca="1" t="shared" si="61"/>
        <v>#REF!</v>
      </c>
      <c r="L278" s="18" t="e">
        <f ca="1" t="shared" si="62"/>
        <v>#REF!</v>
      </c>
      <c r="M278" s="18" t="e">
        <f ca="1" t="shared" si="63"/>
        <v>#REF!</v>
      </c>
    </row>
    <row r="279" spans="6:13">
      <c r="F279" s="19">
        <f ca="1">COUNTIF($G$2:$G279,G279)</f>
        <v>206</v>
      </c>
      <c r="G279" s="19" t="str">
        <f ca="1" t="shared" si="70"/>
        <v>完毕</v>
      </c>
      <c r="H279" s="20" t="e">
        <f ca="1" t="shared" ref="H279:H342" si="71">INDIRECT($G279&amp;"!d"&amp;$F279+11)</f>
        <v>#REF!</v>
      </c>
      <c r="I279" s="18" t="e">
        <f ca="1" t="shared" ref="I279:I342" si="72">INDIRECT($G279&amp;"!e"&amp;$F279+11)</f>
        <v>#REF!</v>
      </c>
      <c r="J279" s="18" t="e">
        <f ca="1" t="shared" ref="J279:J342" si="73">INDIRECT($G279&amp;"!f"&amp;$F279+11)</f>
        <v>#REF!</v>
      </c>
      <c r="K279" s="18" t="e">
        <f ca="1" t="shared" ref="K279:K342" si="74">INDIRECT($G279&amp;"!g"&amp;$F279+11)</f>
        <v>#REF!</v>
      </c>
      <c r="L279" s="18" t="e">
        <f ca="1" t="shared" ref="L279:L342" si="75">INDIRECT($G279&amp;"!h"&amp;$F279+11)</f>
        <v>#REF!</v>
      </c>
      <c r="M279" s="18" t="e">
        <f ca="1" t="shared" ref="M279:M342" si="76">INDIRECT($G279&amp;"!i"&amp;$F279+11)</f>
        <v>#REF!</v>
      </c>
    </row>
    <row r="280" spans="6:13">
      <c r="F280" s="19">
        <f ca="1">COUNTIF($G$2:$G280,G280)</f>
        <v>207</v>
      </c>
      <c r="G280" s="19" t="str">
        <f ca="1" t="shared" si="70"/>
        <v>完毕</v>
      </c>
      <c r="H280" s="20" t="e">
        <f ca="1" t="shared" si="71"/>
        <v>#REF!</v>
      </c>
      <c r="I280" s="18" t="e">
        <f ca="1" t="shared" si="72"/>
        <v>#REF!</v>
      </c>
      <c r="J280" s="18" t="e">
        <f ca="1" t="shared" si="73"/>
        <v>#REF!</v>
      </c>
      <c r="K280" s="18" t="e">
        <f ca="1" t="shared" si="74"/>
        <v>#REF!</v>
      </c>
      <c r="L280" s="18" t="e">
        <f ca="1" t="shared" si="75"/>
        <v>#REF!</v>
      </c>
      <c r="M280" s="18" t="e">
        <f ca="1" t="shared" si="76"/>
        <v>#REF!</v>
      </c>
    </row>
    <row r="281" spans="6:13">
      <c r="F281" s="19">
        <f ca="1">COUNTIF($G$2:$G281,G281)</f>
        <v>208</v>
      </c>
      <c r="G281" s="19" t="str">
        <f ca="1" t="shared" si="70"/>
        <v>完毕</v>
      </c>
      <c r="H281" s="20" t="e">
        <f ca="1" t="shared" si="71"/>
        <v>#REF!</v>
      </c>
      <c r="I281" s="18" t="e">
        <f ca="1" t="shared" si="72"/>
        <v>#REF!</v>
      </c>
      <c r="J281" s="18" t="e">
        <f ca="1" t="shared" si="73"/>
        <v>#REF!</v>
      </c>
      <c r="K281" s="18" t="e">
        <f ca="1" t="shared" si="74"/>
        <v>#REF!</v>
      </c>
      <c r="L281" s="18" t="e">
        <f ca="1" t="shared" si="75"/>
        <v>#REF!</v>
      </c>
      <c r="M281" s="18" t="e">
        <f ca="1" t="shared" si="76"/>
        <v>#REF!</v>
      </c>
    </row>
    <row r="282" spans="6:13">
      <c r="F282" s="19">
        <f ca="1">COUNTIF($G$2:$G282,G282)</f>
        <v>209</v>
      </c>
      <c r="G282" s="19" t="str">
        <f ca="1" t="shared" si="70"/>
        <v>完毕</v>
      </c>
      <c r="H282" s="20" t="e">
        <f ca="1" t="shared" si="71"/>
        <v>#REF!</v>
      </c>
      <c r="I282" s="18" t="e">
        <f ca="1" t="shared" si="72"/>
        <v>#REF!</v>
      </c>
      <c r="J282" s="18" t="e">
        <f ca="1" t="shared" si="73"/>
        <v>#REF!</v>
      </c>
      <c r="K282" s="18" t="e">
        <f ca="1" t="shared" si="74"/>
        <v>#REF!</v>
      </c>
      <c r="L282" s="18" t="e">
        <f ca="1" t="shared" si="75"/>
        <v>#REF!</v>
      </c>
      <c r="M282" s="18" t="e">
        <f ca="1" t="shared" si="76"/>
        <v>#REF!</v>
      </c>
    </row>
    <row r="283" spans="6:13">
      <c r="F283" s="19">
        <f ca="1">COUNTIF($G$2:$G283,G283)</f>
        <v>210</v>
      </c>
      <c r="G283" s="19" t="str">
        <f ca="1" t="shared" si="70"/>
        <v>完毕</v>
      </c>
      <c r="H283" s="20" t="e">
        <f ca="1" t="shared" si="71"/>
        <v>#REF!</v>
      </c>
      <c r="I283" s="18" t="e">
        <f ca="1" t="shared" si="72"/>
        <v>#REF!</v>
      </c>
      <c r="J283" s="18" t="e">
        <f ca="1" t="shared" si="73"/>
        <v>#REF!</v>
      </c>
      <c r="K283" s="18" t="e">
        <f ca="1" t="shared" si="74"/>
        <v>#REF!</v>
      </c>
      <c r="L283" s="18" t="e">
        <f ca="1" t="shared" si="75"/>
        <v>#REF!</v>
      </c>
      <c r="M283" s="18" t="e">
        <f ca="1" t="shared" si="76"/>
        <v>#REF!</v>
      </c>
    </row>
    <row r="284" spans="6:13">
      <c r="F284" s="19">
        <f ca="1">COUNTIF($G$2:$G284,G284)</f>
        <v>211</v>
      </c>
      <c r="G284" s="19" t="str">
        <f ca="1" t="shared" si="70"/>
        <v>完毕</v>
      </c>
      <c r="H284" s="20" t="e">
        <f ca="1" t="shared" si="71"/>
        <v>#REF!</v>
      </c>
      <c r="I284" s="18" t="e">
        <f ca="1" t="shared" si="72"/>
        <v>#REF!</v>
      </c>
      <c r="J284" s="18" t="e">
        <f ca="1" t="shared" si="73"/>
        <v>#REF!</v>
      </c>
      <c r="K284" s="18" t="e">
        <f ca="1" t="shared" si="74"/>
        <v>#REF!</v>
      </c>
      <c r="L284" s="18" t="e">
        <f ca="1" t="shared" si="75"/>
        <v>#REF!</v>
      </c>
      <c r="M284" s="18" t="e">
        <f ca="1" t="shared" si="76"/>
        <v>#REF!</v>
      </c>
    </row>
    <row r="285" spans="6:13">
      <c r="F285" s="19">
        <f ca="1">COUNTIF($G$2:$G285,G285)</f>
        <v>212</v>
      </c>
      <c r="G285" s="19" t="str">
        <f ca="1" t="shared" si="70"/>
        <v>完毕</v>
      </c>
      <c r="H285" s="20" t="e">
        <f ca="1" t="shared" si="71"/>
        <v>#REF!</v>
      </c>
      <c r="I285" s="18" t="e">
        <f ca="1" t="shared" si="72"/>
        <v>#REF!</v>
      </c>
      <c r="J285" s="18" t="e">
        <f ca="1" t="shared" si="73"/>
        <v>#REF!</v>
      </c>
      <c r="K285" s="18" t="e">
        <f ca="1" t="shared" si="74"/>
        <v>#REF!</v>
      </c>
      <c r="L285" s="18" t="e">
        <f ca="1" t="shared" si="75"/>
        <v>#REF!</v>
      </c>
      <c r="M285" s="18" t="e">
        <f ca="1" t="shared" si="76"/>
        <v>#REF!</v>
      </c>
    </row>
    <row r="286" spans="6:13">
      <c r="F286" s="19">
        <f ca="1">COUNTIF($G$2:$G286,G286)</f>
        <v>213</v>
      </c>
      <c r="G286" s="19" t="str">
        <f ca="1" t="shared" si="70"/>
        <v>完毕</v>
      </c>
      <c r="H286" s="20" t="e">
        <f ca="1" t="shared" si="71"/>
        <v>#REF!</v>
      </c>
      <c r="I286" s="18" t="e">
        <f ca="1" t="shared" si="72"/>
        <v>#REF!</v>
      </c>
      <c r="J286" s="18" t="e">
        <f ca="1" t="shared" si="73"/>
        <v>#REF!</v>
      </c>
      <c r="K286" s="18" t="e">
        <f ca="1" t="shared" si="74"/>
        <v>#REF!</v>
      </c>
      <c r="L286" s="18" t="e">
        <f ca="1" t="shared" si="75"/>
        <v>#REF!</v>
      </c>
      <c r="M286" s="18" t="e">
        <f ca="1" t="shared" si="76"/>
        <v>#REF!</v>
      </c>
    </row>
    <row r="287" spans="6:13">
      <c r="F287" s="19">
        <f ca="1">COUNTIF($G$2:$G287,G287)</f>
        <v>214</v>
      </c>
      <c r="G287" s="19" t="str">
        <f ca="1" t="shared" ref="G287:G296" si="77">VLOOKUP(ROW(),$B$2:$D$14,2,1)</f>
        <v>完毕</v>
      </c>
      <c r="H287" s="20" t="e">
        <f ca="1" t="shared" si="71"/>
        <v>#REF!</v>
      </c>
      <c r="I287" s="18" t="e">
        <f ca="1" t="shared" si="72"/>
        <v>#REF!</v>
      </c>
      <c r="J287" s="18" t="e">
        <f ca="1" t="shared" si="73"/>
        <v>#REF!</v>
      </c>
      <c r="K287" s="18" t="e">
        <f ca="1" t="shared" si="74"/>
        <v>#REF!</v>
      </c>
      <c r="L287" s="18" t="e">
        <f ca="1" t="shared" si="75"/>
        <v>#REF!</v>
      </c>
      <c r="M287" s="18" t="e">
        <f ca="1" t="shared" si="76"/>
        <v>#REF!</v>
      </c>
    </row>
    <row r="288" spans="6:13">
      <c r="F288" s="19">
        <f ca="1">COUNTIF($G$2:$G288,G288)</f>
        <v>215</v>
      </c>
      <c r="G288" s="19" t="str">
        <f ca="1" t="shared" si="77"/>
        <v>完毕</v>
      </c>
      <c r="H288" s="20" t="e">
        <f ca="1" t="shared" si="71"/>
        <v>#REF!</v>
      </c>
      <c r="I288" s="18" t="e">
        <f ca="1" t="shared" si="72"/>
        <v>#REF!</v>
      </c>
      <c r="J288" s="18" t="e">
        <f ca="1" t="shared" si="73"/>
        <v>#REF!</v>
      </c>
      <c r="K288" s="18" t="e">
        <f ca="1" t="shared" si="74"/>
        <v>#REF!</v>
      </c>
      <c r="L288" s="18" t="e">
        <f ca="1" t="shared" si="75"/>
        <v>#REF!</v>
      </c>
      <c r="M288" s="18" t="e">
        <f ca="1" t="shared" si="76"/>
        <v>#REF!</v>
      </c>
    </row>
    <row r="289" spans="6:13">
      <c r="F289" s="19">
        <f ca="1">COUNTIF($G$2:$G289,G289)</f>
        <v>216</v>
      </c>
      <c r="G289" s="19" t="str">
        <f ca="1" t="shared" si="77"/>
        <v>完毕</v>
      </c>
      <c r="H289" s="20" t="e">
        <f ca="1" t="shared" si="71"/>
        <v>#REF!</v>
      </c>
      <c r="I289" s="18" t="e">
        <f ca="1" t="shared" si="72"/>
        <v>#REF!</v>
      </c>
      <c r="J289" s="18" t="e">
        <f ca="1" t="shared" si="73"/>
        <v>#REF!</v>
      </c>
      <c r="K289" s="18" t="e">
        <f ca="1" t="shared" si="74"/>
        <v>#REF!</v>
      </c>
      <c r="L289" s="18" t="e">
        <f ca="1" t="shared" si="75"/>
        <v>#REF!</v>
      </c>
      <c r="M289" s="18" t="e">
        <f ca="1" t="shared" si="76"/>
        <v>#REF!</v>
      </c>
    </row>
    <row r="290" spans="6:13">
      <c r="F290" s="19">
        <f ca="1">COUNTIF($G$2:$G290,G290)</f>
        <v>217</v>
      </c>
      <c r="G290" s="19" t="str">
        <f ca="1" t="shared" si="77"/>
        <v>完毕</v>
      </c>
      <c r="H290" s="20" t="e">
        <f ca="1" t="shared" si="71"/>
        <v>#REF!</v>
      </c>
      <c r="I290" s="18" t="e">
        <f ca="1" t="shared" si="72"/>
        <v>#REF!</v>
      </c>
      <c r="J290" s="18" t="e">
        <f ca="1" t="shared" si="73"/>
        <v>#REF!</v>
      </c>
      <c r="K290" s="18" t="e">
        <f ca="1" t="shared" si="74"/>
        <v>#REF!</v>
      </c>
      <c r="L290" s="18" t="e">
        <f ca="1" t="shared" si="75"/>
        <v>#REF!</v>
      </c>
      <c r="M290" s="18" t="e">
        <f ca="1" t="shared" si="76"/>
        <v>#REF!</v>
      </c>
    </row>
    <row r="291" spans="6:13">
      <c r="F291" s="19">
        <f ca="1">COUNTIF($G$2:$G291,G291)</f>
        <v>218</v>
      </c>
      <c r="G291" s="19" t="str">
        <f ca="1" t="shared" si="77"/>
        <v>完毕</v>
      </c>
      <c r="H291" s="20" t="e">
        <f ca="1" t="shared" si="71"/>
        <v>#REF!</v>
      </c>
      <c r="I291" s="18" t="e">
        <f ca="1" t="shared" si="72"/>
        <v>#REF!</v>
      </c>
      <c r="J291" s="18" t="e">
        <f ca="1" t="shared" si="73"/>
        <v>#REF!</v>
      </c>
      <c r="K291" s="18" t="e">
        <f ca="1" t="shared" si="74"/>
        <v>#REF!</v>
      </c>
      <c r="L291" s="18" t="e">
        <f ca="1" t="shared" si="75"/>
        <v>#REF!</v>
      </c>
      <c r="M291" s="18" t="e">
        <f ca="1" t="shared" si="76"/>
        <v>#REF!</v>
      </c>
    </row>
    <row r="292" spans="6:13">
      <c r="F292" s="19">
        <f ca="1">COUNTIF($G$2:$G292,G292)</f>
        <v>219</v>
      </c>
      <c r="G292" s="19" t="str">
        <f ca="1" t="shared" si="77"/>
        <v>完毕</v>
      </c>
      <c r="H292" s="20" t="e">
        <f ca="1" t="shared" si="71"/>
        <v>#REF!</v>
      </c>
      <c r="I292" s="18" t="e">
        <f ca="1" t="shared" si="72"/>
        <v>#REF!</v>
      </c>
      <c r="J292" s="18" t="e">
        <f ca="1" t="shared" si="73"/>
        <v>#REF!</v>
      </c>
      <c r="K292" s="18" t="e">
        <f ca="1" t="shared" si="74"/>
        <v>#REF!</v>
      </c>
      <c r="L292" s="18" t="e">
        <f ca="1" t="shared" si="75"/>
        <v>#REF!</v>
      </c>
      <c r="M292" s="18" t="e">
        <f ca="1" t="shared" si="76"/>
        <v>#REF!</v>
      </c>
    </row>
    <row r="293" spans="6:13">
      <c r="F293" s="19">
        <f ca="1">COUNTIF($G$2:$G293,G293)</f>
        <v>220</v>
      </c>
      <c r="G293" s="19" t="str">
        <f ca="1" t="shared" si="77"/>
        <v>完毕</v>
      </c>
      <c r="H293" s="20" t="e">
        <f ca="1" t="shared" si="71"/>
        <v>#REF!</v>
      </c>
      <c r="I293" s="18" t="e">
        <f ca="1" t="shared" si="72"/>
        <v>#REF!</v>
      </c>
      <c r="J293" s="18" t="e">
        <f ca="1" t="shared" si="73"/>
        <v>#REF!</v>
      </c>
      <c r="K293" s="18" t="e">
        <f ca="1" t="shared" si="74"/>
        <v>#REF!</v>
      </c>
      <c r="L293" s="18" t="e">
        <f ca="1" t="shared" si="75"/>
        <v>#REF!</v>
      </c>
      <c r="M293" s="18" t="e">
        <f ca="1" t="shared" si="76"/>
        <v>#REF!</v>
      </c>
    </row>
    <row r="294" spans="6:13">
      <c r="F294" s="19">
        <f ca="1">COUNTIF($G$2:$G294,G294)</f>
        <v>221</v>
      </c>
      <c r="G294" s="19" t="str">
        <f ca="1" t="shared" si="77"/>
        <v>完毕</v>
      </c>
      <c r="H294" s="20" t="e">
        <f ca="1" t="shared" si="71"/>
        <v>#REF!</v>
      </c>
      <c r="I294" s="18" t="e">
        <f ca="1" t="shared" si="72"/>
        <v>#REF!</v>
      </c>
      <c r="J294" s="18" t="e">
        <f ca="1" t="shared" si="73"/>
        <v>#REF!</v>
      </c>
      <c r="K294" s="18" t="e">
        <f ca="1" t="shared" si="74"/>
        <v>#REF!</v>
      </c>
      <c r="L294" s="18" t="e">
        <f ca="1" t="shared" si="75"/>
        <v>#REF!</v>
      </c>
      <c r="M294" s="18" t="e">
        <f ca="1" t="shared" si="76"/>
        <v>#REF!</v>
      </c>
    </row>
    <row r="295" spans="6:13">
      <c r="F295" s="19">
        <f ca="1">COUNTIF($G$2:$G295,G295)</f>
        <v>222</v>
      </c>
      <c r="G295" s="19" t="str">
        <f ca="1" t="shared" si="77"/>
        <v>完毕</v>
      </c>
      <c r="H295" s="20" t="e">
        <f ca="1" t="shared" si="71"/>
        <v>#REF!</v>
      </c>
      <c r="I295" s="18" t="e">
        <f ca="1" t="shared" si="72"/>
        <v>#REF!</v>
      </c>
      <c r="J295" s="18" t="e">
        <f ca="1" t="shared" si="73"/>
        <v>#REF!</v>
      </c>
      <c r="K295" s="18" t="e">
        <f ca="1" t="shared" si="74"/>
        <v>#REF!</v>
      </c>
      <c r="L295" s="18" t="e">
        <f ca="1" t="shared" si="75"/>
        <v>#REF!</v>
      </c>
      <c r="M295" s="18" t="e">
        <f ca="1" t="shared" si="76"/>
        <v>#REF!</v>
      </c>
    </row>
    <row r="296" spans="6:13">
      <c r="F296" s="19">
        <f ca="1">COUNTIF($G$2:$G296,G296)</f>
        <v>223</v>
      </c>
      <c r="G296" s="19" t="str">
        <f ca="1" t="shared" si="77"/>
        <v>完毕</v>
      </c>
      <c r="H296" s="20" t="e">
        <f ca="1" t="shared" si="71"/>
        <v>#REF!</v>
      </c>
      <c r="I296" s="18" t="e">
        <f ca="1" t="shared" si="72"/>
        <v>#REF!</v>
      </c>
      <c r="J296" s="18" t="e">
        <f ca="1" t="shared" si="73"/>
        <v>#REF!</v>
      </c>
      <c r="K296" s="18" t="e">
        <f ca="1" t="shared" si="74"/>
        <v>#REF!</v>
      </c>
      <c r="L296" s="18" t="e">
        <f ca="1" t="shared" si="75"/>
        <v>#REF!</v>
      </c>
      <c r="M296" s="18" t="e">
        <f ca="1" t="shared" si="76"/>
        <v>#REF!</v>
      </c>
    </row>
    <row r="297" spans="6:13">
      <c r="F297" s="19">
        <f ca="1">COUNTIF($G$2:$G297,G297)</f>
        <v>224</v>
      </c>
      <c r="G297" s="19" t="str">
        <f ca="1" t="shared" ref="G297:G306" si="78">VLOOKUP(ROW(),$B$2:$D$14,2,1)</f>
        <v>完毕</v>
      </c>
      <c r="H297" s="20" t="e">
        <f ca="1" t="shared" si="71"/>
        <v>#REF!</v>
      </c>
      <c r="I297" s="18" t="e">
        <f ca="1" t="shared" si="72"/>
        <v>#REF!</v>
      </c>
      <c r="J297" s="18" t="e">
        <f ca="1" t="shared" si="73"/>
        <v>#REF!</v>
      </c>
      <c r="K297" s="18" t="e">
        <f ca="1" t="shared" si="74"/>
        <v>#REF!</v>
      </c>
      <c r="L297" s="18" t="e">
        <f ca="1" t="shared" si="75"/>
        <v>#REF!</v>
      </c>
      <c r="M297" s="18" t="e">
        <f ca="1" t="shared" si="76"/>
        <v>#REF!</v>
      </c>
    </row>
    <row r="298" spans="6:13">
      <c r="F298" s="19">
        <f ca="1">COUNTIF($G$2:$G298,G298)</f>
        <v>225</v>
      </c>
      <c r="G298" s="19" t="str">
        <f ca="1" t="shared" si="78"/>
        <v>完毕</v>
      </c>
      <c r="H298" s="20" t="e">
        <f ca="1" t="shared" si="71"/>
        <v>#REF!</v>
      </c>
      <c r="I298" s="18" t="e">
        <f ca="1" t="shared" si="72"/>
        <v>#REF!</v>
      </c>
      <c r="J298" s="18" t="e">
        <f ca="1" t="shared" si="73"/>
        <v>#REF!</v>
      </c>
      <c r="K298" s="18" t="e">
        <f ca="1" t="shared" si="74"/>
        <v>#REF!</v>
      </c>
      <c r="L298" s="18" t="e">
        <f ca="1" t="shared" si="75"/>
        <v>#REF!</v>
      </c>
      <c r="M298" s="18" t="e">
        <f ca="1" t="shared" si="76"/>
        <v>#REF!</v>
      </c>
    </row>
    <row r="299" spans="6:13">
      <c r="F299" s="19">
        <f ca="1">COUNTIF($G$2:$G299,G299)</f>
        <v>226</v>
      </c>
      <c r="G299" s="19" t="str">
        <f ca="1" t="shared" si="78"/>
        <v>完毕</v>
      </c>
      <c r="H299" s="20" t="e">
        <f ca="1" t="shared" si="71"/>
        <v>#REF!</v>
      </c>
      <c r="I299" s="18" t="e">
        <f ca="1" t="shared" si="72"/>
        <v>#REF!</v>
      </c>
      <c r="J299" s="18" t="e">
        <f ca="1" t="shared" si="73"/>
        <v>#REF!</v>
      </c>
      <c r="K299" s="18" t="e">
        <f ca="1" t="shared" si="74"/>
        <v>#REF!</v>
      </c>
      <c r="L299" s="18" t="e">
        <f ca="1" t="shared" si="75"/>
        <v>#REF!</v>
      </c>
      <c r="M299" s="18" t="e">
        <f ca="1" t="shared" si="76"/>
        <v>#REF!</v>
      </c>
    </row>
    <row r="300" spans="6:13">
      <c r="F300" s="19">
        <f ca="1">COUNTIF($G$2:$G300,G300)</f>
        <v>227</v>
      </c>
      <c r="G300" s="19" t="str">
        <f ca="1" t="shared" si="78"/>
        <v>完毕</v>
      </c>
      <c r="H300" s="20" t="e">
        <f ca="1" t="shared" si="71"/>
        <v>#REF!</v>
      </c>
      <c r="I300" s="18" t="e">
        <f ca="1" t="shared" si="72"/>
        <v>#REF!</v>
      </c>
      <c r="J300" s="18" t="e">
        <f ca="1" t="shared" si="73"/>
        <v>#REF!</v>
      </c>
      <c r="K300" s="18" t="e">
        <f ca="1" t="shared" si="74"/>
        <v>#REF!</v>
      </c>
      <c r="L300" s="18" t="e">
        <f ca="1" t="shared" si="75"/>
        <v>#REF!</v>
      </c>
      <c r="M300" s="18" t="e">
        <f ca="1" t="shared" si="76"/>
        <v>#REF!</v>
      </c>
    </row>
    <row r="301" spans="6:13">
      <c r="F301" s="19">
        <f ca="1">COUNTIF($G$2:$G301,G301)</f>
        <v>228</v>
      </c>
      <c r="G301" s="19" t="str">
        <f ca="1" t="shared" si="78"/>
        <v>完毕</v>
      </c>
      <c r="H301" s="20" t="e">
        <f ca="1" t="shared" si="71"/>
        <v>#REF!</v>
      </c>
      <c r="I301" s="18" t="e">
        <f ca="1" t="shared" si="72"/>
        <v>#REF!</v>
      </c>
      <c r="J301" s="18" t="e">
        <f ca="1" t="shared" si="73"/>
        <v>#REF!</v>
      </c>
      <c r="K301" s="18" t="e">
        <f ca="1" t="shared" si="74"/>
        <v>#REF!</v>
      </c>
      <c r="L301" s="18" t="e">
        <f ca="1" t="shared" si="75"/>
        <v>#REF!</v>
      </c>
      <c r="M301" s="18" t="e">
        <f ca="1" t="shared" si="76"/>
        <v>#REF!</v>
      </c>
    </row>
    <row r="302" spans="6:13">
      <c r="F302" s="19">
        <f ca="1">COUNTIF($G$2:$G302,G302)</f>
        <v>229</v>
      </c>
      <c r="G302" s="19" t="str">
        <f ca="1" t="shared" si="78"/>
        <v>完毕</v>
      </c>
      <c r="H302" s="20" t="e">
        <f ca="1" t="shared" si="71"/>
        <v>#REF!</v>
      </c>
      <c r="I302" s="18" t="e">
        <f ca="1" t="shared" si="72"/>
        <v>#REF!</v>
      </c>
      <c r="J302" s="18" t="e">
        <f ca="1" t="shared" si="73"/>
        <v>#REF!</v>
      </c>
      <c r="K302" s="18" t="e">
        <f ca="1" t="shared" si="74"/>
        <v>#REF!</v>
      </c>
      <c r="L302" s="18" t="e">
        <f ca="1" t="shared" si="75"/>
        <v>#REF!</v>
      </c>
      <c r="M302" s="18" t="e">
        <f ca="1" t="shared" si="76"/>
        <v>#REF!</v>
      </c>
    </row>
    <row r="303" spans="6:13">
      <c r="F303" s="19">
        <f ca="1">COUNTIF($G$2:$G303,G303)</f>
        <v>230</v>
      </c>
      <c r="G303" s="19" t="str">
        <f ca="1" t="shared" si="78"/>
        <v>完毕</v>
      </c>
      <c r="H303" s="20" t="e">
        <f ca="1" t="shared" si="71"/>
        <v>#REF!</v>
      </c>
      <c r="I303" s="18" t="e">
        <f ca="1" t="shared" si="72"/>
        <v>#REF!</v>
      </c>
      <c r="J303" s="18" t="e">
        <f ca="1" t="shared" si="73"/>
        <v>#REF!</v>
      </c>
      <c r="K303" s="18" t="e">
        <f ca="1" t="shared" si="74"/>
        <v>#REF!</v>
      </c>
      <c r="L303" s="18" t="e">
        <f ca="1" t="shared" si="75"/>
        <v>#REF!</v>
      </c>
      <c r="M303" s="18" t="e">
        <f ca="1" t="shared" si="76"/>
        <v>#REF!</v>
      </c>
    </row>
    <row r="304" spans="6:13">
      <c r="F304" s="19">
        <f ca="1">COUNTIF($G$2:$G304,G304)</f>
        <v>231</v>
      </c>
      <c r="G304" s="19" t="str">
        <f ca="1" t="shared" si="78"/>
        <v>完毕</v>
      </c>
      <c r="H304" s="20" t="e">
        <f ca="1" t="shared" si="71"/>
        <v>#REF!</v>
      </c>
      <c r="I304" s="18" t="e">
        <f ca="1" t="shared" si="72"/>
        <v>#REF!</v>
      </c>
      <c r="J304" s="18" t="e">
        <f ca="1" t="shared" si="73"/>
        <v>#REF!</v>
      </c>
      <c r="K304" s="18" t="e">
        <f ca="1" t="shared" si="74"/>
        <v>#REF!</v>
      </c>
      <c r="L304" s="18" t="e">
        <f ca="1" t="shared" si="75"/>
        <v>#REF!</v>
      </c>
      <c r="M304" s="18" t="e">
        <f ca="1" t="shared" si="76"/>
        <v>#REF!</v>
      </c>
    </row>
    <row r="305" spans="6:13">
      <c r="F305" s="19">
        <f ca="1">COUNTIF($G$2:$G305,G305)</f>
        <v>232</v>
      </c>
      <c r="G305" s="19" t="str">
        <f ca="1" t="shared" si="78"/>
        <v>完毕</v>
      </c>
      <c r="H305" s="20" t="e">
        <f ca="1" t="shared" si="71"/>
        <v>#REF!</v>
      </c>
      <c r="I305" s="18" t="e">
        <f ca="1" t="shared" si="72"/>
        <v>#REF!</v>
      </c>
      <c r="J305" s="18" t="e">
        <f ca="1" t="shared" si="73"/>
        <v>#REF!</v>
      </c>
      <c r="K305" s="18" t="e">
        <f ca="1" t="shared" si="74"/>
        <v>#REF!</v>
      </c>
      <c r="L305" s="18" t="e">
        <f ca="1" t="shared" si="75"/>
        <v>#REF!</v>
      </c>
      <c r="M305" s="18" t="e">
        <f ca="1" t="shared" si="76"/>
        <v>#REF!</v>
      </c>
    </row>
    <row r="306" spans="6:13">
      <c r="F306" s="19">
        <f ca="1">COUNTIF($G$2:$G306,G306)</f>
        <v>233</v>
      </c>
      <c r="G306" s="19" t="str">
        <f ca="1" t="shared" si="78"/>
        <v>完毕</v>
      </c>
      <c r="H306" s="20" t="e">
        <f ca="1" t="shared" si="71"/>
        <v>#REF!</v>
      </c>
      <c r="I306" s="18" t="e">
        <f ca="1" t="shared" si="72"/>
        <v>#REF!</v>
      </c>
      <c r="J306" s="18" t="e">
        <f ca="1" t="shared" si="73"/>
        <v>#REF!</v>
      </c>
      <c r="K306" s="18" t="e">
        <f ca="1" t="shared" si="74"/>
        <v>#REF!</v>
      </c>
      <c r="L306" s="18" t="e">
        <f ca="1" t="shared" si="75"/>
        <v>#REF!</v>
      </c>
      <c r="M306" s="18" t="e">
        <f ca="1" t="shared" si="76"/>
        <v>#REF!</v>
      </c>
    </row>
    <row r="307" spans="6:13">
      <c r="F307" s="19">
        <f ca="1">COUNTIF($G$2:$G307,G307)</f>
        <v>234</v>
      </c>
      <c r="G307" s="19" t="str">
        <f ca="1" t="shared" ref="G307:G316" si="79">VLOOKUP(ROW(),$B$2:$D$14,2,1)</f>
        <v>完毕</v>
      </c>
      <c r="H307" s="20" t="e">
        <f ca="1" t="shared" si="71"/>
        <v>#REF!</v>
      </c>
      <c r="I307" s="18" t="e">
        <f ca="1" t="shared" si="72"/>
        <v>#REF!</v>
      </c>
      <c r="J307" s="18" t="e">
        <f ca="1" t="shared" si="73"/>
        <v>#REF!</v>
      </c>
      <c r="K307" s="18" t="e">
        <f ca="1" t="shared" si="74"/>
        <v>#REF!</v>
      </c>
      <c r="L307" s="18" t="e">
        <f ca="1" t="shared" si="75"/>
        <v>#REF!</v>
      </c>
      <c r="M307" s="18" t="e">
        <f ca="1" t="shared" si="76"/>
        <v>#REF!</v>
      </c>
    </row>
    <row r="308" spans="6:13">
      <c r="F308" s="19">
        <f ca="1">COUNTIF($G$2:$G308,G308)</f>
        <v>235</v>
      </c>
      <c r="G308" s="19" t="str">
        <f ca="1" t="shared" si="79"/>
        <v>完毕</v>
      </c>
      <c r="H308" s="20" t="e">
        <f ca="1" t="shared" si="71"/>
        <v>#REF!</v>
      </c>
      <c r="I308" s="18" t="e">
        <f ca="1" t="shared" si="72"/>
        <v>#REF!</v>
      </c>
      <c r="J308" s="18" t="e">
        <f ca="1" t="shared" si="73"/>
        <v>#REF!</v>
      </c>
      <c r="K308" s="18" t="e">
        <f ca="1" t="shared" si="74"/>
        <v>#REF!</v>
      </c>
      <c r="L308" s="18" t="e">
        <f ca="1" t="shared" si="75"/>
        <v>#REF!</v>
      </c>
      <c r="M308" s="18" t="e">
        <f ca="1" t="shared" si="76"/>
        <v>#REF!</v>
      </c>
    </row>
    <row r="309" spans="6:13">
      <c r="F309" s="19">
        <f ca="1">COUNTIF($G$2:$G309,G309)</f>
        <v>236</v>
      </c>
      <c r="G309" s="19" t="str">
        <f ca="1" t="shared" si="79"/>
        <v>完毕</v>
      </c>
      <c r="H309" s="20" t="e">
        <f ca="1" t="shared" si="71"/>
        <v>#REF!</v>
      </c>
      <c r="I309" s="18" t="e">
        <f ca="1" t="shared" si="72"/>
        <v>#REF!</v>
      </c>
      <c r="J309" s="18" t="e">
        <f ca="1" t="shared" si="73"/>
        <v>#REF!</v>
      </c>
      <c r="K309" s="18" t="e">
        <f ca="1" t="shared" si="74"/>
        <v>#REF!</v>
      </c>
      <c r="L309" s="18" t="e">
        <f ca="1" t="shared" si="75"/>
        <v>#REF!</v>
      </c>
      <c r="M309" s="18" t="e">
        <f ca="1" t="shared" si="76"/>
        <v>#REF!</v>
      </c>
    </row>
    <row r="310" spans="6:13">
      <c r="F310" s="19">
        <f ca="1">COUNTIF($G$2:$G310,G310)</f>
        <v>237</v>
      </c>
      <c r="G310" s="19" t="str">
        <f ca="1" t="shared" si="79"/>
        <v>完毕</v>
      </c>
      <c r="H310" s="20" t="e">
        <f ca="1" t="shared" si="71"/>
        <v>#REF!</v>
      </c>
      <c r="I310" s="18" t="e">
        <f ca="1" t="shared" si="72"/>
        <v>#REF!</v>
      </c>
      <c r="J310" s="18" t="e">
        <f ca="1" t="shared" si="73"/>
        <v>#REF!</v>
      </c>
      <c r="K310" s="18" t="e">
        <f ca="1" t="shared" si="74"/>
        <v>#REF!</v>
      </c>
      <c r="L310" s="18" t="e">
        <f ca="1" t="shared" si="75"/>
        <v>#REF!</v>
      </c>
      <c r="M310" s="18" t="e">
        <f ca="1" t="shared" si="76"/>
        <v>#REF!</v>
      </c>
    </row>
    <row r="311" spans="6:13">
      <c r="F311" s="19">
        <f ca="1">COUNTIF($G$2:$G311,G311)</f>
        <v>238</v>
      </c>
      <c r="G311" s="19" t="str">
        <f ca="1" t="shared" si="79"/>
        <v>完毕</v>
      </c>
      <c r="H311" s="20" t="e">
        <f ca="1" t="shared" si="71"/>
        <v>#REF!</v>
      </c>
      <c r="I311" s="18" t="e">
        <f ca="1" t="shared" si="72"/>
        <v>#REF!</v>
      </c>
      <c r="J311" s="18" t="e">
        <f ca="1" t="shared" si="73"/>
        <v>#REF!</v>
      </c>
      <c r="K311" s="18" t="e">
        <f ca="1" t="shared" si="74"/>
        <v>#REF!</v>
      </c>
      <c r="L311" s="18" t="e">
        <f ca="1" t="shared" si="75"/>
        <v>#REF!</v>
      </c>
      <c r="M311" s="18" t="e">
        <f ca="1" t="shared" si="76"/>
        <v>#REF!</v>
      </c>
    </row>
    <row r="312" spans="6:13">
      <c r="F312" s="19">
        <f ca="1">COUNTIF($G$2:$G312,G312)</f>
        <v>239</v>
      </c>
      <c r="G312" s="19" t="str">
        <f ca="1" t="shared" si="79"/>
        <v>完毕</v>
      </c>
      <c r="H312" s="20" t="e">
        <f ca="1" t="shared" si="71"/>
        <v>#REF!</v>
      </c>
      <c r="I312" s="18" t="e">
        <f ca="1" t="shared" si="72"/>
        <v>#REF!</v>
      </c>
      <c r="J312" s="18" t="e">
        <f ca="1" t="shared" si="73"/>
        <v>#REF!</v>
      </c>
      <c r="K312" s="18" t="e">
        <f ca="1" t="shared" si="74"/>
        <v>#REF!</v>
      </c>
      <c r="L312" s="18" t="e">
        <f ca="1" t="shared" si="75"/>
        <v>#REF!</v>
      </c>
      <c r="M312" s="18" t="e">
        <f ca="1" t="shared" si="76"/>
        <v>#REF!</v>
      </c>
    </row>
    <row r="313" spans="6:13">
      <c r="F313" s="19">
        <f ca="1">COUNTIF($G$2:$G313,G313)</f>
        <v>240</v>
      </c>
      <c r="G313" s="19" t="str">
        <f ca="1" t="shared" si="79"/>
        <v>完毕</v>
      </c>
      <c r="H313" s="20" t="e">
        <f ca="1" t="shared" si="71"/>
        <v>#REF!</v>
      </c>
      <c r="I313" s="18" t="e">
        <f ca="1" t="shared" si="72"/>
        <v>#REF!</v>
      </c>
      <c r="J313" s="18" t="e">
        <f ca="1" t="shared" si="73"/>
        <v>#REF!</v>
      </c>
      <c r="K313" s="18" t="e">
        <f ca="1" t="shared" si="74"/>
        <v>#REF!</v>
      </c>
      <c r="L313" s="18" t="e">
        <f ca="1" t="shared" si="75"/>
        <v>#REF!</v>
      </c>
      <c r="M313" s="18" t="e">
        <f ca="1" t="shared" si="76"/>
        <v>#REF!</v>
      </c>
    </row>
    <row r="314" spans="6:13">
      <c r="F314" s="19">
        <f ca="1">COUNTIF($G$2:$G314,G314)</f>
        <v>241</v>
      </c>
      <c r="G314" s="19" t="str">
        <f ca="1" t="shared" si="79"/>
        <v>完毕</v>
      </c>
      <c r="H314" s="20" t="e">
        <f ca="1" t="shared" si="71"/>
        <v>#REF!</v>
      </c>
      <c r="I314" s="18" t="e">
        <f ca="1" t="shared" si="72"/>
        <v>#REF!</v>
      </c>
      <c r="J314" s="18" t="e">
        <f ca="1" t="shared" si="73"/>
        <v>#REF!</v>
      </c>
      <c r="K314" s="18" t="e">
        <f ca="1" t="shared" si="74"/>
        <v>#REF!</v>
      </c>
      <c r="L314" s="18" t="e">
        <f ca="1" t="shared" si="75"/>
        <v>#REF!</v>
      </c>
      <c r="M314" s="18" t="e">
        <f ca="1" t="shared" si="76"/>
        <v>#REF!</v>
      </c>
    </row>
    <row r="315" spans="6:13">
      <c r="F315" s="19">
        <f ca="1">COUNTIF($G$2:$G315,G315)</f>
        <v>242</v>
      </c>
      <c r="G315" s="19" t="str">
        <f ca="1" t="shared" si="79"/>
        <v>完毕</v>
      </c>
      <c r="H315" s="20" t="e">
        <f ca="1" t="shared" si="71"/>
        <v>#REF!</v>
      </c>
      <c r="I315" s="18" t="e">
        <f ca="1" t="shared" si="72"/>
        <v>#REF!</v>
      </c>
      <c r="J315" s="18" t="e">
        <f ca="1" t="shared" si="73"/>
        <v>#REF!</v>
      </c>
      <c r="K315" s="18" t="e">
        <f ca="1" t="shared" si="74"/>
        <v>#REF!</v>
      </c>
      <c r="L315" s="18" t="e">
        <f ca="1" t="shared" si="75"/>
        <v>#REF!</v>
      </c>
      <c r="M315" s="18" t="e">
        <f ca="1" t="shared" si="76"/>
        <v>#REF!</v>
      </c>
    </row>
    <row r="316" spans="6:13">
      <c r="F316" s="19">
        <f ca="1">COUNTIF($G$2:$G316,G316)</f>
        <v>243</v>
      </c>
      <c r="G316" s="19" t="str">
        <f ca="1" t="shared" si="79"/>
        <v>完毕</v>
      </c>
      <c r="H316" s="20" t="e">
        <f ca="1" t="shared" si="71"/>
        <v>#REF!</v>
      </c>
      <c r="I316" s="18" t="e">
        <f ca="1" t="shared" si="72"/>
        <v>#REF!</v>
      </c>
      <c r="J316" s="18" t="e">
        <f ca="1" t="shared" si="73"/>
        <v>#REF!</v>
      </c>
      <c r="K316" s="18" t="e">
        <f ca="1" t="shared" si="74"/>
        <v>#REF!</v>
      </c>
      <c r="L316" s="18" t="e">
        <f ca="1" t="shared" si="75"/>
        <v>#REF!</v>
      </c>
      <c r="M316" s="18" t="e">
        <f ca="1" t="shared" si="76"/>
        <v>#REF!</v>
      </c>
    </row>
    <row r="317" spans="6:13">
      <c r="F317" s="19">
        <f ca="1">COUNTIF($G$2:$G317,G317)</f>
        <v>244</v>
      </c>
      <c r="G317" s="19" t="str">
        <f ca="1" t="shared" ref="G317:G326" si="80">VLOOKUP(ROW(),$B$2:$D$14,2,1)</f>
        <v>完毕</v>
      </c>
      <c r="H317" s="20" t="e">
        <f ca="1" t="shared" si="71"/>
        <v>#REF!</v>
      </c>
      <c r="I317" s="18" t="e">
        <f ca="1" t="shared" si="72"/>
        <v>#REF!</v>
      </c>
      <c r="J317" s="18" t="e">
        <f ca="1" t="shared" si="73"/>
        <v>#REF!</v>
      </c>
      <c r="K317" s="18" t="e">
        <f ca="1" t="shared" si="74"/>
        <v>#REF!</v>
      </c>
      <c r="L317" s="18" t="e">
        <f ca="1" t="shared" si="75"/>
        <v>#REF!</v>
      </c>
      <c r="M317" s="18" t="e">
        <f ca="1" t="shared" si="76"/>
        <v>#REF!</v>
      </c>
    </row>
    <row r="318" spans="6:13">
      <c r="F318" s="19">
        <f ca="1">COUNTIF($G$2:$G318,G318)</f>
        <v>245</v>
      </c>
      <c r="G318" s="19" t="str">
        <f ca="1" t="shared" si="80"/>
        <v>完毕</v>
      </c>
      <c r="H318" s="20" t="e">
        <f ca="1" t="shared" si="71"/>
        <v>#REF!</v>
      </c>
      <c r="I318" s="18" t="e">
        <f ca="1" t="shared" si="72"/>
        <v>#REF!</v>
      </c>
      <c r="J318" s="18" t="e">
        <f ca="1" t="shared" si="73"/>
        <v>#REF!</v>
      </c>
      <c r="K318" s="18" t="e">
        <f ca="1" t="shared" si="74"/>
        <v>#REF!</v>
      </c>
      <c r="L318" s="18" t="e">
        <f ca="1" t="shared" si="75"/>
        <v>#REF!</v>
      </c>
      <c r="M318" s="18" t="e">
        <f ca="1" t="shared" si="76"/>
        <v>#REF!</v>
      </c>
    </row>
    <row r="319" spans="6:13">
      <c r="F319" s="19">
        <f ca="1">COUNTIF($G$2:$G319,G319)</f>
        <v>246</v>
      </c>
      <c r="G319" s="19" t="str">
        <f ca="1" t="shared" si="80"/>
        <v>完毕</v>
      </c>
      <c r="H319" s="20" t="e">
        <f ca="1" t="shared" si="71"/>
        <v>#REF!</v>
      </c>
      <c r="I319" s="18" t="e">
        <f ca="1" t="shared" si="72"/>
        <v>#REF!</v>
      </c>
      <c r="J319" s="18" t="e">
        <f ca="1" t="shared" si="73"/>
        <v>#REF!</v>
      </c>
      <c r="K319" s="18" t="e">
        <f ca="1" t="shared" si="74"/>
        <v>#REF!</v>
      </c>
      <c r="L319" s="18" t="e">
        <f ca="1" t="shared" si="75"/>
        <v>#REF!</v>
      </c>
      <c r="M319" s="18" t="e">
        <f ca="1" t="shared" si="76"/>
        <v>#REF!</v>
      </c>
    </row>
    <row r="320" spans="6:13">
      <c r="F320" s="19">
        <f ca="1">COUNTIF($G$2:$G320,G320)</f>
        <v>247</v>
      </c>
      <c r="G320" s="19" t="str">
        <f ca="1" t="shared" si="80"/>
        <v>完毕</v>
      </c>
      <c r="H320" s="20" t="e">
        <f ca="1" t="shared" si="71"/>
        <v>#REF!</v>
      </c>
      <c r="I320" s="18" t="e">
        <f ca="1" t="shared" si="72"/>
        <v>#REF!</v>
      </c>
      <c r="J320" s="18" t="e">
        <f ca="1" t="shared" si="73"/>
        <v>#REF!</v>
      </c>
      <c r="K320" s="18" t="e">
        <f ca="1" t="shared" si="74"/>
        <v>#REF!</v>
      </c>
      <c r="L320" s="18" t="e">
        <f ca="1" t="shared" si="75"/>
        <v>#REF!</v>
      </c>
      <c r="M320" s="18" t="e">
        <f ca="1" t="shared" si="76"/>
        <v>#REF!</v>
      </c>
    </row>
    <row r="321" spans="6:13">
      <c r="F321" s="19">
        <f ca="1">COUNTIF($G$2:$G321,G321)</f>
        <v>248</v>
      </c>
      <c r="G321" s="19" t="str">
        <f ca="1" t="shared" si="80"/>
        <v>完毕</v>
      </c>
      <c r="H321" s="20" t="e">
        <f ca="1" t="shared" si="71"/>
        <v>#REF!</v>
      </c>
      <c r="I321" s="18" t="e">
        <f ca="1" t="shared" si="72"/>
        <v>#REF!</v>
      </c>
      <c r="J321" s="18" t="e">
        <f ca="1" t="shared" si="73"/>
        <v>#REF!</v>
      </c>
      <c r="K321" s="18" t="e">
        <f ca="1" t="shared" si="74"/>
        <v>#REF!</v>
      </c>
      <c r="L321" s="18" t="e">
        <f ca="1" t="shared" si="75"/>
        <v>#REF!</v>
      </c>
      <c r="M321" s="18" t="e">
        <f ca="1" t="shared" si="76"/>
        <v>#REF!</v>
      </c>
    </row>
    <row r="322" spans="6:13">
      <c r="F322" s="19">
        <f ca="1">COUNTIF($G$2:$G322,G322)</f>
        <v>249</v>
      </c>
      <c r="G322" s="19" t="str">
        <f ca="1" t="shared" si="80"/>
        <v>完毕</v>
      </c>
      <c r="H322" s="20" t="e">
        <f ca="1" t="shared" si="71"/>
        <v>#REF!</v>
      </c>
      <c r="I322" s="18" t="e">
        <f ca="1" t="shared" si="72"/>
        <v>#REF!</v>
      </c>
      <c r="J322" s="18" t="e">
        <f ca="1" t="shared" si="73"/>
        <v>#REF!</v>
      </c>
      <c r="K322" s="18" t="e">
        <f ca="1" t="shared" si="74"/>
        <v>#REF!</v>
      </c>
      <c r="L322" s="18" t="e">
        <f ca="1" t="shared" si="75"/>
        <v>#REF!</v>
      </c>
      <c r="M322" s="18" t="e">
        <f ca="1" t="shared" si="76"/>
        <v>#REF!</v>
      </c>
    </row>
    <row r="323" spans="6:13">
      <c r="F323" s="19">
        <f ca="1">COUNTIF($G$2:$G323,G323)</f>
        <v>250</v>
      </c>
      <c r="G323" s="19" t="str">
        <f ca="1" t="shared" si="80"/>
        <v>完毕</v>
      </c>
      <c r="H323" s="20" t="e">
        <f ca="1" t="shared" si="71"/>
        <v>#REF!</v>
      </c>
      <c r="I323" s="18" t="e">
        <f ca="1" t="shared" si="72"/>
        <v>#REF!</v>
      </c>
      <c r="J323" s="18" t="e">
        <f ca="1" t="shared" si="73"/>
        <v>#REF!</v>
      </c>
      <c r="K323" s="18" t="e">
        <f ca="1" t="shared" si="74"/>
        <v>#REF!</v>
      </c>
      <c r="L323" s="18" t="e">
        <f ca="1" t="shared" si="75"/>
        <v>#REF!</v>
      </c>
      <c r="M323" s="18" t="e">
        <f ca="1" t="shared" si="76"/>
        <v>#REF!</v>
      </c>
    </row>
    <row r="324" spans="6:13">
      <c r="F324" s="19">
        <f ca="1">COUNTIF($G$2:$G324,G324)</f>
        <v>251</v>
      </c>
      <c r="G324" s="19" t="str">
        <f ca="1" t="shared" si="80"/>
        <v>完毕</v>
      </c>
      <c r="H324" s="20" t="e">
        <f ca="1" t="shared" si="71"/>
        <v>#REF!</v>
      </c>
      <c r="I324" s="18" t="e">
        <f ca="1" t="shared" si="72"/>
        <v>#REF!</v>
      </c>
      <c r="J324" s="18" t="e">
        <f ca="1" t="shared" si="73"/>
        <v>#REF!</v>
      </c>
      <c r="K324" s="18" t="e">
        <f ca="1" t="shared" si="74"/>
        <v>#REF!</v>
      </c>
      <c r="L324" s="18" t="e">
        <f ca="1" t="shared" si="75"/>
        <v>#REF!</v>
      </c>
      <c r="M324" s="18" t="e">
        <f ca="1" t="shared" si="76"/>
        <v>#REF!</v>
      </c>
    </row>
    <row r="325" spans="6:13">
      <c r="F325" s="19">
        <f ca="1">COUNTIF($G$2:$G325,G325)</f>
        <v>252</v>
      </c>
      <c r="G325" s="19" t="str">
        <f ca="1" t="shared" si="80"/>
        <v>完毕</v>
      </c>
      <c r="H325" s="20" t="e">
        <f ca="1" t="shared" si="71"/>
        <v>#REF!</v>
      </c>
      <c r="I325" s="18" t="e">
        <f ca="1" t="shared" si="72"/>
        <v>#REF!</v>
      </c>
      <c r="J325" s="18" t="e">
        <f ca="1" t="shared" si="73"/>
        <v>#REF!</v>
      </c>
      <c r="K325" s="18" t="e">
        <f ca="1" t="shared" si="74"/>
        <v>#REF!</v>
      </c>
      <c r="L325" s="18" t="e">
        <f ca="1" t="shared" si="75"/>
        <v>#REF!</v>
      </c>
      <c r="M325" s="18" t="e">
        <f ca="1" t="shared" si="76"/>
        <v>#REF!</v>
      </c>
    </row>
    <row r="326" spans="6:13">
      <c r="F326" s="19">
        <f ca="1">COUNTIF($G$2:$G326,G326)</f>
        <v>253</v>
      </c>
      <c r="G326" s="19" t="str">
        <f ca="1" t="shared" si="80"/>
        <v>完毕</v>
      </c>
      <c r="H326" s="20" t="e">
        <f ca="1" t="shared" si="71"/>
        <v>#REF!</v>
      </c>
      <c r="I326" s="18" t="e">
        <f ca="1" t="shared" si="72"/>
        <v>#REF!</v>
      </c>
      <c r="J326" s="18" t="e">
        <f ca="1" t="shared" si="73"/>
        <v>#REF!</v>
      </c>
      <c r="K326" s="18" t="e">
        <f ca="1" t="shared" si="74"/>
        <v>#REF!</v>
      </c>
      <c r="L326" s="18" t="e">
        <f ca="1" t="shared" si="75"/>
        <v>#REF!</v>
      </c>
      <c r="M326" s="18" t="e">
        <f ca="1" t="shared" si="76"/>
        <v>#REF!</v>
      </c>
    </row>
    <row r="327" spans="6:13">
      <c r="F327" s="19">
        <f ca="1">COUNTIF($G$2:$G327,G327)</f>
        <v>254</v>
      </c>
      <c r="G327" s="19" t="str">
        <f ca="1" t="shared" ref="G327:G336" si="81">VLOOKUP(ROW(),$B$2:$D$14,2,1)</f>
        <v>完毕</v>
      </c>
      <c r="H327" s="20" t="e">
        <f ca="1" t="shared" si="71"/>
        <v>#REF!</v>
      </c>
      <c r="I327" s="18" t="e">
        <f ca="1" t="shared" si="72"/>
        <v>#REF!</v>
      </c>
      <c r="J327" s="18" t="e">
        <f ca="1" t="shared" si="73"/>
        <v>#REF!</v>
      </c>
      <c r="K327" s="18" t="e">
        <f ca="1" t="shared" si="74"/>
        <v>#REF!</v>
      </c>
      <c r="L327" s="18" t="e">
        <f ca="1" t="shared" si="75"/>
        <v>#REF!</v>
      </c>
      <c r="M327" s="18" t="e">
        <f ca="1" t="shared" si="76"/>
        <v>#REF!</v>
      </c>
    </row>
    <row r="328" spans="6:13">
      <c r="F328" s="19">
        <f ca="1">COUNTIF($G$2:$G328,G328)</f>
        <v>255</v>
      </c>
      <c r="G328" s="19" t="str">
        <f ca="1" t="shared" si="81"/>
        <v>完毕</v>
      </c>
      <c r="H328" s="20" t="e">
        <f ca="1" t="shared" si="71"/>
        <v>#REF!</v>
      </c>
      <c r="I328" s="18" t="e">
        <f ca="1" t="shared" si="72"/>
        <v>#REF!</v>
      </c>
      <c r="J328" s="18" t="e">
        <f ca="1" t="shared" si="73"/>
        <v>#REF!</v>
      </c>
      <c r="K328" s="18" t="e">
        <f ca="1" t="shared" si="74"/>
        <v>#REF!</v>
      </c>
      <c r="L328" s="18" t="e">
        <f ca="1" t="shared" si="75"/>
        <v>#REF!</v>
      </c>
      <c r="M328" s="18" t="e">
        <f ca="1" t="shared" si="76"/>
        <v>#REF!</v>
      </c>
    </row>
    <row r="329" spans="6:13">
      <c r="F329" s="19">
        <f ca="1">COUNTIF($G$2:$G329,G329)</f>
        <v>256</v>
      </c>
      <c r="G329" s="19" t="str">
        <f ca="1" t="shared" si="81"/>
        <v>完毕</v>
      </c>
      <c r="H329" s="20" t="e">
        <f ca="1" t="shared" si="71"/>
        <v>#REF!</v>
      </c>
      <c r="I329" s="18" t="e">
        <f ca="1" t="shared" si="72"/>
        <v>#REF!</v>
      </c>
      <c r="J329" s="18" t="e">
        <f ca="1" t="shared" si="73"/>
        <v>#REF!</v>
      </c>
      <c r="K329" s="18" t="e">
        <f ca="1" t="shared" si="74"/>
        <v>#REF!</v>
      </c>
      <c r="L329" s="18" t="e">
        <f ca="1" t="shared" si="75"/>
        <v>#REF!</v>
      </c>
      <c r="M329" s="18" t="e">
        <f ca="1" t="shared" si="76"/>
        <v>#REF!</v>
      </c>
    </row>
    <row r="330" spans="6:13">
      <c r="F330" s="19">
        <f ca="1">COUNTIF($G$2:$G330,G330)</f>
        <v>257</v>
      </c>
      <c r="G330" s="19" t="str">
        <f ca="1" t="shared" si="81"/>
        <v>完毕</v>
      </c>
      <c r="H330" s="20" t="e">
        <f ca="1" t="shared" si="71"/>
        <v>#REF!</v>
      </c>
      <c r="I330" s="18" t="e">
        <f ca="1" t="shared" si="72"/>
        <v>#REF!</v>
      </c>
      <c r="J330" s="18" t="e">
        <f ca="1" t="shared" si="73"/>
        <v>#REF!</v>
      </c>
      <c r="K330" s="18" t="e">
        <f ca="1" t="shared" si="74"/>
        <v>#REF!</v>
      </c>
      <c r="L330" s="18" t="e">
        <f ca="1" t="shared" si="75"/>
        <v>#REF!</v>
      </c>
      <c r="M330" s="18" t="e">
        <f ca="1" t="shared" si="76"/>
        <v>#REF!</v>
      </c>
    </row>
    <row r="331" spans="6:13">
      <c r="F331" s="19">
        <f ca="1">COUNTIF($G$2:$G331,G331)</f>
        <v>258</v>
      </c>
      <c r="G331" s="19" t="str">
        <f ca="1" t="shared" si="81"/>
        <v>完毕</v>
      </c>
      <c r="H331" s="20" t="e">
        <f ca="1" t="shared" si="71"/>
        <v>#REF!</v>
      </c>
      <c r="I331" s="18" t="e">
        <f ca="1" t="shared" si="72"/>
        <v>#REF!</v>
      </c>
      <c r="J331" s="18" t="e">
        <f ca="1" t="shared" si="73"/>
        <v>#REF!</v>
      </c>
      <c r="K331" s="18" t="e">
        <f ca="1" t="shared" si="74"/>
        <v>#REF!</v>
      </c>
      <c r="L331" s="18" t="e">
        <f ca="1" t="shared" si="75"/>
        <v>#REF!</v>
      </c>
      <c r="M331" s="18" t="e">
        <f ca="1" t="shared" si="76"/>
        <v>#REF!</v>
      </c>
    </row>
    <row r="332" spans="6:13">
      <c r="F332" s="19">
        <f ca="1">COUNTIF($G$2:$G332,G332)</f>
        <v>259</v>
      </c>
      <c r="G332" s="19" t="str">
        <f ca="1" t="shared" si="81"/>
        <v>完毕</v>
      </c>
      <c r="H332" s="20" t="e">
        <f ca="1" t="shared" si="71"/>
        <v>#REF!</v>
      </c>
      <c r="I332" s="18" t="e">
        <f ca="1" t="shared" si="72"/>
        <v>#REF!</v>
      </c>
      <c r="J332" s="18" t="e">
        <f ca="1" t="shared" si="73"/>
        <v>#REF!</v>
      </c>
      <c r="K332" s="18" t="e">
        <f ca="1" t="shared" si="74"/>
        <v>#REF!</v>
      </c>
      <c r="L332" s="18" t="e">
        <f ca="1" t="shared" si="75"/>
        <v>#REF!</v>
      </c>
      <c r="M332" s="18" t="e">
        <f ca="1" t="shared" si="76"/>
        <v>#REF!</v>
      </c>
    </row>
    <row r="333" spans="6:13">
      <c r="F333" s="19">
        <f ca="1">COUNTIF($G$2:$G333,G333)</f>
        <v>260</v>
      </c>
      <c r="G333" s="19" t="str">
        <f ca="1" t="shared" si="81"/>
        <v>完毕</v>
      </c>
      <c r="H333" s="20" t="e">
        <f ca="1" t="shared" si="71"/>
        <v>#REF!</v>
      </c>
      <c r="I333" s="18" t="e">
        <f ca="1" t="shared" si="72"/>
        <v>#REF!</v>
      </c>
      <c r="J333" s="18" t="e">
        <f ca="1" t="shared" si="73"/>
        <v>#REF!</v>
      </c>
      <c r="K333" s="18" t="e">
        <f ca="1" t="shared" si="74"/>
        <v>#REF!</v>
      </c>
      <c r="L333" s="18" t="e">
        <f ca="1" t="shared" si="75"/>
        <v>#REF!</v>
      </c>
      <c r="M333" s="18" t="e">
        <f ca="1" t="shared" si="76"/>
        <v>#REF!</v>
      </c>
    </row>
    <row r="334" spans="6:13">
      <c r="F334" s="19">
        <f ca="1">COUNTIF($G$2:$G334,G334)</f>
        <v>261</v>
      </c>
      <c r="G334" s="19" t="str">
        <f ca="1" t="shared" si="81"/>
        <v>完毕</v>
      </c>
      <c r="H334" s="20" t="e">
        <f ca="1" t="shared" si="71"/>
        <v>#REF!</v>
      </c>
      <c r="I334" s="18" t="e">
        <f ca="1" t="shared" si="72"/>
        <v>#REF!</v>
      </c>
      <c r="J334" s="18" t="e">
        <f ca="1" t="shared" si="73"/>
        <v>#REF!</v>
      </c>
      <c r="K334" s="18" t="e">
        <f ca="1" t="shared" si="74"/>
        <v>#REF!</v>
      </c>
      <c r="L334" s="18" t="e">
        <f ca="1" t="shared" si="75"/>
        <v>#REF!</v>
      </c>
      <c r="M334" s="18" t="e">
        <f ca="1" t="shared" si="76"/>
        <v>#REF!</v>
      </c>
    </row>
    <row r="335" spans="6:13">
      <c r="F335" s="19">
        <f ca="1">COUNTIF($G$2:$G335,G335)</f>
        <v>262</v>
      </c>
      <c r="G335" s="19" t="str">
        <f ca="1" t="shared" si="81"/>
        <v>完毕</v>
      </c>
      <c r="H335" s="20" t="e">
        <f ca="1" t="shared" si="71"/>
        <v>#REF!</v>
      </c>
      <c r="I335" s="18" t="e">
        <f ca="1" t="shared" si="72"/>
        <v>#REF!</v>
      </c>
      <c r="J335" s="18" t="e">
        <f ca="1" t="shared" si="73"/>
        <v>#REF!</v>
      </c>
      <c r="K335" s="18" t="e">
        <f ca="1" t="shared" si="74"/>
        <v>#REF!</v>
      </c>
      <c r="L335" s="18" t="e">
        <f ca="1" t="shared" si="75"/>
        <v>#REF!</v>
      </c>
      <c r="M335" s="18" t="e">
        <f ca="1" t="shared" si="76"/>
        <v>#REF!</v>
      </c>
    </row>
    <row r="336" spans="6:13">
      <c r="F336" s="19">
        <f ca="1">COUNTIF($G$2:$G336,G336)</f>
        <v>263</v>
      </c>
      <c r="G336" s="19" t="str">
        <f ca="1" t="shared" si="81"/>
        <v>完毕</v>
      </c>
      <c r="H336" s="20" t="e">
        <f ca="1" t="shared" si="71"/>
        <v>#REF!</v>
      </c>
      <c r="I336" s="18" t="e">
        <f ca="1" t="shared" si="72"/>
        <v>#REF!</v>
      </c>
      <c r="J336" s="18" t="e">
        <f ca="1" t="shared" si="73"/>
        <v>#REF!</v>
      </c>
      <c r="K336" s="18" t="e">
        <f ca="1" t="shared" si="74"/>
        <v>#REF!</v>
      </c>
      <c r="L336" s="18" t="e">
        <f ca="1" t="shared" si="75"/>
        <v>#REF!</v>
      </c>
      <c r="M336" s="18" t="e">
        <f ca="1" t="shared" si="76"/>
        <v>#REF!</v>
      </c>
    </row>
    <row r="337" spans="6:13">
      <c r="F337" s="19">
        <f ca="1">COUNTIF($G$2:$G337,G337)</f>
        <v>264</v>
      </c>
      <c r="G337" s="19" t="str">
        <f ca="1" t="shared" ref="G337:G346" si="82">VLOOKUP(ROW(),$B$2:$D$14,2,1)</f>
        <v>完毕</v>
      </c>
      <c r="H337" s="20" t="e">
        <f ca="1" t="shared" si="71"/>
        <v>#REF!</v>
      </c>
      <c r="I337" s="18" t="e">
        <f ca="1" t="shared" si="72"/>
        <v>#REF!</v>
      </c>
      <c r="J337" s="18" t="e">
        <f ca="1" t="shared" si="73"/>
        <v>#REF!</v>
      </c>
      <c r="K337" s="18" t="e">
        <f ca="1" t="shared" si="74"/>
        <v>#REF!</v>
      </c>
      <c r="L337" s="18" t="e">
        <f ca="1" t="shared" si="75"/>
        <v>#REF!</v>
      </c>
      <c r="M337" s="18" t="e">
        <f ca="1" t="shared" si="76"/>
        <v>#REF!</v>
      </c>
    </row>
    <row r="338" spans="6:13">
      <c r="F338" s="19">
        <f ca="1">COUNTIF($G$2:$G338,G338)</f>
        <v>265</v>
      </c>
      <c r="G338" s="19" t="str">
        <f ca="1" t="shared" si="82"/>
        <v>完毕</v>
      </c>
      <c r="H338" s="20" t="e">
        <f ca="1" t="shared" si="71"/>
        <v>#REF!</v>
      </c>
      <c r="I338" s="18" t="e">
        <f ca="1" t="shared" si="72"/>
        <v>#REF!</v>
      </c>
      <c r="J338" s="18" t="e">
        <f ca="1" t="shared" si="73"/>
        <v>#REF!</v>
      </c>
      <c r="K338" s="18" t="e">
        <f ca="1" t="shared" si="74"/>
        <v>#REF!</v>
      </c>
      <c r="L338" s="18" t="e">
        <f ca="1" t="shared" si="75"/>
        <v>#REF!</v>
      </c>
      <c r="M338" s="18" t="e">
        <f ca="1" t="shared" si="76"/>
        <v>#REF!</v>
      </c>
    </row>
    <row r="339" spans="6:13">
      <c r="F339" s="19">
        <f ca="1">COUNTIF($G$2:$G339,G339)</f>
        <v>266</v>
      </c>
      <c r="G339" s="19" t="str">
        <f ca="1" t="shared" si="82"/>
        <v>完毕</v>
      </c>
      <c r="H339" s="20" t="e">
        <f ca="1" t="shared" si="71"/>
        <v>#REF!</v>
      </c>
      <c r="I339" s="18" t="e">
        <f ca="1" t="shared" si="72"/>
        <v>#REF!</v>
      </c>
      <c r="J339" s="18" t="e">
        <f ca="1" t="shared" si="73"/>
        <v>#REF!</v>
      </c>
      <c r="K339" s="18" t="e">
        <f ca="1" t="shared" si="74"/>
        <v>#REF!</v>
      </c>
      <c r="L339" s="18" t="e">
        <f ca="1" t="shared" si="75"/>
        <v>#REF!</v>
      </c>
      <c r="M339" s="18" t="e">
        <f ca="1" t="shared" si="76"/>
        <v>#REF!</v>
      </c>
    </row>
    <row r="340" spans="6:13">
      <c r="F340" s="19">
        <f ca="1">COUNTIF($G$2:$G340,G340)</f>
        <v>267</v>
      </c>
      <c r="G340" s="19" t="str">
        <f ca="1" t="shared" si="82"/>
        <v>完毕</v>
      </c>
      <c r="H340" s="20" t="e">
        <f ca="1" t="shared" si="71"/>
        <v>#REF!</v>
      </c>
      <c r="I340" s="18" t="e">
        <f ca="1" t="shared" si="72"/>
        <v>#REF!</v>
      </c>
      <c r="J340" s="18" t="e">
        <f ca="1" t="shared" si="73"/>
        <v>#REF!</v>
      </c>
      <c r="K340" s="18" t="e">
        <f ca="1" t="shared" si="74"/>
        <v>#REF!</v>
      </c>
      <c r="L340" s="18" t="e">
        <f ca="1" t="shared" si="75"/>
        <v>#REF!</v>
      </c>
      <c r="M340" s="18" t="e">
        <f ca="1" t="shared" si="76"/>
        <v>#REF!</v>
      </c>
    </row>
    <row r="341" spans="6:13">
      <c r="F341" s="19">
        <f ca="1">COUNTIF($G$2:$G341,G341)</f>
        <v>268</v>
      </c>
      <c r="G341" s="19" t="str">
        <f ca="1" t="shared" si="82"/>
        <v>完毕</v>
      </c>
      <c r="H341" s="20" t="e">
        <f ca="1" t="shared" si="71"/>
        <v>#REF!</v>
      </c>
      <c r="I341" s="18" t="e">
        <f ca="1" t="shared" si="72"/>
        <v>#REF!</v>
      </c>
      <c r="J341" s="18" t="e">
        <f ca="1" t="shared" si="73"/>
        <v>#REF!</v>
      </c>
      <c r="K341" s="18" t="e">
        <f ca="1" t="shared" si="74"/>
        <v>#REF!</v>
      </c>
      <c r="L341" s="18" t="e">
        <f ca="1" t="shared" si="75"/>
        <v>#REF!</v>
      </c>
      <c r="M341" s="18" t="e">
        <f ca="1" t="shared" si="76"/>
        <v>#REF!</v>
      </c>
    </row>
    <row r="342" spans="6:13">
      <c r="F342" s="19">
        <f ca="1">COUNTIF($G$2:$G342,G342)</f>
        <v>269</v>
      </c>
      <c r="G342" s="19" t="str">
        <f ca="1" t="shared" si="82"/>
        <v>完毕</v>
      </c>
      <c r="H342" s="20" t="e">
        <f ca="1" t="shared" si="71"/>
        <v>#REF!</v>
      </c>
      <c r="I342" s="18" t="e">
        <f ca="1" t="shared" si="72"/>
        <v>#REF!</v>
      </c>
      <c r="J342" s="18" t="e">
        <f ca="1" t="shared" si="73"/>
        <v>#REF!</v>
      </c>
      <c r="K342" s="18" t="e">
        <f ca="1" t="shared" si="74"/>
        <v>#REF!</v>
      </c>
      <c r="L342" s="18" t="e">
        <f ca="1" t="shared" si="75"/>
        <v>#REF!</v>
      </c>
      <c r="M342" s="18" t="e">
        <f ca="1" t="shared" si="76"/>
        <v>#REF!</v>
      </c>
    </row>
    <row r="343" spans="6:13">
      <c r="F343" s="19">
        <f ca="1">COUNTIF($G$2:$G343,G343)</f>
        <v>270</v>
      </c>
      <c r="G343" s="19" t="str">
        <f ca="1" t="shared" si="82"/>
        <v>完毕</v>
      </c>
      <c r="H343" s="20" t="e">
        <f ca="1" t="shared" ref="H343:H406" si="83">INDIRECT($G343&amp;"!d"&amp;$F343+11)</f>
        <v>#REF!</v>
      </c>
      <c r="I343" s="18" t="e">
        <f ca="1" t="shared" ref="I343:I406" si="84">INDIRECT($G343&amp;"!e"&amp;$F343+11)</f>
        <v>#REF!</v>
      </c>
      <c r="J343" s="18" t="e">
        <f ca="1" t="shared" ref="J343:J406" si="85">INDIRECT($G343&amp;"!f"&amp;$F343+11)</f>
        <v>#REF!</v>
      </c>
      <c r="K343" s="18" t="e">
        <f ca="1" t="shared" ref="K343:K406" si="86">INDIRECT($G343&amp;"!g"&amp;$F343+11)</f>
        <v>#REF!</v>
      </c>
      <c r="L343" s="18" t="e">
        <f ca="1" t="shared" ref="L343:L406" si="87">INDIRECT($G343&amp;"!h"&amp;$F343+11)</f>
        <v>#REF!</v>
      </c>
      <c r="M343" s="18" t="e">
        <f ca="1" t="shared" ref="M343:M406" si="88">INDIRECT($G343&amp;"!i"&amp;$F343+11)</f>
        <v>#REF!</v>
      </c>
    </row>
    <row r="344" spans="6:13">
      <c r="F344" s="19">
        <f ca="1">COUNTIF($G$2:$G344,G344)</f>
        <v>271</v>
      </c>
      <c r="G344" s="19" t="str">
        <f ca="1" t="shared" si="82"/>
        <v>完毕</v>
      </c>
      <c r="H344" s="20" t="e">
        <f ca="1" t="shared" si="83"/>
        <v>#REF!</v>
      </c>
      <c r="I344" s="18" t="e">
        <f ca="1" t="shared" si="84"/>
        <v>#REF!</v>
      </c>
      <c r="J344" s="18" t="e">
        <f ca="1" t="shared" si="85"/>
        <v>#REF!</v>
      </c>
      <c r="K344" s="18" t="e">
        <f ca="1" t="shared" si="86"/>
        <v>#REF!</v>
      </c>
      <c r="L344" s="18" t="e">
        <f ca="1" t="shared" si="87"/>
        <v>#REF!</v>
      </c>
      <c r="M344" s="18" t="e">
        <f ca="1" t="shared" si="88"/>
        <v>#REF!</v>
      </c>
    </row>
    <row r="345" spans="6:13">
      <c r="F345" s="19">
        <f ca="1">COUNTIF($G$2:$G345,G345)</f>
        <v>272</v>
      </c>
      <c r="G345" s="19" t="str">
        <f ca="1" t="shared" si="82"/>
        <v>完毕</v>
      </c>
      <c r="H345" s="20" t="e">
        <f ca="1" t="shared" si="83"/>
        <v>#REF!</v>
      </c>
      <c r="I345" s="18" t="e">
        <f ca="1" t="shared" si="84"/>
        <v>#REF!</v>
      </c>
      <c r="J345" s="18" t="e">
        <f ca="1" t="shared" si="85"/>
        <v>#REF!</v>
      </c>
      <c r="K345" s="18" t="e">
        <f ca="1" t="shared" si="86"/>
        <v>#REF!</v>
      </c>
      <c r="L345" s="18" t="e">
        <f ca="1" t="shared" si="87"/>
        <v>#REF!</v>
      </c>
      <c r="M345" s="18" t="e">
        <f ca="1" t="shared" si="88"/>
        <v>#REF!</v>
      </c>
    </row>
    <row r="346" spans="6:13">
      <c r="F346" s="19">
        <f ca="1">COUNTIF($G$2:$G346,G346)</f>
        <v>273</v>
      </c>
      <c r="G346" s="19" t="str">
        <f ca="1" t="shared" si="82"/>
        <v>完毕</v>
      </c>
      <c r="H346" s="20" t="e">
        <f ca="1" t="shared" si="83"/>
        <v>#REF!</v>
      </c>
      <c r="I346" s="18" t="e">
        <f ca="1" t="shared" si="84"/>
        <v>#REF!</v>
      </c>
      <c r="J346" s="18" t="e">
        <f ca="1" t="shared" si="85"/>
        <v>#REF!</v>
      </c>
      <c r="K346" s="18" t="e">
        <f ca="1" t="shared" si="86"/>
        <v>#REF!</v>
      </c>
      <c r="L346" s="18" t="e">
        <f ca="1" t="shared" si="87"/>
        <v>#REF!</v>
      </c>
      <c r="M346" s="18" t="e">
        <f ca="1" t="shared" si="88"/>
        <v>#REF!</v>
      </c>
    </row>
    <row r="347" spans="6:13">
      <c r="F347" s="19">
        <f ca="1">COUNTIF($G$2:$G347,G347)</f>
        <v>274</v>
      </c>
      <c r="G347" s="19" t="str">
        <f ca="1" t="shared" ref="G347:G356" si="89">VLOOKUP(ROW(),$B$2:$D$14,2,1)</f>
        <v>完毕</v>
      </c>
      <c r="H347" s="20" t="e">
        <f ca="1" t="shared" si="83"/>
        <v>#REF!</v>
      </c>
      <c r="I347" s="18" t="e">
        <f ca="1" t="shared" si="84"/>
        <v>#REF!</v>
      </c>
      <c r="J347" s="18" t="e">
        <f ca="1" t="shared" si="85"/>
        <v>#REF!</v>
      </c>
      <c r="K347" s="18" t="e">
        <f ca="1" t="shared" si="86"/>
        <v>#REF!</v>
      </c>
      <c r="L347" s="18" t="e">
        <f ca="1" t="shared" si="87"/>
        <v>#REF!</v>
      </c>
      <c r="M347" s="18" t="e">
        <f ca="1" t="shared" si="88"/>
        <v>#REF!</v>
      </c>
    </row>
    <row r="348" spans="6:13">
      <c r="F348" s="19">
        <f ca="1">COUNTIF($G$2:$G348,G348)</f>
        <v>275</v>
      </c>
      <c r="G348" s="19" t="str">
        <f ca="1" t="shared" si="89"/>
        <v>完毕</v>
      </c>
      <c r="H348" s="20" t="e">
        <f ca="1" t="shared" si="83"/>
        <v>#REF!</v>
      </c>
      <c r="I348" s="18" t="e">
        <f ca="1" t="shared" si="84"/>
        <v>#REF!</v>
      </c>
      <c r="J348" s="18" t="e">
        <f ca="1" t="shared" si="85"/>
        <v>#REF!</v>
      </c>
      <c r="K348" s="18" t="e">
        <f ca="1" t="shared" si="86"/>
        <v>#REF!</v>
      </c>
      <c r="L348" s="18" t="e">
        <f ca="1" t="shared" si="87"/>
        <v>#REF!</v>
      </c>
      <c r="M348" s="18" t="e">
        <f ca="1" t="shared" si="88"/>
        <v>#REF!</v>
      </c>
    </row>
    <row r="349" spans="6:13">
      <c r="F349" s="19">
        <f ca="1">COUNTIF($G$2:$G349,G349)</f>
        <v>276</v>
      </c>
      <c r="G349" s="19" t="str">
        <f ca="1" t="shared" si="89"/>
        <v>完毕</v>
      </c>
      <c r="H349" s="20" t="e">
        <f ca="1" t="shared" si="83"/>
        <v>#REF!</v>
      </c>
      <c r="I349" s="18" t="e">
        <f ca="1" t="shared" si="84"/>
        <v>#REF!</v>
      </c>
      <c r="J349" s="18" t="e">
        <f ca="1" t="shared" si="85"/>
        <v>#REF!</v>
      </c>
      <c r="K349" s="18" t="e">
        <f ca="1" t="shared" si="86"/>
        <v>#REF!</v>
      </c>
      <c r="L349" s="18" t="e">
        <f ca="1" t="shared" si="87"/>
        <v>#REF!</v>
      </c>
      <c r="M349" s="18" t="e">
        <f ca="1" t="shared" si="88"/>
        <v>#REF!</v>
      </c>
    </row>
    <row r="350" spans="6:13">
      <c r="F350" s="19">
        <f ca="1">COUNTIF($G$2:$G350,G350)</f>
        <v>277</v>
      </c>
      <c r="G350" s="19" t="str">
        <f ca="1" t="shared" si="89"/>
        <v>完毕</v>
      </c>
      <c r="H350" s="20" t="e">
        <f ca="1" t="shared" si="83"/>
        <v>#REF!</v>
      </c>
      <c r="I350" s="18" t="e">
        <f ca="1" t="shared" si="84"/>
        <v>#REF!</v>
      </c>
      <c r="J350" s="18" t="e">
        <f ca="1" t="shared" si="85"/>
        <v>#REF!</v>
      </c>
      <c r="K350" s="18" t="e">
        <f ca="1" t="shared" si="86"/>
        <v>#REF!</v>
      </c>
      <c r="L350" s="18" t="e">
        <f ca="1" t="shared" si="87"/>
        <v>#REF!</v>
      </c>
      <c r="M350" s="18" t="e">
        <f ca="1" t="shared" si="88"/>
        <v>#REF!</v>
      </c>
    </row>
    <row r="351" spans="6:13">
      <c r="F351" s="19">
        <f ca="1">COUNTIF($G$2:$G351,G351)</f>
        <v>278</v>
      </c>
      <c r="G351" s="19" t="str">
        <f ca="1" t="shared" si="89"/>
        <v>完毕</v>
      </c>
      <c r="H351" s="20" t="e">
        <f ca="1" t="shared" si="83"/>
        <v>#REF!</v>
      </c>
      <c r="I351" s="18" t="e">
        <f ca="1" t="shared" si="84"/>
        <v>#REF!</v>
      </c>
      <c r="J351" s="18" t="e">
        <f ca="1" t="shared" si="85"/>
        <v>#REF!</v>
      </c>
      <c r="K351" s="18" t="e">
        <f ca="1" t="shared" si="86"/>
        <v>#REF!</v>
      </c>
      <c r="L351" s="18" t="e">
        <f ca="1" t="shared" si="87"/>
        <v>#REF!</v>
      </c>
      <c r="M351" s="18" t="e">
        <f ca="1" t="shared" si="88"/>
        <v>#REF!</v>
      </c>
    </row>
    <row r="352" spans="6:13">
      <c r="F352" s="19">
        <f ca="1">COUNTIF($G$2:$G352,G352)</f>
        <v>279</v>
      </c>
      <c r="G352" s="19" t="str">
        <f ca="1" t="shared" si="89"/>
        <v>完毕</v>
      </c>
      <c r="H352" s="20" t="e">
        <f ca="1" t="shared" si="83"/>
        <v>#REF!</v>
      </c>
      <c r="I352" s="18" t="e">
        <f ca="1" t="shared" si="84"/>
        <v>#REF!</v>
      </c>
      <c r="J352" s="18" t="e">
        <f ca="1" t="shared" si="85"/>
        <v>#REF!</v>
      </c>
      <c r="K352" s="18" t="e">
        <f ca="1" t="shared" si="86"/>
        <v>#REF!</v>
      </c>
      <c r="L352" s="18" t="e">
        <f ca="1" t="shared" si="87"/>
        <v>#REF!</v>
      </c>
      <c r="M352" s="18" t="e">
        <f ca="1" t="shared" si="88"/>
        <v>#REF!</v>
      </c>
    </row>
    <row r="353" spans="6:13">
      <c r="F353" s="19">
        <f ca="1">COUNTIF($G$2:$G353,G353)</f>
        <v>280</v>
      </c>
      <c r="G353" s="19" t="str">
        <f ca="1" t="shared" si="89"/>
        <v>完毕</v>
      </c>
      <c r="H353" s="20" t="e">
        <f ca="1" t="shared" si="83"/>
        <v>#REF!</v>
      </c>
      <c r="I353" s="18" t="e">
        <f ca="1" t="shared" si="84"/>
        <v>#REF!</v>
      </c>
      <c r="J353" s="18" t="e">
        <f ca="1" t="shared" si="85"/>
        <v>#REF!</v>
      </c>
      <c r="K353" s="18" t="e">
        <f ca="1" t="shared" si="86"/>
        <v>#REF!</v>
      </c>
      <c r="L353" s="18" t="e">
        <f ca="1" t="shared" si="87"/>
        <v>#REF!</v>
      </c>
      <c r="M353" s="18" t="e">
        <f ca="1" t="shared" si="88"/>
        <v>#REF!</v>
      </c>
    </row>
    <row r="354" spans="6:13">
      <c r="F354" s="19">
        <f ca="1">COUNTIF($G$2:$G354,G354)</f>
        <v>281</v>
      </c>
      <c r="G354" s="19" t="str">
        <f ca="1" t="shared" si="89"/>
        <v>完毕</v>
      </c>
      <c r="H354" s="20" t="e">
        <f ca="1" t="shared" si="83"/>
        <v>#REF!</v>
      </c>
      <c r="I354" s="18" t="e">
        <f ca="1" t="shared" si="84"/>
        <v>#REF!</v>
      </c>
      <c r="J354" s="18" t="e">
        <f ca="1" t="shared" si="85"/>
        <v>#REF!</v>
      </c>
      <c r="K354" s="18" t="e">
        <f ca="1" t="shared" si="86"/>
        <v>#REF!</v>
      </c>
      <c r="L354" s="18" t="e">
        <f ca="1" t="shared" si="87"/>
        <v>#REF!</v>
      </c>
      <c r="M354" s="18" t="e">
        <f ca="1" t="shared" si="88"/>
        <v>#REF!</v>
      </c>
    </row>
    <row r="355" spans="6:13">
      <c r="F355" s="19">
        <f ca="1">COUNTIF($G$2:$G355,G355)</f>
        <v>282</v>
      </c>
      <c r="G355" s="19" t="str">
        <f ca="1" t="shared" si="89"/>
        <v>完毕</v>
      </c>
      <c r="H355" s="20" t="e">
        <f ca="1" t="shared" si="83"/>
        <v>#REF!</v>
      </c>
      <c r="I355" s="18" t="e">
        <f ca="1" t="shared" si="84"/>
        <v>#REF!</v>
      </c>
      <c r="J355" s="18" t="e">
        <f ca="1" t="shared" si="85"/>
        <v>#REF!</v>
      </c>
      <c r="K355" s="18" t="e">
        <f ca="1" t="shared" si="86"/>
        <v>#REF!</v>
      </c>
      <c r="L355" s="18" t="e">
        <f ca="1" t="shared" si="87"/>
        <v>#REF!</v>
      </c>
      <c r="M355" s="18" t="e">
        <f ca="1" t="shared" si="88"/>
        <v>#REF!</v>
      </c>
    </row>
    <row r="356" spans="6:13">
      <c r="F356" s="19">
        <f ca="1">COUNTIF($G$2:$G356,G356)</f>
        <v>283</v>
      </c>
      <c r="G356" s="19" t="str">
        <f ca="1" t="shared" si="89"/>
        <v>完毕</v>
      </c>
      <c r="H356" s="20" t="e">
        <f ca="1" t="shared" si="83"/>
        <v>#REF!</v>
      </c>
      <c r="I356" s="18" t="e">
        <f ca="1" t="shared" si="84"/>
        <v>#REF!</v>
      </c>
      <c r="J356" s="18" t="e">
        <f ca="1" t="shared" si="85"/>
        <v>#REF!</v>
      </c>
      <c r="K356" s="18" t="e">
        <f ca="1" t="shared" si="86"/>
        <v>#REF!</v>
      </c>
      <c r="L356" s="18" t="e">
        <f ca="1" t="shared" si="87"/>
        <v>#REF!</v>
      </c>
      <c r="M356" s="18" t="e">
        <f ca="1" t="shared" si="88"/>
        <v>#REF!</v>
      </c>
    </row>
    <row r="357" spans="6:13">
      <c r="F357" s="19">
        <f ca="1">COUNTIF($G$2:$G357,G357)</f>
        <v>284</v>
      </c>
      <c r="G357" s="19" t="str">
        <f ca="1" t="shared" ref="G357:G366" si="90">VLOOKUP(ROW(),$B$2:$D$14,2,1)</f>
        <v>完毕</v>
      </c>
      <c r="H357" s="20" t="e">
        <f ca="1" t="shared" si="83"/>
        <v>#REF!</v>
      </c>
      <c r="I357" s="18" t="e">
        <f ca="1" t="shared" si="84"/>
        <v>#REF!</v>
      </c>
      <c r="J357" s="18" t="e">
        <f ca="1" t="shared" si="85"/>
        <v>#REF!</v>
      </c>
      <c r="K357" s="18" t="e">
        <f ca="1" t="shared" si="86"/>
        <v>#REF!</v>
      </c>
      <c r="L357" s="18" t="e">
        <f ca="1" t="shared" si="87"/>
        <v>#REF!</v>
      </c>
      <c r="M357" s="18" t="e">
        <f ca="1" t="shared" si="88"/>
        <v>#REF!</v>
      </c>
    </row>
    <row r="358" spans="6:13">
      <c r="F358" s="19">
        <f ca="1">COUNTIF($G$2:$G358,G358)</f>
        <v>285</v>
      </c>
      <c r="G358" s="19" t="str">
        <f ca="1" t="shared" si="90"/>
        <v>完毕</v>
      </c>
      <c r="H358" s="20" t="e">
        <f ca="1" t="shared" si="83"/>
        <v>#REF!</v>
      </c>
      <c r="I358" s="18" t="e">
        <f ca="1" t="shared" si="84"/>
        <v>#REF!</v>
      </c>
      <c r="J358" s="18" t="e">
        <f ca="1" t="shared" si="85"/>
        <v>#REF!</v>
      </c>
      <c r="K358" s="18" t="e">
        <f ca="1" t="shared" si="86"/>
        <v>#REF!</v>
      </c>
      <c r="L358" s="18" t="e">
        <f ca="1" t="shared" si="87"/>
        <v>#REF!</v>
      </c>
      <c r="M358" s="18" t="e">
        <f ca="1" t="shared" si="88"/>
        <v>#REF!</v>
      </c>
    </row>
    <row r="359" spans="6:13">
      <c r="F359" s="19">
        <f ca="1">COUNTIF($G$2:$G359,G359)</f>
        <v>286</v>
      </c>
      <c r="G359" s="19" t="str">
        <f ca="1" t="shared" si="90"/>
        <v>完毕</v>
      </c>
      <c r="H359" s="20" t="e">
        <f ca="1" t="shared" si="83"/>
        <v>#REF!</v>
      </c>
      <c r="I359" s="18" t="e">
        <f ca="1" t="shared" si="84"/>
        <v>#REF!</v>
      </c>
      <c r="J359" s="18" t="e">
        <f ca="1" t="shared" si="85"/>
        <v>#REF!</v>
      </c>
      <c r="K359" s="18" t="e">
        <f ca="1" t="shared" si="86"/>
        <v>#REF!</v>
      </c>
      <c r="L359" s="18" t="e">
        <f ca="1" t="shared" si="87"/>
        <v>#REF!</v>
      </c>
      <c r="M359" s="18" t="e">
        <f ca="1" t="shared" si="88"/>
        <v>#REF!</v>
      </c>
    </row>
    <row r="360" spans="6:13">
      <c r="F360" s="19">
        <f ca="1">COUNTIF($G$2:$G360,G360)</f>
        <v>287</v>
      </c>
      <c r="G360" s="19" t="str">
        <f ca="1" t="shared" si="90"/>
        <v>完毕</v>
      </c>
      <c r="H360" s="20" t="e">
        <f ca="1" t="shared" si="83"/>
        <v>#REF!</v>
      </c>
      <c r="I360" s="18" t="e">
        <f ca="1" t="shared" si="84"/>
        <v>#REF!</v>
      </c>
      <c r="J360" s="18" t="e">
        <f ca="1" t="shared" si="85"/>
        <v>#REF!</v>
      </c>
      <c r="K360" s="18" t="e">
        <f ca="1" t="shared" si="86"/>
        <v>#REF!</v>
      </c>
      <c r="L360" s="18" t="e">
        <f ca="1" t="shared" si="87"/>
        <v>#REF!</v>
      </c>
      <c r="M360" s="18" t="e">
        <f ca="1" t="shared" si="88"/>
        <v>#REF!</v>
      </c>
    </row>
    <row r="361" spans="6:13">
      <c r="F361" s="19">
        <f ca="1">COUNTIF($G$2:$G361,G361)</f>
        <v>288</v>
      </c>
      <c r="G361" s="19" t="str">
        <f ca="1" t="shared" si="90"/>
        <v>完毕</v>
      </c>
      <c r="H361" s="20" t="e">
        <f ca="1" t="shared" si="83"/>
        <v>#REF!</v>
      </c>
      <c r="I361" s="18" t="e">
        <f ca="1" t="shared" si="84"/>
        <v>#REF!</v>
      </c>
      <c r="J361" s="18" t="e">
        <f ca="1" t="shared" si="85"/>
        <v>#REF!</v>
      </c>
      <c r="K361" s="18" t="e">
        <f ca="1" t="shared" si="86"/>
        <v>#REF!</v>
      </c>
      <c r="L361" s="18" t="e">
        <f ca="1" t="shared" si="87"/>
        <v>#REF!</v>
      </c>
      <c r="M361" s="18" t="e">
        <f ca="1" t="shared" si="88"/>
        <v>#REF!</v>
      </c>
    </row>
    <row r="362" spans="6:13">
      <c r="F362" s="19">
        <f ca="1">COUNTIF($G$2:$G362,G362)</f>
        <v>289</v>
      </c>
      <c r="G362" s="19" t="str">
        <f ca="1" t="shared" si="90"/>
        <v>完毕</v>
      </c>
      <c r="H362" s="20" t="e">
        <f ca="1" t="shared" si="83"/>
        <v>#REF!</v>
      </c>
      <c r="I362" s="18" t="e">
        <f ca="1" t="shared" si="84"/>
        <v>#REF!</v>
      </c>
      <c r="J362" s="18" t="e">
        <f ca="1" t="shared" si="85"/>
        <v>#REF!</v>
      </c>
      <c r="K362" s="18" t="e">
        <f ca="1" t="shared" si="86"/>
        <v>#REF!</v>
      </c>
      <c r="L362" s="18" t="e">
        <f ca="1" t="shared" si="87"/>
        <v>#REF!</v>
      </c>
      <c r="M362" s="18" t="e">
        <f ca="1" t="shared" si="88"/>
        <v>#REF!</v>
      </c>
    </row>
    <row r="363" spans="6:13">
      <c r="F363" s="19">
        <f ca="1">COUNTIF($G$2:$G363,G363)</f>
        <v>290</v>
      </c>
      <c r="G363" s="19" t="str">
        <f ca="1" t="shared" si="90"/>
        <v>完毕</v>
      </c>
      <c r="H363" s="20" t="e">
        <f ca="1" t="shared" si="83"/>
        <v>#REF!</v>
      </c>
      <c r="I363" s="18" t="e">
        <f ca="1" t="shared" si="84"/>
        <v>#REF!</v>
      </c>
      <c r="J363" s="18" t="e">
        <f ca="1" t="shared" si="85"/>
        <v>#REF!</v>
      </c>
      <c r="K363" s="18" t="e">
        <f ca="1" t="shared" si="86"/>
        <v>#REF!</v>
      </c>
      <c r="L363" s="18" t="e">
        <f ca="1" t="shared" si="87"/>
        <v>#REF!</v>
      </c>
      <c r="M363" s="18" t="e">
        <f ca="1" t="shared" si="88"/>
        <v>#REF!</v>
      </c>
    </row>
    <row r="364" spans="6:13">
      <c r="F364" s="19">
        <f ca="1">COUNTIF($G$2:$G364,G364)</f>
        <v>291</v>
      </c>
      <c r="G364" s="19" t="str">
        <f ca="1" t="shared" si="90"/>
        <v>完毕</v>
      </c>
      <c r="H364" s="20" t="e">
        <f ca="1" t="shared" si="83"/>
        <v>#REF!</v>
      </c>
      <c r="I364" s="18" t="e">
        <f ca="1" t="shared" si="84"/>
        <v>#REF!</v>
      </c>
      <c r="J364" s="18" t="e">
        <f ca="1" t="shared" si="85"/>
        <v>#REF!</v>
      </c>
      <c r="K364" s="18" t="e">
        <f ca="1" t="shared" si="86"/>
        <v>#REF!</v>
      </c>
      <c r="L364" s="18" t="e">
        <f ca="1" t="shared" si="87"/>
        <v>#REF!</v>
      </c>
      <c r="M364" s="18" t="e">
        <f ca="1" t="shared" si="88"/>
        <v>#REF!</v>
      </c>
    </row>
    <row r="365" spans="6:13">
      <c r="F365" s="19">
        <f ca="1">COUNTIF($G$2:$G365,G365)</f>
        <v>292</v>
      </c>
      <c r="G365" s="19" t="str">
        <f ca="1" t="shared" si="90"/>
        <v>完毕</v>
      </c>
      <c r="H365" s="20" t="e">
        <f ca="1" t="shared" si="83"/>
        <v>#REF!</v>
      </c>
      <c r="I365" s="18" t="e">
        <f ca="1" t="shared" si="84"/>
        <v>#REF!</v>
      </c>
      <c r="J365" s="18" t="e">
        <f ca="1" t="shared" si="85"/>
        <v>#REF!</v>
      </c>
      <c r="K365" s="18" t="e">
        <f ca="1" t="shared" si="86"/>
        <v>#REF!</v>
      </c>
      <c r="L365" s="18" t="e">
        <f ca="1" t="shared" si="87"/>
        <v>#REF!</v>
      </c>
      <c r="M365" s="18" t="e">
        <f ca="1" t="shared" si="88"/>
        <v>#REF!</v>
      </c>
    </row>
    <row r="366" spans="6:13">
      <c r="F366" s="19">
        <f ca="1">COUNTIF($G$2:$G366,G366)</f>
        <v>293</v>
      </c>
      <c r="G366" s="19" t="str">
        <f ca="1" t="shared" si="90"/>
        <v>完毕</v>
      </c>
      <c r="H366" s="20" t="e">
        <f ca="1" t="shared" si="83"/>
        <v>#REF!</v>
      </c>
      <c r="I366" s="18" t="e">
        <f ca="1" t="shared" si="84"/>
        <v>#REF!</v>
      </c>
      <c r="J366" s="18" t="e">
        <f ca="1" t="shared" si="85"/>
        <v>#REF!</v>
      </c>
      <c r="K366" s="18" t="e">
        <f ca="1" t="shared" si="86"/>
        <v>#REF!</v>
      </c>
      <c r="L366" s="18" t="e">
        <f ca="1" t="shared" si="87"/>
        <v>#REF!</v>
      </c>
      <c r="M366" s="18" t="e">
        <f ca="1" t="shared" si="88"/>
        <v>#REF!</v>
      </c>
    </row>
    <row r="367" spans="6:13">
      <c r="F367" s="19">
        <f ca="1">COUNTIF($G$2:$G367,G367)</f>
        <v>294</v>
      </c>
      <c r="G367" s="19" t="str">
        <f ca="1" t="shared" ref="G367:G376" si="91">VLOOKUP(ROW(),$B$2:$D$14,2,1)</f>
        <v>完毕</v>
      </c>
      <c r="H367" s="20" t="e">
        <f ca="1" t="shared" si="83"/>
        <v>#REF!</v>
      </c>
      <c r="I367" s="18" t="e">
        <f ca="1" t="shared" si="84"/>
        <v>#REF!</v>
      </c>
      <c r="J367" s="18" t="e">
        <f ca="1" t="shared" si="85"/>
        <v>#REF!</v>
      </c>
      <c r="K367" s="18" t="e">
        <f ca="1" t="shared" si="86"/>
        <v>#REF!</v>
      </c>
      <c r="L367" s="18" t="e">
        <f ca="1" t="shared" si="87"/>
        <v>#REF!</v>
      </c>
      <c r="M367" s="18" t="e">
        <f ca="1" t="shared" si="88"/>
        <v>#REF!</v>
      </c>
    </row>
    <row r="368" spans="6:13">
      <c r="F368" s="19">
        <f ca="1">COUNTIF($G$2:$G368,G368)</f>
        <v>295</v>
      </c>
      <c r="G368" s="19" t="str">
        <f ca="1" t="shared" si="91"/>
        <v>完毕</v>
      </c>
      <c r="H368" s="20" t="e">
        <f ca="1" t="shared" si="83"/>
        <v>#REF!</v>
      </c>
      <c r="I368" s="18" t="e">
        <f ca="1" t="shared" si="84"/>
        <v>#REF!</v>
      </c>
      <c r="J368" s="18" t="e">
        <f ca="1" t="shared" si="85"/>
        <v>#REF!</v>
      </c>
      <c r="K368" s="18" t="e">
        <f ca="1" t="shared" si="86"/>
        <v>#REF!</v>
      </c>
      <c r="L368" s="18" t="e">
        <f ca="1" t="shared" si="87"/>
        <v>#REF!</v>
      </c>
      <c r="M368" s="18" t="e">
        <f ca="1" t="shared" si="88"/>
        <v>#REF!</v>
      </c>
    </row>
    <row r="369" spans="6:13">
      <c r="F369" s="19">
        <f ca="1">COUNTIF($G$2:$G369,G369)</f>
        <v>296</v>
      </c>
      <c r="G369" s="19" t="str">
        <f ca="1" t="shared" si="91"/>
        <v>完毕</v>
      </c>
      <c r="H369" s="20" t="e">
        <f ca="1" t="shared" si="83"/>
        <v>#REF!</v>
      </c>
      <c r="I369" s="18" t="e">
        <f ca="1" t="shared" si="84"/>
        <v>#REF!</v>
      </c>
      <c r="J369" s="18" t="e">
        <f ca="1" t="shared" si="85"/>
        <v>#REF!</v>
      </c>
      <c r="K369" s="18" t="e">
        <f ca="1" t="shared" si="86"/>
        <v>#REF!</v>
      </c>
      <c r="L369" s="18" t="e">
        <f ca="1" t="shared" si="87"/>
        <v>#REF!</v>
      </c>
      <c r="M369" s="18" t="e">
        <f ca="1" t="shared" si="88"/>
        <v>#REF!</v>
      </c>
    </row>
    <row r="370" spans="6:13">
      <c r="F370" s="19">
        <f ca="1">COUNTIF($G$2:$G370,G370)</f>
        <v>297</v>
      </c>
      <c r="G370" s="19" t="str">
        <f ca="1" t="shared" si="91"/>
        <v>完毕</v>
      </c>
      <c r="H370" s="20" t="e">
        <f ca="1" t="shared" si="83"/>
        <v>#REF!</v>
      </c>
      <c r="I370" s="18" t="e">
        <f ca="1" t="shared" si="84"/>
        <v>#REF!</v>
      </c>
      <c r="J370" s="18" t="e">
        <f ca="1" t="shared" si="85"/>
        <v>#REF!</v>
      </c>
      <c r="K370" s="18" t="e">
        <f ca="1" t="shared" si="86"/>
        <v>#REF!</v>
      </c>
      <c r="L370" s="18" t="e">
        <f ca="1" t="shared" si="87"/>
        <v>#REF!</v>
      </c>
      <c r="M370" s="18" t="e">
        <f ca="1" t="shared" si="88"/>
        <v>#REF!</v>
      </c>
    </row>
    <row r="371" spans="6:13">
      <c r="F371" s="19">
        <f ca="1">COUNTIF($G$2:$G371,G371)</f>
        <v>298</v>
      </c>
      <c r="G371" s="19" t="str">
        <f ca="1" t="shared" si="91"/>
        <v>完毕</v>
      </c>
      <c r="H371" s="20" t="e">
        <f ca="1" t="shared" si="83"/>
        <v>#REF!</v>
      </c>
      <c r="I371" s="18" t="e">
        <f ca="1" t="shared" si="84"/>
        <v>#REF!</v>
      </c>
      <c r="J371" s="18" t="e">
        <f ca="1" t="shared" si="85"/>
        <v>#REF!</v>
      </c>
      <c r="K371" s="18" t="e">
        <f ca="1" t="shared" si="86"/>
        <v>#REF!</v>
      </c>
      <c r="L371" s="18" t="e">
        <f ca="1" t="shared" si="87"/>
        <v>#REF!</v>
      </c>
      <c r="M371" s="18" t="e">
        <f ca="1" t="shared" si="88"/>
        <v>#REF!</v>
      </c>
    </row>
    <row r="372" spans="6:13">
      <c r="F372" s="19">
        <f ca="1">COUNTIF($G$2:$G372,G372)</f>
        <v>299</v>
      </c>
      <c r="G372" s="19" t="str">
        <f ca="1" t="shared" si="91"/>
        <v>完毕</v>
      </c>
      <c r="H372" s="20" t="e">
        <f ca="1" t="shared" si="83"/>
        <v>#REF!</v>
      </c>
      <c r="I372" s="18" t="e">
        <f ca="1" t="shared" si="84"/>
        <v>#REF!</v>
      </c>
      <c r="J372" s="18" t="e">
        <f ca="1" t="shared" si="85"/>
        <v>#REF!</v>
      </c>
      <c r="K372" s="18" t="e">
        <f ca="1" t="shared" si="86"/>
        <v>#REF!</v>
      </c>
      <c r="L372" s="18" t="e">
        <f ca="1" t="shared" si="87"/>
        <v>#REF!</v>
      </c>
      <c r="M372" s="18" t="e">
        <f ca="1" t="shared" si="88"/>
        <v>#REF!</v>
      </c>
    </row>
    <row r="373" spans="6:13">
      <c r="F373" s="19">
        <f ca="1">COUNTIF($G$2:$G373,G373)</f>
        <v>300</v>
      </c>
      <c r="G373" s="19" t="str">
        <f ca="1" t="shared" si="91"/>
        <v>完毕</v>
      </c>
      <c r="H373" s="20" t="e">
        <f ca="1" t="shared" si="83"/>
        <v>#REF!</v>
      </c>
      <c r="I373" s="18" t="e">
        <f ca="1" t="shared" si="84"/>
        <v>#REF!</v>
      </c>
      <c r="J373" s="18" t="e">
        <f ca="1" t="shared" si="85"/>
        <v>#REF!</v>
      </c>
      <c r="K373" s="18" t="e">
        <f ca="1" t="shared" si="86"/>
        <v>#REF!</v>
      </c>
      <c r="L373" s="18" t="e">
        <f ca="1" t="shared" si="87"/>
        <v>#REF!</v>
      </c>
      <c r="M373" s="18" t="e">
        <f ca="1" t="shared" si="88"/>
        <v>#REF!</v>
      </c>
    </row>
    <row r="374" spans="6:13">
      <c r="F374" s="19">
        <f ca="1">COUNTIF($G$2:$G374,G374)</f>
        <v>301</v>
      </c>
      <c r="G374" s="19" t="str">
        <f ca="1" t="shared" si="91"/>
        <v>完毕</v>
      </c>
      <c r="H374" s="20" t="e">
        <f ca="1" t="shared" si="83"/>
        <v>#REF!</v>
      </c>
      <c r="I374" s="18" t="e">
        <f ca="1" t="shared" si="84"/>
        <v>#REF!</v>
      </c>
      <c r="J374" s="18" t="e">
        <f ca="1" t="shared" si="85"/>
        <v>#REF!</v>
      </c>
      <c r="K374" s="18" t="e">
        <f ca="1" t="shared" si="86"/>
        <v>#REF!</v>
      </c>
      <c r="L374" s="18" t="e">
        <f ca="1" t="shared" si="87"/>
        <v>#REF!</v>
      </c>
      <c r="M374" s="18" t="e">
        <f ca="1" t="shared" si="88"/>
        <v>#REF!</v>
      </c>
    </row>
    <row r="375" spans="6:13">
      <c r="F375" s="19">
        <f ca="1">COUNTIF($G$2:$G375,G375)</f>
        <v>302</v>
      </c>
      <c r="G375" s="19" t="str">
        <f ca="1" t="shared" si="91"/>
        <v>完毕</v>
      </c>
      <c r="H375" s="20" t="e">
        <f ca="1" t="shared" si="83"/>
        <v>#REF!</v>
      </c>
      <c r="I375" s="18" t="e">
        <f ca="1" t="shared" si="84"/>
        <v>#REF!</v>
      </c>
      <c r="J375" s="18" t="e">
        <f ca="1" t="shared" si="85"/>
        <v>#REF!</v>
      </c>
      <c r="K375" s="18" t="e">
        <f ca="1" t="shared" si="86"/>
        <v>#REF!</v>
      </c>
      <c r="L375" s="18" t="e">
        <f ca="1" t="shared" si="87"/>
        <v>#REF!</v>
      </c>
      <c r="M375" s="18" t="e">
        <f ca="1" t="shared" si="88"/>
        <v>#REF!</v>
      </c>
    </row>
    <row r="376" spans="6:13">
      <c r="F376" s="19">
        <f ca="1">COUNTIF($G$2:$G376,G376)</f>
        <v>303</v>
      </c>
      <c r="G376" s="19" t="str">
        <f ca="1" t="shared" si="91"/>
        <v>完毕</v>
      </c>
      <c r="H376" s="20" t="e">
        <f ca="1" t="shared" si="83"/>
        <v>#REF!</v>
      </c>
      <c r="I376" s="18" t="e">
        <f ca="1" t="shared" si="84"/>
        <v>#REF!</v>
      </c>
      <c r="J376" s="18" t="e">
        <f ca="1" t="shared" si="85"/>
        <v>#REF!</v>
      </c>
      <c r="K376" s="18" t="e">
        <f ca="1" t="shared" si="86"/>
        <v>#REF!</v>
      </c>
      <c r="L376" s="18" t="e">
        <f ca="1" t="shared" si="87"/>
        <v>#REF!</v>
      </c>
      <c r="M376" s="18" t="e">
        <f ca="1" t="shared" si="88"/>
        <v>#REF!</v>
      </c>
    </row>
    <row r="377" spans="6:13">
      <c r="F377" s="19">
        <f ca="1">COUNTIF($G$2:$G377,G377)</f>
        <v>304</v>
      </c>
      <c r="G377" s="19" t="str">
        <f ca="1" t="shared" ref="G377:G386" si="92">VLOOKUP(ROW(),$B$2:$D$14,2,1)</f>
        <v>完毕</v>
      </c>
      <c r="H377" s="20" t="e">
        <f ca="1" t="shared" si="83"/>
        <v>#REF!</v>
      </c>
      <c r="I377" s="18" t="e">
        <f ca="1" t="shared" si="84"/>
        <v>#REF!</v>
      </c>
      <c r="J377" s="18" t="e">
        <f ca="1" t="shared" si="85"/>
        <v>#REF!</v>
      </c>
      <c r="K377" s="18" t="e">
        <f ca="1" t="shared" si="86"/>
        <v>#REF!</v>
      </c>
      <c r="L377" s="18" t="e">
        <f ca="1" t="shared" si="87"/>
        <v>#REF!</v>
      </c>
      <c r="M377" s="18" t="e">
        <f ca="1" t="shared" si="88"/>
        <v>#REF!</v>
      </c>
    </row>
    <row r="378" spans="6:13">
      <c r="F378" s="19">
        <f ca="1">COUNTIF($G$2:$G378,G378)</f>
        <v>305</v>
      </c>
      <c r="G378" s="19" t="str">
        <f ca="1" t="shared" si="92"/>
        <v>完毕</v>
      </c>
      <c r="H378" s="20" t="e">
        <f ca="1" t="shared" si="83"/>
        <v>#REF!</v>
      </c>
      <c r="I378" s="18" t="e">
        <f ca="1" t="shared" si="84"/>
        <v>#REF!</v>
      </c>
      <c r="J378" s="18" t="e">
        <f ca="1" t="shared" si="85"/>
        <v>#REF!</v>
      </c>
      <c r="K378" s="18" t="e">
        <f ca="1" t="shared" si="86"/>
        <v>#REF!</v>
      </c>
      <c r="L378" s="18" t="e">
        <f ca="1" t="shared" si="87"/>
        <v>#REF!</v>
      </c>
      <c r="M378" s="18" t="e">
        <f ca="1" t="shared" si="88"/>
        <v>#REF!</v>
      </c>
    </row>
    <row r="379" spans="6:13">
      <c r="F379" s="19">
        <f ca="1">COUNTIF($G$2:$G379,G379)</f>
        <v>306</v>
      </c>
      <c r="G379" s="19" t="str">
        <f ca="1" t="shared" si="92"/>
        <v>完毕</v>
      </c>
      <c r="H379" s="20" t="e">
        <f ca="1" t="shared" si="83"/>
        <v>#REF!</v>
      </c>
      <c r="I379" s="18" t="e">
        <f ca="1" t="shared" si="84"/>
        <v>#REF!</v>
      </c>
      <c r="J379" s="18" t="e">
        <f ca="1" t="shared" si="85"/>
        <v>#REF!</v>
      </c>
      <c r="K379" s="18" t="e">
        <f ca="1" t="shared" si="86"/>
        <v>#REF!</v>
      </c>
      <c r="L379" s="18" t="e">
        <f ca="1" t="shared" si="87"/>
        <v>#REF!</v>
      </c>
      <c r="M379" s="18" t="e">
        <f ca="1" t="shared" si="88"/>
        <v>#REF!</v>
      </c>
    </row>
    <row r="380" spans="6:13">
      <c r="F380" s="19">
        <f ca="1">COUNTIF($G$2:$G380,G380)</f>
        <v>307</v>
      </c>
      <c r="G380" s="19" t="str">
        <f ca="1" t="shared" si="92"/>
        <v>完毕</v>
      </c>
      <c r="H380" s="20" t="e">
        <f ca="1" t="shared" si="83"/>
        <v>#REF!</v>
      </c>
      <c r="I380" s="18" t="e">
        <f ca="1" t="shared" si="84"/>
        <v>#REF!</v>
      </c>
      <c r="J380" s="18" t="e">
        <f ca="1" t="shared" si="85"/>
        <v>#REF!</v>
      </c>
      <c r="K380" s="18" t="e">
        <f ca="1" t="shared" si="86"/>
        <v>#REF!</v>
      </c>
      <c r="L380" s="18" t="e">
        <f ca="1" t="shared" si="87"/>
        <v>#REF!</v>
      </c>
      <c r="M380" s="18" t="e">
        <f ca="1" t="shared" si="88"/>
        <v>#REF!</v>
      </c>
    </row>
    <row r="381" spans="6:13">
      <c r="F381" s="19">
        <f ca="1">COUNTIF($G$2:$G381,G381)</f>
        <v>308</v>
      </c>
      <c r="G381" s="19" t="str">
        <f ca="1" t="shared" si="92"/>
        <v>完毕</v>
      </c>
      <c r="H381" s="20" t="e">
        <f ca="1" t="shared" si="83"/>
        <v>#REF!</v>
      </c>
      <c r="I381" s="18" t="e">
        <f ca="1" t="shared" si="84"/>
        <v>#REF!</v>
      </c>
      <c r="J381" s="18" t="e">
        <f ca="1" t="shared" si="85"/>
        <v>#REF!</v>
      </c>
      <c r="K381" s="18" t="e">
        <f ca="1" t="shared" si="86"/>
        <v>#REF!</v>
      </c>
      <c r="L381" s="18" t="e">
        <f ca="1" t="shared" si="87"/>
        <v>#REF!</v>
      </c>
      <c r="M381" s="18" t="e">
        <f ca="1" t="shared" si="88"/>
        <v>#REF!</v>
      </c>
    </row>
    <row r="382" spans="6:13">
      <c r="F382" s="19">
        <f ca="1">COUNTIF($G$2:$G382,G382)</f>
        <v>309</v>
      </c>
      <c r="G382" s="19" t="str">
        <f ca="1" t="shared" si="92"/>
        <v>完毕</v>
      </c>
      <c r="H382" s="20" t="e">
        <f ca="1" t="shared" si="83"/>
        <v>#REF!</v>
      </c>
      <c r="I382" s="18" t="e">
        <f ca="1" t="shared" si="84"/>
        <v>#REF!</v>
      </c>
      <c r="J382" s="18" t="e">
        <f ca="1" t="shared" si="85"/>
        <v>#REF!</v>
      </c>
      <c r="K382" s="18" t="e">
        <f ca="1" t="shared" si="86"/>
        <v>#REF!</v>
      </c>
      <c r="L382" s="18" t="e">
        <f ca="1" t="shared" si="87"/>
        <v>#REF!</v>
      </c>
      <c r="M382" s="18" t="e">
        <f ca="1" t="shared" si="88"/>
        <v>#REF!</v>
      </c>
    </row>
    <row r="383" spans="6:13">
      <c r="F383" s="19">
        <f ca="1">COUNTIF($G$2:$G383,G383)</f>
        <v>310</v>
      </c>
      <c r="G383" s="19" t="str">
        <f ca="1" t="shared" si="92"/>
        <v>完毕</v>
      </c>
      <c r="H383" s="20" t="e">
        <f ca="1" t="shared" si="83"/>
        <v>#REF!</v>
      </c>
      <c r="I383" s="18" t="e">
        <f ca="1" t="shared" si="84"/>
        <v>#REF!</v>
      </c>
      <c r="J383" s="18" t="e">
        <f ca="1" t="shared" si="85"/>
        <v>#REF!</v>
      </c>
      <c r="K383" s="18" t="e">
        <f ca="1" t="shared" si="86"/>
        <v>#REF!</v>
      </c>
      <c r="L383" s="18" t="e">
        <f ca="1" t="shared" si="87"/>
        <v>#REF!</v>
      </c>
      <c r="M383" s="18" t="e">
        <f ca="1" t="shared" si="88"/>
        <v>#REF!</v>
      </c>
    </row>
    <row r="384" spans="6:13">
      <c r="F384" s="19">
        <f ca="1">COUNTIF($G$2:$G384,G384)</f>
        <v>311</v>
      </c>
      <c r="G384" s="19" t="str">
        <f ca="1" t="shared" si="92"/>
        <v>完毕</v>
      </c>
      <c r="H384" s="20" t="e">
        <f ca="1" t="shared" si="83"/>
        <v>#REF!</v>
      </c>
      <c r="I384" s="18" t="e">
        <f ca="1" t="shared" si="84"/>
        <v>#REF!</v>
      </c>
      <c r="J384" s="18" t="e">
        <f ca="1" t="shared" si="85"/>
        <v>#REF!</v>
      </c>
      <c r="K384" s="18" t="e">
        <f ca="1" t="shared" si="86"/>
        <v>#REF!</v>
      </c>
      <c r="L384" s="18" t="e">
        <f ca="1" t="shared" si="87"/>
        <v>#REF!</v>
      </c>
      <c r="M384" s="18" t="e">
        <f ca="1" t="shared" si="88"/>
        <v>#REF!</v>
      </c>
    </row>
    <row r="385" spans="6:13">
      <c r="F385" s="19">
        <f ca="1">COUNTIF($G$2:$G385,G385)</f>
        <v>312</v>
      </c>
      <c r="G385" s="19" t="str">
        <f ca="1" t="shared" si="92"/>
        <v>完毕</v>
      </c>
      <c r="H385" s="20" t="e">
        <f ca="1" t="shared" si="83"/>
        <v>#REF!</v>
      </c>
      <c r="I385" s="18" t="e">
        <f ca="1" t="shared" si="84"/>
        <v>#REF!</v>
      </c>
      <c r="J385" s="18" t="e">
        <f ca="1" t="shared" si="85"/>
        <v>#REF!</v>
      </c>
      <c r="K385" s="18" t="e">
        <f ca="1" t="shared" si="86"/>
        <v>#REF!</v>
      </c>
      <c r="L385" s="18" t="e">
        <f ca="1" t="shared" si="87"/>
        <v>#REF!</v>
      </c>
      <c r="M385" s="18" t="e">
        <f ca="1" t="shared" si="88"/>
        <v>#REF!</v>
      </c>
    </row>
    <row r="386" spans="6:13">
      <c r="F386" s="19">
        <f ca="1">COUNTIF($G$2:$G386,G386)</f>
        <v>313</v>
      </c>
      <c r="G386" s="19" t="str">
        <f ca="1" t="shared" si="92"/>
        <v>完毕</v>
      </c>
      <c r="H386" s="20" t="e">
        <f ca="1" t="shared" si="83"/>
        <v>#REF!</v>
      </c>
      <c r="I386" s="18" t="e">
        <f ca="1" t="shared" si="84"/>
        <v>#REF!</v>
      </c>
      <c r="J386" s="18" t="e">
        <f ca="1" t="shared" si="85"/>
        <v>#REF!</v>
      </c>
      <c r="K386" s="18" t="e">
        <f ca="1" t="shared" si="86"/>
        <v>#REF!</v>
      </c>
      <c r="L386" s="18" t="e">
        <f ca="1" t="shared" si="87"/>
        <v>#REF!</v>
      </c>
      <c r="M386" s="18" t="e">
        <f ca="1" t="shared" si="88"/>
        <v>#REF!</v>
      </c>
    </row>
    <row r="387" spans="6:13">
      <c r="F387" s="19">
        <f ca="1">COUNTIF($G$2:$G387,G387)</f>
        <v>314</v>
      </c>
      <c r="G387" s="19" t="str">
        <f ca="1" t="shared" ref="G387:G396" si="93">VLOOKUP(ROW(),$B$2:$D$14,2,1)</f>
        <v>完毕</v>
      </c>
      <c r="H387" s="20" t="e">
        <f ca="1" t="shared" si="83"/>
        <v>#REF!</v>
      </c>
      <c r="I387" s="18" t="e">
        <f ca="1" t="shared" si="84"/>
        <v>#REF!</v>
      </c>
      <c r="J387" s="18" t="e">
        <f ca="1" t="shared" si="85"/>
        <v>#REF!</v>
      </c>
      <c r="K387" s="18" t="e">
        <f ca="1" t="shared" si="86"/>
        <v>#REF!</v>
      </c>
      <c r="L387" s="18" t="e">
        <f ca="1" t="shared" si="87"/>
        <v>#REF!</v>
      </c>
      <c r="M387" s="18" t="e">
        <f ca="1" t="shared" si="88"/>
        <v>#REF!</v>
      </c>
    </row>
    <row r="388" spans="6:13">
      <c r="F388" s="19">
        <f ca="1">COUNTIF($G$2:$G388,G388)</f>
        <v>315</v>
      </c>
      <c r="G388" s="19" t="str">
        <f ca="1" t="shared" si="93"/>
        <v>完毕</v>
      </c>
      <c r="H388" s="20" t="e">
        <f ca="1" t="shared" si="83"/>
        <v>#REF!</v>
      </c>
      <c r="I388" s="18" t="e">
        <f ca="1" t="shared" si="84"/>
        <v>#REF!</v>
      </c>
      <c r="J388" s="18" t="e">
        <f ca="1" t="shared" si="85"/>
        <v>#REF!</v>
      </c>
      <c r="K388" s="18" t="e">
        <f ca="1" t="shared" si="86"/>
        <v>#REF!</v>
      </c>
      <c r="L388" s="18" t="e">
        <f ca="1" t="shared" si="87"/>
        <v>#REF!</v>
      </c>
      <c r="M388" s="18" t="e">
        <f ca="1" t="shared" si="88"/>
        <v>#REF!</v>
      </c>
    </row>
    <row r="389" spans="6:13">
      <c r="F389" s="19">
        <f ca="1">COUNTIF($G$2:$G389,G389)</f>
        <v>316</v>
      </c>
      <c r="G389" s="19" t="str">
        <f ca="1" t="shared" si="93"/>
        <v>完毕</v>
      </c>
      <c r="H389" s="20" t="e">
        <f ca="1" t="shared" si="83"/>
        <v>#REF!</v>
      </c>
      <c r="I389" s="18" t="e">
        <f ca="1" t="shared" si="84"/>
        <v>#REF!</v>
      </c>
      <c r="J389" s="18" t="e">
        <f ca="1" t="shared" si="85"/>
        <v>#REF!</v>
      </c>
      <c r="K389" s="18" t="e">
        <f ca="1" t="shared" si="86"/>
        <v>#REF!</v>
      </c>
      <c r="L389" s="18" t="e">
        <f ca="1" t="shared" si="87"/>
        <v>#REF!</v>
      </c>
      <c r="M389" s="18" t="e">
        <f ca="1" t="shared" si="88"/>
        <v>#REF!</v>
      </c>
    </row>
    <row r="390" spans="6:13">
      <c r="F390" s="19">
        <f ca="1">COUNTIF($G$2:$G390,G390)</f>
        <v>317</v>
      </c>
      <c r="G390" s="19" t="str">
        <f ca="1" t="shared" si="93"/>
        <v>完毕</v>
      </c>
      <c r="H390" s="20" t="e">
        <f ca="1" t="shared" si="83"/>
        <v>#REF!</v>
      </c>
      <c r="I390" s="18" t="e">
        <f ca="1" t="shared" si="84"/>
        <v>#REF!</v>
      </c>
      <c r="J390" s="18" t="e">
        <f ca="1" t="shared" si="85"/>
        <v>#REF!</v>
      </c>
      <c r="K390" s="18" t="e">
        <f ca="1" t="shared" si="86"/>
        <v>#REF!</v>
      </c>
      <c r="L390" s="18" t="e">
        <f ca="1" t="shared" si="87"/>
        <v>#REF!</v>
      </c>
      <c r="M390" s="18" t="e">
        <f ca="1" t="shared" si="88"/>
        <v>#REF!</v>
      </c>
    </row>
    <row r="391" spans="6:13">
      <c r="F391" s="19">
        <f ca="1">COUNTIF($G$2:$G391,G391)</f>
        <v>318</v>
      </c>
      <c r="G391" s="19" t="str">
        <f ca="1" t="shared" si="93"/>
        <v>完毕</v>
      </c>
      <c r="H391" s="20" t="e">
        <f ca="1" t="shared" si="83"/>
        <v>#REF!</v>
      </c>
      <c r="I391" s="18" t="e">
        <f ca="1" t="shared" si="84"/>
        <v>#REF!</v>
      </c>
      <c r="J391" s="18" t="e">
        <f ca="1" t="shared" si="85"/>
        <v>#REF!</v>
      </c>
      <c r="K391" s="18" t="e">
        <f ca="1" t="shared" si="86"/>
        <v>#REF!</v>
      </c>
      <c r="L391" s="18" t="e">
        <f ca="1" t="shared" si="87"/>
        <v>#REF!</v>
      </c>
      <c r="M391" s="18" t="e">
        <f ca="1" t="shared" si="88"/>
        <v>#REF!</v>
      </c>
    </row>
    <row r="392" spans="6:13">
      <c r="F392" s="19">
        <f ca="1">COUNTIF($G$2:$G392,G392)</f>
        <v>319</v>
      </c>
      <c r="G392" s="19" t="str">
        <f ca="1" t="shared" si="93"/>
        <v>完毕</v>
      </c>
      <c r="H392" s="20" t="e">
        <f ca="1" t="shared" si="83"/>
        <v>#REF!</v>
      </c>
      <c r="I392" s="18" t="e">
        <f ca="1" t="shared" si="84"/>
        <v>#REF!</v>
      </c>
      <c r="J392" s="18" t="e">
        <f ca="1" t="shared" si="85"/>
        <v>#REF!</v>
      </c>
      <c r="K392" s="18" t="e">
        <f ca="1" t="shared" si="86"/>
        <v>#REF!</v>
      </c>
      <c r="L392" s="18" t="e">
        <f ca="1" t="shared" si="87"/>
        <v>#REF!</v>
      </c>
      <c r="M392" s="18" t="e">
        <f ca="1" t="shared" si="88"/>
        <v>#REF!</v>
      </c>
    </row>
    <row r="393" spans="6:13">
      <c r="F393" s="19">
        <f ca="1">COUNTIF($G$2:$G393,G393)</f>
        <v>320</v>
      </c>
      <c r="G393" s="19" t="str">
        <f ca="1" t="shared" si="93"/>
        <v>完毕</v>
      </c>
      <c r="H393" s="20" t="e">
        <f ca="1" t="shared" si="83"/>
        <v>#REF!</v>
      </c>
      <c r="I393" s="18" t="e">
        <f ca="1" t="shared" si="84"/>
        <v>#REF!</v>
      </c>
      <c r="J393" s="18" t="e">
        <f ca="1" t="shared" si="85"/>
        <v>#REF!</v>
      </c>
      <c r="K393" s="18" t="e">
        <f ca="1" t="shared" si="86"/>
        <v>#REF!</v>
      </c>
      <c r="L393" s="18" t="e">
        <f ca="1" t="shared" si="87"/>
        <v>#REF!</v>
      </c>
      <c r="M393" s="18" t="e">
        <f ca="1" t="shared" si="88"/>
        <v>#REF!</v>
      </c>
    </row>
    <row r="394" spans="6:13">
      <c r="F394" s="19">
        <f ca="1">COUNTIF($G$2:$G394,G394)</f>
        <v>321</v>
      </c>
      <c r="G394" s="19" t="str">
        <f ca="1" t="shared" si="93"/>
        <v>完毕</v>
      </c>
      <c r="H394" s="20" t="e">
        <f ca="1" t="shared" si="83"/>
        <v>#REF!</v>
      </c>
      <c r="I394" s="18" t="e">
        <f ca="1" t="shared" si="84"/>
        <v>#REF!</v>
      </c>
      <c r="J394" s="18" t="e">
        <f ca="1" t="shared" si="85"/>
        <v>#REF!</v>
      </c>
      <c r="K394" s="18" t="e">
        <f ca="1" t="shared" si="86"/>
        <v>#REF!</v>
      </c>
      <c r="L394" s="18" t="e">
        <f ca="1" t="shared" si="87"/>
        <v>#REF!</v>
      </c>
      <c r="M394" s="18" t="e">
        <f ca="1" t="shared" si="88"/>
        <v>#REF!</v>
      </c>
    </row>
    <row r="395" spans="6:13">
      <c r="F395" s="19">
        <f ca="1">COUNTIF($G$2:$G395,G395)</f>
        <v>322</v>
      </c>
      <c r="G395" s="19" t="str">
        <f ca="1" t="shared" si="93"/>
        <v>完毕</v>
      </c>
      <c r="H395" s="20" t="e">
        <f ca="1" t="shared" si="83"/>
        <v>#REF!</v>
      </c>
      <c r="I395" s="18" t="e">
        <f ca="1" t="shared" si="84"/>
        <v>#REF!</v>
      </c>
      <c r="J395" s="18" t="e">
        <f ca="1" t="shared" si="85"/>
        <v>#REF!</v>
      </c>
      <c r="K395" s="18" t="e">
        <f ca="1" t="shared" si="86"/>
        <v>#REF!</v>
      </c>
      <c r="L395" s="18" t="e">
        <f ca="1" t="shared" si="87"/>
        <v>#REF!</v>
      </c>
      <c r="M395" s="18" t="e">
        <f ca="1" t="shared" si="88"/>
        <v>#REF!</v>
      </c>
    </row>
    <row r="396" spans="6:13">
      <c r="F396" s="19">
        <f ca="1">COUNTIF($G$2:$G396,G396)</f>
        <v>323</v>
      </c>
      <c r="G396" s="19" t="str">
        <f ca="1" t="shared" si="93"/>
        <v>完毕</v>
      </c>
      <c r="H396" s="20" t="e">
        <f ca="1" t="shared" si="83"/>
        <v>#REF!</v>
      </c>
      <c r="I396" s="18" t="e">
        <f ca="1" t="shared" si="84"/>
        <v>#REF!</v>
      </c>
      <c r="J396" s="18" t="e">
        <f ca="1" t="shared" si="85"/>
        <v>#REF!</v>
      </c>
      <c r="K396" s="18" t="e">
        <f ca="1" t="shared" si="86"/>
        <v>#REF!</v>
      </c>
      <c r="L396" s="18" t="e">
        <f ca="1" t="shared" si="87"/>
        <v>#REF!</v>
      </c>
      <c r="M396" s="18" t="e">
        <f ca="1" t="shared" si="88"/>
        <v>#REF!</v>
      </c>
    </row>
    <row r="397" spans="6:13">
      <c r="F397" s="19">
        <f ca="1">COUNTIF($G$2:$G397,G397)</f>
        <v>324</v>
      </c>
      <c r="G397" s="19" t="str">
        <f ca="1" t="shared" ref="G397:G406" si="94">VLOOKUP(ROW(),$B$2:$D$14,2,1)</f>
        <v>完毕</v>
      </c>
      <c r="H397" s="20" t="e">
        <f ca="1" t="shared" si="83"/>
        <v>#REF!</v>
      </c>
      <c r="I397" s="18" t="e">
        <f ca="1" t="shared" si="84"/>
        <v>#REF!</v>
      </c>
      <c r="J397" s="18" t="e">
        <f ca="1" t="shared" si="85"/>
        <v>#REF!</v>
      </c>
      <c r="K397" s="18" t="e">
        <f ca="1" t="shared" si="86"/>
        <v>#REF!</v>
      </c>
      <c r="L397" s="18" t="e">
        <f ca="1" t="shared" si="87"/>
        <v>#REF!</v>
      </c>
      <c r="M397" s="18" t="e">
        <f ca="1" t="shared" si="88"/>
        <v>#REF!</v>
      </c>
    </row>
    <row r="398" spans="6:13">
      <c r="F398" s="19">
        <f ca="1">COUNTIF($G$2:$G398,G398)</f>
        <v>325</v>
      </c>
      <c r="G398" s="19" t="str">
        <f ca="1" t="shared" si="94"/>
        <v>完毕</v>
      </c>
      <c r="H398" s="20" t="e">
        <f ca="1" t="shared" si="83"/>
        <v>#REF!</v>
      </c>
      <c r="I398" s="18" t="e">
        <f ca="1" t="shared" si="84"/>
        <v>#REF!</v>
      </c>
      <c r="J398" s="18" t="e">
        <f ca="1" t="shared" si="85"/>
        <v>#REF!</v>
      </c>
      <c r="K398" s="18" t="e">
        <f ca="1" t="shared" si="86"/>
        <v>#REF!</v>
      </c>
      <c r="L398" s="18" t="e">
        <f ca="1" t="shared" si="87"/>
        <v>#REF!</v>
      </c>
      <c r="M398" s="18" t="e">
        <f ca="1" t="shared" si="88"/>
        <v>#REF!</v>
      </c>
    </row>
    <row r="399" spans="6:13">
      <c r="F399" s="19">
        <f ca="1">COUNTIF($G$2:$G399,G399)</f>
        <v>326</v>
      </c>
      <c r="G399" s="19" t="str">
        <f ca="1" t="shared" si="94"/>
        <v>完毕</v>
      </c>
      <c r="H399" s="20" t="e">
        <f ca="1" t="shared" si="83"/>
        <v>#REF!</v>
      </c>
      <c r="I399" s="18" t="e">
        <f ca="1" t="shared" si="84"/>
        <v>#REF!</v>
      </c>
      <c r="J399" s="18" t="e">
        <f ca="1" t="shared" si="85"/>
        <v>#REF!</v>
      </c>
      <c r="K399" s="18" t="e">
        <f ca="1" t="shared" si="86"/>
        <v>#REF!</v>
      </c>
      <c r="L399" s="18" t="e">
        <f ca="1" t="shared" si="87"/>
        <v>#REF!</v>
      </c>
      <c r="M399" s="18" t="e">
        <f ca="1" t="shared" si="88"/>
        <v>#REF!</v>
      </c>
    </row>
    <row r="400" spans="6:13">
      <c r="F400" s="19">
        <f ca="1">COUNTIF($G$2:$G400,G400)</f>
        <v>327</v>
      </c>
      <c r="G400" s="19" t="str">
        <f ca="1" t="shared" si="94"/>
        <v>完毕</v>
      </c>
      <c r="H400" s="20" t="e">
        <f ca="1" t="shared" si="83"/>
        <v>#REF!</v>
      </c>
      <c r="I400" s="18" t="e">
        <f ca="1" t="shared" si="84"/>
        <v>#REF!</v>
      </c>
      <c r="J400" s="18" t="e">
        <f ca="1" t="shared" si="85"/>
        <v>#REF!</v>
      </c>
      <c r="K400" s="18" t="e">
        <f ca="1" t="shared" si="86"/>
        <v>#REF!</v>
      </c>
      <c r="L400" s="18" t="e">
        <f ca="1" t="shared" si="87"/>
        <v>#REF!</v>
      </c>
      <c r="M400" s="18" t="e">
        <f ca="1" t="shared" si="88"/>
        <v>#REF!</v>
      </c>
    </row>
    <row r="401" spans="6:13">
      <c r="F401" s="19">
        <f ca="1">COUNTIF($G$2:$G401,G401)</f>
        <v>328</v>
      </c>
      <c r="G401" s="19" t="str">
        <f ca="1" t="shared" si="94"/>
        <v>完毕</v>
      </c>
      <c r="H401" s="20" t="e">
        <f ca="1" t="shared" si="83"/>
        <v>#REF!</v>
      </c>
      <c r="I401" s="18" t="e">
        <f ca="1" t="shared" si="84"/>
        <v>#REF!</v>
      </c>
      <c r="J401" s="18" t="e">
        <f ca="1" t="shared" si="85"/>
        <v>#REF!</v>
      </c>
      <c r="K401" s="18" t="e">
        <f ca="1" t="shared" si="86"/>
        <v>#REF!</v>
      </c>
      <c r="L401" s="18" t="e">
        <f ca="1" t="shared" si="87"/>
        <v>#REF!</v>
      </c>
      <c r="M401" s="18" t="e">
        <f ca="1" t="shared" si="88"/>
        <v>#REF!</v>
      </c>
    </row>
    <row r="402" spans="6:13">
      <c r="F402" s="19">
        <f ca="1">COUNTIF($G$2:$G402,G402)</f>
        <v>329</v>
      </c>
      <c r="G402" s="19" t="str">
        <f ca="1" t="shared" si="94"/>
        <v>完毕</v>
      </c>
      <c r="H402" s="20" t="e">
        <f ca="1" t="shared" si="83"/>
        <v>#REF!</v>
      </c>
      <c r="I402" s="18" t="e">
        <f ca="1" t="shared" si="84"/>
        <v>#REF!</v>
      </c>
      <c r="J402" s="18" t="e">
        <f ca="1" t="shared" si="85"/>
        <v>#REF!</v>
      </c>
      <c r="K402" s="18" t="e">
        <f ca="1" t="shared" si="86"/>
        <v>#REF!</v>
      </c>
      <c r="L402" s="18" t="e">
        <f ca="1" t="shared" si="87"/>
        <v>#REF!</v>
      </c>
      <c r="M402" s="18" t="e">
        <f ca="1" t="shared" si="88"/>
        <v>#REF!</v>
      </c>
    </row>
    <row r="403" spans="6:13">
      <c r="F403" s="19">
        <f ca="1">COUNTIF($G$2:$G403,G403)</f>
        <v>330</v>
      </c>
      <c r="G403" s="19" t="str">
        <f ca="1" t="shared" si="94"/>
        <v>完毕</v>
      </c>
      <c r="H403" s="20" t="e">
        <f ca="1" t="shared" si="83"/>
        <v>#REF!</v>
      </c>
      <c r="I403" s="18" t="e">
        <f ca="1" t="shared" si="84"/>
        <v>#REF!</v>
      </c>
      <c r="J403" s="18" t="e">
        <f ca="1" t="shared" si="85"/>
        <v>#REF!</v>
      </c>
      <c r="K403" s="18" t="e">
        <f ca="1" t="shared" si="86"/>
        <v>#REF!</v>
      </c>
      <c r="L403" s="18" t="e">
        <f ca="1" t="shared" si="87"/>
        <v>#REF!</v>
      </c>
      <c r="M403" s="18" t="e">
        <f ca="1" t="shared" si="88"/>
        <v>#REF!</v>
      </c>
    </row>
    <row r="404" spans="6:13">
      <c r="F404" s="19">
        <f ca="1">COUNTIF($G$2:$G404,G404)</f>
        <v>331</v>
      </c>
      <c r="G404" s="19" t="str">
        <f ca="1" t="shared" si="94"/>
        <v>完毕</v>
      </c>
      <c r="H404" s="20" t="e">
        <f ca="1" t="shared" si="83"/>
        <v>#REF!</v>
      </c>
      <c r="I404" s="18" t="e">
        <f ca="1" t="shared" si="84"/>
        <v>#REF!</v>
      </c>
      <c r="J404" s="18" t="e">
        <f ca="1" t="shared" si="85"/>
        <v>#REF!</v>
      </c>
      <c r="K404" s="18" t="e">
        <f ca="1" t="shared" si="86"/>
        <v>#REF!</v>
      </c>
      <c r="L404" s="18" t="e">
        <f ca="1" t="shared" si="87"/>
        <v>#REF!</v>
      </c>
      <c r="M404" s="18" t="e">
        <f ca="1" t="shared" si="88"/>
        <v>#REF!</v>
      </c>
    </row>
    <row r="405" spans="6:13">
      <c r="F405" s="19">
        <f ca="1">COUNTIF($G$2:$G405,G405)</f>
        <v>332</v>
      </c>
      <c r="G405" s="19" t="str">
        <f ca="1" t="shared" si="94"/>
        <v>完毕</v>
      </c>
      <c r="H405" s="20" t="e">
        <f ca="1" t="shared" si="83"/>
        <v>#REF!</v>
      </c>
      <c r="I405" s="18" t="e">
        <f ca="1" t="shared" si="84"/>
        <v>#REF!</v>
      </c>
      <c r="J405" s="18" t="e">
        <f ca="1" t="shared" si="85"/>
        <v>#REF!</v>
      </c>
      <c r="K405" s="18" t="e">
        <f ca="1" t="shared" si="86"/>
        <v>#REF!</v>
      </c>
      <c r="L405" s="18" t="e">
        <f ca="1" t="shared" si="87"/>
        <v>#REF!</v>
      </c>
      <c r="M405" s="18" t="e">
        <f ca="1" t="shared" si="88"/>
        <v>#REF!</v>
      </c>
    </row>
    <row r="406" spans="6:13">
      <c r="F406" s="19">
        <f ca="1">COUNTIF($G$2:$G406,G406)</f>
        <v>333</v>
      </c>
      <c r="G406" s="19" t="str">
        <f ca="1" t="shared" si="94"/>
        <v>完毕</v>
      </c>
      <c r="H406" s="20" t="e">
        <f ca="1" t="shared" si="83"/>
        <v>#REF!</v>
      </c>
      <c r="I406" s="18" t="e">
        <f ca="1" t="shared" si="84"/>
        <v>#REF!</v>
      </c>
      <c r="J406" s="18" t="e">
        <f ca="1" t="shared" si="85"/>
        <v>#REF!</v>
      </c>
      <c r="K406" s="18" t="e">
        <f ca="1" t="shared" si="86"/>
        <v>#REF!</v>
      </c>
      <c r="L406" s="18" t="e">
        <f ca="1" t="shared" si="87"/>
        <v>#REF!</v>
      </c>
      <c r="M406" s="18" t="e">
        <f ca="1" t="shared" si="88"/>
        <v>#REF!</v>
      </c>
    </row>
    <row r="407" spans="6:13">
      <c r="F407" s="19">
        <f ca="1">COUNTIF($G$2:$G407,G407)</f>
        <v>334</v>
      </c>
      <c r="G407" s="19" t="str">
        <f ca="1" t="shared" ref="G407:G416" si="95">VLOOKUP(ROW(),$B$2:$D$14,2,1)</f>
        <v>完毕</v>
      </c>
      <c r="H407" s="20" t="e">
        <f ca="1" t="shared" ref="H407:H470" si="96">INDIRECT($G407&amp;"!d"&amp;$F407+11)</f>
        <v>#REF!</v>
      </c>
      <c r="I407" s="18" t="e">
        <f ca="1" t="shared" ref="I407:I470" si="97">INDIRECT($G407&amp;"!e"&amp;$F407+11)</f>
        <v>#REF!</v>
      </c>
      <c r="J407" s="18" t="e">
        <f ca="1" t="shared" ref="J407:J470" si="98">INDIRECT($G407&amp;"!f"&amp;$F407+11)</f>
        <v>#REF!</v>
      </c>
      <c r="K407" s="18" t="e">
        <f ca="1" t="shared" ref="K407:K470" si="99">INDIRECT($G407&amp;"!g"&amp;$F407+11)</f>
        <v>#REF!</v>
      </c>
      <c r="L407" s="18" t="e">
        <f ca="1" t="shared" ref="L407:L470" si="100">INDIRECT($G407&amp;"!h"&amp;$F407+11)</f>
        <v>#REF!</v>
      </c>
      <c r="M407" s="18" t="e">
        <f ca="1" t="shared" ref="M407:M470" si="101">INDIRECT($G407&amp;"!i"&amp;$F407+11)</f>
        <v>#REF!</v>
      </c>
    </row>
    <row r="408" spans="6:13">
      <c r="F408" s="19">
        <f ca="1">COUNTIF($G$2:$G408,G408)</f>
        <v>335</v>
      </c>
      <c r="G408" s="19" t="str">
        <f ca="1" t="shared" si="95"/>
        <v>完毕</v>
      </c>
      <c r="H408" s="20" t="e">
        <f ca="1" t="shared" si="96"/>
        <v>#REF!</v>
      </c>
      <c r="I408" s="18" t="e">
        <f ca="1" t="shared" si="97"/>
        <v>#REF!</v>
      </c>
      <c r="J408" s="18" t="e">
        <f ca="1" t="shared" si="98"/>
        <v>#REF!</v>
      </c>
      <c r="K408" s="18" t="e">
        <f ca="1" t="shared" si="99"/>
        <v>#REF!</v>
      </c>
      <c r="L408" s="18" t="e">
        <f ca="1" t="shared" si="100"/>
        <v>#REF!</v>
      </c>
      <c r="M408" s="18" t="e">
        <f ca="1" t="shared" si="101"/>
        <v>#REF!</v>
      </c>
    </row>
    <row r="409" spans="6:13">
      <c r="F409" s="19">
        <f ca="1">COUNTIF($G$2:$G409,G409)</f>
        <v>336</v>
      </c>
      <c r="G409" s="19" t="str">
        <f ca="1" t="shared" si="95"/>
        <v>完毕</v>
      </c>
      <c r="H409" s="20" t="e">
        <f ca="1" t="shared" si="96"/>
        <v>#REF!</v>
      </c>
      <c r="I409" s="18" t="e">
        <f ca="1" t="shared" si="97"/>
        <v>#REF!</v>
      </c>
      <c r="J409" s="18" t="e">
        <f ca="1" t="shared" si="98"/>
        <v>#REF!</v>
      </c>
      <c r="K409" s="18" t="e">
        <f ca="1" t="shared" si="99"/>
        <v>#REF!</v>
      </c>
      <c r="L409" s="18" t="e">
        <f ca="1" t="shared" si="100"/>
        <v>#REF!</v>
      </c>
      <c r="M409" s="18" t="e">
        <f ca="1" t="shared" si="101"/>
        <v>#REF!</v>
      </c>
    </row>
    <row r="410" spans="6:13">
      <c r="F410" s="19">
        <f ca="1">COUNTIF($G$2:$G410,G410)</f>
        <v>337</v>
      </c>
      <c r="G410" s="19" t="str">
        <f ca="1" t="shared" si="95"/>
        <v>完毕</v>
      </c>
      <c r="H410" s="20" t="e">
        <f ca="1" t="shared" si="96"/>
        <v>#REF!</v>
      </c>
      <c r="I410" s="18" t="e">
        <f ca="1" t="shared" si="97"/>
        <v>#REF!</v>
      </c>
      <c r="J410" s="18" t="e">
        <f ca="1" t="shared" si="98"/>
        <v>#REF!</v>
      </c>
      <c r="K410" s="18" t="e">
        <f ca="1" t="shared" si="99"/>
        <v>#REF!</v>
      </c>
      <c r="L410" s="18" t="e">
        <f ca="1" t="shared" si="100"/>
        <v>#REF!</v>
      </c>
      <c r="M410" s="18" t="e">
        <f ca="1" t="shared" si="101"/>
        <v>#REF!</v>
      </c>
    </row>
    <row r="411" spans="6:13">
      <c r="F411" s="19">
        <f ca="1">COUNTIF($G$2:$G411,G411)</f>
        <v>338</v>
      </c>
      <c r="G411" s="19" t="str">
        <f ca="1" t="shared" si="95"/>
        <v>完毕</v>
      </c>
      <c r="H411" s="20" t="e">
        <f ca="1" t="shared" si="96"/>
        <v>#REF!</v>
      </c>
      <c r="I411" s="18" t="e">
        <f ca="1" t="shared" si="97"/>
        <v>#REF!</v>
      </c>
      <c r="J411" s="18" t="e">
        <f ca="1" t="shared" si="98"/>
        <v>#REF!</v>
      </c>
      <c r="K411" s="18" t="e">
        <f ca="1" t="shared" si="99"/>
        <v>#REF!</v>
      </c>
      <c r="L411" s="18" t="e">
        <f ca="1" t="shared" si="100"/>
        <v>#REF!</v>
      </c>
      <c r="M411" s="18" t="e">
        <f ca="1" t="shared" si="101"/>
        <v>#REF!</v>
      </c>
    </row>
    <row r="412" spans="6:13">
      <c r="F412" s="19">
        <f ca="1">COUNTIF($G$2:$G412,G412)</f>
        <v>339</v>
      </c>
      <c r="G412" s="19" t="str">
        <f ca="1" t="shared" si="95"/>
        <v>完毕</v>
      </c>
      <c r="H412" s="20" t="e">
        <f ca="1" t="shared" si="96"/>
        <v>#REF!</v>
      </c>
      <c r="I412" s="18" t="e">
        <f ca="1" t="shared" si="97"/>
        <v>#REF!</v>
      </c>
      <c r="J412" s="18" t="e">
        <f ca="1" t="shared" si="98"/>
        <v>#REF!</v>
      </c>
      <c r="K412" s="18" t="e">
        <f ca="1" t="shared" si="99"/>
        <v>#REF!</v>
      </c>
      <c r="L412" s="18" t="e">
        <f ca="1" t="shared" si="100"/>
        <v>#REF!</v>
      </c>
      <c r="M412" s="18" t="e">
        <f ca="1" t="shared" si="101"/>
        <v>#REF!</v>
      </c>
    </row>
    <row r="413" spans="6:13">
      <c r="F413" s="19">
        <f ca="1">COUNTIF($G$2:$G413,G413)</f>
        <v>340</v>
      </c>
      <c r="G413" s="19" t="str">
        <f ca="1" t="shared" si="95"/>
        <v>完毕</v>
      </c>
      <c r="H413" s="20" t="e">
        <f ca="1" t="shared" si="96"/>
        <v>#REF!</v>
      </c>
      <c r="I413" s="18" t="e">
        <f ca="1" t="shared" si="97"/>
        <v>#REF!</v>
      </c>
      <c r="J413" s="18" t="e">
        <f ca="1" t="shared" si="98"/>
        <v>#REF!</v>
      </c>
      <c r="K413" s="18" t="e">
        <f ca="1" t="shared" si="99"/>
        <v>#REF!</v>
      </c>
      <c r="L413" s="18" t="e">
        <f ca="1" t="shared" si="100"/>
        <v>#REF!</v>
      </c>
      <c r="M413" s="18" t="e">
        <f ca="1" t="shared" si="101"/>
        <v>#REF!</v>
      </c>
    </row>
    <row r="414" spans="6:13">
      <c r="F414" s="19">
        <f ca="1">COUNTIF($G$2:$G414,G414)</f>
        <v>341</v>
      </c>
      <c r="G414" s="19" t="str">
        <f ca="1" t="shared" si="95"/>
        <v>完毕</v>
      </c>
      <c r="H414" s="20" t="e">
        <f ca="1" t="shared" si="96"/>
        <v>#REF!</v>
      </c>
      <c r="I414" s="18" t="e">
        <f ca="1" t="shared" si="97"/>
        <v>#REF!</v>
      </c>
      <c r="J414" s="18" t="e">
        <f ca="1" t="shared" si="98"/>
        <v>#REF!</v>
      </c>
      <c r="K414" s="18" t="e">
        <f ca="1" t="shared" si="99"/>
        <v>#REF!</v>
      </c>
      <c r="L414" s="18" t="e">
        <f ca="1" t="shared" si="100"/>
        <v>#REF!</v>
      </c>
      <c r="M414" s="18" t="e">
        <f ca="1" t="shared" si="101"/>
        <v>#REF!</v>
      </c>
    </row>
    <row r="415" spans="6:13">
      <c r="F415" s="19">
        <f ca="1">COUNTIF($G$2:$G415,G415)</f>
        <v>342</v>
      </c>
      <c r="G415" s="19" t="str">
        <f ca="1" t="shared" si="95"/>
        <v>完毕</v>
      </c>
      <c r="H415" s="20" t="e">
        <f ca="1" t="shared" si="96"/>
        <v>#REF!</v>
      </c>
      <c r="I415" s="18" t="e">
        <f ca="1" t="shared" si="97"/>
        <v>#REF!</v>
      </c>
      <c r="J415" s="18" t="e">
        <f ca="1" t="shared" si="98"/>
        <v>#REF!</v>
      </c>
      <c r="K415" s="18" t="e">
        <f ca="1" t="shared" si="99"/>
        <v>#REF!</v>
      </c>
      <c r="L415" s="18" t="e">
        <f ca="1" t="shared" si="100"/>
        <v>#REF!</v>
      </c>
      <c r="M415" s="18" t="e">
        <f ca="1" t="shared" si="101"/>
        <v>#REF!</v>
      </c>
    </row>
    <row r="416" spans="6:13">
      <c r="F416" s="19">
        <f ca="1">COUNTIF($G$2:$G416,G416)</f>
        <v>343</v>
      </c>
      <c r="G416" s="19" t="str">
        <f ca="1" t="shared" si="95"/>
        <v>完毕</v>
      </c>
      <c r="H416" s="20" t="e">
        <f ca="1" t="shared" si="96"/>
        <v>#REF!</v>
      </c>
      <c r="I416" s="18" t="e">
        <f ca="1" t="shared" si="97"/>
        <v>#REF!</v>
      </c>
      <c r="J416" s="18" t="e">
        <f ca="1" t="shared" si="98"/>
        <v>#REF!</v>
      </c>
      <c r="K416" s="18" t="e">
        <f ca="1" t="shared" si="99"/>
        <v>#REF!</v>
      </c>
      <c r="L416" s="18" t="e">
        <f ca="1" t="shared" si="100"/>
        <v>#REF!</v>
      </c>
      <c r="M416" s="18" t="e">
        <f ca="1" t="shared" si="101"/>
        <v>#REF!</v>
      </c>
    </row>
    <row r="417" spans="6:13">
      <c r="F417" s="19">
        <f ca="1">COUNTIF($G$2:$G417,G417)</f>
        <v>344</v>
      </c>
      <c r="G417" s="19" t="str">
        <f ca="1" t="shared" ref="G417:G426" si="102">VLOOKUP(ROW(),$B$2:$D$14,2,1)</f>
        <v>完毕</v>
      </c>
      <c r="H417" s="20" t="e">
        <f ca="1" t="shared" si="96"/>
        <v>#REF!</v>
      </c>
      <c r="I417" s="18" t="e">
        <f ca="1" t="shared" si="97"/>
        <v>#REF!</v>
      </c>
      <c r="J417" s="18" t="e">
        <f ca="1" t="shared" si="98"/>
        <v>#REF!</v>
      </c>
      <c r="K417" s="18" t="e">
        <f ca="1" t="shared" si="99"/>
        <v>#REF!</v>
      </c>
      <c r="L417" s="18" t="e">
        <f ca="1" t="shared" si="100"/>
        <v>#REF!</v>
      </c>
      <c r="M417" s="18" t="e">
        <f ca="1" t="shared" si="101"/>
        <v>#REF!</v>
      </c>
    </row>
    <row r="418" spans="6:13">
      <c r="F418" s="19">
        <f ca="1">COUNTIF($G$2:$G418,G418)</f>
        <v>345</v>
      </c>
      <c r="G418" s="19" t="str">
        <f ca="1" t="shared" si="102"/>
        <v>完毕</v>
      </c>
      <c r="H418" s="20" t="e">
        <f ca="1" t="shared" si="96"/>
        <v>#REF!</v>
      </c>
      <c r="I418" s="18" t="e">
        <f ca="1" t="shared" si="97"/>
        <v>#REF!</v>
      </c>
      <c r="J418" s="18" t="e">
        <f ca="1" t="shared" si="98"/>
        <v>#REF!</v>
      </c>
      <c r="K418" s="18" t="e">
        <f ca="1" t="shared" si="99"/>
        <v>#REF!</v>
      </c>
      <c r="L418" s="18" t="e">
        <f ca="1" t="shared" si="100"/>
        <v>#REF!</v>
      </c>
      <c r="M418" s="18" t="e">
        <f ca="1" t="shared" si="101"/>
        <v>#REF!</v>
      </c>
    </row>
    <row r="419" spans="6:13">
      <c r="F419" s="19">
        <f ca="1">COUNTIF($G$2:$G419,G419)</f>
        <v>346</v>
      </c>
      <c r="G419" s="19" t="str">
        <f ca="1" t="shared" si="102"/>
        <v>完毕</v>
      </c>
      <c r="H419" s="20" t="e">
        <f ca="1" t="shared" si="96"/>
        <v>#REF!</v>
      </c>
      <c r="I419" s="18" t="e">
        <f ca="1" t="shared" si="97"/>
        <v>#REF!</v>
      </c>
      <c r="J419" s="18" t="e">
        <f ca="1" t="shared" si="98"/>
        <v>#REF!</v>
      </c>
      <c r="K419" s="18" t="e">
        <f ca="1" t="shared" si="99"/>
        <v>#REF!</v>
      </c>
      <c r="L419" s="18" t="e">
        <f ca="1" t="shared" si="100"/>
        <v>#REF!</v>
      </c>
      <c r="M419" s="18" t="e">
        <f ca="1" t="shared" si="101"/>
        <v>#REF!</v>
      </c>
    </row>
    <row r="420" spans="6:13">
      <c r="F420" s="19">
        <f ca="1">COUNTIF($G$2:$G420,G420)</f>
        <v>347</v>
      </c>
      <c r="G420" s="19" t="str">
        <f ca="1" t="shared" si="102"/>
        <v>完毕</v>
      </c>
      <c r="H420" s="20" t="e">
        <f ca="1" t="shared" si="96"/>
        <v>#REF!</v>
      </c>
      <c r="I420" s="18" t="e">
        <f ca="1" t="shared" si="97"/>
        <v>#REF!</v>
      </c>
      <c r="J420" s="18" t="e">
        <f ca="1" t="shared" si="98"/>
        <v>#REF!</v>
      </c>
      <c r="K420" s="18" t="e">
        <f ca="1" t="shared" si="99"/>
        <v>#REF!</v>
      </c>
      <c r="L420" s="18" t="e">
        <f ca="1" t="shared" si="100"/>
        <v>#REF!</v>
      </c>
      <c r="M420" s="18" t="e">
        <f ca="1" t="shared" si="101"/>
        <v>#REF!</v>
      </c>
    </row>
    <row r="421" spans="6:13">
      <c r="F421" s="19">
        <f ca="1">COUNTIF($G$2:$G421,G421)</f>
        <v>348</v>
      </c>
      <c r="G421" s="19" t="str">
        <f ca="1" t="shared" si="102"/>
        <v>完毕</v>
      </c>
      <c r="H421" s="20" t="e">
        <f ca="1" t="shared" si="96"/>
        <v>#REF!</v>
      </c>
      <c r="I421" s="18" t="e">
        <f ca="1" t="shared" si="97"/>
        <v>#REF!</v>
      </c>
      <c r="J421" s="18" t="e">
        <f ca="1" t="shared" si="98"/>
        <v>#REF!</v>
      </c>
      <c r="K421" s="18" t="e">
        <f ca="1" t="shared" si="99"/>
        <v>#REF!</v>
      </c>
      <c r="L421" s="18" t="e">
        <f ca="1" t="shared" si="100"/>
        <v>#REF!</v>
      </c>
      <c r="M421" s="18" t="e">
        <f ca="1" t="shared" si="101"/>
        <v>#REF!</v>
      </c>
    </row>
    <row r="422" spans="6:13">
      <c r="F422" s="19">
        <f ca="1">COUNTIF($G$2:$G422,G422)</f>
        <v>349</v>
      </c>
      <c r="G422" s="19" t="str">
        <f ca="1" t="shared" si="102"/>
        <v>完毕</v>
      </c>
      <c r="H422" s="20" t="e">
        <f ca="1" t="shared" si="96"/>
        <v>#REF!</v>
      </c>
      <c r="I422" s="18" t="e">
        <f ca="1" t="shared" si="97"/>
        <v>#REF!</v>
      </c>
      <c r="J422" s="18" t="e">
        <f ca="1" t="shared" si="98"/>
        <v>#REF!</v>
      </c>
      <c r="K422" s="18" t="e">
        <f ca="1" t="shared" si="99"/>
        <v>#REF!</v>
      </c>
      <c r="L422" s="18" t="e">
        <f ca="1" t="shared" si="100"/>
        <v>#REF!</v>
      </c>
      <c r="M422" s="18" t="e">
        <f ca="1" t="shared" si="101"/>
        <v>#REF!</v>
      </c>
    </row>
    <row r="423" spans="6:13">
      <c r="F423" s="19">
        <f ca="1">COUNTIF($G$2:$G423,G423)</f>
        <v>350</v>
      </c>
      <c r="G423" s="19" t="str">
        <f ca="1" t="shared" si="102"/>
        <v>完毕</v>
      </c>
      <c r="H423" s="20" t="e">
        <f ca="1" t="shared" si="96"/>
        <v>#REF!</v>
      </c>
      <c r="I423" s="18" t="e">
        <f ca="1" t="shared" si="97"/>
        <v>#REF!</v>
      </c>
      <c r="J423" s="18" t="e">
        <f ca="1" t="shared" si="98"/>
        <v>#REF!</v>
      </c>
      <c r="K423" s="18" t="e">
        <f ca="1" t="shared" si="99"/>
        <v>#REF!</v>
      </c>
      <c r="L423" s="18" t="e">
        <f ca="1" t="shared" si="100"/>
        <v>#REF!</v>
      </c>
      <c r="M423" s="18" t="e">
        <f ca="1" t="shared" si="101"/>
        <v>#REF!</v>
      </c>
    </row>
    <row r="424" spans="6:13">
      <c r="F424" s="19">
        <f ca="1">COUNTIF($G$2:$G424,G424)</f>
        <v>351</v>
      </c>
      <c r="G424" s="19" t="str">
        <f ca="1" t="shared" si="102"/>
        <v>完毕</v>
      </c>
      <c r="H424" s="20" t="e">
        <f ca="1" t="shared" si="96"/>
        <v>#REF!</v>
      </c>
      <c r="I424" s="18" t="e">
        <f ca="1" t="shared" si="97"/>
        <v>#REF!</v>
      </c>
      <c r="J424" s="18" t="e">
        <f ca="1" t="shared" si="98"/>
        <v>#REF!</v>
      </c>
      <c r="K424" s="18" t="e">
        <f ca="1" t="shared" si="99"/>
        <v>#REF!</v>
      </c>
      <c r="L424" s="18" t="e">
        <f ca="1" t="shared" si="100"/>
        <v>#REF!</v>
      </c>
      <c r="M424" s="18" t="e">
        <f ca="1" t="shared" si="101"/>
        <v>#REF!</v>
      </c>
    </row>
    <row r="425" spans="6:13">
      <c r="F425" s="19">
        <f ca="1">COUNTIF($G$2:$G425,G425)</f>
        <v>352</v>
      </c>
      <c r="G425" s="19" t="str">
        <f ca="1" t="shared" si="102"/>
        <v>完毕</v>
      </c>
      <c r="H425" s="20" t="e">
        <f ca="1" t="shared" si="96"/>
        <v>#REF!</v>
      </c>
      <c r="I425" s="18" t="e">
        <f ca="1" t="shared" si="97"/>
        <v>#REF!</v>
      </c>
      <c r="J425" s="18" t="e">
        <f ca="1" t="shared" si="98"/>
        <v>#REF!</v>
      </c>
      <c r="K425" s="18" t="e">
        <f ca="1" t="shared" si="99"/>
        <v>#REF!</v>
      </c>
      <c r="L425" s="18" t="e">
        <f ca="1" t="shared" si="100"/>
        <v>#REF!</v>
      </c>
      <c r="M425" s="18" t="e">
        <f ca="1" t="shared" si="101"/>
        <v>#REF!</v>
      </c>
    </row>
    <row r="426" spans="6:13">
      <c r="F426" s="19">
        <f ca="1">COUNTIF($G$2:$G426,G426)</f>
        <v>353</v>
      </c>
      <c r="G426" s="19" t="str">
        <f ca="1" t="shared" si="102"/>
        <v>完毕</v>
      </c>
      <c r="H426" s="20" t="e">
        <f ca="1" t="shared" si="96"/>
        <v>#REF!</v>
      </c>
      <c r="I426" s="18" t="e">
        <f ca="1" t="shared" si="97"/>
        <v>#REF!</v>
      </c>
      <c r="J426" s="18" t="e">
        <f ca="1" t="shared" si="98"/>
        <v>#REF!</v>
      </c>
      <c r="K426" s="18" t="e">
        <f ca="1" t="shared" si="99"/>
        <v>#REF!</v>
      </c>
      <c r="L426" s="18" t="e">
        <f ca="1" t="shared" si="100"/>
        <v>#REF!</v>
      </c>
      <c r="M426" s="18" t="e">
        <f ca="1" t="shared" si="101"/>
        <v>#REF!</v>
      </c>
    </row>
    <row r="427" spans="6:13">
      <c r="F427" s="19">
        <f ca="1">COUNTIF($G$2:$G427,G427)</f>
        <v>354</v>
      </c>
      <c r="G427" s="19" t="str">
        <f ca="1" t="shared" ref="G427:G436" si="103">VLOOKUP(ROW(),$B$2:$D$14,2,1)</f>
        <v>完毕</v>
      </c>
      <c r="H427" s="20" t="e">
        <f ca="1" t="shared" si="96"/>
        <v>#REF!</v>
      </c>
      <c r="I427" s="18" t="e">
        <f ca="1" t="shared" si="97"/>
        <v>#REF!</v>
      </c>
      <c r="J427" s="18" t="e">
        <f ca="1" t="shared" si="98"/>
        <v>#REF!</v>
      </c>
      <c r="K427" s="18" t="e">
        <f ca="1" t="shared" si="99"/>
        <v>#REF!</v>
      </c>
      <c r="L427" s="18" t="e">
        <f ca="1" t="shared" si="100"/>
        <v>#REF!</v>
      </c>
      <c r="M427" s="18" t="e">
        <f ca="1" t="shared" si="101"/>
        <v>#REF!</v>
      </c>
    </row>
    <row r="428" spans="6:13">
      <c r="F428" s="19">
        <f ca="1">COUNTIF($G$2:$G428,G428)</f>
        <v>355</v>
      </c>
      <c r="G428" s="19" t="str">
        <f ca="1" t="shared" si="103"/>
        <v>完毕</v>
      </c>
      <c r="H428" s="20" t="e">
        <f ca="1" t="shared" si="96"/>
        <v>#REF!</v>
      </c>
      <c r="I428" s="18" t="e">
        <f ca="1" t="shared" si="97"/>
        <v>#REF!</v>
      </c>
      <c r="J428" s="18" t="e">
        <f ca="1" t="shared" si="98"/>
        <v>#REF!</v>
      </c>
      <c r="K428" s="18" t="e">
        <f ca="1" t="shared" si="99"/>
        <v>#REF!</v>
      </c>
      <c r="L428" s="18" t="e">
        <f ca="1" t="shared" si="100"/>
        <v>#REF!</v>
      </c>
      <c r="M428" s="18" t="e">
        <f ca="1" t="shared" si="101"/>
        <v>#REF!</v>
      </c>
    </row>
    <row r="429" spans="6:13">
      <c r="F429" s="19">
        <f ca="1">COUNTIF($G$2:$G429,G429)</f>
        <v>356</v>
      </c>
      <c r="G429" s="19" t="str">
        <f ca="1" t="shared" si="103"/>
        <v>完毕</v>
      </c>
      <c r="H429" s="20" t="e">
        <f ca="1" t="shared" si="96"/>
        <v>#REF!</v>
      </c>
      <c r="I429" s="18" t="e">
        <f ca="1" t="shared" si="97"/>
        <v>#REF!</v>
      </c>
      <c r="J429" s="18" t="e">
        <f ca="1" t="shared" si="98"/>
        <v>#REF!</v>
      </c>
      <c r="K429" s="18" t="e">
        <f ca="1" t="shared" si="99"/>
        <v>#REF!</v>
      </c>
      <c r="L429" s="18" t="e">
        <f ca="1" t="shared" si="100"/>
        <v>#REF!</v>
      </c>
      <c r="M429" s="18" t="e">
        <f ca="1" t="shared" si="101"/>
        <v>#REF!</v>
      </c>
    </row>
    <row r="430" spans="6:13">
      <c r="F430" s="19">
        <f ca="1">COUNTIF($G$2:$G430,G430)</f>
        <v>357</v>
      </c>
      <c r="G430" s="19" t="str">
        <f ca="1" t="shared" si="103"/>
        <v>完毕</v>
      </c>
      <c r="H430" s="20" t="e">
        <f ca="1" t="shared" si="96"/>
        <v>#REF!</v>
      </c>
      <c r="I430" s="18" t="e">
        <f ca="1" t="shared" si="97"/>
        <v>#REF!</v>
      </c>
      <c r="J430" s="18" t="e">
        <f ca="1" t="shared" si="98"/>
        <v>#REF!</v>
      </c>
      <c r="K430" s="18" t="e">
        <f ca="1" t="shared" si="99"/>
        <v>#REF!</v>
      </c>
      <c r="L430" s="18" t="e">
        <f ca="1" t="shared" si="100"/>
        <v>#REF!</v>
      </c>
      <c r="M430" s="18" t="e">
        <f ca="1" t="shared" si="101"/>
        <v>#REF!</v>
      </c>
    </row>
    <row r="431" spans="6:13">
      <c r="F431" s="19">
        <f ca="1">COUNTIF($G$2:$G431,G431)</f>
        <v>358</v>
      </c>
      <c r="G431" s="19" t="str">
        <f ca="1" t="shared" si="103"/>
        <v>完毕</v>
      </c>
      <c r="H431" s="20" t="e">
        <f ca="1" t="shared" si="96"/>
        <v>#REF!</v>
      </c>
      <c r="I431" s="18" t="e">
        <f ca="1" t="shared" si="97"/>
        <v>#REF!</v>
      </c>
      <c r="J431" s="18" t="e">
        <f ca="1" t="shared" si="98"/>
        <v>#REF!</v>
      </c>
      <c r="K431" s="18" t="e">
        <f ca="1" t="shared" si="99"/>
        <v>#REF!</v>
      </c>
      <c r="L431" s="18" t="e">
        <f ca="1" t="shared" si="100"/>
        <v>#REF!</v>
      </c>
      <c r="M431" s="18" t="e">
        <f ca="1" t="shared" si="101"/>
        <v>#REF!</v>
      </c>
    </row>
    <row r="432" spans="6:13">
      <c r="F432" s="19">
        <f ca="1">COUNTIF($G$2:$G432,G432)</f>
        <v>359</v>
      </c>
      <c r="G432" s="19" t="str">
        <f ca="1" t="shared" si="103"/>
        <v>完毕</v>
      </c>
      <c r="H432" s="20" t="e">
        <f ca="1" t="shared" si="96"/>
        <v>#REF!</v>
      </c>
      <c r="I432" s="18" t="e">
        <f ca="1" t="shared" si="97"/>
        <v>#REF!</v>
      </c>
      <c r="J432" s="18" t="e">
        <f ca="1" t="shared" si="98"/>
        <v>#REF!</v>
      </c>
      <c r="K432" s="18" t="e">
        <f ca="1" t="shared" si="99"/>
        <v>#REF!</v>
      </c>
      <c r="L432" s="18" t="e">
        <f ca="1" t="shared" si="100"/>
        <v>#REF!</v>
      </c>
      <c r="M432" s="18" t="e">
        <f ca="1" t="shared" si="101"/>
        <v>#REF!</v>
      </c>
    </row>
    <row r="433" spans="6:13">
      <c r="F433" s="19">
        <f ca="1">COUNTIF($G$2:$G433,G433)</f>
        <v>360</v>
      </c>
      <c r="G433" s="19" t="str">
        <f ca="1" t="shared" si="103"/>
        <v>完毕</v>
      </c>
      <c r="H433" s="20" t="e">
        <f ca="1" t="shared" si="96"/>
        <v>#REF!</v>
      </c>
      <c r="I433" s="18" t="e">
        <f ca="1" t="shared" si="97"/>
        <v>#REF!</v>
      </c>
      <c r="J433" s="18" t="e">
        <f ca="1" t="shared" si="98"/>
        <v>#REF!</v>
      </c>
      <c r="K433" s="18" t="e">
        <f ca="1" t="shared" si="99"/>
        <v>#REF!</v>
      </c>
      <c r="L433" s="18" t="e">
        <f ca="1" t="shared" si="100"/>
        <v>#REF!</v>
      </c>
      <c r="M433" s="18" t="e">
        <f ca="1" t="shared" si="101"/>
        <v>#REF!</v>
      </c>
    </row>
    <row r="434" spans="6:13">
      <c r="F434" s="19">
        <f ca="1">COUNTIF($G$2:$G434,G434)</f>
        <v>361</v>
      </c>
      <c r="G434" s="19" t="str">
        <f ca="1" t="shared" si="103"/>
        <v>完毕</v>
      </c>
      <c r="H434" s="20" t="e">
        <f ca="1" t="shared" si="96"/>
        <v>#REF!</v>
      </c>
      <c r="I434" s="18" t="e">
        <f ca="1" t="shared" si="97"/>
        <v>#REF!</v>
      </c>
      <c r="J434" s="18" t="e">
        <f ca="1" t="shared" si="98"/>
        <v>#REF!</v>
      </c>
      <c r="K434" s="18" t="e">
        <f ca="1" t="shared" si="99"/>
        <v>#REF!</v>
      </c>
      <c r="L434" s="18" t="e">
        <f ca="1" t="shared" si="100"/>
        <v>#REF!</v>
      </c>
      <c r="M434" s="18" t="e">
        <f ca="1" t="shared" si="101"/>
        <v>#REF!</v>
      </c>
    </row>
    <row r="435" spans="6:13">
      <c r="F435" s="19">
        <f ca="1">COUNTIF($G$2:$G435,G435)</f>
        <v>362</v>
      </c>
      <c r="G435" s="19" t="str">
        <f ca="1" t="shared" si="103"/>
        <v>完毕</v>
      </c>
      <c r="H435" s="20" t="e">
        <f ca="1" t="shared" si="96"/>
        <v>#REF!</v>
      </c>
      <c r="I435" s="18" t="e">
        <f ca="1" t="shared" si="97"/>
        <v>#REF!</v>
      </c>
      <c r="J435" s="18" t="e">
        <f ca="1" t="shared" si="98"/>
        <v>#REF!</v>
      </c>
      <c r="K435" s="18" t="e">
        <f ca="1" t="shared" si="99"/>
        <v>#REF!</v>
      </c>
      <c r="L435" s="18" t="e">
        <f ca="1" t="shared" si="100"/>
        <v>#REF!</v>
      </c>
      <c r="M435" s="18" t="e">
        <f ca="1" t="shared" si="101"/>
        <v>#REF!</v>
      </c>
    </row>
    <row r="436" spans="6:13">
      <c r="F436" s="19">
        <f ca="1">COUNTIF($G$2:$G436,G436)</f>
        <v>363</v>
      </c>
      <c r="G436" s="19" t="str">
        <f ca="1" t="shared" si="103"/>
        <v>完毕</v>
      </c>
      <c r="H436" s="20" t="e">
        <f ca="1" t="shared" si="96"/>
        <v>#REF!</v>
      </c>
      <c r="I436" s="18" t="e">
        <f ca="1" t="shared" si="97"/>
        <v>#REF!</v>
      </c>
      <c r="J436" s="18" t="e">
        <f ca="1" t="shared" si="98"/>
        <v>#REF!</v>
      </c>
      <c r="K436" s="18" t="e">
        <f ca="1" t="shared" si="99"/>
        <v>#REF!</v>
      </c>
      <c r="L436" s="18" t="e">
        <f ca="1" t="shared" si="100"/>
        <v>#REF!</v>
      </c>
      <c r="M436" s="18" t="e">
        <f ca="1" t="shared" si="101"/>
        <v>#REF!</v>
      </c>
    </row>
    <row r="437" spans="6:13">
      <c r="F437" s="19">
        <f ca="1">COUNTIF($G$2:$G437,G437)</f>
        <v>364</v>
      </c>
      <c r="G437" s="19" t="str">
        <f ca="1" t="shared" ref="G437:G446" si="104">VLOOKUP(ROW(),$B$2:$D$14,2,1)</f>
        <v>完毕</v>
      </c>
      <c r="H437" s="20" t="e">
        <f ca="1" t="shared" si="96"/>
        <v>#REF!</v>
      </c>
      <c r="I437" s="18" t="e">
        <f ca="1" t="shared" si="97"/>
        <v>#REF!</v>
      </c>
      <c r="J437" s="18" t="e">
        <f ca="1" t="shared" si="98"/>
        <v>#REF!</v>
      </c>
      <c r="K437" s="18" t="e">
        <f ca="1" t="shared" si="99"/>
        <v>#REF!</v>
      </c>
      <c r="L437" s="18" t="e">
        <f ca="1" t="shared" si="100"/>
        <v>#REF!</v>
      </c>
      <c r="M437" s="18" t="e">
        <f ca="1" t="shared" si="101"/>
        <v>#REF!</v>
      </c>
    </row>
    <row r="438" spans="6:13">
      <c r="F438" s="19">
        <f ca="1">COUNTIF($G$2:$G438,G438)</f>
        <v>365</v>
      </c>
      <c r="G438" s="19" t="str">
        <f ca="1" t="shared" si="104"/>
        <v>完毕</v>
      </c>
      <c r="H438" s="20" t="e">
        <f ca="1" t="shared" si="96"/>
        <v>#REF!</v>
      </c>
      <c r="I438" s="18" t="e">
        <f ca="1" t="shared" si="97"/>
        <v>#REF!</v>
      </c>
      <c r="J438" s="18" t="e">
        <f ca="1" t="shared" si="98"/>
        <v>#REF!</v>
      </c>
      <c r="K438" s="18" t="e">
        <f ca="1" t="shared" si="99"/>
        <v>#REF!</v>
      </c>
      <c r="L438" s="18" t="e">
        <f ca="1" t="shared" si="100"/>
        <v>#REF!</v>
      </c>
      <c r="M438" s="18" t="e">
        <f ca="1" t="shared" si="101"/>
        <v>#REF!</v>
      </c>
    </row>
    <row r="439" spans="6:13">
      <c r="F439" s="19">
        <f ca="1">COUNTIF($G$2:$G439,G439)</f>
        <v>366</v>
      </c>
      <c r="G439" s="19" t="str">
        <f ca="1" t="shared" si="104"/>
        <v>完毕</v>
      </c>
      <c r="H439" s="20" t="e">
        <f ca="1" t="shared" si="96"/>
        <v>#REF!</v>
      </c>
      <c r="I439" s="18" t="e">
        <f ca="1" t="shared" si="97"/>
        <v>#REF!</v>
      </c>
      <c r="J439" s="18" t="e">
        <f ca="1" t="shared" si="98"/>
        <v>#REF!</v>
      </c>
      <c r="K439" s="18" t="e">
        <f ca="1" t="shared" si="99"/>
        <v>#REF!</v>
      </c>
      <c r="L439" s="18" t="e">
        <f ca="1" t="shared" si="100"/>
        <v>#REF!</v>
      </c>
      <c r="M439" s="18" t="e">
        <f ca="1" t="shared" si="101"/>
        <v>#REF!</v>
      </c>
    </row>
    <row r="440" spans="6:13">
      <c r="F440" s="19">
        <f ca="1">COUNTIF($G$2:$G440,G440)</f>
        <v>367</v>
      </c>
      <c r="G440" s="19" t="str">
        <f ca="1" t="shared" si="104"/>
        <v>完毕</v>
      </c>
      <c r="H440" s="20" t="e">
        <f ca="1" t="shared" si="96"/>
        <v>#REF!</v>
      </c>
      <c r="I440" s="18" t="e">
        <f ca="1" t="shared" si="97"/>
        <v>#REF!</v>
      </c>
      <c r="J440" s="18" t="e">
        <f ca="1" t="shared" si="98"/>
        <v>#REF!</v>
      </c>
      <c r="K440" s="18" t="e">
        <f ca="1" t="shared" si="99"/>
        <v>#REF!</v>
      </c>
      <c r="L440" s="18" t="e">
        <f ca="1" t="shared" si="100"/>
        <v>#REF!</v>
      </c>
      <c r="M440" s="18" t="e">
        <f ca="1" t="shared" si="101"/>
        <v>#REF!</v>
      </c>
    </row>
    <row r="441" spans="6:13">
      <c r="F441" s="19">
        <f ca="1">COUNTIF($G$2:$G441,G441)</f>
        <v>368</v>
      </c>
      <c r="G441" s="19" t="str">
        <f ca="1" t="shared" si="104"/>
        <v>完毕</v>
      </c>
      <c r="H441" s="20" t="e">
        <f ca="1" t="shared" si="96"/>
        <v>#REF!</v>
      </c>
      <c r="I441" s="18" t="e">
        <f ca="1" t="shared" si="97"/>
        <v>#REF!</v>
      </c>
      <c r="J441" s="18" t="e">
        <f ca="1" t="shared" si="98"/>
        <v>#REF!</v>
      </c>
      <c r="K441" s="18" t="e">
        <f ca="1" t="shared" si="99"/>
        <v>#REF!</v>
      </c>
      <c r="L441" s="18" t="e">
        <f ca="1" t="shared" si="100"/>
        <v>#REF!</v>
      </c>
      <c r="M441" s="18" t="e">
        <f ca="1" t="shared" si="101"/>
        <v>#REF!</v>
      </c>
    </row>
    <row r="442" spans="6:13">
      <c r="F442" s="19">
        <f ca="1">COUNTIF($G$2:$G442,G442)</f>
        <v>369</v>
      </c>
      <c r="G442" s="19" t="str">
        <f ca="1" t="shared" si="104"/>
        <v>完毕</v>
      </c>
      <c r="H442" s="20" t="e">
        <f ca="1" t="shared" si="96"/>
        <v>#REF!</v>
      </c>
      <c r="I442" s="18" t="e">
        <f ca="1" t="shared" si="97"/>
        <v>#REF!</v>
      </c>
      <c r="J442" s="18" t="e">
        <f ca="1" t="shared" si="98"/>
        <v>#REF!</v>
      </c>
      <c r="K442" s="18" t="e">
        <f ca="1" t="shared" si="99"/>
        <v>#REF!</v>
      </c>
      <c r="L442" s="18" t="e">
        <f ca="1" t="shared" si="100"/>
        <v>#REF!</v>
      </c>
      <c r="M442" s="18" t="e">
        <f ca="1" t="shared" si="101"/>
        <v>#REF!</v>
      </c>
    </row>
    <row r="443" spans="6:13">
      <c r="F443" s="19">
        <f ca="1">COUNTIF($G$2:$G443,G443)</f>
        <v>370</v>
      </c>
      <c r="G443" s="19" t="str">
        <f ca="1" t="shared" si="104"/>
        <v>完毕</v>
      </c>
      <c r="H443" s="20" t="e">
        <f ca="1" t="shared" si="96"/>
        <v>#REF!</v>
      </c>
      <c r="I443" s="18" t="e">
        <f ca="1" t="shared" si="97"/>
        <v>#REF!</v>
      </c>
      <c r="J443" s="18" t="e">
        <f ca="1" t="shared" si="98"/>
        <v>#REF!</v>
      </c>
      <c r="K443" s="18" t="e">
        <f ca="1" t="shared" si="99"/>
        <v>#REF!</v>
      </c>
      <c r="L443" s="18" t="e">
        <f ca="1" t="shared" si="100"/>
        <v>#REF!</v>
      </c>
      <c r="M443" s="18" t="e">
        <f ca="1" t="shared" si="101"/>
        <v>#REF!</v>
      </c>
    </row>
    <row r="444" spans="6:13">
      <c r="F444" s="19">
        <f ca="1">COUNTIF($G$2:$G444,G444)</f>
        <v>371</v>
      </c>
      <c r="G444" s="19" t="str">
        <f ca="1" t="shared" si="104"/>
        <v>完毕</v>
      </c>
      <c r="H444" s="20" t="e">
        <f ca="1" t="shared" si="96"/>
        <v>#REF!</v>
      </c>
      <c r="I444" s="18" t="e">
        <f ca="1" t="shared" si="97"/>
        <v>#REF!</v>
      </c>
      <c r="J444" s="18" t="e">
        <f ca="1" t="shared" si="98"/>
        <v>#REF!</v>
      </c>
      <c r="K444" s="18" t="e">
        <f ca="1" t="shared" si="99"/>
        <v>#REF!</v>
      </c>
      <c r="L444" s="18" t="e">
        <f ca="1" t="shared" si="100"/>
        <v>#REF!</v>
      </c>
      <c r="M444" s="18" t="e">
        <f ca="1" t="shared" si="101"/>
        <v>#REF!</v>
      </c>
    </row>
    <row r="445" spans="6:13">
      <c r="F445" s="19">
        <f ca="1">COUNTIF($G$2:$G445,G445)</f>
        <v>372</v>
      </c>
      <c r="G445" s="19" t="str">
        <f ca="1" t="shared" si="104"/>
        <v>完毕</v>
      </c>
      <c r="H445" s="20" t="e">
        <f ca="1" t="shared" si="96"/>
        <v>#REF!</v>
      </c>
      <c r="I445" s="18" t="e">
        <f ca="1" t="shared" si="97"/>
        <v>#REF!</v>
      </c>
      <c r="J445" s="18" t="e">
        <f ca="1" t="shared" si="98"/>
        <v>#REF!</v>
      </c>
      <c r="K445" s="18" t="e">
        <f ca="1" t="shared" si="99"/>
        <v>#REF!</v>
      </c>
      <c r="L445" s="18" t="e">
        <f ca="1" t="shared" si="100"/>
        <v>#REF!</v>
      </c>
      <c r="M445" s="18" t="e">
        <f ca="1" t="shared" si="101"/>
        <v>#REF!</v>
      </c>
    </row>
    <row r="446" spans="6:13">
      <c r="F446" s="19">
        <f ca="1">COUNTIF($G$2:$G446,G446)</f>
        <v>373</v>
      </c>
      <c r="G446" s="19" t="str">
        <f ca="1" t="shared" si="104"/>
        <v>完毕</v>
      </c>
      <c r="H446" s="20" t="e">
        <f ca="1" t="shared" si="96"/>
        <v>#REF!</v>
      </c>
      <c r="I446" s="18" t="e">
        <f ca="1" t="shared" si="97"/>
        <v>#REF!</v>
      </c>
      <c r="J446" s="18" t="e">
        <f ca="1" t="shared" si="98"/>
        <v>#REF!</v>
      </c>
      <c r="K446" s="18" t="e">
        <f ca="1" t="shared" si="99"/>
        <v>#REF!</v>
      </c>
      <c r="L446" s="18" t="e">
        <f ca="1" t="shared" si="100"/>
        <v>#REF!</v>
      </c>
      <c r="M446" s="18" t="e">
        <f ca="1" t="shared" si="101"/>
        <v>#REF!</v>
      </c>
    </row>
    <row r="447" spans="6:13">
      <c r="F447" s="19">
        <f ca="1">COUNTIF($G$2:$G447,G447)</f>
        <v>374</v>
      </c>
      <c r="G447" s="19" t="str">
        <f ca="1" t="shared" ref="G447:G456" si="105">VLOOKUP(ROW(),$B$2:$D$14,2,1)</f>
        <v>完毕</v>
      </c>
      <c r="H447" s="20" t="e">
        <f ca="1" t="shared" si="96"/>
        <v>#REF!</v>
      </c>
      <c r="I447" s="18" t="e">
        <f ca="1" t="shared" si="97"/>
        <v>#REF!</v>
      </c>
      <c r="J447" s="18" t="e">
        <f ca="1" t="shared" si="98"/>
        <v>#REF!</v>
      </c>
      <c r="K447" s="18" t="e">
        <f ca="1" t="shared" si="99"/>
        <v>#REF!</v>
      </c>
      <c r="L447" s="18" t="e">
        <f ca="1" t="shared" si="100"/>
        <v>#REF!</v>
      </c>
      <c r="M447" s="18" t="e">
        <f ca="1" t="shared" si="101"/>
        <v>#REF!</v>
      </c>
    </row>
    <row r="448" spans="6:13">
      <c r="F448" s="19">
        <f ca="1">COUNTIF($G$2:$G448,G448)</f>
        <v>375</v>
      </c>
      <c r="G448" s="19" t="str">
        <f ca="1" t="shared" si="105"/>
        <v>完毕</v>
      </c>
      <c r="H448" s="20" t="e">
        <f ca="1" t="shared" si="96"/>
        <v>#REF!</v>
      </c>
      <c r="I448" s="18" t="e">
        <f ca="1" t="shared" si="97"/>
        <v>#REF!</v>
      </c>
      <c r="J448" s="18" t="e">
        <f ca="1" t="shared" si="98"/>
        <v>#REF!</v>
      </c>
      <c r="K448" s="18" t="e">
        <f ca="1" t="shared" si="99"/>
        <v>#REF!</v>
      </c>
      <c r="L448" s="18" t="e">
        <f ca="1" t="shared" si="100"/>
        <v>#REF!</v>
      </c>
      <c r="M448" s="18" t="e">
        <f ca="1" t="shared" si="101"/>
        <v>#REF!</v>
      </c>
    </row>
    <row r="449" spans="6:13">
      <c r="F449" s="19">
        <f ca="1">COUNTIF($G$2:$G449,G449)</f>
        <v>376</v>
      </c>
      <c r="G449" s="19" t="str">
        <f ca="1" t="shared" si="105"/>
        <v>完毕</v>
      </c>
      <c r="H449" s="20" t="e">
        <f ca="1" t="shared" si="96"/>
        <v>#REF!</v>
      </c>
      <c r="I449" s="18" t="e">
        <f ca="1" t="shared" si="97"/>
        <v>#REF!</v>
      </c>
      <c r="J449" s="18" t="e">
        <f ca="1" t="shared" si="98"/>
        <v>#REF!</v>
      </c>
      <c r="K449" s="18" t="e">
        <f ca="1" t="shared" si="99"/>
        <v>#REF!</v>
      </c>
      <c r="L449" s="18" t="e">
        <f ca="1" t="shared" si="100"/>
        <v>#REF!</v>
      </c>
      <c r="M449" s="18" t="e">
        <f ca="1" t="shared" si="101"/>
        <v>#REF!</v>
      </c>
    </row>
    <row r="450" spans="6:13">
      <c r="F450" s="19">
        <f ca="1">COUNTIF($G$2:$G450,G450)</f>
        <v>377</v>
      </c>
      <c r="G450" s="19" t="str">
        <f ca="1" t="shared" si="105"/>
        <v>完毕</v>
      </c>
      <c r="H450" s="20" t="e">
        <f ca="1" t="shared" si="96"/>
        <v>#REF!</v>
      </c>
      <c r="I450" s="18" t="e">
        <f ca="1" t="shared" si="97"/>
        <v>#REF!</v>
      </c>
      <c r="J450" s="18" t="e">
        <f ca="1" t="shared" si="98"/>
        <v>#REF!</v>
      </c>
      <c r="K450" s="18" t="e">
        <f ca="1" t="shared" si="99"/>
        <v>#REF!</v>
      </c>
      <c r="L450" s="18" t="e">
        <f ca="1" t="shared" si="100"/>
        <v>#REF!</v>
      </c>
      <c r="M450" s="18" t="e">
        <f ca="1" t="shared" si="101"/>
        <v>#REF!</v>
      </c>
    </row>
    <row r="451" spans="6:13">
      <c r="F451" s="19">
        <f ca="1">COUNTIF($G$2:$G451,G451)</f>
        <v>378</v>
      </c>
      <c r="G451" s="19" t="str">
        <f ca="1" t="shared" si="105"/>
        <v>完毕</v>
      </c>
      <c r="H451" s="20" t="e">
        <f ca="1" t="shared" si="96"/>
        <v>#REF!</v>
      </c>
      <c r="I451" s="18" t="e">
        <f ca="1" t="shared" si="97"/>
        <v>#REF!</v>
      </c>
      <c r="J451" s="18" t="e">
        <f ca="1" t="shared" si="98"/>
        <v>#REF!</v>
      </c>
      <c r="K451" s="18" t="e">
        <f ca="1" t="shared" si="99"/>
        <v>#REF!</v>
      </c>
      <c r="L451" s="18" t="e">
        <f ca="1" t="shared" si="100"/>
        <v>#REF!</v>
      </c>
      <c r="M451" s="18" t="e">
        <f ca="1" t="shared" si="101"/>
        <v>#REF!</v>
      </c>
    </row>
    <row r="452" spans="6:13">
      <c r="F452" s="19">
        <f ca="1">COUNTIF($G$2:$G452,G452)</f>
        <v>379</v>
      </c>
      <c r="G452" s="19" t="str">
        <f ca="1" t="shared" si="105"/>
        <v>完毕</v>
      </c>
      <c r="H452" s="20" t="e">
        <f ca="1" t="shared" si="96"/>
        <v>#REF!</v>
      </c>
      <c r="I452" s="18" t="e">
        <f ca="1" t="shared" si="97"/>
        <v>#REF!</v>
      </c>
      <c r="J452" s="18" t="e">
        <f ca="1" t="shared" si="98"/>
        <v>#REF!</v>
      </c>
      <c r="K452" s="18" t="e">
        <f ca="1" t="shared" si="99"/>
        <v>#REF!</v>
      </c>
      <c r="L452" s="18" t="e">
        <f ca="1" t="shared" si="100"/>
        <v>#REF!</v>
      </c>
      <c r="M452" s="18" t="e">
        <f ca="1" t="shared" si="101"/>
        <v>#REF!</v>
      </c>
    </row>
    <row r="453" spans="6:13">
      <c r="F453" s="19">
        <f ca="1">COUNTIF($G$2:$G453,G453)</f>
        <v>380</v>
      </c>
      <c r="G453" s="19" t="str">
        <f ca="1" t="shared" si="105"/>
        <v>完毕</v>
      </c>
      <c r="H453" s="20" t="e">
        <f ca="1" t="shared" si="96"/>
        <v>#REF!</v>
      </c>
      <c r="I453" s="18" t="e">
        <f ca="1" t="shared" si="97"/>
        <v>#REF!</v>
      </c>
      <c r="J453" s="18" t="e">
        <f ca="1" t="shared" si="98"/>
        <v>#REF!</v>
      </c>
      <c r="K453" s="18" t="e">
        <f ca="1" t="shared" si="99"/>
        <v>#REF!</v>
      </c>
      <c r="L453" s="18" t="e">
        <f ca="1" t="shared" si="100"/>
        <v>#REF!</v>
      </c>
      <c r="M453" s="18" t="e">
        <f ca="1" t="shared" si="101"/>
        <v>#REF!</v>
      </c>
    </row>
    <row r="454" spans="6:13">
      <c r="F454" s="19">
        <f ca="1">COUNTIF($G$2:$G454,G454)</f>
        <v>381</v>
      </c>
      <c r="G454" s="19" t="str">
        <f ca="1" t="shared" si="105"/>
        <v>完毕</v>
      </c>
      <c r="H454" s="20" t="e">
        <f ca="1" t="shared" si="96"/>
        <v>#REF!</v>
      </c>
      <c r="I454" s="18" t="e">
        <f ca="1" t="shared" si="97"/>
        <v>#REF!</v>
      </c>
      <c r="J454" s="18" t="e">
        <f ca="1" t="shared" si="98"/>
        <v>#REF!</v>
      </c>
      <c r="K454" s="18" t="e">
        <f ca="1" t="shared" si="99"/>
        <v>#REF!</v>
      </c>
      <c r="L454" s="18" t="e">
        <f ca="1" t="shared" si="100"/>
        <v>#REF!</v>
      </c>
      <c r="M454" s="18" t="e">
        <f ca="1" t="shared" si="101"/>
        <v>#REF!</v>
      </c>
    </row>
    <row r="455" spans="6:13">
      <c r="F455" s="19">
        <f ca="1">COUNTIF($G$2:$G455,G455)</f>
        <v>382</v>
      </c>
      <c r="G455" s="19" t="str">
        <f ca="1" t="shared" si="105"/>
        <v>完毕</v>
      </c>
      <c r="H455" s="20" t="e">
        <f ca="1" t="shared" si="96"/>
        <v>#REF!</v>
      </c>
      <c r="I455" s="18" t="e">
        <f ca="1" t="shared" si="97"/>
        <v>#REF!</v>
      </c>
      <c r="J455" s="18" t="e">
        <f ca="1" t="shared" si="98"/>
        <v>#REF!</v>
      </c>
      <c r="K455" s="18" t="e">
        <f ca="1" t="shared" si="99"/>
        <v>#REF!</v>
      </c>
      <c r="L455" s="18" t="e">
        <f ca="1" t="shared" si="100"/>
        <v>#REF!</v>
      </c>
      <c r="M455" s="18" t="e">
        <f ca="1" t="shared" si="101"/>
        <v>#REF!</v>
      </c>
    </row>
    <row r="456" spans="6:13">
      <c r="F456" s="19">
        <f ca="1">COUNTIF($G$2:$G456,G456)</f>
        <v>383</v>
      </c>
      <c r="G456" s="19" t="str">
        <f ca="1" t="shared" si="105"/>
        <v>完毕</v>
      </c>
      <c r="H456" s="20" t="e">
        <f ca="1" t="shared" si="96"/>
        <v>#REF!</v>
      </c>
      <c r="I456" s="18" t="e">
        <f ca="1" t="shared" si="97"/>
        <v>#REF!</v>
      </c>
      <c r="J456" s="18" t="e">
        <f ca="1" t="shared" si="98"/>
        <v>#REF!</v>
      </c>
      <c r="K456" s="18" t="e">
        <f ca="1" t="shared" si="99"/>
        <v>#REF!</v>
      </c>
      <c r="L456" s="18" t="e">
        <f ca="1" t="shared" si="100"/>
        <v>#REF!</v>
      </c>
      <c r="M456" s="18" t="e">
        <f ca="1" t="shared" si="101"/>
        <v>#REF!</v>
      </c>
    </row>
    <row r="457" spans="6:13">
      <c r="F457" s="19">
        <f ca="1">COUNTIF($G$2:$G457,G457)</f>
        <v>384</v>
      </c>
      <c r="G457" s="19" t="str">
        <f ca="1" t="shared" ref="G457:G466" si="106">VLOOKUP(ROW(),$B$2:$D$14,2,1)</f>
        <v>完毕</v>
      </c>
      <c r="H457" s="20" t="e">
        <f ca="1" t="shared" si="96"/>
        <v>#REF!</v>
      </c>
      <c r="I457" s="18" t="e">
        <f ca="1" t="shared" si="97"/>
        <v>#REF!</v>
      </c>
      <c r="J457" s="18" t="e">
        <f ca="1" t="shared" si="98"/>
        <v>#REF!</v>
      </c>
      <c r="K457" s="18" t="e">
        <f ca="1" t="shared" si="99"/>
        <v>#REF!</v>
      </c>
      <c r="L457" s="18" t="e">
        <f ca="1" t="shared" si="100"/>
        <v>#REF!</v>
      </c>
      <c r="M457" s="18" t="e">
        <f ca="1" t="shared" si="101"/>
        <v>#REF!</v>
      </c>
    </row>
    <row r="458" spans="6:13">
      <c r="F458" s="19">
        <f ca="1">COUNTIF($G$2:$G458,G458)</f>
        <v>385</v>
      </c>
      <c r="G458" s="19" t="str">
        <f ca="1" t="shared" si="106"/>
        <v>完毕</v>
      </c>
      <c r="H458" s="20" t="e">
        <f ca="1" t="shared" si="96"/>
        <v>#REF!</v>
      </c>
      <c r="I458" s="18" t="e">
        <f ca="1" t="shared" si="97"/>
        <v>#REF!</v>
      </c>
      <c r="J458" s="18" t="e">
        <f ca="1" t="shared" si="98"/>
        <v>#REF!</v>
      </c>
      <c r="K458" s="18" t="e">
        <f ca="1" t="shared" si="99"/>
        <v>#REF!</v>
      </c>
      <c r="L458" s="18" t="e">
        <f ca="1" t="shared" si="100"/>
        <v>#REF!</v>
      </c>
      <c r="M458" s="18" t="e">
        <f ca="1" t="shared" si="101"/>
        <v>#REF!</v>
      </c>
    </row>
    <row r="459" spans="6:13">
      <c r="F459" s="19">
        <f ca="1">COUNTIF($G$2:$G459,G459)</f>
        <v>386</v>
      </c>
      <c r="G459" s="19" t="str">
        <f ca="1" t="shared" si="106"/>
        <v>完毕</v>
      </c>
      <c r="H459" s="20" t="e">
        <f ca="1" t="shared" si="96"/>
        <v>#REF!</v>
      </c>
      <c r="I459" s="18" t="e">
        <f ca="1" t="shared" si="97"/>
        <v>#REF!</v>
      </c>
      <c r="J459" s="18" t="e">
        <f ca="1" t="shared" si="98"/>
        <v>#REF!</v>
      </c>
      <c r="K459" s="18" t="e">
        <f ca="1" t="shared" si="99"/>
        <v>#REF!</v>
      </c>
      <c r="L459" s="18" t="e">
        <f ca="1" t="shared" si="100"/>
        <v>#REF!</v>
      </c>
      <c r="M459" s="18" t="e">
        <f ca="1" t="shared" si="101"/>
        <v>#REF!</v>
      </c>
    </row>
    <row r="460" spans="6:13">
      <c r="F460" s="19">
        <f ca="1">COUNTIF($G$2:$G460,G460)</f>
        <v>387</v>
      </c>
      <c r="G460" s="19" t="str">
        <f ca="1" t="shared" si="106"/>
        <v>完毕</v>
      </c>
      <c r="H460" s="20" t="e">
        <f ca="1" t="shared" si="96"/>
        <v>#REF!</v>
      </c>
      <c r="I460" s="18" t="e">
        <f ca="1" t="shared" si="97"/>
        <v>#REF!</v>
      </c>
      <c r="J460" s="18" t="e">
        <f ca="1" t="shared" si="98"/>
        <v>#REF!</v>
      </c>
      <c r="K460" s="18" t="e">
        <f ca="1" t="shared" si="99"/>
        <v>#REF!</v>
      </c>
      <c r="L460" s="18" t="e">
        <f ca="1" t="shared" si="100"/>
        <v>#REF!</v>
      </c>
      <c r="M460" s="18" t="e">
        <f ca="1" t="shared" si="101"/>
        <v>#REF!</v>
      </c>
    </row>
    <row r="461" spans="6:13">
      <c r="F461" s="19">
        <f ca="1">COUNTIF($G$2:$G461,G461)</f>
        <v>388</v>
      </c>
      <c r="G461" s="19" t="str">
        <f ca="1" t="shared" si="106"/>
        <v>完毕</v>
      </c>
      <c r="H461" s="20" t="e">
        <f ca="1" t="shared" si="96"/>
        <v>#REF!</v>
      </c>
      <c r="I461" s="18" t="e">
        <f ca="1" t="shared" si="97"/>
        <v>#REF!</v>
      </c>
      <c r="J461" s="18" t="e">
        <f ca="1" t="shared" si="98"/>
        <v>#REF!</v>
      </c>
      <c r="K461" s="18" t="e">
        <f ca="1" t="shared" si="99"/>
        <v>#REF!</v>
      </c>
      <c r="L461" s="18" t="e">
        <f ca="1" t="shared" si="100"/>
        <v>#REF!</v>
      </c>
      <c r="M461" s="18" t="e">
        <f ca="1" t="shared" si="101"/>
        <v>#REF!</v>
      </c>
    </row>
    <row r="462" spans="6:13">
      <c r="F462" s="19">
        <f ca="1">COUNTIF($G$2:$G462,G462)</f>
        <v>389</v>
      </c>
      <c r="G462" s="19" t="str">
        <f ca="1" t="shared" si="106"/>
        <v>完毕</v>
      </c>
      <c r="H462" s="20" t="e">
        <f ca="1" t="shared" si="96"/>
        <v>#REF!</v>
      </c>
      <c r="I462" s="18" t="e">
        <f ca="1" t="shared" si="97"/>
        <v>#REF!</v>
      </c>
      <c r="J462" s="18" t="e">
        <f ca="1" t="shared" si="98"/>
        <v>#REF!</v>
      </c>
      <c r="K462" s="18" t="e">
        <f ca="1" t="shared" si="99"/>
        <v>#REF!</v>
      </c>
      <c r="L462" s="18" t="e">
        <f ca="1" t="shared" si="100"/>
        <v>#REF!</v>
      </c>
      <c r="M462" s="18" t="e">
        <f ca="1" t="shared" si="101"/>
        <v>#REF!</v>
      </c>
    </row>
    <row r="463" spans="6:13">
      <c r="F463" s="19">
        <f ca="1">COUNTIF($G$2:$G463,G463)</f>
        <v>390</v>
      </c>
      <c r="G463" s="19" t="str">
        <f ca="1" t="shared" si="106"/>
        <v>完毕</v>
      </c>
      <c r="H463" s="20" t="e">
        <f ca="1" t="shared" si="96"/>
        <v>#REF!</v>
      </c>
      <c r="I463" s="18" t="e">
        <f ca="1" t="shared" si="97"/>
        <v>#REF!</v>
      </c>
      <c r="J463" s="18" t="e">
        <f ca="1" t="shared" si="98"/>
        <v>#REF!</v>
      </c>
      <c r="K463" s="18" t="e">
        <f ca="1" t="shared" si="99"/>
        <v>#REF!</v>
      </c>
      <c r="L463" s="18" t="e">
        <f ca="1" t="shared" si="100"/>
        <v>#REF!</v>
      </c>
      <c r="M463" s="18" t="e">
        <f ca="1" t="shared" si="101"/>
        <v>#REF!</v>
      </c>
    </row>
    <row r="464" spans="6:13">
      <c r="F464" s="19">
        <f ca="1">COUNTIF($G$2:$G464,G464)</f>
        <v>391</v>
      </c>
      <c r="G464" s="19" t="str">
        <f ca="1" t="shared" si="106"/>
        <v>完毕</v>
      </c>
      <c r="H464" s="20" t="e">
        <f ca="1" t="shared" si="96"/>
        <v>#REF!</v>
      </c>
      <c r="I464" s="18" t="e">
        <f ca="1" t="shared" si="97"/>
        <v>#REF!</v>
      </c>
      <c r="J464" s="18" t="e">
        <f ca="1" t="shared" si="98"/>
        <v>#REF!</v>
      </c>
      <c r="K464" s="18" t="e">
        <f ca="1" t="shared" si="99"/>
        <v>#REF!</v>
      </c>
      <c r="L464" s="18" t="e">
        <f ca="1" t="shared" si="100"/>
        <v>#REF!</v>
      </c>
      <c r="M464" s="18" t="e">
        <f ca="1" t="shared" si="101"/>
        <v>#REF!</v>
      </c>
    </row>
    <row r="465" spans="6:13">
      <c r="F465" s="19">
        <f ca="1">COUNTIF($G$2:$G465,G465)</f>
        <v>392</v>
      </c>
      <c r="G465" s="19" t="str">
        <f ca="1" t="shared" si="106"/>
        <v>完毕</v>
      </c>
      <c r="H465" s="20" t="e">
        <f ca="1" t="shared" si="96"/>
        <v>#REF!</v>
      </c>
      <c r="I465" s="18" t="e">
        <f ca="1" t="shared" si="97"/>
        <v>#REF!</v>
      </c>
      <c r="J465" s="18" t="e">
        <f ca="1" t="shared" si="98"/>
        <v>#REF!</v>
      </c>
      <c r="K465" s="18" t="e">
        <f ca="1" t="shared" si="99"/>
        <v>#REF!</v>
      </c>
      <c r="L465" s="18" t="e">
        <f ca="1" t="shared" si="100"/>
        <v>#REF!</v>
      </c>
      <c r="M465" s="18" t="e">
        <f ca="1" t="shared" si="101"/>
        <v>#REF!</v>
      </c>
    </row>
    <row r="466" spans="6:13">
      <c r="F466" s="19">
        <f ca="1">COUNTIF($G$2:$G466,G466)</f>
        <v>393</v>
      </c>
      <c r="G466" s="19" t="str">
        <f ca="1" t="shared" si="106"/>
        <v>完毕</v>
      </c>
      <c r="H466" s="20" t="e">
        <f ca="1" t="shared" si="96"/>
        <v>#REF!</v>
      </c>
      <c r="I466" s="18" t="e">
        <f ca="1" t="shared" si="97"/>
        <v>#REF!</v>
      </c>
      <c r="J466" s="18" t="e">
        <f ca="1" t="shared" si="98"/>
        <v>#REF!</v>
      </c>
      <c r="K466" s="18" t="e">
        <f ca="1" t="shared" si="99"/>
        <v>#REF!</v>
      </c>
      <c r="L466" s="18" t="e">
        <f ca="1" t="shared" si="100"/>
        <v>#REF!</v>
      </c>
      <c r="M466" s="18" t="e">
        <f ca="1" t="shared" si="101"/>
        <v>#REF!</v>
      </c>
    </row>
    <row r="467" spans="6:13">
      <c r="F467" s="19">
        <f ca="1">COUNTIF($G$2:$G467,G467)</f>
        <v>394</v>
      </c>
      <c r="G467" s="19" t="str">
        <f ca="1" t="shared" ref="G467:G476" si="107">VLOOKUP(ROW(),$B$2:$D$14,2,1)</f>
        <v>完毕</v>
      </c>
      <c r="H467" s="20" t="e">
        <f ca="1" t="shared" si="96"/>
        <v>#REF!</v>
      </c>
      <c r="I467" s="18" t="e">
        <f ca="1" t="shared" si="97"/>
        <v>#REF!</v>
      </c>
      <c r="J467" s="18" t="e">
        <f ca="1" t="shared" si="98"/>
        <v>#REF!</v>
      </c>
      <c r="K467" s="18" t="e">
        <f ca="1" t="shared" si="99"/>
        <v>#REF!</v>
      </c>
      <c r="L467" s="18" t="e">
        <f ca="1" t="shared" si="100"/>
        <v>#REF!</v>
      </c>
      <c r="M467" s="18" t="e">
        <f ca="1" t="shared" si="101"/>
        <v>#REF!</v>
      </c>
    </row>
    <row r="468" spans="6:13">
      <c r="F468" s="19">
        <f ca="1">COUNTIF($G$2:$G468,G468)</f>
        <v>395</v>
      </c>
      <c r="G468" s="19" t="str">
        <f ca="1" t="shared" si="107"/>
        <v>完毕</v>
      </c>
      <c r="H468" s="20" t="e">
        <f ca="1" t="shared" si="96"/>
        <v>#REF!</v>
      </c>
      <c r="I468" s="18" t="e">
        <f ca="1" t="shared" si="97"/>
        <v>#REF!</v>
      </c>
      <c r="J468" s="18" t="e">
        <f ca="1" t="shared" si="98"/>
        <v>#REF!</v>
      </c>
      <c r="K468" s="18" t="e">
        <f ca="1" t="shared" si="99"/>
        <v>#REF!</v>
      </c>
      <c r="L468" s="18" t="e">
        <f ca="1" t="shared" si="100"/>
        <v>#REF!</v>
      </c>
      <c r="M468" s="18" t="e">
        <f ca="1" t="shared" si="101"/>
        <v>#REF!</v>
      </c>
    </row>
    <row r="469" spans="6:13">
      <c r="F469" s="19">
        <f ca="1">COUNTIF($G$2:$G469,G469)</f>
        <v>396</v>
      </c>
      <c r="G469" s="19" t="str">
        <f ca="1" t="shared" si="107"/>
        <v>完毕</v>
      </c>
      <c r="H469" s="20" t="e">
        <f ca="1" t="shared" si="96"/>
        <v>#REF!</v>
      </c>
      <c r="I469" s="18" t="e">
        <f ca="1" t="shared" si="97"/>
        <v>#REF!</v>
      </c>
      <c r="J469" s="18" t="e">
        <f ca="1" t="shared" si="98"/>
        <v>#REF!</v>
      </c>
      <c r="K469" s="18" t="e">
        <f ca="1" t="shared" si="99"/>
        <v>#REF!</v>
      </c>
      <c r="L469" s="18" t="e">
        <f ca="1" t="shared" si="100"/>
        <v>#REF!</v>
      </c>
      <c r="M469" s="18" t="e">
        <f ca="1" t="shared" si="101"/>
        <v>#REF!</v>
      </c>
    </row>
    <row r="470" spans="6:13">
      <c r="F470" s="19">
        <f ca="1">COUNTIF($G$2:$G470,G470)</f>
        <v>397</v>
      </c>
      <c r="G470" s="19" t="str">
        <f ca="1" t="shared" si="107"/>
        <v>完毕</v>
      </c>
      <c r="H470" s="20" t="e">
        <f ca="1" t="shared" si="96"/>
        <v>#REF!</v>
      </c>
      <c r="I470" s="18" t="e">
        <f ca="1" t="shared" si="97"/>
        <v>#REF!</v>
      </c>
      <c r="J470" s="18" t="e">
        <f ca="1" t="shared" si="98"/>
        <v>#REF!</v>
      </c>
      <c r="K470" s="18" t="e">
        <f ca="1" t="shared" si="99"/>
        <v>#REF!</v>
      </c>
      <c r="L470" s="18" t="e">
        <f ca="1" t="shared" si="100"/>
        <v>#REF!</v>
      </c>
      <c r="M470" s="18" t="e">
        <f ca="1" t="shared" si="101"/>
        <v>#REF!</v>
      </c>
    </row>
    <row r="471" spans="6:13">
      <c r="F471" s="19">
        <f ca="1">COUNTIF($G$2:$G471,G471)</f>
        <v>398</v>
      </c>
      <c r="G471" s="19" t="str">
        <f ca="1" t="shared" si="107"/>
        <v>完毕</v>
      </c>
      <c r="H471" s="20" t="e">
        <f ca="1" t="shared" ref="H471:H534" si="108">INDIRECT($G471&amp;"!d"&amp;$F471+11)</f>
        <v>#REF!</v>
      </c>
      <c r="I471" s="18" t="e">
        <f ca="1" t="shared" ref="I471:I534" si="109">INDIRECT($G471&amp;"!e"&amp;$F471+11)</f>
        <v>#REF!</v>
      </c>
      <c r="J471" s="18" t="e">
        <f ca="1" t="shared" ref="J471:J534" si="110">INDIRECT($G471&amp;"!f"&amp;$F471+11)</f>
        <v>#REF!</v>
      </c>
      <c r="K471" s="18" t="e">
        <f ca="1" t="shared" ref="K471:K534" si="111">INDIRECT($G471&amp;"!g"&amp;$F471+11)</f>
        <v>#REF!</v>
      </c>
      <c r="L471" s="18" t="e">
        <f ca="1" t="shared" ref="L471:L534" si="112">INDIRECT($G471&amp;"!h"&amp;$F471+11)</f>
        <v>#REF!</v>
      </c>
      <c r="M471" s="18" t="e">
        <f ca="1" t="shared" ref="M471:M534" si="113">INDIRECT($G471&amp;"!i"&amp;$F471+11)</f>
        <v>#REF!</v>
      </c>
    </row>
    <row r="472" spans="6:13">
      <c r="F472" s="19">
        <f ca="1">COUNTIF($G$2:$G472,G472)</f>
        <v>399</v>
      </c>
      <c r="G472" s="19" t="str">
        <f ca="1" t="shared" si="107"/>
        <v>完毕</v>
      </c>
      <c r="H472" s="20" t="e">
        <f ca="1" t="shared" si="108"/>
        <v>#REF!</v>
      </c>
      <c r="I472" s="18" t="e">
        <f ca="1" t="shared" si="109"/>
        <v>#REF!</v>
      </c>
      <c r="J472" s="18" t="e">
        <f ca="1" t="shared" si="110"/>
        <v>#REF!</v>
      </c>
      <c r="K472" s="18" t="e">
        <f ca="1" t="shared" si="111"/>
        <v>#REF!</v>
      </c>
      <c r="L472" s="18" t="e">
        <f ca="1" t="shared" si="112"/>
        <v>#REF!</v>
      </c>
      <c r="M472" s="18" t="e">
        <f ca="1" t="shared" si="113"/>
        <v>#REF!</v>
      </c>
    </row>
    <row r="473" spans="6:13">
      <c r="F473" s="19">
        <f ca="1">COUNTIF($G$2:$G473,G473)</f>
        <v>400</v>
      </c>
      <c r="G473" s="19" t="str">
        <f ca="1" t="shared" si="107"/>
        <v>完毕</v>
      </c>
      <c r="H473" s="20" t="e">
        <f ca="1" t="shared" si="108"/>
        <v>#REF!</v>
      </c>
      <c r="I473" s="18" t="e">
        <f ca="1" t="shared" si="109"/>
        <v>#REF!</v>
      </c>
      <c r="J473" s="18" t="e">
        <f ca="1" t="shared" si="110"/>
        <v>#REF!</v>
      </c>
      <c r="K473" s="18" t="e">
        <f ca="1" t="shared" si="111"/>
        <v>#REF!</v>
      </c>
      <c r="L473" s="18" t="e">
        <f ca="1" t="shared" si="112"/>
        <v>#REF!</v>
      </c>
      <c r="M473" s="18" t="e">
        <f ca="1" t="shared" si="113"/>
        <v>#REF!</v>
      </c>
    </row>
    <row r="474" spans="6:13">
      <c r="F474" s="19">
        <f ca="1">COUNTIF($G$2:$G474,G474)</f>
        <v>401</v>
      </c>
      <c r="G474" s="19" t="str">
        <f ca="1" t="shared" si="107"/>
        <v>完毕</v>
      </c>
      <c r="H474" s="20" t="e">
        <f ca="1" t="shared" si="108"/>
        <v>#REF!</v>
      </c>
      <c r="I474" s="18" t="e">
        <f ca="1" t="shared" si="109"/>
        <v>#REF!</v>
      </c>
      <c r="J474" s="18" t="e">
        <f ca="1" t="shared" si="110"/>
        <v>#REF!</v>
      </c>
      <c r="K474" s="18" t="e">
        <f ca="1" t="shared" si="111"/>
        <v>#REF!</v>
      </c>
      <c r="L474" s="18" t="e">
        <f ca="1" t="shared" si="112"/>
        <v>#REF!</v>
      </c>
      <c r="M474" s="18" t="e">
        <f ca="1" t="shared" si="113"/>
        <v>#REF!</v>
      </c>
    </row>
    <row r="475" spans="6:13">
      <c r="F475" s="19">
        <f ca="1">COUNTIF($G$2:$G475,G475)</f>
        <v>402</v>
      </c>
      <c r="G475" s="19" t="str">
        <f ca="1" t="shared" si="107"/>
        <v>完毕</v>
      </c>
      <c r="H475" s="20" t="e">
        <f ca="1" t="shared" si="108"/>
        <v>#REF!</v>
      </c>
      <c r="I475" s="18" t="e">
        <f ca="1" t="shared" si="109"/>
        <v>#REF!</v>
      </c>
      <c r="J475" s="18" t="e">
        <f ca="1" t="shared" si="110"/>
        <v>#REF!</v>
      </c>
      <c r="K475" s="18" t="e">
        <f ca="1" t="shared" si="111"/>
        <v>#REF!</v>
      </c>
      <c r="L475" s="18" t="e">
        <f ca="1" t="shared" si="112"/>
        <v>#REF!</v>
      </c>
      <c r="M475" s="18" t="e">
        <f ca="1" t="shared" si="113"/>
        <v>#REF!</v>
      </c>
    </row>
    <row r="476" spans="6:13">
      <c r="F476" s="19">
        <f ca="1">COUNTIF($G$2:$G476,G476)</f>
        <v>403</v>
      </c>
      <c r="G476" s="19" t="str">
        <f ca="1" t="shared" si="107"/>
        <v>完毕</v>
      </c>
      <c r="H476" s="20" t="e">
        <f ca="1" t="shared" si="108"/>
        <v>#REF!</v>
      </c>
      <c r="I476" s="18" t="e">
        <f ca="1" t="shared" si="109"/>
        <v>#REF!</v>
      </c>
      <c r="J476" s="18" t="e">
        <f ca="1" t="shared" si="110"/>
        <v>#REF!</v>
      </c>
      <c r="K476" s="18" t="e">
        <f ca="1" t="shared" si="111"/>
        <v>#REF!</v>
      </c>
      <c r="L476" s="18" t="e">
        <f ca="1" t="shared" si="112"/>
        <v>#REF!</v>
      </c>
      <c r="M476" s="18" t="e">
        <f ca="1" t="shared" si="113"/>
        <v>#REF!</v>
      </c>
    </row>
    <row r="477" spans="6:13">
      <c r="F477" s="19">
        <f ca="1">COUNTIF($G$2:$G477,G477)</f>
        <v>404</v>
      </c>
      <c r="G477" s="19" t="str">
        <f ca="1" t="shared" ref="G477:G486" si="114">VLOOKUP(ROW(),$B$2:$D$14,2,1)</f>
        <v>完毕</v>
      </c>
      <c r="H477" s="20" t="e">
        <f ca="1" t="shared" si="108"/>
        <v>#REF!</v>
      </c>
      <c r="I477" s="18" t="e">
        <f ca="1" t="shared" si="109"/>
        <v>#REF!</v>
      </c>
      <c r="J477" s="18" t="e">
        <f ca="1" t="shared" si="110"/>
        <v>#REF!</v>
      </c>
      <c r="K477" s="18" t="e">
        <f ca="1" t="shared" si="111"/>
        <v>#REF!</v>
      </c>
      <c r="L477" s="18" t="e">
        <f ca="1" t="shared" si="112"/>
        <v>#REF!</v>
      </c>
      <c r="M477" s="18" t="e">
        <f ca="1" t="shared" si="113"/>
        <v>#REF!</v>
      </c>
    </row>
    <row r="478" spans="6:13">
      <c r="F478" s="19">
        <f ca="1">COUNTIF($G$2:$G478,G478)</f>
        <v>405</v>
      </c>
      <c r="G478" s="19" t="str">
        <f ca="1" t="shared" si="114"/>
        <v>完毕</v>
      </c>
      <c r="H478" s="20" t="e">
        <f ca="1" t="shared" si="108"/>
        <v>#REF!</v>
      </c>
      <c r="I478" s="18" t="e">
        <f ca="1" t="shared" si="109"/>
        <v>#REF!</v>
      </c>
      <c r="J478" s="18" t="e">
        <f ca="1" t="shared" si="110"/>
        <v>#REF!</v>
      </c>
      <c r="K478" s="18" t="e">
        <f ca="1" t="shared" si="111"/>
        <v>#REF!</v>
      </c>
      <c r="L478" s="18" t="e">
        <f ca="1" t="shared" si="112"/>
        <v>#REF!</v>
      </c>
      <c r="M478" s="18" t="e">
        <f ca="1" t="shared" si="113"/>
        <v>#REF!</v>
      </c>
    </row>
    <row r="479" spans="6:13">
      <c r="F479" s="19">
        <f ca="1">COUNTIF($G$2:$G479,G479)</f>
        <v>406</v>
      </c>
      <c r="G479" s="19" t="str">
        <f ca="1" t="shared" si="114"/>
        <v>完毕</v>
      </c>
      <c r="H479" s="20" t="e">
        <f ca="1" t="shared" si="108"/>
        <v>#REF!</v>
      </c>
      <c r="I479" s="18" t="e">
        <f ca="1" t="shared" si="109"/>
        <v>#REF!</v>
      </c>
      <c r="J479" s="18" t="e">
        <f ca="1" t="shared" si="110"/>
        <v>#REF!</v>
      </c>
      <c r="K479" s="18" t="e">
        <f ca="1" t="shared" si="111"/>
        <v>#REF!</v>
      </c>
      <c r="L479" s="18" t="e">
        <f ca="1" t="shared" si="112"/>
        <v>#REF!</v>
      </c>
      <c r="M479" s="18" t="e">
        <f ca="1" t="shared" si="113"/>
        <v>#REF!</v>
      </c>
    </row>
    <row r="480" spans="6:13">
      <c r="F480" s="19">
        <f ca="1">COUNTIF($G$2:$G480,G480)</f>
        <v>407</v>
      </c>
      <c r="G480" s="19" t="str">
        <f ca="1" t="shared" si="114"/>
        <v>完毕</v>
      </c>
      <c r="H480" s="20" t="e">
        <f ca="1" t="shared" si="108"/>
        <v>#REF!</v>
      </c>
      <c r="I480" s="18" t="e">
        <f ca="1" t="shared" si="109"/>
        <v>#REF!</v>
      </c>
      <c r="J480" s="18" t="e">
        <f ca="1" t="shared" si="110"/>
        <v>#REF!</v>
      </c>
      <c r="K480" s="18" t="e">
        <f ca="1" t="shared" si="111"/>
        <v>#REF!</v>
      </c>
      <c r="L480" s="18" t="e">
        <f ca="1" t="shared" si="112"/>
        <v>#REF!</v>
      </c>
      <c r="M480" s="18" t="e">
        <f ca="1" t="shared" si="113"/>
        <v>#REF!</v>
      </c>
    </row>
    <row r="481" spans="6:13">
      <c r="F481" s="19">
        <f ca="1">COUNTIF($G$2:$G481,G481)</f>
        <v>408</v>
      </c>
      <c r="G481" s="19" t="str">
        <f ca="1" t="shared" si="114"/>
        <v>完毕</v>
      </c>
      <c r="H481" s="20" t="e">
        <f ca="1" t="shared" si="108"/>
        <v>#REF!</v>
      </c>
      <c r="I481" s="18" t="e">
        <f ca="1" t="shared" si="109"/>
        <v>#REF!</v>
      </c>
      <c r="J481" s="18" t="e">
        <f ca="1" t="shared" si="110"/>
        <v>#REF!</v>
      </c>
      <c r="K481" s="18" t="e">
        <f ca="1" t="shared" si="111"/>
        <v>#REF!</v>
      </c>
      <c r="L481" s="18" t="e">
        <f ca="1" t="shared" si="112"/>
        <v>#REF!</v>
      </c>
      <c r="M481" s="18" t="e">
        <f ca="1" t="shared" si="113"/>
        <v>#REF!</v>
      </c>
    </row>
    <row r="482" spans="6:13">
      <c r="F482" s="19">
        <f ca="1">COUNTIF($G$2:$G482,G482)</f>
        <v>409</v>
      </c>
      <c r="G482" s="19" t="str">
        <f ca="1" t="shared" si="114"/>
        <v>完毕</v>
      </c>
      <c r="H482" s="20" t="e">
        <f ca="1" t="shared" si="108"/>
        <v>#REF!</v>
      </c>
      <c r="I482" s="18" t="e">
        <f ca="1" t="shared" si="109"/>
        <v>#REF!</v>
      </c>
      <c r="J482" s="18" t="e">
        <f ca="1" t="shared" si="110"/>
        <v>#REF!</v>
      </c>
      <c r="K482" s="18" t="e">
        <f ca="1" t="shared" si="111"/>
        <v>#REF!</v>
      </c>
      <c r="L482" s="18" t="e">
        <f ca="1" t="shared" si="112"/>
        <v>#REF!</v>
      </c>
      <c r="M482" s="18" t="e">
        <f ca="1" t="shared" si="113"/>
        <v>#REF!</v>
      </c>
    </row>
    <row r="483" spans="6:13">
      <c r="F483" s="19">
        <f ca="1">COUNTIF($G$2:$G483,G483)</f>
        <v>410</v>
      </c>
      <c r="G483" s="19" t="str">
        <f ca="1" t="shared" si="114"/>
        <v>完毕</v>
      </c>
      <c r="H483" s="20" t="e">
        <f ca="1" t="shared" si="108"/>
        <v>#REF!</v>
      </c>
      <c r="I483" s="18" t="e">
        <f ca="1" t="shared" si="109"/>
        <v>#REF!</v>
      </c>
      <c r="J483" s="18" t="e">
        <f ca="1" t="shared" si="110"/>
        <v>#REF!</v>
      </c>
      <c r="K483" s="18" t="e">
        <f ca="1" t="shared" si="111"/>
        <v>#REF!</v>
      </c>
      <c r="L483" s="18" t="e">
        <f ca="1" t="shared" si="112"/>
        <v>#REF!</v>
      </c>
      <c r="M483" s="18" t="e">
        <f ca="1" t="shared" si="113"/>
        <v>#REF!</v>
      </c>
    </row>
    <row r="484" spans="6:13">
      <c r="F484" s="19">
        <f ca="1">COUNTIF($G$2:$G484,G484)</f>
        <v>411</v>
      </c>
      <c r="G484" s="19" t="str">
        <f ca="1" t="shared" si="114"/>
        <v>完毕</v>
      </c>
      <c r="H484" s="20" t="e">
        <f ca="1" t="shared" si="108"/>
        <v>#REF!</v>
      </c>
      <c r="I484" s="18" t="e">
        <f ca="1" t="shared" si="109"/>
        <v>#REF!</v>
      </c>
      <c r="J484" s="18" t="e">
        <f ca="1" t="shared" si="110"/>
        <v>#REF!</v>
      </c>
      <c r="K484" s="18" t="e">
        <f ca="1" t="shared" si="111"/>
        <v>#REF!</v>
      </c>
      <c r="L484" s="18" t="e">
        <f ca="1" t="shared" si="112"/>
        <v>#REF!</v>
      </c>
      <c r="M484" s="18" t="e">
        <f ca="1" t="shared" si="113"/>
        <v>#REF!</v>
      </c>
    </row>
    <row r="485" spans="6:13">
      <c r="F485" s="19">
        <f ca="1">COUNTIF($G$2:$G485,G485)</f>
        <v>412</v>
      </c>
      <c r="G485" s="19" t="str">
        <f ca="1" t="shared" si="114"/>
        <v>完毕</v>
      </c>
      <c r="H485" s="20" t="e">
        <f ca="1" t="shared" si="108"/>
        <v>#REF!</v>
      </c>
      <c r="I485" s="18" t="e">
        <f ca="1" t="shared" si="109"/>
        <v>#REF!</v>
      </c>
      <c r="J485" s="18" t="e">
        <f ca="1" t="shared" si="110"/>
        <v>#REF!</v>
      </c>
      <c r="K485" s="18" t="e">
        <f ca="1" t="shared" si="111"/>
        <v>#REF!</v>
      </c>
      <c r="L485" s="18" t="e">
        <f ca="1" t="shared" si="112"/>
        <v>#REF!</v>
      </c>
      <c r="M485" s="18" t="e">
        <f ca="1" t="shared" si="113"/>
        <v>#REF!</v>
      </c>
    </row>
    <row r="486" spans="6:13">
      <c r="F486" s="19">
        <f ca="1">COUNTIF($G$2:$G486,G486)</f>
        <v>413</v>
      </c>
      <c r="G486" s="19" t="str">
        <f ca="1" t="shared" si="114"/>
        <v>完毕</v>
      </c>
      <c r="H486" s="20" t="e">
        <f ca="1" t="shared" si="108"/>
        <v>#REF!</v>
      </c>
      <c r="I486" s="18" t="e">
        <f ca="1" t="shared" si="109"/>
        <v>#REF!</v>
      </c>
      <c r="J486" s="18" t="e">
        <f ca="1" t="shared" si="110"/>
        <v>#REF!</v>
      </c>
      <c r="K486" s="18" t="e">
        <f ca="1" t="shared" si="111"/>
        <v>#REF!</v>
      </c>
      <c r="L486" s="18" t="e">
        <f ca="1" t="shared" si="112"/>
        <v>#REF!</v>
      </c>
      <c r="M486" s="18" t="e">
        <f ca="1" t="shared" si="113"/>
        <v>#REF!</v>
      </c>
    </row>
    <row r="487" spans="6:13">
      <c r="F487" s="19">
        <f ca="1">COUNTIF($G$2:$G487,G487)</f>
        <v>414</v>
      </c>
      <c r="G487" s="19" t="str">
        <f ca="1" t="shared" ref="G487:G496" si="115">VLOOKUP(ROW(),$B$2:$D$14,2,1)</f>
        <v>完毕</v>
      </c>
      <c r="H487" s="20" t="e">
        <f ca="1" t="shared" si="108"/>
        <v>#REF!</v>
      </c>
      <c r="I487" s="18" t="e">
        <f ca="1" t="shared" si="109"/>
        <v>#REF!</v>
      </c>
      <c r="J487" s="18" t="e">
        <f ca="1" t="shared" si="110"/>
        <v>#REF!</v>
      </c>
      <c r="K487" s="18" t="e">
        <f ca="1" t="shared" si="111"/>
        <v>#REF!</v>
      </c>
      <c r="L487" s="18" t="e">
        <f ca="1" t="shared" si="112"/>
        <v>#REF!</v>
      </c>
      <c r="M487" s="18" t="e">
        <f ca="1" t="shared" si="113"/>
        <v>#REF!</v>
      </c>
    </row>
    <row r="488" spans="6:13">
      <c r="F488" s="19">
        <f ca="1">COUNTIF($G$2:$G488,G488)</f>
        <v>415</v>
      </c>
      <c r="G488" s="19" t="str">
        <f ca="1" t="shared" si="115"/>
        <v>完毕</v>
      </c>
      <c r="H488" s="20" t="e">
        <f ca="1" t="shared" si="108"/>
        <v>#REF!</v>
      </c>
      <c r="I488" s="18" t="e">
        <f ca="1" t="shared" si="109"/>
        <v>#REF!</v>
      </c>
      <c r="J488" s="18" t="e">
        <f ca="1" t="shared" si="110"/>
        <v>#REF!</v>
      </c>
      <c r="K488" s="18" t="e">
        <f ca="1" t="shared" si="111"/>
        <v>#REF!</v>
      </c>
      <c r="L488" s="18" t="e">
        <f ca="1" t="shared" si="112"/>
        <v>#REF!</v>
      </c>
      <c r="M488" s="18" t="e">
        <f ca="1" t="shared" si="113"/>
        <v>#REF!</v>
      </c>
    </row>
    <row r="489" spans="6:13">
      <c r="F489" s="19">
        <f ca="1">COUNTIF($G$2:$G489,G489)</f>
        <v>416</v>
      </c>
      <c r="G489" s="19" t="str">
        <f ca="1" t="shared" si="115"/>
        <v>完毕</v>
      </c>
      <c r="H489" s="20" t="e">
        <f ca="1" t="shared" si="108"/>
        <v>#REF!</v>
      </c>
      <c r="I489" s="18" t="e">
        <f ca="1" t="shared" si="109"/>
        <v>#REF!</v>
      </c>
      <c r="J489" s="18" t="e">
        <f ca="1" t="shared" si="110"/>
        <v>#REF!</v>
      </c>
      <c r="K489" s="18" t="e">
        <f ca="1" t="shared" si="111"/>
        <v>#REF!</v>
      </c>
      <c r="L489" s="18" t="e">
        <f ca="1" t="shared" si="112"/>
        <v>#REF!</v>
      </c>
      <c r="M489" s="18" t="e">
        <f ca="1" t="shared" si="113"/>
        <v>#REF!</v>
      </c>
    </row>
    <row r="490" spans="6:13">
      <c r="F490" s="19">
        <f ca="1">COUNTIF($G$2:$G490,G490)</f>
        <v>417</v>
      </c>
      <c r="G490" s="19" t="str">
        <f ca="1" t="shared" si="115"/>
        <v>完毕</v>
      </c>
      <c r="H490" s="20" t="e">
        <f ca="1" t="shared" si="108"/>
        <v>#REF!</v>
      </c>
      <c r="I490" s="18" t="e">
        <f ca="1" t="shared" si="109"/>
        <v>#REF!</v>
      </c>
      <c r="J490" s="18" t="e">
        <f ca="1" t="shared" si="110"/>
        <v>#REF!</v>
      </c>
      <c r="K490" s="18" t="e">
        <f ca="1" t="shared" si="111"/>
        <v>#REF!</v>
      </c>
      <c r="L490" s="18" t="e">
        <f ca="1" t="shared" si="112"/>
        <v>#REF!</v>
      </c>
      <c r="M490" s="18" t="e">
        <f ca="1" t="shared" si="113"/>
        <v>#REF!</v>
      </c>
    </row>
    <row r="491" spans="6:13">
      <c r="F491" s="19">
        <f ca="1">COUNTIF($G$2:$G491,G491)</f>
        <v>418</v>
      </c>
      <c r="G491" s="19" t="str">
        <f ca="1" t="shared" si="115"/>
        <v>完毕</v>
      </c>
      <c r="H491" s="20" t="e">
        <f ca="1" t="shared" si="108"/>
        <v>#REF!</v>
      </c>
      <c r="I491" s="18" t="e">
        <f ca="1" t="shared" si="109"/>
        <v>#REF!</v>
      </c>
      <c r="J491" s="18" t="e">
        <f ca="1" t="shared" si="110"/>
        <v>#REF!</v>
      </c>
      <c r="K491" s="18" t="e">
        <f ca="1" t="shared" si="111"/>
        <v>#REF!</v>
      </c>
      <c r="L491" s="18" t="e">
        <f ca="1" t="shared" si="112"/>
        <v>#REF!</v>
      </c>
      <c r="M491" s="18" t="e">
        <f ca="1" t="shared" si="113"/>
        <v>#REF!</v>
      </c>
    </row>
    <row r="492" spans="6:13">
      <c r="F492" s="19">
        <f ca="1">COUNTIF($G$2:$G492,G492)</f>
        <v>419</v>
      </c>
      <c r="G492" s="19" t="str">
        <f ca="1" t="shared" si="115"/>
        <v>完毕</v>
      </c>
      <c r="H492" s="20" t="e">
        <f ca="1" t="shared" si="108"/>
        <v>#REF!</v>
      </c>
      <c r="I492" s="18" t="e">
        <f ca="1" t="shared" si="109"/>
        <v>#REF!</v>
      </c>
      <c r="J492" s="18" t="e">
        <f ca="1" t="shared" si="110"/>
        <v>#REF!</v>
      </c>
      <c r="K492" s="18" t="e">
        <f ca="1" t="shared" si="111"/>
        <v>#REF!</v>
      </c>
      <c r="L492" s="18" t="e">
        <f ca="1" t="shared" si="112"/>
        <v>#REF!</v>
      </c>
      <c r="M492" s="18" t="e">
        <f ca="1" t="shared" si="113"/>
        <v>#REF!</v>
      </c>
    </row>
    <row r="493" spans="6:13">
      <c r="F493" s="19">
        <f ca="1">COUNTIF($G$2:$G493,G493)</f>
        <v>420</v>
      </c>
      <c r="G493" s="19" t="str">
        <f ca="1" t="shared" si="115"/>
        <v>完毕</v>
      </c>
      <c r="H493" s="20" t="e">
        <f ca="1" t="shared" si="108"/>
        <v>#REF!</v>
      </c>
      <c r="I493" s="18" t="e">
        <f ca="1" t="shared" si="109"/>
        <v>#REF!</v>
      </c>
      <c r="J493" s="18" t="e">
        <f ca="1" t="shared" si="110"/>
        <v>#REF!</v>
      </c>
      <c r="K493" s="18" t="e">
        <f ca="1" t="shared" si="111"/>
        <v>#REF!</v>
      </c>
      <c r="L493" s="18" t="e">
        <f ca="1" t="shared" si="112"/>
        <v>#REF!</v>
      </c>
      <c r="M493" s="18" t="e">
        <f ca="1" t="shared" si="113"/>
        <v>#REF!</v>
      </c>
    </row>
    <row r="494" spans="6:13">
      <c r="F494" s="19">
        <f ca="1">COUNTIF($G$2:$G494,G494)</f>
        <v>421</v>
      </c>
      <c r="G494" s="19" t="str">
        <f ca="1" t="shared" si="115"/>
        <v>完毕</v>
      </c>
      <c r="H494" s="20" t="e">
        <f ca="1" t="shared" si="108"/>
        <v>#REF!</v>
      </c>
      <c r="I494" s="18" t="e">
        <f ca="1" t="shared" si="109"/>
        <v>#REF!</v>
      </c>
      <c r="J494" s="18" t="e">
        <f ca="1" t="shared" si="110"/>
        <v>#REF!</v>
      </c>
      <c r="K494" s="18" t="e">
        <f ca="1" t="shared" si="111"/>
        <v>#REF!</v>
      </c>
      <c r="L494" s="18" t="e">
        <f ca="1" t="shared" si="112"/>
        <v>#REF!</v>
      </c>
      <c r="M494" s="18" t="e">
        <f ca="1" t="shared" si="113"/>
        <v>#REF!</v>
      </c>
    </row>
    <row r="495" spans="6:13">
      <c r="F495" s="19">
        <f ca="1">COUNTIF($G$2:$G495,G495)</f>
        <v>422</v>
      </c>
      <c r="G495" s="19" t="str">
        <f ca="1" t="shared" si="115"/>
        <v>完毕</v>
      </c>
      <c r="H495" s="20" t="e">
        <f ca="1" t="shared" si="108"/>
        <v>#REF!</v>
      </c>
      <c r="I495" s="18" t="e">
        <f ca="1" t="shared" si="109"/>
        <v>#REF!</v>
      </c>
      <c r="J495" s="18" t="e">
        <f ca="1" t="shared" si="110"/>
        <v>#REF!</v>
      </c>
      <c r="K495" s="18" t="e">
        <f ca="1" t="shared" si="111"/>
        <v>#REF!</v>
      </c>
      <c r="L495" s="18" t="e">
        <f ca="1" t="shared" si="112"/>
        <v>#REF!</v>
      </c>
      <c r="M495" s="18" t="e">
        <f ca="1" t="shared" si="113"/>
        <v>#REF!</v>
      </c>
    </row>
    <row r="496" spans="6:13">
      <c r="F496" s="19">
        <f ca="1">COUNTIF($G$2:$G496,G496)</f>
        <v>423</v>
      </c>
      <c r="G496" s="19" t="str">
        <f ca="1" t="shared" si="115"/>
        <v>完毕</v>
      </c>
      <c r="H496" s="20" t="e">
        <f ca="1" t="shared" si="108"/>
        <v>#REF!</v>
      </c>
      <c r="I496" s="18" t="e">
        <f ca="1" t="shared" si="109"/>
        <v>#REF!</v>
      </c>
      <c r="J496" s="18" t="e">
        <f ca="1" t="shared" si="110"/>
        <v>#REF!</v>
      </c>
      <c r="K496" s="18" t="e">
        <f ca="1" t="shared" si="111"/>
        <v>#REF!</v>
      </c>
      <c r="L496" s="18" t="e">
        <f ca="1" t="shared" si="112"/>
        <v>#REF!</v>
      </c>
      <c r="M496" s="18" t="e">
        <f ca="1" t="shared" si="113"/>
        <v>#REF!</v>
      </c>
    </row>
    <row r="497" spans="6:13">
      <c r="F497" s="19">
        <f ca="1">COUNTIF($G$2:$G497,G497)</f>
        <v>424</v>
      </c>
      <c r="G497" s="19" t="str">
        <f ca="1" t="shared" ref="G497:G506" si="116">VLOOKUP(ROW(),$B$2:$D$14,2,1)</f>
        <v>完毕</v>
      </c>
      <c r="H497" s="20" t="e">
        <f ca="1" t="shared" si="108"/>
        <v>#REF!</v>
      </c>
      <c r="I497" s="18" t="e">
        <f ca="1" t="shared" si="109"/>
        <v>#REF!</v>
      </c>
      <c r="J497" s="18" t="e">
        <f ca="1" t="shared" si="110"/>
        <v>#REF!</v>
      </c>
      <c r="K497" s="18" t="e">
        <f ca="1" t="shared" si="111"/>
        <v>#REF!</v>
      </c>
      <c r="L497" s="18" t="e">
        <f ca="1" t="shared" si="112"/>
        <v>#REF!</v>
      </c>
      <c r="M497" s="18" t="e">
        <f ca="1" t="shared" si="113"/>
        <v>#REF!</v>
      </c>
    </row>
    <row r="498" spans="6:13">
      <c r="F498" s="19">
        <f ca="1">COUNTIF($G$2:$G498,G498)</f>
        <v>425</v>
      </c>
      <c r="G498" s="19" t="str">
        <f ca="1" t="shared" si="116"/>
        <v>完毕</v>
      </c>
      <c r="H498" s="20" t="e">
        <f ca="1" t="shared" si="108"/>
        <v>#REF!</v>
      </c>
      <c r="I498" s="18" t="e">
        <f ca="1" t="shared" si="109"/>
        <v>#REF!</v>
      </c>
      <c r="J498" s="18" t="e">
        <f ca="1" t="shared" si="110"/>
        <v>#REF!</v>
      </c>
      <c r="K498" s="18" t="e">
        <f ca="1" t="shared" si="111"/>
        <v>#REF!</v>
      </c>
      <c r="L498" s="18" t="e">
        <f ca="1" t="shared" si="112"/>
        <v>#REF!</v>
      </c>
      <c r="M498" s="18" t="e">
        <f ca="1" t="shared" si="113"/>
        <v>#REF!</v>
      </c>
    </row>
    <row r="499" spans="6:13">
      <c r="F499" s="19">
        <f ca="1">COUNTIF($G$2:$G499,G499)</f>
        <v>426</v>
      </c>
      <c r="G499" s="19" t="str">
        <f ca="1" t="shared" si="116"/>
        <v>完毕</v>
      </c>
      <c r="H499" s="20" t="e">
        <f ca="1" t="shared" si="108"/>
        <v>#REF!</v>
      </c>
      <c r="I499" s="18" t="e">
        <f ca="1" t="shared" si="109"/>
        <v>#REF!</v>
      </c>
      <c r="J499" s="18" t="e">
        <f ca="1" t="shared" si="110"/>
        <v>#REF!</v>
      </c>
      <c r="K499" s="18" t="e">
        <f ca="1" t="shared" si="111"/>
        <v>#REF!</v>
      </c>
      <c r="L499" s="18" t="e">
        <f ca="1" t="shared" si="112"/>
        <v>#REF!</v>
      </c>
      <c r="M499" s="18" t="e">
        <f ca="1" t="shared" si="113"/>
        <v>#REF!</v>
      </c>
    </row>
    <row r="500" spans="6:13">
      <c r="F500" s="19">
        <f ca="1">COUNTIF($G$2:$G500,G500)</f>
        <v>427</v>
      </c>
      <c r="G500" s="19" t="str">
        <f ca="1" t="shared" si="116"/>
        <v>完毕</v>
      </c>
      <c r="H500" s="20" t="e">
        <f ca="1" t="shared" si="108"/>
        <v>#REF!</v>
      </c>
      <c r="I500" s="18" t="e">
        <f ca="1" t="shared" si="109"/>
        <v>#REF!</v>
      </c>
      <c r="J500" s="18" t="e">
        <f ca="1" t="shared" si="110"/>
        <v>#REF!</v>
      </c>
      <c r="K500" s="18" t="e">
        <f ca="1" t="shared" si="111"/>
        <v>#REF!</v>
      </c>
      <c r="L500" s="18" t="e">
        <f ca="1" t="shared" si="112"/>
        <v>#REF!</v>
      </c>
      <c r="M500" s="18" t="e">
        <f ca="1" t="shared" si="113"/>
        <v>#REF!</v>
      </c>
    </row>
    <row r="501" spans="6:13">
      <c r="F501" s="19">
        <f ca="1">COUNTIF($G$2:$G501,G501)</f>
        <v>428</v>
      </c>
      <c r="G501" s="19" t="str">
        <f ca="1" t="shared" si="116"/>
        <v>完毕</v>
      </c>
      <c r="H501" s="20" t="e">
        <f ca="1" t="shared" si="108"/>
        <v>#REF!</v>
      </c>
      <c r="I501" s="18" t="e">
        <f ca="1" t="shared" si="109"/>
        <v>#REF!</v>
      </c>
      <c r="J501" s="18" t="e">
        <f ca="1" t="shared" si="110"/>
        <v>#REF!</v>
      </c>
      <c r="K501" s="18" t="e">
        <f ca="1" t="shared" si="111"/>
        <v>#REF!</v>
      </c>
      <c r="L501" s="18" t="e">
        <f ca="1" t="shared" si="112"/>
        <v>#REF!</v>
      </c>
      <c r="M501" s="18" t="e">
        <f ca="1" t="shared" si="113"/>
        <v>#REF!</v>
      </c>
    </row>
    <row r="502" spans="6:13">
      <c r="F502" s="19">
        <f ca="1">COUNTIF($G$2:$G502,G502)</f>
        <v>429</v>
      </c>
      <c r="G502" s="19" t="str">
        <f ca="1" t="shared" si="116"/>
        <v>完毕</v>
      </c>
      <c r="H502" s="20" t="e">
        <f ca="1" t="shared" si="108"/>
        <v>#REF!</v>
      </c>
      <c r="I502" s="18" t="e">
        <f ca="1" t="shared" si="109"/>
        <v>#REF!</v>
      </c>
      <c r="J502" s="18" t="e">
        <f ca="1" t="shared" si="110"/>
        <v>#REF!</v>
      </c>
      <c r="K502" s="18" t="e">
        <f ca="1" t="shared" si="111"/>
        <v>#REF!</v>
      </c>
      <c r="L502" s="18" t="e">
        <f ca="1" t="shared" si="112"/>
        <v>#REF!</v>
      </c>
      <c r="M502" s="18" t="e">
        <f ca="1" t="shared" si="113"/>
        <v>#REF!</v>
      </c>
    </row>
    <row r="503" spans="6:13">
      <c r="F503" s="19">
        <f ca="1">COUNTIF($G$2:$G503,G503)</f>
        <v>430</v>
      </c>
      <c r="G503" s="19" t="str">
        <f ca="1" t="shared" si="116"/>
        <v>完毕</v>
      </c>
      <c r="H503" s="20" t="e">
        <f ca="1" t="shared" si="108"/>
        <v>#REF!</v>
      </c>
      <c r="I503" s="18" t="e">
        <f ca="1" t="shared" si="109"/>
        <v>#REF!</v>
      </c>
      <c r="J503" s="18" t="e">
        <f ca="1" t="shared" si="110"/>
        <v>#REF!</v>
      </c>
      <c r="K503" s="18" t="e">
        <f ca="1" t="shared" si="111"/>
        <v>#REF!</v>
      </c>
      <c r="L503" s="18" t="e">
        <f ca="1" t="shared" si="112"/>
        <v>#REF!</v>
      </c>
      <c r="M503" s="18" t="e">
        <f ca="1" t="shared" si="113"/>
        <v>#REF!</v>
      </c>
    </row>
    <row r="504" spans="6:13">
      <c r="F504" s="19">
        <f ca="1">COUNTIF($G$2:$G504,G504)</f>
        <v>431</v>
      </c>
      <c r="G504" s="19" t="str">
        <f ca="1" t="shared" si="116"/>
        <v>完毕</v>
      </c>
      <c r="H504" s="20" t="e">
        <f ca="1" t="shared" si="108"/>
        <v>#REF!</v>
      </c>
      <c r="I504" s="18" t="e">
        <f ca="1" t="shared" si="109"/>
        <v>#REF!</v>
      </c>
      <c r="J504" s="18" t="e">
        <f ca="1" t="shared" si="110"/>
        <v>#REF!</v>
      </c>
      <c r="K504" s="18" t="e">
        <f ca="1" t="shared" si="111"/>
        <v>#REF!</v>
      </c>
      <c r="L504" s="18" t="e">
        <f ca="1" t="shared" si="112"/>
        <v>#REF!</v>
      </c>
      <c r="M504" s="18" t="e">
        <f ca="1" t="shared" si="113"/>
        <v>#REF!</v>
      </c>
    </row>
    <row r="505" spans="6:13">
      <c r="F505" s="19">
        <f ca="1">COUNTIF($G$2:$G505,G505)</f>
        <v>432</v>
      </c>
      <c r="G505" s="19" t="str">
        <f ca="1" t="shared" si="116"/>
        <v>完毕</v>
      </c>
      <c r="H505" s="20" t="e">
        <f ca="1" t="shared" si="108"/>
        <v>#REF!</v>
      </c>
      <c r="I505" s="18" t="e">
        <f ca="1" t="shared" si="109"/>
        <v>#REF!</v>
      </c>
      <c r="J505" s="18" t="e">
        <f ca="1" t="shared" si="110"/>
        <v>#REF!</v>
      </c>
      <c r="K505" s="18" t="e">
        <f ca="1" t="shared" si="111"/>
        <v>#REF!</v>
      </c>
      <c r="L505" s="18" t="e">
        <f ca="1" t="shared" si="112"/>
        <v>#REF!</v>
      </c>
      <c r="M505" s="18" t="e">
        <f ca="1" t="shared" si="113"/>
        <v>#REF!</v>
      </c>
    </row>
    <row r="506" spans="6:13">
      <c r="F506" s="19">
        <f ca="1">COUNTIF($G$2:$G506,G506)</f>
        <v>433</v>
      </c>
      <c r="G506" s="19" t="str">
        <f ca="1" t="shared" si="116"/>
        <v>完毕</v>
      </c>
      <c r="H506" s="20" t="e">
        <f ca="1" t="shared" si="108"/>
        <v>#REF!</v>
      </c>
      <c r="I506" s="18" t="e">
        <f ca="1" t="shared" si="109"/>
        <v>#REF!</v>
      </c>
      <c r="J506" s="18" t="e">
        <f ca="1" t="shared" si="110"/>
        <v>#REF!</v>
      </c>
      <c r="K506" s="18" t="e">
        <f ca="1" t="shared" si="111"/>
        <v>#REF!</v>
      </c>
      <c r="L506" s="18" t="e">
        <f ca="1" t="shared" si="112"/>
        <v>#REF!</v>
      </c>
      <c r="M506" s="18" t="e">
        <f ca="1" t="shared" si="113"/>
        <v>#REF!</v>
      </c>
    </row>
    <row r="507" spans="6:13">
      <c r="F507" s="19">
        <f ca="1">COUNTIF($G$2:$G507,G507)</f>
        <v>434</v>
      </c>
      <c r="G507" s="19" t="str">
        <f ca="1" t="shared" ref="G507:G516" si="117">VLOOKUP(ROW(),$B$2:$D$14,2,1)</f>
        <v>完毕</v>
      </c>
      <c r="H507" s="20" t="e">
        <f ca="1" t="shared" si="108"/>
        <v>#REF!</v>
      </c>
      <c r="I507" s="18" t="e">
        <f ca="1" t="shared" si="109"/>
        <v>#REF!</v>
      </c>
      <c r="J507" s="18" t="e">
        <f ca="1" t="shared" si="110"/>
        <v>#REF!</v>
      </c>
      <c r="K507" s="18" t="e">
        <f ca="1" t="shared" si="111"/>
        <v>#REF!</v>
      </c>
      <c r="L507" s="18" t="e">
        <f ca="1" t="shared" si="112"/>
        <v>#REF!</v>
      </c>
      <c r="M507" s="18" t="e">
        <f ca="1" t="shared" si="113"/>
        <v>#REF!</v>
      </c>
    </row>
    <row r="508" spans="6:13">
      <c r="F508" s="19">
        <f ca="1">COUNTIF($G$2:$G508,G508)</f>
        <v>435</v>
      </c>
      <c r="G508" s="19" t="str">
        <f ca="1" t="shared" si="117"/>
        <v>完毕</v>
      </c>
      <c r="H508" s="20" t="e">
        <f ca="1" t="shared" si="108"/>
        <v>#REF!</v>
      </c>
      <c r="I508" s="18" t="e">
        <f ca="1" t="shared" si="109"/>
        <v>#REF!</v>
      </c>
      <c r="J508" s="18" t="e">
        <f ca="1" t="shared" si="110"/>
        <v>#REF!</v>
      </c>
      <c r="K508" s="18" t="e">
        <f ca="1" t="shared" si="111"/>
        <v>#REF!</v>
      </c>
      <c r="L508" s="18" t="e">
        <f ca="1" t="shared" si="112"/>
        <v>#REF!</v>
      </c>
      <c r="M508" s="18" t="e">
        <f ca="1" t="shared" si="113"/>
        <v>#REF!</v>
      </c>
    </row>
    <row r="509" spans="6:13">
      <c r="F509" s="19">
        <f ca="1">COUNTIF($G$2:$G509,G509)</f>
        <v>436</v>
      </c>
      <c r="G509" s="19" t="str">
        <f ca="1" t="shared" si="117"/>
        <v>完毕</v>
      </c>
      <c r="H509" s="20" t="e">
        <f ca="1" t="shared" si="108"/>
        <v>#REF!</v>
      </c>
      <c r="I509" s="18" t="e">
        <f ca="1" t="shared" si="109"/>
        <v>#REF!</v>
      </c>
      <c r="J509" s="18" t="e">
        <f ca="1" t="shared" si="110"/>
        <v>#REF!</v>
      </c>
      <c r="K509" s="18" t="e">
        <f ca="1" t="shared" si="111"/>
        <v>#REF!</v>
      </c>
      <c r="L509" s="18" t="e">
        <f ca="1" t="shared" si="112"/>
        <v>#REF!</v>
      </c>
      <c r="M509" s="18" t="e">
        <f ca="1" t="shared" si="113"/>
        <v>#REF!</v>
      </c>
    </row>
    <row r="510" spans="6:13">
      <c r="F510" s="19">
        <f ca="1">COUNTIF($G$2:$G510,G510)</f>
        <v>437</v>
      </c>
      <c r="G510" s="19" t="str">
        <f ca="1" t="shared" si="117"/>
        <v>完毕</v>
      </c>
      <c r="H510" s="20" t="e">
        <f ca="1" t="shared" si="108"/>
        <v>#REF!</v>
      </c>
      <c r="I510" s="18" t="e">
        <f ca="1" t="shared" si="109"/>
        <v>#REF!</v>
      </c>
      <c r="J510" s="18" t="e">
        <f ca="1" t="shared" si="110"/>
        <v>#REF!</v>
      </c>
      <c r="K510" s="18" t="e">
        <f ca="1" t="shared" si="111"/>
        <v>#REF!</v>
      </c>
      <c r="L510" s="18" t="e">
        <f ca="1" t="shared" si="112"/>
        <v>#REF!</v>
      </c>
      <c r="M510" s="18" t="e">
        <f ca="1" t="shared" si="113"/>
        <v>#REF!</v>
      </c>
    </row>
    <row r="511" spans="6:13">
      <c r="F511" s="19">
        <f ca="1">COUNTIF($G$2:$G511,G511)</f>
        <v>438</v>
      </c>
      <c r="G511" s="19" t="str">
        <f ca="1" t="shared" si="117"/>
        <v>完毕</v>
      </c>
      <c r="H511" s="20" t="e">
        <f ca="1" t="shared" si="108"/>
        <v>#REF!</v>
      </c>
      <c r="I511" s="18" t="e">
        <f ca="1" t="shared" si="109"/>
        <v>#REF!</v>
      </c>
      <c r="J511" s="18" t="e">
        <f ca="1" t="shared" si="110"/>
        <v>#REF!</v>
      </c>
      <c r="K511" s="18" t="e">
        <f ca="1" t="shared" si="111"/>
        <v>#REF!</v>
      </c>
      <c r="L511" s="18" t="e">
        <f ca="1" t="shared" si="112"/>
        <v>#REF!</v>
      </c>
      <c r="M511" s="18" t="e">
        <f ca="1" t="shared" si="113"/>
        <v>#REF!</v>
      </c>
    </row>
    <row r="512" spans="6:13">
      <c r="F512" s="19">
        <f ca="1">COUNTIF($G$2:$G512,G512)</f>
        <v>439</v>
      </c>
      <c r="G512" s="19" t="str">
        <f ca="1" t="shared" si="117"/>
        <v>完毕</v>
      </c>
      <c r="H512" s="20" t="e">
        <f ca="1" t="shared" si="108"/>
        <v>#REF!</v>
      </c>
      <c r="I512" s="18" t="e">
        <f ca="1" t="shared" si="109"/>
        <v>#REF!</v>
      </c>
      <c r="J512" s="18" t="e">
        <f ca="1" t="shared" si="110"/>
        <v>#REF!</v>
      </c>
      <c r="K512" s="18" t="e">
        <f ca="1" t="shared" si="111"/>
        <v>#REF!</v>
      </c>
      <c r="L512" s="18" t="e">
        <f ca="1" t="shared" si="112"/>
        <v>#REF!</v>
      </c>
      <c r="M512" s="18" t="e">
        <f ca="1" t="shared" si="113"/>
        <v>#REF!</v>
      </c>
    </row>
    <row r="513" spans="6:13">
      <c r="F513" s="19">
        <f ca="1">COUNTIF($G$2:$G513,G513)</f>
        <v>440</v>
      </c>
      <c r="G513" s="19" t="str">
        <f ca="1" t="shared" si="117"/>
        <v>完毕</v>
      </c>
      <c r="H513" s="20" t="e">
        <f ca="1" t="shared" si="108"/>
        <v>#REF!</v>
      </c>
      <c r="I513" s="18" t="e">
        <f ca="1" t="shared" si="109"/>
        <v>#REF!</v>
      </c>
      <c r="J513" s="18" t="e">
        <f ca="1" t="shared" si="110"/>
        <v>#REF!</v>
      </c>
      <c r="K513" s="18" t="e">
        <f ca="1" t="shared" si="111"/>
        <v>#REF!</v>
      </c>
      <c r="L513" s="18" t="e">
        <f ca="1" t="shared" si="112"/>
        <v>#REF!</v>
      </c>
      <c r="M513" s="18" t="e">
        <f ca="1" t="shared" si="113"/>
        <v>#REF!</v>
      </c>
    </row>
    <row r="514" spans="6:13">
      <c r="F514" s="19">
        <f ca="1">COUNTIF($G$2:$G514,G514)</f>
        <v>441</v>
      </c>
      <c r="G514" s="19" t="str">
        <f ca="1" t="shared" si="117"/>
        <v>完毕</v>
      </c>
      <c r="H514" s="20" t="e">
        <f ca="1" t="shared" si="108"/>
        <v>#REF!</v>
      </c>
      <c r="I514" s="18" t="e">
        <f ca="1" t="shared" si="109"/>
        <v>#REF!</v>
      </c>
      <c r="J514" s="18" t="e">
        <f ca="1" t="shared" si="110"/>
        <v>#REF!</v>
      </c>
      <c r="K514" s="18" t="e">
        <f ca="1" t="shared" si="111"/>
        <v>#REF!</v>
      </c>
      <c r="L514" s="18" t="e">
        <f ca="1" t="shared" si="112"/>
        <v>#REF!</v>
      </c>
      <c r="M514" s="18" t="e">
        <f ca="1" t="shared" si="113"/>
        <v>#REF!</v>
      </c>
    </row>
    <row r="515" spans="6:13">
      <c r="F515" s="19">
        <f ca="1">COUNTIF($G$2:$G515,G515)</f>
        <v>442</v>
      </c>
      <c r="G515" s="19" t="str">
        <f ca="1" t="shared" si="117"/>
        <v>完毕</v>
      </c>
      <c r="H515" s="20" t="e">
        <f ca="1" t="shared" si="108"/>
        <v>#REF!</v>
      </c>
      <c r="I515" s="18" t="e">
        <f ca="1" t="shared" si="109"/>
        <v>#REF!</v>
      </c>
      <c r="J515" s="18" t="e">
        <f ca="1" t="shared" si="110"/>
        <v>#REF!</v>
      </c>
      <c r="K515" s="18" t="e">
        <f ca="1" t="shared" si="111"/>
        <v>#REF!</v>
      </c>
      <c r="L515" s="18" t="e">
        <f ca="1" t="shared" si="112"/>
        <v>#REF!</v>
      </c>
      <c r="M515" s="18" t="e">
        <f ca="1" t="shared" si="113"/>
        <v>#REF!</v>
      </c>
    </row>
    <row r="516" spans="6:13">
      <c r="F516" s="19">
        <f ca="1">COUNTIF($G$2:$G516,G516)</f>
        <v>443</v>
      </c>
      <c r="G516" s="19" t="str">
        <f ca="1" t="shared" si="117"/>
        <v>完毕</v>
      </c>
      <c r="H516" s="20" t="e">
        <f ca="1" t="shared" si="108"/>
        <v>#REF!</v>
      </c>
      <c r="I516" s="18" t="e">
        <f ca="1" t="shared" si="109"/>
        <v>#REF!</v>
      </c>
      <c r="J516" s="18" t="e">
        <f ca="1" t="shared" si="110"/>
        <v>#REF!</v>
      </c>
      <c r="K516" s="18" t="e">
        <f ca="1" t="shared" si="111"/>
        <v>#REF!</v>
      </c>
      <c r="L516" s="18" t="e">
        <f ca="1" t="shared" si="112"/>
        <v>#REF!</v>
      </c>
      <c r="M516" s="18" t="e">
        <f ca="1" t="shared" si="113"/>
        <v>#REF!</v>
      </c>
    </row>
    <row r="517" spans="6:13">
      <c r="F517" s="19">
        <f ca="1">COUNTIF($G$2:$G517,G517)</f>
        <v>444</v>
      </c>
      <c r="G517" s="19" t="str">
        <f ca="1" t="shared" ref="G517:G526" si="118">VLOOKUP(ROW(),$B$2:$D$14,2,1)</f>
        <v>完毕</v>
      </c>
      <c r="H517" s="20" t="e">
        <f ca="1" t="shared" si="108"/>
        <v>#REF!</v>
      </c>
      <c r="I517" s="18" t="e">
        <f ca="1" t="shared" si="109"/>
        <v>#REF!</v>
      </c>
      <c r="J517" s="18" t="e">
        <f ca="1" t="shared" si="110"/>
        <v>#REF!</v>
      </c>
      <c r="K517" s="18" t="e">
        <f ca="1" t="shared" si="111"/>
        <v>#REF!</v>
      </c>
      <c r="L517" s="18" t="e">
        <f ca="1" t="shared" si="112"/>
        <v>#REF!</v>
      </c>
      <c r="M517" s="18" t="e">
        <f ca="1" t="shared" si="113"/>
        <v>#REF!</v>
      </c>
    </row>
    <row r="518" spans="6:13">
      <c r="F518" s="19">
        <f ca="1">COUNTIF($G$2:$G518,G518)</f>
        <v>445</v>
      </c>
      <c r="G518" s="19" t="str">
        <f ca="1" t="shared" si="118"/>
        <v>完毕</v>
      </c>
      <c r="H518" s="20" t="e">
        <f ca="1" t="shared" si="108"/>
        <v>#REF!</v>
      </c>
      <c r="I518" s="18" t="e">
        <f ca="1" t="shared" si="109"/>
        <v>#REF!</v>
      </c>
      <c r="J518" s="18" t="e">
        <f ca="1" t="shared" si="110"/>
        <v>#REF!</v>
      </c>
      <c r="K518" s="18" t="e">
        <f ca="1" t="shared" si="111"/>
        <v>#REF!</v>
      </c>
      <c r="L518" s="18" t="e">
        <f ca="1" t="shared" si="112"/>
        <v>#REF!</v>
      </c>
      <c r="M518" s="18" t="e">
        <f ca="1" t="shared" si="113"/>
        <v>#REF!</v>
      </c>
    </row>
    <row r="519" spans="6:13">
      <c r="F519" s="19">
        <f ca="1">COUNTIF($G$2:$G519,G519)</f>
        <v>446</v>
      </c>
      <c r="G519" s="19" t="str">
        <f ca="1" t="shared" si="118"/>
        <v>完毕</v>
      </c>
      <c r="H519" s="20" t="e">
        <f ca="1" t="shared" si="108"/>
        <v>#REF!</v>
      </c>
      <c r="I519" s="18" t="e">
        <f ca="1" t="shared" si="109"/>
        <v>#REF!</v>
      </c>
      <c r="J519" s="18" t="e">
        <f ca="1" t="shared" si="110"/>
        <v>#REF!</v>
      </c>
      <c r="K519" s="18" t="e">
        <f ca="1" t="shared" si="111"/>
        <v>#REF!</v>
      </c>
      <c r="L519" s="18" t="e">
        <f ca="1" t="shared" si="112"/>
        <v>#REF!</v>
      </c>
      <c r="M519" s="18" t="e">
        <f ca="1" t="shared" si="113"/>
        <v>#REF!</v>
      </c>
    </row>
    <row r="520" spans="6:13">
      <c r="F520" s="19">
        <f ca="1">COUNTIF($G$2:$G520,G520)</f>
        <v>447</v>
      </c>
      <c r="G520" s="19" t="str">
        <f ca="1" t="shared" si="118"/>
        <v>完毕</v>
      </c>
      <c r="H520" s="20" t="e">
        <f ca="1" t="shared" si="108"/>
        <v>#REF!</v>
      </c>
      <c r="I520" s="18" t="e">
        <f ca="1" t="shared" si="109"/>
        <v>#REF!</v>
      </c>
      <c r="J520" s="18" t="e">
        <f ca="1" t="shared" si="110"/>
        <v>#REF!</v>
      </c>
      <c r="K520" s="18" t="e">
        <f ca="1" t="shared" si="111"/>
        <v>#REF!</v>
      </c>
      <c r="L520" s="18" t="e">
        <f ca="1" t="shared" si="112"/>
        <v>#REF!</v>
      </c>
      <c r="M520" s="18" t="e">
        <f ca="1" t="shared" si="113"/>
        <v>#REF!</v>
      </c>
    </row>
    <row r="521" spans="6:13">
      <c r="F521" s="19">
        <f ca="1">COUNTIF($G$2:$G521,G521)</f>
        <v>448</v>
      </c>
      <c r="G521" s="19" t="str">
        <f ca="1" t="shared" si="118"/>
        <v>完毕</v>
      </c>
      <c r="H521" s="20" t="e">
        <f ca="1" t="shared" si="108"/>
        <v>#REF!</v>
      </c>
      <c r="I521" s="18" t="e">
        <f ca="1" t="shared" si="109"/>
        <v>#REF!</v>
      </c>
      <c r="J521" s="18" t="e">
        <f ca="1" t="shared" si="110"/>
        <v>#REF!</v>
      </c>
      <c r="K521" s="18" t="e">
        <f ca="1" t="shared" si="111"/>
        <v>#REF!</v>
      </c>
      <c r="L521" s="18" t="e">
        <f ca="1" t="shared" si="112"/>
        <v>#REF!</v>
      </c>
      <c r="M521" s="18" t="e">
        <f ca="1" t="shared" si="113"/>
        <v>#REF!</v>
      </c>
    </row>
    <row r="522" spans="6:13">
      <c r="F522" s="19">
        <f ca="1">COUNTIF($G$2:$G522,G522)</f>
        <v>449</v>
      </c>
      <c r="G522" s="19" t="str">
        <f ca="1" t="shared" si="118"/>
        <v>完毕</v>
      </c>
      <c r="H522" s="20" t="e">
        <f ca="1" t="shared" si="108"/>
        <v>#REF!</v>
      </c>
      <c r="I522" s="18" t="e">
        <f ca="1" t="shared" si="109"/>
        <v>#REF!</v>
      </c>
      <c r="J522" s="18" t="e">
        <f ca="1" t="shared" si="110"/>
        <v>#REF!</v>
      </c>
      <c r="K522" s="18" t="e">
        <f ca="1" t="shared" si="111"/>
        <v>#REF!</v>
      </c>
      <c r="L522" s="18" t="e">
        <f ca="1" t="shared" si="112"/>
        <v>#REF!</v>
      </c>
      <c r="M522" s="18" t="e">
        <f ca="1" t="shared" si="113"/>
        <v>#REF!</v>
      </c>
    </row>
    <row r="523" spans="6:13">
      <c r="F523" s="19">
        <f ca="1">COUNTIF($G$2:$G523,G523)</f>
        <v>450</v>
      </c>
      <c r="G523" s="19" t="str">
        <f ca="1" t="shared" si="118"/>
        <v>完毕</v>
      </c>
      <c r="H523" s="20" t="e">
        <f ca="1" t="shared" si="108"/>
        <v>#REF!</v>
      </c>
      <c r="I523" s="18" t="e">
        <f ca="1" t="shared" si="109"/>
        <v>#REF!</v>
      </c>
      <c r="J523" s="18" t="e">
        <f ca="1" t="shared" si="110"/>
        <v>#REF!</v>
      </c>
      <c r="K523" s="18" t="e">
        <f ca="1" t="shared" si="111"/>
        <v>#REF!</v>
      </c>
      <c r="L523" s="18" t="e">
        <f ca="1" t="shared" si="112"/>
        <v>#REF!</v>
      </c>
      <c r="M523" s="18" t="e">
        <f ca="1" t="shared" si="113"/>
        <v>#REF!</v>
      </c>
    </row>
    <row r="524" spans="6:13">
      <c r="F524" s="19">
        <f ca="1">COUNTIF($G$2:$G524,G524)</f>
        <v>451</v>
      </c>
      <c r="G524" s="19" t="str">
        <f ca="1" t="shared" si="118"/>
        <v>完毕</v>
      </c>
      <c r="H524" s="20" t="e">
        <f ca="1" t="shared" si="108"/>
        <v>#REF!</v>
      </c>
      <c r="I524" s="18" t="e">
        <f ca="1" t="shared" si="109"/>
        <v>#REF!</v>
      </c>
      <c r="J524" s="18" t="e">
        <f ca="1" t="shared" si="110"/>
        <v>#REF!</v>
      </c>
      <c r="K524" s="18" t="e">
        <f ca="1" t="shared" si="111"/>
        <v>#REF!</v>
      </c>
      <c r="L524" s="18" t="e">
        <f ca="1" t="shared" si="112"/>
        <v>#REF!</v>
      </c>
      <c r="M524" s="18" t="e">
        <f ca="1" t="shared" si="113"/>
        <v>#REF!</v>
      </c>
    </row>
    <row r="525" spans="6:13">
      <c r="F525" s="19">
        <f ca="1">COUNTIF($G$2:$G525,G525)</f>
        <v>452</v>
      </c>
      <c r="G525" s="19" t="str">
        <f ca="1" t="shared" si="118"/>
        <v>完毕</v>
      </c>
      <c r="H525" s="20" t="e">
        <f ca="1" t="shared" si="108"/>
        <v>#REF!</v>
      </c>
      <c r="I525" s="18" t="e">
        <f ca="1" t="shared" si="109"/>
        <v>#REF!</v>
      </c>
      <c r="J525" s="18" t="e">
        <f ca="1" t="shared" si="110"/>
        <v>#REF!</v>
      </c>
      <c r="K525" s="18" t="e">
        <f ca="1" t="shared" si="111"/>
        <v>#REF!</v>
      </c>
      <c r="L525" s="18" t="e">
        <f ca="1" t="shared" si="112"/>
        <v>#REF!</v>
      </c>
      <c r="M525" s="18" t="e">
        <f ca="1" t="shared" si="113"/>
        <v>#REF!</v>
      </c>
    </row>
    <row r="526" spans="6:13">
      <c r="F526" s="19">
        <f ca="1">COUNTIF($G$2:$G526,G526)</f>
        <v>453</v>
      </c>
      <c r="G526" s="19" t="str">
        <f ca="1" t="shared" si="118"/>
        <v>完毕</v>
      </c>
      <c r="H526" s="20" t="e">
        <f ca="1" t="shared" si="108"/>
        <v>#REF!</v>
      </c>
      <c r="I526" s="18" t="e">
        <f ca="1" t="shared" si="109"/>
        <v>#REF!</v>
      </c>
      <c r="J526" s="18" t="e">
        <f ca="1" t="shared" si="110"/>
        <v>#REF!</v>
      </c>
      <c r="K526" s="18" t="e">
        <f ca="1" t="shared" si="111"/>
        <v>#REF!</v>
      </c>
      <c r="L526" s="18" t="e">
        <f ca="1" t="shared" si="112"/>
        <v>#REF!</v>
      </c>
      <c r="M526" s="18" t="e">
        <f ca="1" t="shared" si="113"/>
        <v>#REF!</v>
      </c>
    </row>
    <row r="527" spans="6:13">
      <c r="F527" s="19">
        <f ca="1">COUNTIF($G$2:$G527,G527)</f>
        <v>454</v>
      </c>
      <c r="G527" s="19" t="str">
        <f ca="1" t="shared" ref="G527:G536" si="119">VLOOKUP(ROW(),$B$2:$D$14,2,1)</f>
        <v>完毕</v>
      </c>
      <c r="H527" s="20" t="e">
        <f ca="1" t="shared" si="108"/>
        <v>#REF!</v>
      </c>
      <c r="I527" s="18" t="e">
        <f ca="1" t="shared" si="109"/>
        <v>#REF!</v>
      </c>
      <c r="J527" s="18" t="e">
        <f ca="1" t="shared" si="110"/>
        <v>#REF!</v>
      </c>
      <c r="K527" s="18" t="e">
        <f ca="1" t="shared" si="111"/>
        <v>#REF!</v>
      </c>
      <c r="L527" s="18" t="e">
        <f ca="1" t="shared" si="112"/>
        <v>#REF!</v>
      </c>
      <c r="M527" s="18" t="e">
        <f ca="1" t="shared" si="113"/>
        <v>#REF!</v>
      </c>
    </row>
    <row r="528" spans="6:13">
      <c r="F528" s="19">
        <f ca="1">COUNTIF($G$2:$G528,G528)</f>
        <v>455</v>
      </c>
      <c r="G528" s="19" t="str">
        <f ca="1" t="shared" si="119"/>
        <v>完毕</v>
      </c>
      <c r="H528" s="20" t="e">
        <f ca="1" t="shared" si="108"/>
        <v>#REF!</v>
      </c>
      <c r="I528" s="18" t="e">
        <f ca="1" t="shared" si="109"/>
        <v>#REF!</v>
      </c>
      <c r="J528" s="18" t="e">
        <f ca="1" t="shared" si="110"/>
        <v>#REF!</v>
      </c>
      <c r="K528" s="18" t="e">
        <f ca="1" t="shared" si="111"/>
        <v>#REF!</v>
      </c>
      <c r="L528" s="18" t="e">
        <f ca="1" t="shared" si="112"/>
        <v>#REF!</v>
      </c>
      <c r="M528" s="18" t="e">
        <f ca="1" t="shared" si="113"/>
        <v>#REF!</v>
      </c>
    </row>
    <row r="529" spans="6:13">
      <c r="F529" s="19">
        <f ca="1">COUNTIF($G$2:$G529,G529)</f>
        <v>456</v>
      </c>
      <c r="G529" s="19" t="str">
        <f ca="1" t="shared" si="119"/>
        <v>完毕</v>
      </c>
      <c r="H529" s="20" t="e">
        <f ca="1" t="shared" si="108"/>
        <v>#REF!</v>
      </c>
      <c r="I529" s="18" t="e">
        <f ca="1" t="shared" si="109"/>
        <v>#REF!</v>
      </c>
      <c r="J529" s="18" t="e">
        <f ca="1" t="shared" si="110"/>
        <v>#REF!</v>
      </c>
      <c r="K529" s="18" t="e">
        <f ca="1" t="shared" si="111"/>
        <v>#REF!</v>
      </c>
      <c r="L529" s="18" t="e">
        <f ca="1" t="shared" si="112"/>
        <v>#REF!</v>
      </c>
      <c r="M529" s="18" t="e">
        <f ca="1" t="shared" si="113"/>
        <v>#REF!</v>
      </c>
    </row>
    <row r="530" spans="6:13">
      <c r="F530" s="19">
        <f ca="1">COUNTIF($G$2:$G530,G530)</f>
        <v>457</v>
      </c>
      <c r="G530" s="19" t="str">
        <f ca="1" t="shared" si="119"/>
        <v>完毕</v>
      </c>
      <c r="H530" s="20" t="e">
        <f ca="1" t="shared" si="108"/>
        <v>#REF!</v>
      </c>
      <c r="I530" s="18" t="e">
        <f ca="1" t="shared" si="109"/>
        <v>#REF!</v>
      </c>
      <c r="J530" s="18" t="e">
        <f ca="1" t="shared" si="110"/>
        <v>#REF!</v>
      </c>
      <c r="K530" s="18" t="e">
        <f ca="1" t="shared" si="111"/>
        <v>#REF!</v>
      </c>
      <c r="L530" s="18" t="e">
        <f ca="1" t="shared" si="112"/>
        <v>#REF!</v>
      </c>
      <c r="M530" s="18" t="e">
        <f ca="1" t="shared" si="113"/>
        <v>#REF!</v>
      </c>
    </row>
    <row r="531" spans="6:13">
      <c r="F531" s="19">
        <f ca="1">COUNTIF($G$2:$G531,G531)</f>
        <v>458</v>
      </c>
      <c r="G531" s="19" t="str">
        <f ca="1" t="shared" si="119"/>
        <v>完毕</v>
      </c>
      <c r="H531" s="20" t="e">
        <f ca="1" t="shared" si="108"/>
        <v>#REF!</v>
      </c>
      <c r="I531" s="18" t="e">
        <f ca="1" t="shared" si="109"/>
        <v>#REF!</v>
      </c>
      <c r="J531" s="18" t="e">
        <f ca="1" t="shared" si="110"/>
        <v>#REF!</v>
      </c>
      <c r="K531" s="18" t="e">
        <f ca="1" t="shared" si="111"/>
        <v>#REF!</v>
      </c>
      <c r="L531" s="18" t="e">
        <f ca="1" t="shared" si="112"/>
        <v>#REF!</v>
      </c>
      <c r="M531" s="18" t="e">
        <f ca="1" t="shared" si="113"/>
        <v>#REF!</v>
      </c>
    </row>
    <row r="532" spans="6:13">
      <c r="F532" s="19">
        <f ca="1">COUNTIF($G$2:$G532,G532)</f>
        <v>459</v>
      </c>
      <c r="G532" s="19" t="str">
        <f ca="1" t="shared" si="119"/>
        <v>完毕</v>
      </c>
      <c r="H532" s="20" t="e">
        <f ca="1" t="shared" si="108"/>
        <v>#REF!</v>
      </c>
      <c r="I532" s="18" t="e">
        <f ca="1" t="shared" si="109"/>
        <v>#REF!</v>
      </c>
      <c r="J532" s="18" t="e">
        <f ca="1" t="shared" si="110"/>
        <v>#REF!</v>
      </c>
      <c r="K532" s="18" t="e">
        <f ca="1" t="shared" si="111"/>
        <v>#REF!</v>
      </c>
      <c r="L532" s="18" t="e">
        <f ca="1" t="shared" si="112"/>
        <v>#REF!</v>
      </c>
      <c r="M532" s="18" t="e">
        <f ca="1" t="shared" si="113"/>
        <v>#REF!</v>
      </c>
    </row>
    <row r="533" spans="6:13">
      <c r="F533" s="19">
        <f ca="1">COUNTIF($G$2:$G533,G533)</f>
        <v>460</v>
      </c>
      <c r="G533" s="19" t="str">
        <f ca="1" t="shared" si="119"/>
        <v>完毕</v>
      </c>
      <c r="H533" s="20" t="e">
        <f ca="1" t="shared" si="108"/>
        <v>#REF!</v>
      </c>
      <c r="I533" s="18" t="e">
        <f ca="1" t="shared" si="109"/>
        <v>#REF!</v>
      </c>
      <c r="J533" s="18" t="e">
        <f ca="1" t="shared" si="110"/>
        <v>#REF!</v>
      </c>
      <c r="K533" s="18" t="e">
        <f ca="1" t="shared" si="111"/>
        <v>#REF!</v>
      </c>
      <c r="L533" s="18" t="e">
        <f ca="1" t="shared" si="112"/>
        <v>#REF!</v>
      </c>
      <c r="M533" s="18" t="e">
        <f ca="1" t="shared" si="113"/>
        <v>#REF!</v>
      </c>
    </row>
    <row r="534" spans="6:13">
      <c r="F534" s="19">
        <f ca="1">COUNTIF($G$2:$G534,G534)</f>
        <v>461</v>
      </c>
      <c r="G534" s="19" t="str">
        <f ca="1" t="shared" si="119"/>
        <v>完毕</v>
      </c>
      <c r="H534" s="20" t="e">
        <f ca="1" t="shared" si="108"/>
        <v>#REF!</v>
      </c>
      <c r="I534" s="18" t="e">
        <f ca="1" t="shared" si="109"/>
        <v>#REF!</v>
      </c>
      <c r="J534" s="18" t="e">
        <f ca="1" t="shared" si="110"/>
        <v>#REF!</v>
      </c>
      <c r="K534" s="18" t="e">
        <f ca="1" t="shared" si="111"/>
        <v>#REF!</v>
      </c>
      <c r="L534" s="18" t="e">
        <f ca="1" t="shared" si="112"/>
        <v>#REF!</v>
      </c>
      <c r="M534" s="18" t="e">
        <f ca="1" t="shared" si="113"/>
        <v>#REF!</v>
      </c>
    </row>
    <row r="535" spans="6:13">
      <c r="F535" s="19">
        <f ca="1">COUNTIF($G$2:$G535,G535)</f>
        <v>462</v>
      </c>
      <c r="G535" s="19" t="str">
        <f ca="1" t="shared" si="119"/>
        <v>完毕</v>
      </c>
      <c r="H535" s="20" t="e">
        <f ca="1" t="shared" ref="H535:H550" si="120">INDIRECT($G535&amp;"!d"&amp;$F535+11)</f>
        <v>#REF!</v>
      </c>
      <c r="I535" s="18" t="e">
        <f ca="1" t="shared" ref="I535:I550" si="121">INDIRECT($G535&amp;"!e"&amp;$F535+11)</f>
        <v>#REF!</v>
      </c>
      <c r="J535" s="18" t="e">
        <f ca="1" t="shared" ref="J535:J550" si="122">INDIRECT($G535&amp;"!f"&amp;$F535+11)</f>
        <v>#REF!</v>
      </c>
      <c r="K535" s="18" t="e">
        <f ca="1" t="shared" ref="K535:K550" si="123">INDIRECT($G535&amp;"!g"&amp;$F535+11)</f>
        <v>#REF!</v>
      </c>
      <c r="L535" s="18" t="e">
        <f ca="1" t="shared" ref="L535:L550" si="124">INDIRECT($G535&amp;"!h"&amp;$F535+11)</f>
        <v>#REF!</v>
      </c>
      <c r="M535" s="18" t="e">
        <f ca="1" t="shared" ref="M535:M550" si="125">INDIRECT($G535&amp;"!i"&amp;$F535+11)</f>
        <v>#REF!</v>
      </c>
    </row>
    <row r="536" spans="6:13">
      <c r="F536" s="19">
        <f ca="1">COUNTIF($G$2:$G536,G536)</f>
        <v>463</v>
      </c>
      <c r="G536" s="19" t="str">
        <f ca="1" t="shared" si="119"/>
        <v>完毕</v>
      </c>
      <c r="H536" s="20" t="e">
        <f ca="1" t="shared" si="120"/>
        <v>#REF!</v>
      </c>
      <c r="I536" s="18" t="e">
        <f ca="1" t="shared" si="121"/>
        <v>#REF!</v>
      </c>
      <c r="J536" s="18" t="e">
        <f ca="1" t="shared" si="122"/>
        <v>#REF!</v>
      </c>
      <c r="K536" s="18" t="e">
        <f ca="1" t="shared" si="123"/>
        <v>#REF!</v>
      </c>
      <c r="L536" s="18" t="e">
        <f ca="1" t="shared" si="124"/>
        <v>#REF!</v>
      </c>
      <c r="M536" s="18" t="e">
        <f ca="1" t="shared" si="125"/>
        <v>#REF!</v>
      </c>
    </row>
    <row r="537" spans="6:13">
      <c r="F537" s="19">
        <f ca="1">COUNTIF($G$2:$G537,G537)</f>
        <v>464</v>
      </c>
      <c r="G537" s="19" t="str">
        <f ca="1" t="shared" ref="G537:G550" si="126">VLOOKUP(ROW(),$B$2:$D$14,2,1)</f>
        <v>完毕</v>
      </c>
      <c r="H537" s="20" t="e">
        <f ca="1" t="shared" si="120"/>
        <v>#REF!</v>
      </c>
      <c r="I537" s="18" t="e">
        <f ca="1" t="shared" si="121"/>
        <v>#REF!</v>
      </c>
      <c r="J537" s="18" t="e">
        <f ca="1" t="shared" si="122"/>
        <v>#REF!</v>
      </c>
      <c r="K537" s="18" t="e">
        <f ca="1" t="shared" si="123"/>
        <v>#REF!</v>
      </c>
      <c r="L537" s="18" t="e">
        <f ca="1" t="shared" si="124"/>
        <v>#REF!</v>
      </c>
      <c r="M537" s="18" t="e">
        <f ca="1" t="shared" si="125"/>
        <v>#REF!</v>
      </c>
    </row>
    <row r="538" spans="6:13">
      <c r="F538" s="19">
        <f ca="1">COUNTIF($G$2:$G538,G538)</f>
        <v>465</v>
      </c>
      <c r="G538" s="19" t="str">
        <f ca="1" t="shared" si="126"/>
        <v>完毕</v>
      </c>
      <c r="H538" s="20" t="e">
        <f ca="1" t="shared" si="120"/>
        <v>#REF!</v>
      </c>
      <c r="I538" s="18" t="e">
        <f ca="1" t="shared" si="121"/>
        <v>#REF!</v>
      </c>
      <c r="J538" s="18" t="e">
        <f ca="1" t="shared" si="122"/>
        <v>#REF!</v>
      </c>
      <c r="K538" s="18" t="e">
        <f ca="1" t="shared" si="123"/>
        <v>#REF!</v>
      </c>
      <c r="L538" s="18" t="e">
        <f ca="1" t="shared" si="124"/>
        <v>#REF!</v>
      </c>
      <c r="M538" s="18" t="e">
        <f ca="1" t="shared" si="125"/>
        <v>#REF!</v>
      </c>
    </row>
    <row r="539" spans="6:13">
      <c r="F539" s="19">
        <f ca="1">COUNTIF($G$2:$G539,G539)</f>
        <v>466</v>
      </c>
      <c r="G539" s="19" t="str">
        <f ca="1" t="shared" si="126"/>
        <v>完毕</v>
      </c>
      <c r="H539" s="20" t="e">
        <f ca="1" t="shared" si="120"/>
        <v>#REF!</v>
      </c>
      <c r="I539" s="18" t="e">
        <f ca="1" t="shared" si="121"/>
        <v>#REF!</v>
      </c>
      <c r="J539" s="18" t="e">
        <f ca="1" t="shared" si="122"/>
        <v>#REF!</v>
      </c>
      <c r="K539" s="18" t="e">
        <f ca="1" t="shared" si="123"/>
        <v>#REF!</v>
      </c>
      <c r="L539" s="18" t="e">
        <f ca="1" t="shared" si="124"/>
        <v>#REF!</v>
      </c>
      <c r="M539" s="18" t="e">
        <f ca="1" t="shared" si="125"/>
        <v>#REF!</v>
      </c>
    </row>
    <row r="540" spans="6:13">
      <c r="F540" s="19">
        <f ca="1">COUNTIF($G$2:$G540,G540)</f>
        <v>467</v>
      </c>
      <c r="G540" s="19" t="str">
        <f ca="1" t="shared" si="126"/>
        <v>完毕</v>
      </c>
      <c r="H540" s="20" t="e">
        <f ca="1" t="shared" si="120"/>
        <v>#REF!</v>
      </c>
      <c r="I540" s="18" t="e">
        <f ca="1" t="shared" si="121"/>
        <v>#REF!</v>
      </c>
      <c r="J540" s="18" t="e">
        <f ca="1" t="shared" si="122"/>
        <v>#REF!</v>
      </c>
      <c r="K540" s="18" t="e">
        <f ca="1" t="shared" si="123"/>
        <v>#REF!</v>
      </c>
      <c r="L540" s="18" t="e">
        <f ca="1" t="shared" si="124"/>
        <v>#REF!</v>
      </c>
      <c r="M540" s="18" t="e">
        <f ca="1" t="shared" si="125"/>
        <v>#REF!</v>
      </c>
    </row>
    <row r="541" spans="6:13">
      <c r="F541" s="19">
        <f ca="1">COUNTIF($G$2:$G541,G541)</f>
        <v>468</v>
      </c>
      <c r="G541" s="19" t="str">
        <f ca="1" t="shared" si="126"/>
        <v>完毕</v>
      </c>
      <c r="H541" s="20" t="e">
        <f ca="1" t="shared" si="120"/>
        <v>#REF!</v>
      </c>
      <c r="I541" s="18" t="e">
        <f ca="1" t="shared" si="121"/>
        <v>#REF!</v>
      </c>
      <c r="J541" s="18" t="e">
        <f ca="1" t="shared" si="122"/>
        <v>#REF!</v>
      </c>
      <c r="K541" s="18" t="e">
        <f ca="1" t="shared" si="123"/>
        <v>#REF!</v>
      </c>
      <c r="L541" s="18" t="e">
        <f ca="1" t="shared" si="124"/>
        <v>#REF!</v>
      </c>
      <c r="M541" s="18" t="e">
        <f ca="1" t="shared" si="125"/>
        <v>#REF!</v>
      </c>
    </row>
    <row r="542" spans="6:13">
      <c r="F542" s="19">
        <f ca="1">COUNTIF($G$2:$G542,G542)</f>
        <v>469</v>
      </c>
      <c r="G542" s="19" t="str">
        <f ca="1" t="shared" si="126"/>
        <v>完毕</v>
      </c>
      <c r="H542" s="20" t="e">
        <f ca="1" t="shared" si="120"/>
        <v>#REF!</v>
      </c>
      <c r="I542" s="18" t="e">
        <f ca="1" t="shared" si="121"/>
        <v>#REF!</v>
      </c>
      <c r="J542" s="18" t="e">
        <f ca="1" t="shared" si="122"/>
        <v>#REF!</v>
      </c>
      <c r="K542" s="18" t="e">
        <f ca="1" t="shared" si="123"/>
        <v>#REF!</v>
      </c>
      <c r="L542" s="18" t="e">
        <f ca="1" t="shared" si="124"/>
        <v>#REF!</v>
      </c>
      <c r="M542" s="18" t="e">
        <f ca="1" t="shared" si="125"/>
        <v>#REF!</v>
      </c>
    </row>
    <row r="543" spans="6:13">
      <c r="F543" s="19">
        <f ca="1">COUNTIF($G$2:$G543,G543)</f>
        <v>470</v>
      </c>
      <c r="G543" s="19" t="str">
        <f ca="1" t="shared" si="126"/>
        <v>完毕</v>
      </c>
      <c r="H543" s="20" t="e">
        <f ca="1" t="shared" si="120"/>
        <v>#REF!</v>
      </c>
      <c r="I543" s="18" t="e">
        <f ca="1" t="shared" si="121"/>
        <v>#REF!</v>
      </c>
      <c r="J543" s="18" t="e">
        <f ca="1" t="shared" si="122"/>
        <v>#REF!</v>
      </c>
      <c r="K543" s="18" t="e">
        <f ca="1" t="shared" si="123"/>
        <v>#REF!</v>
      </c>
      <c r="L543" s="18" t="e">
        <f ca="1" t="shared" si="124"/>
        <v>#REF!</v>
      </c>
      <c r="M543" s="18" t="e">
        <f ca="1" t="shared" si="125"/>
        <v>#REF!</v>
      </c>
    </row>
    <row r="544" spans="6:13">
      <c r="F544" s="19">
        <f ca="1">COUNTIF($G$2:$G544,G544)</f>
        <v>471</v>
      </c>
      <c r="G544" s="19" t="str">
        <f ca="1" t="shared" si="126"/>
        <v>完毕</v>
      </c>
      <c r="H544" s="20" t="e">
        <f ca="1" t="shared" si="120"/>
        <v>#REF!</v>
      </c>
      <c r="I544" s="18" t="e">
        <f ca="1" t="shared" si="121"/>
        <v>#REF!</v>
      </c>
      <c r="J544" s="18" t="e">
        <f ca="1" t="shared" si="122"/>
        <v>#REF!</v>
      </c>
      <c r="K544" s="18" t="e">
        <f ca="1" t="shared" si="123"/>
        <v>#REF!</v>
      </c>
      <c r="L544" s="18" t="e">
        <f ca="1" t="shared" si="124"/>
        <v>#REF!</v>
      </c>
      <c r="M544" s="18" t="e">
        <f ca="1" t="shared" si="125"/>
        <v>#REF!</v>
      </c>
    </row>
    <row r="545" spans="6:13">
      <c r="F545" s="19">
        <f ca="1">COUNTIF($G$2:$G545,G545)</f>
        <v>472</v>
      </c>
      <c r="G545" s="19" t="str">
        <f ca="1" t="shared" si="126"/>
        <v>完毕</v>
      </c>
      <c r="H545" s="20" t="e">
        <f ca="1" t="shared" si="120"/>
        <v>#REF!</v>
      </c>
      <c r="I545" s="18" t="e">
        <f ca="1" t="shared" si="121"/>
        <v>#REF!</v>
      </c>
      <c r="J545" s="18" t="e">
        <f ca="1" t="shared" si="122"/>
        <v>#REF!</v>
      </c>
      <c r="K545" s="18" t="e">
        <f ca="1" t="shared" si="123"/>
        <v>#REF!</v>
      </c>
      <c r="L545" s="18" t="e">
        <f ca="1" t="shared" si="124"/>
        <v>#REF!</v>
      </c>
      <c r="M545" s="18" t="e">
        <f ca="1" t="shared" si="125"/>
        <v>#REF!</v>
      </c>
    </row>
    <row r="546" spans="6:13">
      <c r="F546" s="19">
        <f ca="1">COUNTIF($G$2:$G546,G546)</f>
        <v>473</v>
      </c>
      <c r="G546" s="19" t="str">
        <f ca="1" t="shared" si="126"/>
        <v>完毕</v>
      </c>
      <c r="H546" s="20" t="e">
        <f ca="1" t="shared" si="120"/>
        <v>#REF!</v>
      </c>
      <c r="I546" s="18" t="e">
        <f ca="1" t="shared" si="121"/>
        <v>#REF!</v>
      </c>
      <c r="J546" s="18" t="e">
        <f ca="1" t="shared" si="122"/>
        <v>#REF!</v>
      </c>
      <c r="K546" s="18" t="e">
        <f ca="1" t="shared" si="123"/>
        <v>#REF!</v>
      </c>
      <c r="L546" s="18" t="e">
        <f ca="1" t="shared" si="124"/>
        <v>#REF!</v>
      </c>
      <c r="M546" s="18" t="e">
        <f ca="1" t="shared" si="125"/>
        <v>#REF!</v>
      </c>
    </row>
    <row r="547" spans="6:13">
      <c r="F547" s="19">
        <f ca="1">COUNTIF($G$2:$G547,G547)</f>
        <v>474</v>
      </c>
      <c r="G547" s="19" t="str">
        <f ca="1" t="shared" si="126"/>
        <v>完毕</v>
      </c>
      <c r="H547" s="20" t="e">
        <f ca="1" t="shared" si="120"/>
        <v>#REF!</v>
      </c>
      <c r="I547" s="18" t="e">
        <f ca="1" t="shared" si="121"/>
        <v>#REF!</v>
      </c>
      <c r="J547" s="18" t="e">
        <f ca="1" t="shared" si="122"/>
        <v>#REF!</v>
      </c>
      <c r="K547" s="18" t="e">
        <f ca="1" t="shared" si="123"/>
        <v>#REF!</v>
      </c>
      <c r="L547" s="18" t="e">
        <f ca="1" t="shared" si="124"/>
        <v>#REF!</v>
      </c>
      <c r="M547" s="18" t="e">
        <f ca="1" t="shared" si="125"/>
        <v>#REF!</v>
      </c>
    </row>
    <row r="548" spans="6:13">
      <c r="F548" s="19">
        <f ca="1">COUNTIF($G$2:$G548,G548)</f>
        <v>475</v>
      </c>
      <c r="G548" s="19" t="str">
        <f ca="1" t="shared" si="126"/>
        <v>完毕</v>
      </c>
      <c r="H548" s="20" t="e">
        <f ca="1" t="shared" si="120"/>
        <v>#REF!</v>
      </c>
      <c r="I548" s="18" t="e">
        <f ca="1" t="shared" si="121"/>
        <v>#REF!</v>
      </c>
      <c r="J548" s="18" t="e">
        <f ca="1" t="shared" si="122"/>
        <v>#REF!</v>
      </c>
      <c r="K548" s="18" t="e">
        <f ca="1" t="shared" si="123"/>
        <v>#REF!</v>
      </c>
      <c r="L548" s="18" t="e">
        <f ca="1" t="shared" si="124"/>
        <v>#REF!</v>
      </c>
      <c r="M548" s="18" t="e">
        <f ca="1" t="shared" si="125"/>
        <v>#REF!</v>
      </c>
    </row>
    <row r="549" spans="6:13">
      <c r="F549" s="19">
        <f ca="1">COUNTIF($G$2:$G549,G549)</f>
        <v>476</v>
      </c>
      <c r="G549" s="19" t="str">
        <f ca="1" t="shared" si="126"/>
        <v>完毕</v>
      </c>
      <c r="H549" s="20" t="e">
        <f ca="1" t="shared" si="120"/>
        <v>#REF!</v>
      </c>
      <c r="I549" s="18" t="e">
        <f ca="1" t="shared" si="121"/>
        <v>#REF!</v>
      </c>
      <c r="J549" s="18" t="e">
        <f ca="1" t="shared" si="122"/>
        <v>#REF!</v>
      </c>
      <c r="K549" s="18" t="e">
        <f ca="1" t="shared" si="123"/>
        <v>#REF!</v>
      </c>
      <c r="L549" s="18" t="e">
        <f ca="1" t="shared" si="124"/>
        <v>#REF!</v>
      </c>
      <c r="M549" s="18" t="e">
        <f ca="1" t="shared" si="125"/>
        <v>#REF!</v>
      </c>
    </row>
    <row r="550" spans="6:13">
      <c r="F550" s="19">
        <f ca="1">COUNTIF($G$2:$G550,G550)</f>
        <v>477</v>
      </c>
      <c r="G550" s="19" t="str">
        <f ca="1" t="shared" si="126"/>
        <v>完毕</v>
      </c>
      <c r="H550" s="20" t="e">
        <f ca="1" t="shared" si="120"/>
        <v>#REF!</v>
      </c>
      <c r="I550" s="18" t="e">
        <f ca="1" t="shared" si="121"/>
        <v>#REF!</v>
      </c>
      <c r="J550" s="18" t="e">
        <f ca="1" t="shared" si="122"/>
        <v>#REF!</v>
      </c>
      <c r="K550" s="18" t="e">
        <f ca="1" t="shared" si="123"/>
        <v>#REF!</v>
      </c>
      <c r="L550" s="18" t="e">
        <f ca="1" t="shared" si="124"/>
        <v>#REF!</v>
      </c>
      <c r="M550" s="18" t="e">
        <f ca="1" t="shared" si="125"/>
        <v>#REF!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Q252"/>
  <sheetViews>
    <sheetView showGridLines="0" workbookViewId="0">
      <selection activeCell="T18" sqref="T18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1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44562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44562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44562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44563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44562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44564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44563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44565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44564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44566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44565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44567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44568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44569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44570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44571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44572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44573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44574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44575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44576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44577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44578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44579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44580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44581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44582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44583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44584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44585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44586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44587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44588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44589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44590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44591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44592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Q252"/>
  <sheetViews>
    <sheetView showGridLines="0" workbookViewId="0">
      <selection activeCell="A1" sqref="A1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2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44593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44593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44593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44594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44593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44595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44594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44596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44595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44597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44596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44598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44599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44600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44601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44602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44603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44604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44605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44606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44607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44608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44609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44610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44611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44612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44613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44614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44615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44616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44617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44618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44619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44620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44621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44622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44623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Q252"/>
  <sheetViews>
    <sheetView showGridLines="0" workbookViewId="0">
      <selection activeCell="A1" sqref="A1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3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44621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44621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44621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44622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44621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44623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44622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44624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44623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44625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44624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44626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44627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44628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44629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44630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44631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44632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44633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44634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44635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44636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44637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44638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44639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44640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44641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44642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44643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44644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44645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44646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44647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44648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44649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44650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44651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Q252"/>
  <sheetViews>
    <sheetView showGridLines="0" workbookViewId="0">
      <selection activeCell="A1" sqref="A1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4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44652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44652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44652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44653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44652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44654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44653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44655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44654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44656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44655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44657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44658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44659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44660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44661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44662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44663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44664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44665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44666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44667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44668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44669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44670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44671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44672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44673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44674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44675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44676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44677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44678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44679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44680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44681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44682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Q252"/>
  <sheetViews>
    <sheetView showGridLines="0" workbookViewId="0">
      <selection activeCell="R5" sqref="R5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5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44682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44682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44682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44683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44682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44684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44683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44685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44684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44686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44685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44687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44688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44689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44690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44691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44692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44693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44694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44695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44696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44697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44698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44699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44700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44701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44702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44703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44704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44705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44706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44707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44708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44709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44710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44711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44712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Q252"/>
  <sheetViews>
    <sheetView showGridLines="0" workbookViewId="0">
      <selection activeCell="N3" sqref="N3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6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44713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44713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44713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44714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44713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44715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44714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44716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44715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44717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44716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44718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44719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44720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44721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44722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44723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44724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44725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44726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44727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44728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44729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44730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44731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44732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44733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44734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44735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44736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44737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44738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44739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44740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44741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44742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44743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Q252"/>
  <sheetViews>
    <sheetView showGridLines="0" workbookViewId="0">
      <selection activeCell="N3" sqref="N3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7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44743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44743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44743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44744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44743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44745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44744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44746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44745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44747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44746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44748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44749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44750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44751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44752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44753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44754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44755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44756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44757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44758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44759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44760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44761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44762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44763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44764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44765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44766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44767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44768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44769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44770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44771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44772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44773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Q252"/>
  <sheetViews>
    <sheetView showGridLines="0" workbookViewId="0">
      <selection activeCell="N3" sqref="N3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8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44774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44774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44774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44775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44774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44776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44775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44777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44776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44778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44777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44779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44780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44781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44782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44783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44784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44785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44786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44787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44788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44789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44790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44791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44792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44793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44794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44795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44796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44797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44798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44799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44800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44801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44802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44803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44804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Q252"/>
  <sheetViews>
    <sheetView showGridLines="0" workbookViewId="0">
      <selection activeCell="N3" sqref="N3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9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44805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44805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44805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44806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44805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44807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44806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44808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44807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44809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44808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44810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44811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44812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44813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44814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44815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44816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44817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44818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44819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44820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44821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44822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44823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44824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44825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44826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44827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44828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44829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44830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44831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44832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44833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44834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44835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Q252"/>
  <sheetViews>
    <sheetView showGridLines="0" workbookViewId="0">
      <selection activeCell="N3" sqref="N3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10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44835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44835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44835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44836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44835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44837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44836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44838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44837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44839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44838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44840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44841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44842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44843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44844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44845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44846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44847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44848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44849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44850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44851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44852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44853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44854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44855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44856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44857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44858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44859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44860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44861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44862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44863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44864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44865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Q252"/>
  <sheetViews>
    <sheetView showGridLines="0" workbookViewId="0">
      <selection activeCell="N3" sqref="N3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11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44866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44866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44866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44867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44866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44868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44867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44869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44868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44870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44869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44871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44872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44873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44874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44875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44876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44877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44878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44879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44880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44881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44882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44883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44884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44885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44886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44887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44888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44889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44890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44891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44892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44893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44894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44895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44896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Q252"/>
  <sheetViews>
    <sheetView showGridLines="0" workbookViewId="0">
      <selection activeCell="S9" sqref="S9"/>
    </sheetView>
  </sheetViews>
  <sheetFormatPr defaultColWidth="8.725" defaultRowHeight="20" customHeight="1"/>
  <cols>
    <col min="1" max="1" width="3.81666666666667" style="3" customWidth="1"/>
    <col min="2" max="2" width="4" style="3" customWidth="1"/>
    <col min="3" max="3" width="8.725" style="3"/>
    <col min="4" max="4" width="10.5416666666667" style="3" customWidth="1"/>
    <col min="5" max="5" width="11.275" style="3" customWidth="1"/>
    <col min="6" max="6" width="28.3666666666667" style="3" customWidth="1"/>
    <col min="7" max="9" width="11.9083333333333" style="3" customWidth="1"/>
    <col min="10" max="10" width="8.725" style="3"/>
    <col min="11" max="11" width="3.63333333333333" style="3" customWidth="1"/>
    <col min="12" max="12" width="2.90833333333333" style="3" customWidth="1"/>
    <col min="13" max="13" width="3.36666666666667" style="3" customWidth="1"/>
    <col min="14" max="14" width="10.6333333333333" style="3"/>
    <col min="15" max="16" width="8.725" style="3"/>
    <col min="17" max="17" width="4" style="3" customWidth="1"/>
    <col min="18" max="16384" width="8.725" style="3"/>
  </cols>
  <sheetData>
    <row r="1" ht="14" customHeight="1" spans="1:1">
      <c r="A1" s="4">
        <v>12</v>
      </c>
    </row>
    <row r="2" ht="26" customHeight="1" spans="2:1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6" customHeight="1" spans="2:17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33" customHeight="1" spans="2:17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ht="33" customHeight="1" spans="2:17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13" t="s">
        <v>4</v>
      </c>
      <c r="O5" s="13">
        <f>COUNTIF($H:$H,N5)</f>
        <v>1</v>
      </c>
      <c r="P5" s="6"/>
      <c r="Q5" s="6"/>
    </row>
    <row r="6" ht="33" customHeight="1" spans="2:17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 t="s">
        <v>5</v>
      </c>
      <c r="O6" s="13">
        <f>COUNTIF($H:$H,N6)</f>
        <v>2</v>
      </c>
      <c r="P6" s="6"/>
      <c r="Q6" s="6"/>
    </row>
    <row r="7" ht="33" customHeight="1" spans="2:17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13" t="s">
        <v>6</v>
      </c>
      <c r="O7" s="13">
        <f>COUNTIF($H:$H,N7)</f>
        <v>3</v>
      </c>
      <c r="P7" s="6"/>
      <c r="Q7" s="6"/>
    </row>
    <row r="8" ht="33" customHeight="1" spans="2:17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ht="13" customHeight="1"/>
    <row r="10" ht="46" customHeight="1" spans="2:17">
      <c r="B10" s="6"/>
      <c r="C10" s="7" t="s">
        <v>7</v>
      </c>
      <c r="D10" s="6"/>
      <c r="E10" s="6"/>
      <c r="F10" s="6"/>
      <c r="G10" s="6"/>
      <c r="H10" s="6"/>
      <c r="I10" s="6"/>
      <c r="J10" s="6"/>
      <c r="K10" s="6"/>
      <c r="M10" s="6"/>
      <c r="N10" s="14" t="s">
        <v>8</v>
      </c>
      <c r="O10" s="6"/>
      <c r="P10" s="6"/>
      <c r="Q10" s="6"/>
    </row>
    <row r="11" customHeight="1" spans="2:17">
      <c r="B11" s="6"/>
      <c r="C11" s="8" t="s">
        <v>9</v>
      </c>
      <c r="D11" s="8" t="s">
        <v>10</v>
      </c>
      <c r="E11" s="8" t="s">
        <v>11</v>
      </c>
      <c r="F11" s="8" t="s">
        <v>12</v>
      </c>
      <c r="G11" s="8" t="s">
        <v>13</v>
      </c>
      <c r="H11" s="8" t="s">
        <v>14</v>
      </c>
      <c r="I11" s="8" t="s">
        <v>15</v>
      </c>
      <c r="J11" s="8" t="s">
        <v>16</v>
      </c>
      <c r="K11" s="6"/>
      <c r="M11" s="6"/>
      <c r="N11" s="15" t="s">
        <v>17</v>
      </c>
      <c r="O11" s="15" t="s">
        <v>18</v>
      </c>
      <c r="P11" s="15" t="s">
        <v>19</v>
      </c>
      <c r="Q11" s="6"/>
    </row>
    <row r="12" customHeight="1" spans="2:17">
      <c r="B12" s="6"/>
      <c r="C12" s="9">
        <v>1</v>
      </c>
      <c r="D12" s="10">
        <f>DATE(设置!$B$3,$A$1,1)</f>
        <v>44896</v>
      </c>
      <c r="E12" s="9" t="s">
        <v>20</v>
      </c>
      <c r="F12" s="9" t="s">
        <v>21</v>
      </c>
      <c r="G12" s="9" t="s">
        <v>0</v>
      </c>
      <c r="H12" s="9" t="s">
        <v>4</v>
      </c>
      <c r="I12" s="9">
        <v>2</v>
      </c>
      <c r="J12" s="9"/>
      <c r="K12" s="6"/>
      <c r="M12" s="6"/>
      <c r="N12" s="16">
        <f>DATE(设置!$B$3,$A$1,ROW(A1))</f>
        <v>44896</v>
      </c>
      <c r="O12" s="17">
        <f>COUNTIF($D:$D,$N12)</f>
        <v>3</v>
      </c>
      <c r="P12" s="17">
        <f>SUMIF($D:$D,N12,I:I)</f>
        <v>7</v>
      </c>
      <c r="Q12" s="6"/>
    </row>
    <row r="13" customHeight="1" spans="2:17">
      <c r="B13" s="6"/>
      <c r="C13" s="9">
        <v>2</v>
      </c>
      <c r="D13" s="10">
        <f>DATE(设置!$B$3,$A$1,1)</f>
        <v>44896</v>
      </c>
      <c r="E13" s="9" t="s">
        <v>22</v>
      </c>
      <c r="F13" s="9" t="s">
        <v>23</v>
      </c>
      <c r="G13" s="9" t="s">
        <v>1</v>
      </c>
      <c r="H13" s="9" t="s">
        <v>5</v>
      </c>
      <c r="I13" s="9">
        <v>3</v>
      </c>
      <c r="J13" s="9"/>
      <c r="K13" s="6"/>
      <c r="M13" s="6"/>
      <c r="N13" s="16">
        <f>DATE(设置!$B$3,$A$1,ROW(A2))</f>
        <v>44897</v>
      </c>
      <c r="O13" s="17">
        <f>COUNTIF($D:$D,$N13)</f>
        <v>1</v>
      </c>
      <c r="P13" s="17">
        <f>SUMIF($D:$D,N13,I:I)</f>
        <v>3</v>
      </c>
      <c r="Q13" s="6"/>
    </row>
    <row r="14" customHeight="1" spans="2:17">
      <c r="B14" s="6"/>
      <c r="C14" s="9">
        <v>3</v>
      </c>
      <c r="D14" s="10">
        <f>DATE(设置!$B$3,$A$1,ROW(A1))</f>
        <v>44896</v>
      </c>
      <c r="E14" s="9" t="s">
        <v>24</v>
      </c>
      <c r="F14" s="9" t="s">
        <v>25</v>
      </c>
      <c r="G14" s="9" t="s">
        <v>2</v>
      </c>
      <c r="H14" s="9" t="s">
        <v>6</v>
      </c>
      <c r="I14" s="9">
        <v>2</v>
      </c>
      <c r="J14" s="9"/>
      <c r="K14" s="6"/>
      <c r="M14" s="6"/>
      <c r="N14" s="16">
        <f>DATE(设置!$B$3,$A$1,ROW(A3))</f>
        <v>44898</v>
      </c>
      <c r="O14" s="17">
        <f>COUNTIF($D:$D,$N14)</f>
        <v>1</v>
      </c>
      <c r="P14" s="17">
        <f>SUMIF($D:$D,N14,I:I)</f>
        <v>4</v>
      </c>
      <c r="Q14" s="6"/>
    </row>
    <row r="15" customHeight="1" spans="2:17">
      <c r="B15" s="6"/>
      <c r="C15" s="9">
        <v>4</v>
      </c>
      <c r="D15" s="10">
        <f>DATE(设置!$B$3,$A$1,ROW(A2))</f>
        <v>44897</v>
      </c>
      <c r="E15" s="9" t="s">
        <v>26</v>
      </c>
      <c r="F15" s="9" t="s">
        <v>27</v>
      </c>
      <c r="G15" s="9" t="s">
        <v>3</v>
      </c>
      <c r="H15" s="9" t="s">
        <v>6</v>
      </c>
      <c r="I15" s="9">
        <v>3</v>
      </c>
      <c r="J15" s="9"/>
      <c r="K15" s="6"/>
      <c r="M15" s="6"/>
      <c r="N15" s="16">
        <f>DATE(设置!$B$3,$A$1,ROW(A4))</f>
        <v>44899</v>
      </c>
      <c r="O15" s="17">
        <f>COUNTIF($D:$D,$N15)</f>
        <v>1</v>
      </c>
      <c r="P15" s="17">
        <f>SUMIF($D:$D,N15,I:I)</f>
        <v>1</v>
      </c>
      <c r="Q15" s="6"/>
    </row>
    <row r="16" customHeight="1" spans="2:17">
      <c r="B16" s="6"/>
      <c r="C16" s="9">
        <v>5</v>
      </c>
      <c r="D16" s="10">
        <f>DATE(设置!$B$3,$A$1,ROW(A3))</f>
        <v>44898</v>
      </c>
      <c r="E16" s="9" t="s">
        <v>28</v>
      </c>
      <c r="F16" s="9" t="s">
        <v>29</v>
      </c>
      <c r="G16" s="9" t="s">
        <v>1</v>
      </c>
      <c r="H16" s="9" t="s">
        <v>5</v>
      </c>
      <c r="I16" s="9">
        <v>4</v>
      </c>
      <c r="J16" s="9"/>
      <c r="K16" s="6"/>
      <c r="M16" s="6"/>
      <c r="N16" s="16">
        <f>DATE(设置!$B$3,$A$1,ROW(A5))</f>
        <v>44900</v>
      </c>
      <c r="O16" s="17">
        <f>COUNTIF($D:$D,$N16)</f>
        <v>0</v>
      </c>
      <c r="P16" s="17">
        <f>SUMIF($D:$D,N16,I:I)</f>
        <v>0</v>
      </c>
      <c r="Q16" s="6"/>
    </row>
    <row r="17" customHeight="1" spans="2:17">
      <c r="B17" s="6"/>
      <c r="C17" s="9">
        <v>6</v>
      </c>
      <c r="D17" s="10">
        <f>DATE(设置!$B$3,$A$1,ROW(A4))</f>
        <v>44899</v>
      </c>
      <c r="E17" s="9" t="s">
        <v>30</v>
      </c>
      <c r="F17" s="9" t="s">
        <v>31</v>
      </c>
      <c r="G17" s="9" t="s">
        <v>0</v>
      </c>
      <c r="H17" s="9" t="s">
        <v>6</v>
      </c>
      <c r="I17" s="9">
        <v>1</v>
      </c>
      <c r="J17" s="9"/>
      <c r="K17" s="6"/>
      <c r="M17" s="6"/>
      <c r="N17" s="16">
        <f>DATE(设置!$B$3,$A$1,ROW(A6))</f>
        <v>44901</v>
      </c>
      <c r="O17" s="17">
        <f>COUNTIF($D:$D,$N17)</f>
        <v>0</v>
      </c>
      <c r="P17" s="17">
        <f>SUMIF($D:$D,N17,I:I)</f>
        <v>0</v>
      </c>
      <c r="Q17" s="6"/>
    </row>
    <row r="18" customHeight="1" spans="2:17">
      <c r="B18" s="6"/>
      <c r="C18" s="9"/>
      <c r="D18" s="10"/>
      <c r="E18" s="9"/>
      <c r="F18" s="9"/>
      <c r="G18" s="9"/>
      <c r="H18" s="9"/>
      <c r="I18" s="9"/>
      <c r="J18" s="9"/>
      <c r="K18" s="6"/>
      <c r="M18" s="6"/>
      <c r="N18" s="16">
        <f>DATE(设置!$B$3,$A$1,ROW(A7))</f>
        <v>44902</v>
      </c>
      <c r="O18" s="17">
        <f>COUNTIF($D:$D,$N18)</f>
        <v>0</v>
      </c>
      <c r="P18" s="17">
        <f>SUMIF($D:$D,N18,I:I)</f>
        <v>0</v>
      </c>
      <c r="Q18" s="6"/>
    </row>
    <row r="19" customHeight="1" spans="2:17">
      <c r="B19" s="6"/>
      <c r="C19" s="9"/>
      <c r="D19" s="10"/>
      <c r="E19" s="9"/>
      <c r="F19" s="9"/>
      <c r="G19" s="9"/>
      <c r="H19" s="9"/>
      <c r="I19" s="9"/>
      <c r="J19" s="9"/>
      <c r="K19" s="6"/>
      <c r="M19" s="6"/>
      <c r="N19" s="16">
        <f>DATE(设置!$B$3,$A$1,ROW(A8))</f>
        <v>44903</v>
      </c>
      <c r="O19" s="17">
        <f>COUNTIF($D:$D,$N19)</f>
        <v>0</v>
      </c>
      <c r="P19" s="17">
        <f>SUMIF($D:$D,N19,I:I)</f>
        <v>0</v>
      </c>
      <c r="Q19" s="6"/>
    </row>
    <row r="20" customHeight="1" spans="2:17">
      <c r="B20" s="6"/>
      <c r="C20" s="9"/>
      <c r="D20" s="10"/>
      <c r="E20" s="9"/>
      <c r="F20" s="9"/>
      <c r="G20" s="9"/>
      <c r="H20" s="9"/>
      <c r="I20" s="9"/>
      <c r="J20" s="9"/>
      <c r="K20" s="6"/>
      <c r="M20" s="6"/>
      <c r="N20" s="16">
        <f>DATE(设置!$B$3,$A$1,ROW(A9))</f>
        <v>44904</v>
      </c>
      <c r="O20" s="17">
        <f>COUNTIF($D:$D,$N20)</f>
        <v>0</v>
      </c>
      <c r="P20" s="17">
        <f>SUMIF($D:$D,N20,I:I)</f>
        <v>0</v>
      </c>
      <c r="Q20" s="6"/>
    </row>
    <row r="21" customHeight="1" spans="2:17">
      <c r="B21" s="6"/>
      <c r="C21" s="9"/>
      <c r="D21" s="10"/>
      <c r="E21" s="9"/>
      <c r="F21" s="9"/>
      <c r="G21" s="9"/>
      <c r="H21" s="9"/>
      <c r="I21" s="9"/>
      <c r="J21" s="9"/>
      <c r="K21" s="6"/>
      <c r="M21" s="6"/>
      <c r="N21" s="16">
        <f>DATE(设置!$B$3,$A$1,ROW(A10))</f>
        <v>44905</v>
      </c>
      <c r="O21" s="17">
        <f>COUNTIF($D:$D,$N21)</f>
        <v>0</v>
      </c>
      <c r="P21" s="17">
        <f>SUMIF($D:$D,N21,I:I)</f>
        <v>0</v>
      </c>
      <c r="Q21" s="6"/>
    </row>
    <row r="22" customHeight="1" spans="2:17">
      <c r="B22" s="6"/>
      <c r="C22" s="9"/>
      <c r="D22" s="10"/>
      <c r="E22" s="9"/>
      <c r="F22" s="9"/>
      <c r="G22" s="9"/>
      <c r="H22" s="9"/>
      <c r="I22" s="9"/>
      <c r="J22" s="9"/>
      <c r="K22" s="6"/>
      <c r="M22" s="6"/>
      <c r="N22" s="16">
        <f>DATE(设置!$B$3,$A$1,ROW(A11))</f>
        <v>44906</v>
      </c>
      <c r="O22" s="17">
        <f>COUNTIF($D:$D,$N22)</f>
        <v>0</v>
      </c>
      <c r="P22" s="17">
        <f>SUMIF($D:$D,N22,I:I)</f>
        <v>0</v>
      </c>
      <c r="Q22" s="6"/>
    </row>
    <row r="23" customHeight="1" spans="2:17">
      <c r="B23" s="6"/>
      <c r="C23" s="9"/>
      <c r="D23" s="10"/>
      <c r="E23" s="9"/>
      <c r="F23" s="9"/>
      <c r="G23" s="9"/>
      <c r="H23" s="9"/>
      <c r="I23" s="9"/>
      <c r="J23" s="9"/>
      <c r="K23" s="6"/>
      <c r="M23" s="6"/>
      <c r="N23" s="16">
        <f>DATE(设置!$B$3,$A$1,ROW(A12))</f>
        <v>44907</v>
      </c>
      <c r="O23" s="17">
        <f>COUNTIF($D:$D,$N23)</f>
        <v>0</v>
      </c>
      <c r="P23" s="17">
        <f>SUMIF($D:$D,N23,I:I)</f>
        <v>0</v>
      </c>
      <c r="Q23" s="6"/>
    </row>
    <row r="24" customHeight="1" spans="2:17">
      <c r="B24" s="6"/>
      <c r="C24" s="9"/>
      <c r="D24" s="10"/>
      <c r="E24" s="9"/>
      <c r="F24" s="9"/>
      <c r="G24" s="9"/>
      <c r="H24" s="9"/>
      <c r="I24" s="9"/>
      <c r="J24" s="9"/>
      <c r="K24" s="6"/>
      <c r="M24" s="6"/>
      <c r="N24" s="16">
        <f>DATE(设置!$B$3,$A$1,ROW(A13))</f>
        <v>44908</v>
      </c>
      <c r="O24" s="17">
        <f>COUNTIF($D:$D,$N24)</f>
        <v>0</v>
      </c>
      <c r="P24" s="17">
        <f>SUMIF($D:$D,N24,I:I)</f>
        <v>0</v>
      </c>
      <c r="Q24" s="6"/>
    </row>
    <row r="25" customHeight="1" spans="2:17">
      <c r="B25" s="6"/>
      <c r="C25" s="9"/>
      <c r="D25" s="10"/>
      <c r="E25" s="9"/>
      <c r="F25" s="9"/>
      <c r="G25" s="9"/>
      <c r="H25" s="9"/>
      <c r="I25" s="9"/>
      <c r="J25" s="9"/>
      <c r="K25" s="6"/>
      <c r="M25" s="6"/>
      <c r="N25" s="16">
        <f>DATE(设置!$B$3,$A$1,ROW(A14))</f>
        <v>44909</v>
      </c>
      <c r="O25" s="17">
        <f>COUNTIF($D:$D,$N25)</f>
        <v>0</v>
      </c>
      <c r="P25" s="17">
        <f>SUMIF($D:$D,N25,I:I)</f>
        <v>0</v>
      </c>
      <c r="Q25" s="6"/>
    </row>
    <row r="26" customHeight="1" spans="2:17">
      <c r="B26" s="6"/>
      <c r="C26" s="9"/>
      <c r="D26" s="10"/>
      <c r="E26" s="9"/>
      <c r="F26" s="9"/>
      <c r="G26" s="9"/>
      <c r="H26" s="9"/>
      <c r="I26" s="9"/>
      <c r="J26" s="9"/>
      <c r="K26" s="6"/>
      <c r="M26" s="6"/>
      <c r="N26" s="16">
        <f>DATE(设置!$B$3,$A$1,ROW(A15))</f>
        <v>44910</v>
      </c>
      <c r="O26" s="17">
        <f>COUNTIF($D:$D,$N26)</f>
        <v>0</v>
      </c>
      <c r="P26" s="17">
        <f>SUMIF($D:$D,N26,I:I)</f>
        <v>0</v>
      </c>
      <c r="Q26" s="6"/>
    </row>
    <row r="27" customHeight="1" spans="2:17">
      <c r="B27" s="6"/>
      <c r="C27" s="9"/>
      <c r="D27" s="10"/>
      <c r="E27" s="9"/>
      <c r="F27" s="9"/>
      <c r="G27" s="9"/>
      <c r="H27" s="9"/>
      <c r="I27" s="9"/>
      <c r="J27" s="9"/>
      <c r="K27" s="6"/>
      <c r="M27" s="6"/>
      <c r="N27" s="16">
        <f>DATE(设置!$B$3,$A$1,ROW(A16))</f>
        <v>44911</v>
      </c>
      <c r="O27" s="17">
        <f>COUNTIF($D:$D,$N27)</f>
        <v>0</v>
      </c>
      <c r="P27" s="17">
        <f>SUMIF($D:$D,N27,I:I)</f>
        <v>0</v>
      </c>
      <c r="Q27" s="6"/>
    </row>
    <row r="28" customHeight="1" spans="2:17">
      <c r="B28" s="6"/>
      <c r="C28" s="9"/>
      <c r="D28" s="10"/>
      <c r="E28" s="9"/>
      <c r="F28" s="9"/>
      <c r="G28" s="9"/>
      <c r="H28" s="9"/>
      <c r="I28" s="9"/>
      <c r="J28" s="9"/>
      <c r="K28" s="6"/>
      <c r="M28" s="6"/>
      <c r="N28" s="16">
        <f>DATE(设置!$B$3,$A$1,ROW(A17))</f>
        <v>44912</v>
      </c>
      <c r="O28" s="17">
        <f>COUNTIF($D:$D,$N28)</f>
        <v>0</v>
      </c>
      <c r="P28" s="17">
        <f>SUMIF($D:$D,N28,I:I)</f>
        <v>0</v>
      </c>
      <c r="Q28" s="6"/>
    </row>
    <row r="29" customHeight="1" spans="2:17">
      <c r="B29" s="6"/>
      <c r="C29" s="9"/>
      <c r="D29" s="10"/>
      <c r="E29" s="9"/>
      <c r="F29" s="9"/>
      <c r="G29" s="9"/>
      <c r="H29" s="9"/>
      <c r="I29" s="9"/>
      <c r="J29" s="9"/>
      <c r="K29" s="6"/>
      <c r="M29" s="6"/>
      <c r="N29" s="16">
        <f>DATE(设置!$B$3,$A$1,ROW(A18))</f>
        <v>44913</v>
      </c>
      <c r="O29" s="17">
        <f>COUNTIF($D:$D,$N29)</f>
        <v>0</v>
      </c>
      <c r="P29" s="17">
        <f>SUMIF($D:$D,N29,I:I)</f>
        <v>0</v>
      </c>
      <c r="Q29" s="6"/>
    </row>
    <row r="30" customHeight="1" spans="2:17">
      <c r="B30" s="6"/>
      <c r="C30" s="9"/>
      <c r="D30" s="10"/>
      <c r="E30" s="9"/>
      <c r="F30" s="9"/>
      <c r="G30" s="9"/>
      <c r="H30" s="9"/>
      <c r="I30" s="9"/>
      <c r="J30" s="9"/>
      <c r="K30" s="6"/>
      <c r="M30" s="6"/>
      <c r="N30" s="16">
        <f>DATE(设置!$B$3,$A$1,ROW(A19))</f>
        <v>44914</v>
      </c>
      <c r="O30" s="17">
        <f>COUNTIF($D:$D,$N30)</f>
        <v>0</v>
      </c>
      <c r="P30" s="17">
        <f>SUMIF($D:$D,N30,I:I)</f>
        <v>0</v>
      </c>
      <c r="Q30" s="6"/>
    </row>
    <row r="31" customHeight="1" spans="2:17">
      <c r="B31" s="6"/>
      <c r="C31" s="9"/>
      <c r="D31" s="10"/>
      <c r="E31" s="9"/>
      <c r="F31" s="9"/>
      <c r="G31" s="9"/>
      <c r="H31" s="9"/>
      <c r="I31" s="9"/>
      <c r="J31" s="9"/>
      <c r="K31" s="6"/>
      <c r="M31" s="6"/>
      <c r="N31" s="16">
        <f>DATE(设置!$B$3,$A$1,ROW(A20))</f>
        <v>44915</v>
      </c>
      <c r="O31" s="17">
        <f>COUNTIF($D:$D,$N31)</f>
        <v>0</v>
      </c>
      <c r="P31" s="17">
        <f>SUMIF($D:$D,N31,I:I)</f>
        <v>0</v>
      </c>
      <c r="Q31" s="6"/>
    </row>
    <row r="32" customHeight="1" spans="2:17">
      <c r="B32" s="6"/>
      <c r="C32" s="9"/>
      <c r="D32" s="10"/>
      <c r="E32" s="9"/>
      <c r="F32" s="9"/>
      <c r="G32" s="9"/>
      <c r="H32" s="9"/>
      <c r="I32" s="9"/>
      <c r="J32" s="9"/>
      <c r="K32" s="6"/>
      <c r="M32" s="6"/>
      <c r="N32" s="16">
        <f>DATE(设置!$B$3,$A$1,ROW(A21))</f>
        <v>44916</v>
      </c>
      <c r="O32" s="17">
        <f>COUNTIF($D:$D,$N32)</f>
        <v>0</v>
      </c>
      <c r="P32" s="17">
        <f>SUMIF($D:$D,N32,I:I)</f>
        <v>0</v>
      </c>
      <c r="Q32" s="6"/>
    </row>
    <row r="33" customHeight="1" spans="2:17">
      <c r="B33" s="6"/>
      <c r="C33" s="9"/>
      <c r="D33" s="10"/>
      <c r="E33" s="9"/>
      <c r="F33" s="9"/>
      <c r="G33" s="9"/>
      <c r="H33" s="9"/>
      <c r="I33" s="9"/>
      <c r="J33" s="9"/>
      <c r="K33" s="6"/>
      <c r="M33" s="6"/>
      <c r="N33" s="16">
        <f>DATE(设置!$B$3,$A$1,ROW(A22))</f>
        <v>44917</v>
      </c>
      <c r="O33" s="17">
        <f>COUNTIF($D:$D,$N33)</f>
        <v>0</v>
      </c>
      <c r="P33" s="17">
        <f>SUMIF($D:$D,N33,I:I)</f>
        <v>0</v>
      </c>
      <c r="Q33" s="6"/>
    </row>
    <row r="34" customHeight="1" spans="2:17">
      <c r="B34" s="6"/>
      <c r="C34" s="9"/>
      <c r="D34" s="10"/>
      <c r="E34" s="9"/>
      <c r="F34" s="9"/>
      <c r="G34" s="9"/>
      <c r="H34" s="9"/>
      <c r="I34" s="9"/>
      <c r="J34" s="9"/>
      <c r="K34" s="6"/>
      <c r="M34" s="6"/>
      <c r="N34" s="16">
        <f>DATE(设置!$B$3,$A$1,ROW(A23))</f>
        <v>44918</v>
      </c>
      <c r="O34" s="17">
        <f>COUNTIF($D:$D,$N34)</f>
        <v>0</v>
      </c>
      <c r="P34" s="17">
        <f>SUMIF($D:$D,N34,I:I)</f>
        <v>0</v>
      </c>
      <c r="Q34" s="6"/>
    </row>
    <row r="35" customHeight="1" spans="2:17">
      <c r="B35" s="6"/>
      <c r="C35" s="9"/>
      <c r="D35" s="10"/>
      <c r="E35" s="9"/>
      <c r="F35" s="9"/>
      <c r="G35" s="9"/>
      <c r="H35" s="9"/>
      <c r="I35" s="9"/>
      <c r="J35" s="9"/>
      <c r="K35" s="6"/>
      <c r="M35" s="6"/>
      <c r="N35" s="16">
        <f>DATE(设置!$B$3,$A$1,ROW(A24))</f>
        <v>44919</v>
      </c>
      <c r="O35" s="17">
        <f>COUNTIF($D:$D,$N35)</f>
        <v>0</v>
      </c>
      <c r="P35" s="17">
        <f>SUMIF($D:$D,N35,I:I)</f>
        <v>0</v>
      </c>
      <c r="Q35" s="6"/>
    </row>
    <row r="36" customHeight="1" spans="2:17">
      <c r="B36" s="6"/>
      <c r="C36" s="9"/>
      <c r="D36" s="10"/>
      <c r="E36" s="9"/>
      <c r="F36" s="9"/>
      <c r="G36" s="9"/>
      <c r="H36" s="9"/>
      <c r="I36" s="9"/>
      <c r="J36" s="9"/>
      <c r="K36" s="6"/>
      <c r="M36" s="6"/>
      <c r="N36" s="16">
        <f>DATE(设置!$B$3,$A$1,ROW(A25))</f>
        <v>44920</v>
      </c>
      <c r="O36" s="17">
        <f>COUNTIF($D:$D,$N36)</f>
        <v>0</v>
      </c>
      <c r="P36" s="17">
        <f>SUMIF($D:$D,N36,I:I)</f>
        <v>0</v>
      </c>
      <c r="Q36" s="6"/>
    </row>
    <row r="37" customHeight="1" spans="2:17">
      <c r="B37" s="6"/>
      <c r="C37" s="9"/>
      <c r="D37" s="10"/>
      <c r="E37" s="9"/>
      <c r="F37" s="9"/>
      <c r="G37" s="9"/>
      <c r="H37" s="9"/>
      <c r="I37" s="9"/>
      <c r="J37" s="9"/>
      <c r="K37" s="6"/>
      <c r="M37" s="6"/>
      <c r="N37" s="16">
        <f>DATE(设置!$B$3,$A$1,ROW(A26))</f>
        <v>44921</v>
      </c>
      <c r="O37" s="17">
        <f>COUNTIF($D:$D,$N37)</f>
        <v>0</v>
      </c>
      <c r="P37" s="17">
        <f>SUMIF($D:$D,N37,I:I)</f>
        <v>0</v>
      </c>
      <c r="Q37" s="6"/>
    </row>
    <row r="38" customHeight="1" spans="2:17">
      <c r="B38" s="6"/>
      <c r="C38" s="9"/>
      <c r="D38" s="10"/>
      <c r="E38" s="9"/>
      <c r="F38" s="9"/>
      <c r="G38" s="9"/>
      <c r="H38" s="9"/>
      <c r="I38" s="9"/>
      <c r="J38" s="9"/>
      <c r="K38" s="6"/>
      <c r="M38" s="6"/>
      <c r="N38" s="16">
        <f>DATE(设置!$B$3,$A$1,ROW(A27))</f>
        <v>44922</v>
      </c>
      <c r="O38" s="17">
        <f>COUNTIF($D:$D,$N38)</f>
        <v>0</v>
      </c>
      <c r="P38" s="17">
        <f>SUMIF($D:$D,N38,I:I)</f>
        <v>0</v>
      </c>
      <c r="Q38" s="6"/>
    </row>
    <row r="39" customHeight="1" spans="2:17">
      <c r="B39" s="6"/>
      <c r="C39" s="9"/>
      <c r="D39" s="10"/>
      <c r="E39" s="9"/>
      <c r="F39" s="9"/>
      <c r="G39" s="9"/>
      <c r="H39" s="9"/>
      <c r="I39" s="9"/>
      <c r="J39" s="9"/>
      <c r="K39" s="6"/>
      <c r="M39" s="6"/>
      <c r="N39" s="16">
        <f>DATE(设置!$B$3,$A$1,ROW(A28))</f>
        <v>44923</v>
      </c>
      <c r="O39" s="17">
        <f>COUNTIF($D:$D,$N39)</f>
        <v>0</v>
      </c>
      <c r="P39" s="17">
        <f>SUMIF($D:$D,N39,I:I)</f>
        <v>0</v>
      </c>
      <c r="Q39" s="6"/>
    </row>
    <row r="40" customHeight="1" spans="2:17">
      <c r="B40" s="6"/>
      <c r="C40" s="9"/>
      <c r="D40" s="10"/>
      <c r="E40" s="9"/>
      <c r="F40" s="9"/>
      <c r="G40" s="9"/>
      <c r="H40" s="9"/>
      <c r="I40" s="9"/>
      <c r="J40" s="9"/>
      <c r="K40" s="6"/>
      <c r="M40" s="6"/>
      <c r="N40" s="16">
        <f>DATE(设置!$B$3,$A$1,ROW(A29))</f>
        <v>44924</v>
      </c>
      <c r="O40" s="17">
        <f>COUNTIF($D:$D,$N40)</f>
        <v>0</v>
      </c>
      <c r="P40" s="17">
        <f>SUMIF($D:$D,N40,I:I)</f>
        <v>0</v>
      </c>
      <c r="Q40" s="6"/>
    </row>
    <row r="41" customHeight="1" spans="2:17">
      <c r="B41" s="6"/>
      <c r="C41" s="9"/>
      <c r="D41" s="10"/>
      <c r="E41" s="9"/>
      <c r="F41" s="9"/>
      <c r="G41" s="9"/>
      <c r="H41" s="9"/>
      <c r="I41" s="9"/>
      <c r="J41" s="9"/>
      <c r="K41" s="6"/>
      <c r="M41" s="6"/>
      <c r="N41" s="16">
        <f>DATE(设置!$B$3,$A$1,ROW(A30))</f>
        <v>44925</v>
      </c>
      <c r="O41" s="17">
        <f>COUNTIF($D:$D,$N41)</f>
        <v>0</v>
      </c>
      <c r="P41" s="17">
        <f>SUMIF($D:$D,N41,I:I)</f>
        <v>0</v>
      </c>
      <c r="Q41" s="6"/>
    </row>
    <row r="42" customHeight="1" spans="2:17">
      <c r="B42" s="6"/>
      <c r="C42" s="9"/>
      <c r="D42" s="10"/>
      <c r="E42" s="9"/>
      <c r="F42" s="9"/>
      <c r="G42" s="9"/>
      <c r="H42" s="9"/>
      <c r="I42" s="9"/>
      <c r="J42" s="9"/>
      <c r="K42" s="6"/>
      <c r="M42" s="6"/>
      <c r="N42" s="16">
        <f>DATE(设置!$B$3,$A$1,ROW(A31))</f>
        <v>44926</v>
      </c>
      <c r="O42" s="17">
        <f>COUNTIF($D:$D,$N42)</f>
        <v>0</v>
      </c>
      <c r="P42" s="17">
        <f>SUMIF($D:$D,N42,I:I)</f>
        <v>0</v>
      </c>
      <c r="Q42" s="6"/>
    </row>
    <row r="43" customHeight="1" spans="2:17">
      <c r="B43" s="6"/>
      <c r="C43" s="9"/>
      <c r="D43" s="10"/>
      <c r="E43" s="9"/>
      <c r="F43" s="9"/>
      <c r="G43" s="9"/>
      <c r="H43" s="9"/>
      <c r="I43" s="9"/>
      <c r="J43" s="9"/>
      <c r="K43" s="6"/>
      <c r="M43" s="6"/>
      <c r="N43" s="16"/>
      <c r="O43" s="17"/>
      <c r="P43" s="17"/>
      <c r="Q43" s="6"/>
    </row>
    <row r="44" customHeight="1" spans="2:17">
      <c r="B44" s="6"/>
      <c r="C44" s="9"/>
      <c r="D44" s="10"/>
      <c r="E44" s="9"/>
      <c r="F44" s="9"/>
      <c r="G44" s="9"/>
      <c r="H44" s="9"/>
      <c r="I44" s="9"/>
      <c r="J44" s="9"/>
      <c r="K44" s="6"/>
      <c r="M44" s="6"/>
      <c r="N44" s="16"/>
      <c r="O44" s="17"/>
      <c r="P44" s="17"/>
      <c r="Q44" s="6"/>
    </row>
    <row r="45" customHeight="1" spans="2:17">
      <c r="B45" s="6"/>
      <c r="C45" s="9"/>
      <c r="D45" s="10"/>
      <c r="E45" s="9"/>
      <c r="F45" s="9"/>
      <c r="G45" s="9"/>
      <c r="H45" s="9"/>
      <c r="I45" s="9"/>
      <c r="J45" s="9"/>
      <c r="K45" s="6"/>
      <c r="M45" s="6"/>
      <c r="N45" s="16"/>
      <c r="O45" s="17"/>
      <c r="P45" s="17"/>
      <c r="Q45" s="6"/>
    </row>
    <row r="46" customHeight="1" spans="2:17">
      <c r="B46" s="6"/>
      <c r="C46" s="9"/>
      <c r="D46" s="9"/>
      <c r="E46" s="9"/>
      <c r="F46" s="9"/>
      <c r="G46" s="9"/>
      <c r="H46" s="9"/>
      <c r="I46" s="9"/>
      <c r="J46" s="9"/>
      <c r="K46" s="6"/>
      <c r="M46" s="6"/>
      <c r="N46" s="16"/>
      <c r="O46" s="17"/>
      <c r="P46" s="17"/>
      <c r="Q46" s="6"/>
    </row>
    <row r="47" customHeight="1" spans="2:17">
      <c r="B47" s="6"/>
      <c r="C47" s="9"/>
      <c r="D47" s="9"/>
      <c r="E47" s="9"/>
      <c r="F47" s="9"/>
      <c r="G47" s="9"/>
      <c r="H47" s="9"/>
      <c r="I47" s="9"/>
      <c r="J47" s="9"/>
      <c r="K47" s="6"/>
      <c r="M47" s="6"/>
      <c r="N47" s="16"/>
      <c r="O47" s="17"/>
      <c r="P47" s="17"/>
      <c r="Q47" s="6"/>
    </row>
    <row r="48" customHeight="1" spans="2:17">
      <c r="B48" s="6"/>
      <c r="C48" s="9"/>
      <c r="D48" s="9"/>
      <c r="E48" s="9"/>
      <c r="F48" s="9"/>
      <c r="G48" s="9"/>
      <c r="H48" s="9"/>
      <c r="I48" s="9"/>
      <c r="J48" s="9"/>
      <c r="K48" s="6"/>
      <c r="M48" s="6"/>
      <c r="N48" s="16"/>
      <c r="O48" s="17"/>
      <c r="P48" s="17"/>
      <c r="Q48" s="6"/>
    </row>
    <row r="49" customHeight="1" spans="2:17">
      <c r="B49" s="6"/>
      <c r="C49" s="9"/>
      <c r="D49" s="9"/>
      <c r="E49" s="9"/>
      <c r="F49" s="9"/>
      <c r="G49" s="9"/>
      <c r="H49" s="9"/>
      <c r="I49" s="9"/>
      <c r="J49" s="9"/>
      <c r="K49" s="6"/>
      <c r="M49" s="6"/>
      <c r="N49" s="16"/>
      <c r="O49" s="17"/>
      <c r="P49" s="17"/>
      <c r="Q49" s="6"/>
    </row>
    <row r="50" customHeight="1" spans="2:17">
      <c r="B50" s="6"/>
      <c r="C50" s="9"/>
      <c r="D50" s="9"/>
      <c r="E50" s="9"/>
      <c r="F50" s="9"/>
      <c r="G50" s="9"/>
      <c r="H50" s="9"/>
      <c r="I50" s="9"/>
      <c r="J50" s="9"/>
      <c r="K50" s="6"/>
      <c r="M50" s="6"/>
      <c r="N50" s="6"/>
      <c r="O50" s="6"/>
      <c r="P50" s="6"/>
      <c r="Q50" s="6"/>
    </row>
    <row r="51" customHeight="1" spans="2:17">
      <c r="B51" s="6"/>
      <c r="C51" s="9"/>
      <c r="D51" s="9"/>
      <c r="E51" s="9"/>
      <c r="F51" s="9"/>
      <c r="G51" s="9"/>
      <c r="H51" s="9"/>
      <c r="I51" s="9"/>
      <c r="J51" s="9"/>
      <c r="K51" s="6"/>
      <c r="M51" s="6"/>
      <c r="N51" s="6"/>
      <c r="O51" s="6"/>
      <c r="P51" s="6"/>
      <c r="Q51" s="6"/>
    </row>
    <row r="52" customHeight="1" spans="2:17">
      <c r="B52" s="6"/>
      <c r="C52" s="11" t="s">
        <v>32</v>
      </c>
      <c r="D52" s="12"/>
      <c r="E52" s="12"/>
      <c r="F52" s="12"/>
      <c r="G52" s="12"/>
      <c r="H52" s="12"/>
      <c r="I52" s="12"/>
      <c r="J52" s="12"/>
      <c r="K52" s="6"/>
      <c r="M52" s="6"/>
      <c r="N52" s="6"/>
      <c r="O52" s="6"/>
      <c r="P52" s="6"/>
      <c r="Q52" s="6"/>
    </row>
    <row r="53" customHeight="1" spans="2:17">
      <c r="B53" s="6"/>
      <c r="C53" s="12"/>
      <c r="D53" s="12"/>
      <c r="E53" s="12"/>
      <c r="F53" s="12"/>
      <c r="G53" s="12"/>
      <c r="H53" s="12"/>
      <c r="I53" s="12"/>
      <c r="J53" s="12"/>
      <c r="K53" s="6"/>
      <c r="M53" s="6"/>
      <c r="N53" s="6"/>
      <c r="O53" s="6"/>
      <c r="P53" s="6"/>
      <c r="Q53" s="6"/>
    </row>
    <row r="54" customHeight="1" spans="2:17">
      <c r="B54" s="6"/>
      <c r="C54" s="12"/>
      <c r="D54" s="12"/>
      <c r="E54" s="12"/>
      <c r="F54" s="12"/>
      <c r="G54" s="12"/>
      <c r="H54" s="12"/>
      <c r="I54" s="12"/>
      <c r="J54" s="12"/>
      <c r="K54" s="6"/>
      <c r="M54" s="6"/>
      <c r="N54" s="6"/>
      <c r="O54" s="6"/>
      <c r="P54" s="6"/>
      <c r="Q54" s="6"/>
    </row>
    <row r="55" customHeight="1" spans="2:17">
      <c r="B55" s="6"/>
      <c r="C55" s="12"/>
      <c r="D55" s="12"/>
      <c r="E55" s="12"/>
      <c r="F55" s="12"/>
      <c r="G55" s="12"/>
      <c r="H55" s="12"/>
      <c r="I55" s="12"/>
      <c r="J55" s="12"/>
      <c r="K55" s="6"/>
      <c r="M55" s="6"/>
      <c r="N55" s="6"/>
      <c r="O55" s="6"/>
      <c r="P55" s="6"/>
      <c r="Q55" s="6"/>
    </row>
    <row r="56" customHeight="1" spans="2:17">
      <c r="B56" s="6"/>
      <c r="C56" s="12"/>
      <c r="D56" s="12"/>
      <c r="E56" s="12"/>
      <c r="F56" s="12"/>
      <c r="G56" s="12"/>
      <c r="H56" s="12"/>
      <c r="I56" s="12"/>
      <c r="J56" s="12"/>
      <c r="K56" s="6"/>
      <c r="M56" s="6"/>
      <c r="N56" s="6"/>
      <c r="O56" s="6"/>
      <c r="P56" s="6"/>
      <c r="Q56" s="6"/>
    </row>
    <row r="57" customHeight="1" spans="2:17">
      <c r="B57" s="6"/>
      <c r="C57" s="12"/>
      <c r="D57" s="12"/>
      <c r="E57" s="12"/>
      <c r="F57" s="12"/>
      <c r="G57" s="12"/>
      <c r="H57" s="12"/>
      <c r="I57" s="12"/>
      <c r="J57" s="12"/>
      <c r="K57" s="6"/>
      <c r="M57" s="6"/>
      <c r="N57" s="6"/>
      <c r="O57" s="6"/>
      <c r="P57" s="6"/>
      <c r="Q57" s="6"/>
    </row>
    <row r="58" customHeight="1" spans="2:17">
      <c r="B58" s="6"/>
      <c r="C58" s="12"/>
      <c r="D58" s="12"/>
      <c r="E58" s="12"/>
      <c r="F58" s="12"/>
      <c r="G58" s="12"/>
      <c r="H58" s="12"/>
      <c r="I58" s="12"/>
      <c r="J58" s="12"/>
      <c r="K58" s="6"/>
      <c r="M58" s="6"/>
      <c r="N58" s="6"/>
      <c r="O58" s="6"/>
      <c r="P58" s="6"/>
      <c r="Q58" s="6"/>
    </row>
    <row r="59" customHeight="1" spans="2:17">
      <c r="B59" s="6"/>
      <c r="C59" s="12"/>
      <c r="D59" s="12"/>
      <c r="E59" s="12"/>
      <c r="F59" s="12"/>
      <c r="G59" s="12"/>
      <c r="H59" s="12"/>
      <c r="I59" s="12"/>
      <c r="J59" s="12"/>
      <c r="K59" s="6"/>
      <c r="M59" s="6"/>
      <c r="N59" s="6"/>
      <c r="O59" s="6"/>
      <c r="P59" s="6"/>
      <c r="Q59" s="6"/>
    </row>
    <row r="60" customHeight="1" spans="2:17">
      <c r="B60" s="6"/>
      <c r="C60" s="12"/>
      <c r="D60" s="12"/>
      <c r="E60" s="12"/>
      <c r="F60" s="12"/>
      <c r="G60" s="12"/>
      <c r="H60" s="12"/>
      <c r="I60" s="12"/>
      <c r="J60" s="12"/>
      <c r="K60" s="6"/>
      <c r="M60" s="6"/>
      <c r="N60" s="6"/>
      <c r="O60" s="6"/>
      <c r="P60" s="6"/>
      <c r="Q60" s="6"/>
    </row>
    <row r="61" customHeight="1" spans="2:17">
      <c r="B61" s="6"/>
      <c r="C61" s="12"/>
      <c r="D61" s="12"/>
      <c r="E61" s="12"/>
      <c r="F61" s="12"/>
      <c r="G61" s="12"/>
      <c r="H61" s="12"/>
      <c r="I61" s="12"/>
      <c r="J61" s="12"/>
      <c r="K61" s="6"/>
      <c r="M61" s="6"/>
      <c r="N61" s="6"/>
      <c r="O61" s="6"/>
      <c r="P61" s="6"/>
      <c r="Q61" s="6"/>
    </row>
    <row r="62" customHeight="1" spans="2:17">
      <c r="B62" s="6"/>
      <c r="C62" s="12"/>
      <c r="D62" s="12"/>
      <c r="E62" s="12"/>
      <c r="F62" s="12"/>
      <c r="G62" s="12"/>
      <c r="H62" s="12"/>
      <c r="I62" s="12"/>
      <c r="J62" s="12"/>
      <c r="K62" s="6"/>
      <c r="M62" s="6"/>
      <c r="N62" s="6"/>
      <c r="O62" s="6"/>
      <c r="P62" s="6"/>
      <c r="Q62" s="6"/>
    </row>
    <row r="63" customHeight="1" spans="2:17">
      <c r="B63" s="6"/>
      <c r="C63" s="12"/>
      <c r="D63" s="12"/>
      <c r="E63" s="12"/>
      <c r="F63" s="12"/>
      <c r="G63" s="12"/>
      <c r="H63" s="12"/>
      <c r="I63" s="12"/>
      <c r="J63" s="12"/>
      <c r="K63" s="6"/>
      <c r="M63" s="6"/>
      <c r="N63" s="6"/>
      <c r="O63" s="6"/>
      <c r="P63" s="6"/>
      <c r="Q63" s="6"/>
    </row>
    <row r="64" customHeight="1" spans="2:17">
      <c r="B64" s="6"/>
      <c r="C64" s="12"/>
      <c r="D64" s="12"/>
      <c r="E64" s="12"/>
      <c r="F64" s="12"/>
      <c r="G64" s="12"/>
      <c r="H64" s="12"/>
      <c r="I64" s="12"/>
      <c r="J64" s="12"/>
      <c r="K64" s="6"/>
      <c r="M64" s="6"/>
      <c r="N64" s="6"/>
      <c r="O64" s="6"/>
      <c r="P64" s="6"/>
      <c r="Q64" s="6"/>
    </row>
    <row r="65" customHeight="1" spans="2:17">
      <c r="B65" s="6"/>
      <c r="C65" s="12"/>
      <c r="D65" s="12"/>
      <c r="E65" s="12"/>
      <c r="F65" s="12"/>
      <c r="G65" s="12"/>
      <c r="H65" s="12"/>
      <c r="I65" s="12"/>
      <c r="J65" s="12"/>
      <c r="K65" s="6"/>
      <c r="M65" s="6"/>
      <c r="N65" s="6"/>
      <c r="O65" s="6"/>
      <c r="P65" s="6"/>
      <c r="Q65" s="6"/>
    </row>
    <row r="66" customHeight="1" spans="2:17">
      <c r="B66" s="6"/>
      <c r="C66" s="12"/>
      <c r="D66" s="12"/>
      <c r="E66" s="12"/>
      <c r="F66" s="12"/>
      <c r="G66" s="12"/>
      <c r="H66" s="12"/>
      <c r="I66" s="12"/>
      <c r="J66" s="12"/>
      <c r="K66" s="6"/>
      <c r="M66" s="6"/>
      <c r="N66" s="6"/>
      <c r="O66" s="6"/>
      <c r="P66" s="6"/>
      <c r="Q66" s="6"/>
    </row>
    <row r="67" customHeight="1" spans="2:17">
      <c r="B67" s="6"/>
      <c r="C67" s="12"/>
      <c r="D67" s="12"/>
      <c r="E67" s="12"/>
      <c r="F67" s="12"/>
      <c r="G67" s="12"/>
      <c r="H67" s="12"/>
      <c r="I67" s="12"/>
      <c r="J67" s="12"/>
      <c r="K67" s="6"/>
      <c r="M67" s="6"/>
      <c r="N67" s="6"/>
      <c r="O67" s="6"/>
      <c r="P67" s="6"/>
      <c r="Q67" s="6"/>
    </row>
    <row r="68" customHeight="1" spans="2:17">
      <c r="B68" s="6"/>
      <c r="C68" s="12"/>
      <c r="D68" s="12"/>
      <c r="E68" s="12"/>
      <c r="F68" s="12"/>
      <c r="G68" s="12"/>
      <c r="H68" s="12"/>
      <c r="I68" s="12"/>
      <c r="J68" s="12"/>
      <c r="K68" s="6"/>
      <c r="M68" s="6"/>
      <c r="N68" s="6"/>
      <c r="O68" s="6"/>
      <c r="P68" s="6"/>
      <c r="Q68" s="6"/>
    </row>
    <row r="69" customHeight="1" spans="2:17">
      <c r="B69" s="6"/>
      <c r="C69" s="12"/>
      <c r="D69" s="12"/>
      <c r="E69" s="12"/>
      <c r="F69" s="12"/>
      <c r="G69" s="12"/>
      <c r="H69" s="12"/>
      <c r="I69" s="12"/>
      <c r="J69" s="12"/>
      <c r="K69" s="6"/>
      <c r="M69" s="6"/>
      <c r="N69" s="6"/>
      <c r="O69" s="6"/>
      <c r="P69" s="6"/>
      <c r="Q69" s="6"/>
    </row>
    <row r="70" customHeight="1" spans="2:17">
      <c r="B70" s="6"/>
      <c r="C70" s="12"/>
      <c r="D70" s="12"/>
      <c r="E70" s="12"/>
      <c r="F70" s="12"/>
      <c r="G70" s="12"/>
      <c r="H70" s="12"/>
      <c r="I70" s="12"/>
      <c r="J70" s="12"/>
      <c r="K70" s="6"/>
      <c r="M70" s="6"/>
      <c r="N70" s="6"/>
      <c r="O70" s="6"/>
      <c r="P70" s="6"/>
      <c r="Q70" s="6"/>
    </row>
    <row r="71" customHeight="1" spans="2:17">
      <c r="B71" s="6"/>
      <c r="C71" s="12"/>
      <c r="D71" s="12"/>
      <c r="E71" s="12"/>
      <c r="F71" s="12"/>
      <c r="G71" s="12"/>
      <c r="H71" s="12"/>
      <c r="I71" s="12"/>
      <c r="J71" s="12"/>
      <c r="K71" s="6"/>
      <c r="M71" s="6"/>
      <c r="N71" s="6"/>
      <c r="O71" s="6"/>
      <c r="P71" s="6"/>
      <c r="Q71" s="6"/>
    </row>
    <row r="72" customHeight="1" spans="2:17">
      <c r="B72" s="6"/>
      <c r="C72" s="12"/>
      <c r="D72" s="12"/>
      <c r="E72" s="12"/>
      <c r="F72" s="12"/>
      <c r="G72" s="12"/>
      <c r="H72" s="12"/>
      <c r="I72" s="12"/>
      <c r="J72" s="12"/>
      <c r="K72" s="6"/>
      <c r="M72" s="6"/>
      <c r="N72" s="6"/>
      <c r="O72" s="6"/>
      <c r="P72" s="6"/>
      <c r="Q72" s="6"/>
    </row>
    <row r="73" customHeight="1" spans="2:17">
      <c r="B73" s="6"/>
      <c r="C73" s="12"/>
      <c r="D73" s="12"/>
      <c r="E73" s="12"/>
      <c r="F73" s="12"/>
      <c r="G73" s="12"/>
      <c r="H73" s="12"/>
      <c r="I73" s="12"/>
      <c r="J73" s="12"/>
      <c r="K73" s="6"/>
      <c r="M73" s="6"/>
      <c r="N73" s="6"/>
      <c r="O73" s="6"/>
      <c r="P73" s="6"/>
      <c r="Q73" s="6"/>
    </row>
    <row r="74" customHeight="1" spans="2:17">
      <c r="B74" s="6"/>
      <c r="C74" s="12"/>
      <c r="D74" s="12"/>
      <c r="E74" s="12"/>
      <c r="F74" s="12"/>
      <c r="G74" s="12"/>
      <c r="H74" s="12"/>
      <c r="I74" s="12"/>
      <c r="J74" s="12"/>
      <c r="K74" s="6"/>
      <c r="M74" s="6"/>
      <c r="N74" s="6"/>
      <c r="O74" s="6"/>
      <c r="P74" s="6"/>
      <c r="Q74" s="6"/>
    </row>
    <row r="75" customHeight="1" spans="2:17">
      <c r="B75" s="6"/>
      <c r="C75" s="12"/>
      <c r="D75" s="12"/>
      <c r="E75" s="12"/>
      <c r="F75" s="12"/>
      <c r="G75" s="12"/>
      <c r="H75" s="12"/>
      <c r="I75" s="12"/>
      <c r="J75" s="12"/>
      <c r="K75" s="6"/>
      <c r="M75" s="6"/>
      <c r="N75" s="6"/>
      <c r="O75" s="6"/>
      <c r="P75" s="6"/>
      <c r="Q75" s="6"/>
    </row>
    <row r="76" customHeight="1" spans="2:17">
      <c r="B76" s="6"/>
      <c r="C76" s="12"/>
      <c r="D76" s="12"/>
      <c r="E76" s="12"/>
      <c r="F76" s="12"/>
      <c r="G76" s="12"/>
      <c r="H76" s="12"/>
      <c r="I76" s="12"/>
      <c r="J76" s="12"/>
      <c r="K76" s="6"/>
      <c r="M76" s="6"/>
      <c r="N76" s="6"/>
      <c r="O76" s="6"/>
      <c r="P76" s="6"/>
      <c r="Q76" s="6"/>
    </row>
    <row r="77" customHeight="1" spans="2:17">
      <c r="B77" s="6"/>
      <c r="C77" s="12"/>
      <c r="D77" s="12"/>
      <c r="E77" s="12"/>
      <c r="F77" s="12"/>
      <c r="G77" s="12"/>
      <c r="H77" s="12"/>
      <c r="I77" s="12"/>
      <c r="J77" s="12"/>
      <c r="K77" s="6"/>
      <c r="M77" s="6"/>
      <c r="N77" s="6"/>
      <c r="O77" s="6"/>
      <c r="P77" s="6"/>
      <c r="Q77" s="6"/>
    </row>
    <row r="78" customHeight="1" spans="2:17">
      <c r="B78" s="6"/>
      <c r="C78" s="12"/>
      <c r="D78" s="12"/>
      <c r="E78" s="12"/>
      <c r="F78" s="12"/>
      <c r="G78" s="12"/>
      <c r="H78" s="12"/>
      <c r="I78" s="12"/>
      <c r="J78" s="12"/>
      <c r="K78" s="6"/>
      <c r="M78" s="6"/>
      <c r="N78" s="6"/>
      <c r="O78" s="6"/>
      <c r="P78" s="6"/>
      <c r="Q78" s="6"/>
    </row>
    <row r="79" customHeight="1" spans="2:17">
      <c r="B79" s="6"/>
      <c r="C79" s="12"/>
      <c r="D79" s="12"/>
      <c r="E79" s="12"/>
      <c r="F79" s="12"/>
      <c r="G79" s="12"/>
      <c r="H79" s="12"/>
      <c r="I79" s="12"/>
      <c r="J79" s="12"/>
      <c r="K79" s="6"/>
      <c r="M79" s="6"/>
      <c r="N79" s="6"/>
      <c r="O79" s="6"/>
      <c r="P79" s="6"/>
      <c r="Q79" s="6"/>
    </row>
    <row r="80" customHeight="1" spans="2:17">
      <c r="B80" s="6"/>
      <c r="C80" s="12"/>
      <c r="D80" s="12"/>
      <c r="E80" s="12"/>
      <c r="F80" s="12"/>
      <c r="G80" s="12"/>
      <c r="H80" s="12"/>
      <c r="I80" s="12"/>
      <c r="J80" s="12"/>
      <c r="K80" s="6"/>
      <c r="M80" s="6"/>
      <c r="N80" s="6"/>
      <c r="O80" s="6"/>
      <c r="P80" s="6"/>
      <c r="Q80" s="6"/>
    </row>
    <row r="81" customHeight="1" spans="2:17">
      <c r="B81" s="6"/>
      <c r="C81" s="12"/>
      <c r="D81" s="12"/>
      <c r="E81" s="12"/>
      <c r="F81" s="12"/>
      <c r="G81" s="12"/>
      <c r="H81" s="12"/>
      <c r="I81" s="12"/>
      <c r="J81" s="12"/>
      <c r="K81" s="6"/>
      <c r="M81" s="6"/>
      <c r="N81" s="6"/>
      <c r="O81" s="6"/>
      <c r="P81" s="6"/>
      <c r="Q81" s="6"/>
    </row>
    <row r="82" customHeight="1" spans="2:17">
      <c r="B82" s="6"/>
      <c r="C82" s="12"/>
      <c r="D82" s="12"/>
      <c r="E82" s="12"/>
      <c r="F82" s="12"/>
      <c r="G82" s="12"/>
      <c r="H82" s="12"/>
      <c r="I82" s="12"/>
      <c r="J82" s="12"/>
      <c r="K82" s="6"/>
      <c r="M82" s="6"/>
      <c r="N82" s="6"/>
      <c r="O82" s="6"/>
      <c r="P82" s="6"/>
      <c r="Q82" s="6"/>
    </row>
    <row r="83" customHeight="1" spans="2:17">
      <c r="B83" s="6"/>
      <c r="C83" s="12"/>
      <c r="D83" s="12"/>
      <c r="E83" s="12"/>
      <c r="F83" s="12"/>
      <c r="G83" s="12"/>
      <c r="H83" s="12"/>
      <c r="I83" s="12"/>
      <c r="J83" s="12"/>
      <c r="K83" s="6"/>
      <c r="M83" s="6"/>
      <c r="N83" s="6"/>
      <c r="O83" s="6"/>
      <c r="P83" s="6"/>
      <c r="Q83" s="6"/>
    </row>
    <row r="84" customHeight="1" spans="2:17">
      <c r="B84" s="6"/>
      <c r="C84" s="12"/>
      <c r="D84" s="12"/>
      <c r="E84" s="12"/>
      <c r="F84" s="12"/>
      <c r="G84" s="12"/>
      <c r="H84" s="12"/>
      <c r="I84" s="12"/>
      <c r="J84" s="12"/>
      <c r="K84" s="6"/>
      <c r="M84" s="6"/>
      <c r="N84" s="6"/>
      <c r="O84" s="6"/>
      <c r="P84" s="6"/>
      <c r="Q84" s="6"/>
    </row>
    <row r="85" customHeight="1" spans="2:17">
      <c r="B85" s="6"/>
      <c r="C85" s="12"/>
      <c r="D85" s="12"/>
      <c r="E85" s="12"/>
      <c r="F85" s="12"/>
      <c r="G85" s="12"/>
      <c r="H85" s="12"/>
      <c r="I85" s="12"/>
      <c r="J85" s="12"/>
      <c r="K85" s="6"/>
      <c r="M85" s="6"/>
      <c r="N85" s="6"/>
      <c r="O85" s="6"/>
      <c r="P85" s="6"/>
      <c r="Q85" s="6"/>
    </row>
    <row r="86" customHeight="1" spans="2:17">
      <c r="B86" s="6"/>
      <c r="C86" s="12"/>
      <c r="D86" s="12"/>
      <c r="E86" s="12"/>
      <c r="F86" s="12"/>
      <c r="G86" s="12"/>
      <c r="H86" s="12"/>
      <c r="I86" s="12"/>
      <c r="J86" s="12"/>
      <c r="K86" s="6"/>
      <c r="M86" s="6"/>
      <c r="N86" s="6"/>
      <c r="O86" s="6"/>
      <c r="P86" s="6"/>
      <c r="Q86" s="6"/>
    </row>
    <row r="87" customHeight="1" spans="2:17">
      <c r="B87" s="6"/>
      <c r="C87" s="12"/>
      <c r="D87" s="12"/>
      <c r="E87" s="12"/>
      <c r="F87" s="12"/>
      <c r="G87" s="12"/>
      <c r="H87" s="12"/>
      <c r="I87" s="12"/>
      <c r="J87" s="12"/>
      <c r="K87" s="6"/>
      <c r="M87" s="6"/>
      <c r="N87" s="6"/>
      <c r="O87" s="6"/>
      <c r="P87" s="6"/>
      <c r="Q87" s="6"/>
    </row>
    <row r="88" customHeight="1" spans="2:17">
      <c r="B88" s="6"/>
      <c r="C88" s="12"/>
      <c r="D88" s="12"/>
      <c r="E88" s="12"/>
      <c r="F88" s="12"/>
      <c r="G88" s="12"/>
      <c r="H88" s="12"/>
      <c r="I88" s="12"/>
      <c r="J88" s="12"/>
      <c r="K88" s="6"/>
      <c r="M88" s="6"/>
      <c r="N88" s="6"/>
      <c r="O88" s="6"/>
      <c r="P88" s="6"/>
      <c r="Q88" s="6"/>
    </row>
    <row r="89" customHeight="1" spans="2:17">
      <c r="B89" s="6"/>
      <c r="C89" s="12"/>
      <c r="D89" s="12"/>
      <c r="E89" s="12"/>
      <c r="F89" s="12"/>
      <c r="G89" s="12"/>
      <c r="H89" s="12"/>
      <c r="I89" s="12"/>
      <c r="J89" s="12"/>
      <c r="K89" s="6"/>
      <c r="M89" s="6"/>
      <c r="N89" s="6"/>
      <c r="O89" s="6"/>
      <c r="P89" s="6"/>
      <c r="Q89" s="6"/>
    </row>
    <row r="90" customHeight="1" spans="2:17">
      <c r="B90" s="6"/>
      <c r="C90" s="12"/>
      <c r="D90" s="12"/>
      <c r="E90" s="12"/>
      <c r="F90" s="12"/>
      <c r="G90" s="12"/>
      <c r="H90" s="12"/>
      <c r="I90" s="12"/>
      <c r="J90" s="12"/>
      <c r="K90" s="6"/>
      <c r="M90" s="6"/>
      <c r="N90" s="6"/>
      <c r="O90" s="6"/>
      <c r="P90" s="6"/>
      <c r="Q90" s="6"/>
    </row>
    <row r="91" customHeight="1" spans="2:17">
      <c r="B91" s="6"/>
      <c r="C91" s="12"/>
      <c r="D91" s="12"/>
      <c r="E91" s="12"/>
      <c r="F91" s="12"/>
      <c r="G91" s="12"/>
      <c r="H91" s="12"/>
      <c r="I91" s="12"/>
      <c r="J91" s="12"/>
      <c r="K91" s="6"/>
      <c r="M91" s="6"/>
      <c r="N91" s="6"/>
      <c r="O91" s="6"/>
      <c r="P91" s="6"/>
      <c r="Q91" s="6"/>
    </row>
    <row r="92" customHeight="1" spans="2:17">
      <c r="B92" s="6"/>
      <c r="C92" s="12"/>
      <c r="D92" s="12"/>
      <c r="E92" s="12"/>
      <c r="F92" s="12"/>
      <c r="G92" s="12"/>
      <c r="H92" s="12"/>
      <c r="I92" s="12"/>
      <c r="J92" s="12"/>
      <c r="K92" s="6"/>
      <c r="M92" s="6"/>
      <c r="N92" s="6"/>
      <c r="O92" s="6"/>
      <c r="P92" s="6"/>
      <c r="Q92" s="6"/>
    </row>
    <row r="93" customHeight="1" spans="2:17">
      <c r="B93" s="6"/>
      <c r="C93" s="12"/>
      <c r="D93" s="12"/>
      <c r="E93" s="12"/>
      <c r="F93" s="12"/>
      <c r="G93" s="12"/>
      <c r="H93" s="12"/>
      <c r="I93" s="12"/>
      <c r="J93" s="12"/>
      <c r="K93" s="6"/>
      <c r="M93" s="6"/>
      <c r="N93" s="6"/>
      <c r="O93" s="6"/>
      <c r="P93" s="6"/>
      <c r="Q93" s="6"/>
    </row>
    <row r="94" customHeight="1" spans="2:17">
      <c r="B94" s="6"/>
      <c r="C94" s="12"/>
      <c r="D94" s="12"/>
      <c r="E94" s="12"/>
      <c r="F94" s="12"/>
      <c r="G94" s="12"/>
      <c r="H94" s="12"/>
      <c r="I94" s="12"/>
      <c r="J94" s="12"/>
      <c r="K94" s="6"/>
      <c r="M94" s="6"/>
      <c r="N94" s="6"/>
      <c r="O94" s="6"/>
      <c r="P94" s="6"/>
      <c r="Q94" s="6"/>
    </row>
    <row r="95" customHeight="1" spans="2:17">
      <c r="B95" s="6"/>
      <c r="C95" s="12"/>
      <c r="D95" s="12"/>
      <c r="E95" s="12"/>
      <c r="F95" s="12"/>
      <c r="G95" s="12"/>
      <c r="H95" s="12"/>
      <c r="I95" s="12"/>
      <c r="J95" s="12"/>
      <c r="K95" s="6"/>
      <c r="M95" s="6"/>
      <c r="N95" s="6"/>
      <c r="O95" s="6"/>
      <c r="P95" s="6"/>
      <c r="Q95" s="6"/>
    </row>
    <row r="96" customHeight="1" spans="2:17">
      <c r="B96" s="6"/>
      <c r="C96" s="12"/>
      <c r="D96" s="12"/>
      <c r="E96" s="12"/>
      <c r="F96" s="12"/>
      <c r="G96" s="12"/>
      <c r="H96" s="12"/>
      <c r="I96" s="12"/>
      <c r="J96" s="12"/>
      <c r="K96" s="6"/>
      <c r="M96" s="6"/>
      <c r="N96" s="6"/>
      <c r="O96" s="6"/>
      <c r="P96" s="6"/>
      <c r="Q96" s="6"/>
    </row>
    <row r="97" customHeight="1" spans="2:17">
      <c r="B97" s="6"/>
      <c r="C97" s="12"/>
      <c r="D97" s="12"/>
      <c r="E97" s="12"/>
      <c r="F97" s="12"/>
      <c r="G97" s="12"/>
      <c r="H97" s="12"/>
      <c r="I97" s="12"/>
      <c r="J97" s="12"/>
      <c r="K97" s="6"/>
      <c r="M97" s="6"/>
      <c r="N97" s="6"/>
      <c r="O97" s="6"/>
      <c r="P97" s="6"/>
      <c r="Q97" s="6"/>
    </row>
    <row r="98" customHeight="1" spans="2:17">
      <c r="B98" s="6"/>
      <c r="C98" s="12"/>
      <c r="D98" s="12"/>
      <c r="E98" s="12"/>
      <c r="F98" s="12"/>
      <c r="G98" s="12"/>
      <c r="H98" s="12"/>
      <c r="I98" s="12"/>
      <c r="J98" s="12"/>
      <c r="K98" s="6"/>
      <c r="M98" s="6"/>
      <c r="N98" s="6"/>
      <c r="O98" s="6"/>
      <c r="P98" s="6"/>
      <c r="Q98" s="6"/>
    </row>
    <row r="99" customHeight="1" spans="2:17">
      <c r="B99" s="6"/>
      <c r="C99" s="12"/>
      <c r="D99" s="12"/>
      <c r="E99" s="12"/>
      <c r="F99" s="12"/>
      <c r="G99" s="12"/>
      <c r="H99" s="12"/>
      <c r="I99" s="12"/>
      <c r="J99" s="12"/>
      <c r="K99" s="6"/>
      <c r="M99" s="6"/>
      <c r="N99" s="6"/>
      <c r="O99" s="6"/>
      <c r="P99" s="6"/>
      <c r="Q99" s="6"/>
    </row>
    <row r="100" customHeight="1" spans="2:17">
      <c r="B100" s="6"/>
      <c r="C100" s="12"/>
      <c r="D100" s="12"/>
      <c r="E100" s="12"/>
      <c r="F100" s="12"/>
      <c r="G100" s="12"/>
      <c r="H100" s="12"/>
      <c r="I100" s="12"/>
      <c r="J100" s="12"/>
      <c r="K100" s="6"/>
      <c r="M100" s="6"/>
      <c r="N100" s="6"/>
      <c r="O100" s="6"/>
      <c r="P100" s="6"/>
      <c r="Q100" s="6"/>
    </row>
    <row r="101" customHeight="1" spans="2:17">
      <c r="B101" s="6"/>
      <c r="C101" s="12"/>
      <c r="D101" s="12"/>
      <c r="E101" s="12"/>
      <c r="F101" s="12"/>
      <c r="G101" s="12"/>
      <c r="H101" s="12"/>
      <c r="I101" s="12"/>
      <c r="J101" s="12"/>
      <c r="K101" s="6"/>
      <c r="M101" s="6"/>
      <c r="N101" s="6"/>
      <c r="O101" s="6"/>
      <c r="P101" s="6"/>
      <c r="Q101" s="6"/>
    </row>
    <row r="102" customHeight="1" spans="2:17">
      <c r="B102" s="6"/>
      <c r="C102" s="12"/>
      <c r="D102" s="12"/>
      <c r="E102" s="12"/>
      <c r="F102" s="12"/>
      <c r="G102" s="12"/>
      <c r="H102" s="12"/>
      <c r="I102" s="12"/>
      <c r="J102" s="12"/>
      <c r="K102" s="6"/>
      <c r="M102" s="6"/>
      <c r="N102" s="6"/>
      <c r="O102" s="6"/>
      <c r="P102" s="6"/>
      <c r="Q102" s="6"/>
    </row>
    <row r="103" customHeight="1" spans="2:17">
      <c r="B103" s="6"/>
      <c r="C103" s="12"/>
      <c r="D103" s="12"/>
      <c r="E103" s="12"/>
      <c r="F103" s="12"/>
      <c r="G103" s="12"/>
      <c r="H103" s="12"/>
      <c r="I103" s="12"/>
      <c r="J103" s="12"/>
      <c r="K103" s="6"/>
      <c r="M103" s="6"/>
      <c r="N103" s="6"/>
      <c r="O103" s="6"/>
      <c r="P103" s="6"/>
      <c r="Q103" s="6"/>
    </row>
    <row r="104" customHeight="1" spans="2:17">
      <c r="B104" s="6"/>
      <c r="C104" s="12"/>
      <c r="D104" s="12"/>
      <c r="E104" s="12"/>
      <c r="F104" s="12"/>
      <c r="G104" s="12"/>
      <c r="H104" s="12"/>
      <c r="I104" s="12"/>
      <c r="J104" s="12"/>
      <c r="K104" s="6"/>
      <c r="M104" s="6"/>
      <c r="N104" s="6"/>
      <c r="O104" s="6"/>
      <c r="P104" s="6"/>
      <c r="Q104" s="6"/>
    </row>
    <row r="105" customHeight="1" spans="2:17">
      <c r="B105" s="6"/>
      <c r="C105" s="12"/>
      <c r="D105" s="12"/>
      <c r="E105" s="12"/>
      <c r="F105" s="12"/>
      <c r="G105" s="12"/>
      <c r="H105" s="12"/>
      <c r="I105" s="12"/>
      <c r="J105" s="12"/>
      <c r="K105" s="6"/>
      <c r="M105" s="6"/>
      <c r="N105" s="6"/>
      <c r="O105" s="6"/>
      <c r="P105" s="6"/>
      <c r="Q105" s="6"/>
    </row>
    <row r="106" customHeight="1" spans="2:17">
      <c r="B106" s="6"/>
      <c r="C106" s="12"/>
      <c r="D106" s="12"/>
      <c r="E106" s="12"/>
      <c r="F106" s="12"/>
      <c r="G106" s="12"/>
      <c r="H106" s="12"/>
      <c r="I106" s="12"/>
      <c r="J106" s="12"/>
      <c r="K106" s="6"/>
      <c r="M106" s="6"/>
      <c r="N106" s="6"/>
      <c r="O106" s="6"/>
      <c r="P106" s="6"/>
      <c r="Q106" s="6"/>
    </row>
    <row r="107" customHeight="1" spans="2:17">
      <c r="B107" s="6"/>
      <c r="C107" s="12"/>
      <c r="D107" s="12"/>
      <c r="E107" s="12"/>
      <c r="F107" s="12"/>
      <c r="G107" s="12"/>
      <c r="H107" s="12"/>
      <c r="I107" s="12"/>
      <c r="J107" s="12"/>
      <c r="K107" s="6"/>
      <c r="M107" s="6"/>
      <c r="N107" s="6"/>
      <c r="O107" s="6"/>
      <c r="P107" s="6"/>
      <c r="Q107" s="6"/>
    </row>
    <row r="108" customHeight="1" spans="2:17">
      <c r="B108" s="6"/>
      <c r="C108" s="12"/>
      <c r="D108" s="12"/>
      <c r="E108" s="12"/>
      <c r="F108" s="12"/>
      <c r="G108" s="12"/>
      <c r="H108" s="12"/>
      <c r="I108" s="12"/>
      <c r="J108" s="12"/>
      <c r="K108" s="6"/>
      <c r="M108" s="6"/>
      <c r="N108" s="6"/>
      <c r="O108" s="6"/>
      <c r="P108" s="6"/>
      <c r="Q108" s="6"/>
    </row>
    <row r="109" customHeight="1" spans="2:17">
      <c r="B109" s="6"/>
      <c r="C109" s="12"/>
      <c r="D109" s="12"/>
      <c r="E109" s="12"/>
      <c r="F109" s="12"/>
      <c r="G109" s="12"/>
      <c r="H109" s="12"/>
      <c r="I109" s="12"/>
      <c r="J109" s="12"/>
      <c r="K109" s="6"/>
      <c r="M109" s="6"/>
      <c r="N109" s="6"/>
      <c r="O109" s="6"/>
      <c r="P109" s="6"/>
      <c r="Q109" s="6"/>
    </row>
    <row r="110" customHeight="1" spans="2:17">
      <c r="B110" s="6"/>
      <c r="C110" s="12"/>
      <c r="D110" s="12"/>
      <c r="E110" s="12"/>
      <c r="F110" s="12"/>
      <c r="G110" s="12"/>
      <c r="H110" s="12"/>
      <c r="I110" s="12"/>
      <c r="J110" s="12"/>
      <c r="K110" s="6"/>
      <c r="M110" s="6"/>
      <c r="N110" s="6"/>
      <c r="O110" s="6"/>
      <c r="P110" s="6"/>
      <c r="Q110" s="6"/>
    </row>
    <row r="111" customHeight="1" spans="2:17">
      <c r="B111" s="6"/>
      <c r="C111" s="12"/>
      <c r="D111" s="12"/>
      <c r="E111" s="12"/>
      <c r="F111" s="12"/>
      <c r="G111" s="12"/>
      <c r="H111" s="12"/>
      <c r="I111" s="12"/>
      <c r="J111" s="12"/>
      <c r="K111" s="6"/>
      <c r="M111" s="6"/>
      <c r="N111" s="6"/>
      <c r="O111" s="6"/>
      <c r="P111" s="6"/>
      <c r="Q111" s="6"/>
    </row>
    <row r="112" customHeight="1" spans="2:17">
      <c r="B112" s="6"/>
      <c r="C112" s="12"/>
      <c r="D112" s="12"/>
      <c r="E112" s="12"/>
      <c r="F112" s="12"/>
      <c r="G112" s="12"/>
      <c r="H112" s="12"/>
      <c r="I112" s="12"/>
      <c r="J112" s="12"/>
      <c r="K112" s="6"/>
      <c r="M112" s="6"/>
      <c r="N112" s="6"/>
      <c r="O112" s="6"/>
      <c r="P112" s="6"/>
      <c r="Q112" s="6"/>
    </row>
    <row r="113" customHeight="1" spans="2:17">
      <c r="B113" s="6"/>
      <c r="C113" s="12"/>
      <c r="D113" s="12"/>
      <c r="E113" s="12"/>
      <c r="F113" s="12"/>
      <c r="G113" s="12"/>
      <c r="H113" s="12"/>
      <c r="I113" s="12"/>
      <c r="J113" s="12"/>
      <c r="K113" s="6"/>
      <c r="M113" s="6"/>
      <c r="N113" s="6"/>
      <c r="O113" s="6"/>
      <c r="P113" s="6"/>
      <c r="Q113" s="6"/>
    </row>
    <row r="114" customHeight="1" spans="2:17">
      <c r="B114" s="6"/>
      <c r="C114" s="12"/>
      <c r="D114" s="12"/>
      <c r="E114" s="12"/>
      <c r="F114" s="12"/>
      <c r="G114" s="12"/>
      <c r="H114" s="12"/>
      <c r="I114" s="12"/>
      <c r="J114" s="12"/>
      <c r="K114" s="6"/>
      <c r="M114" s="6"/>
      <c r="N114" s="6"/>
      <c r="O114" s="6"/>
      <c r="P114" s="6"/>
      <c r="Q114" s="6"/>
    </row>
    <row r="115" customHeight="1" spans="2:17">
      <c r="B115" s="6"/>
      <c r="C115" s="12"/>
      <c r="D115" s="12"/>
      <c r="E115" s="12"/>
      <c r="F115" s="12"/>
      <c r="G115" s="12"/>
      <c r="H115" s="12"/>
      <c r="I115" s="12"/>
      <c r="J115" s="12"/>
      <c r="K115" s="6"/>
      <c r="M115" s="6"/>
      <c r="N115" s="6"/>
      <c r="O115" s="6"/>
      <c r="P115" s="6"/>
      <c r="Q115" s="6"/>
    </row>
    <row r="116" customHeight="1" spans="2:17">
      <c r="B116" s="6"/>
      <c r="C116" s="12"/>
      <c r="D116" s="12"/>
      <c r="E116" s="12"/>
      <c r="F116" s="12"/>
      <c r="G116" s="12"/>
      <c r="H116" s="12"/>
      <c r="I116" s="12"/>
      <c r="J116" s="12"/>
      <c r="K116" s="6"/>
      <c r="M116" s="6"/>
      <c r="N116" s="6"/>
      <c r="O116" s="6"/>
      <c r="P116" s="6"/>
      <c r="Q116" s="6"/>
    </row>
    <row r="117" customHeight="1" spans="2:17">
      <c r="B117" s="6"/>
      <c r="C117" s="12"/>
      <c r="D117" s="12"/>
      <c r="E117" s="12"/>
      <c r="F117" s="12"/>
      <c r="G117" s="12"/>
      <c r="H117" s="12"/>
      <c r="I117" s="12"/>
      <c r="J117" s="12"/>
      <c r="K117" s="6"/>
      <c r="M117" s="6"/>
      <c r="N117" s="6"/>
      <c r="O117" s="6"/>
      <c r="P117" s="6"/>
      <c r="Q117" s="6"/>
    </row>
    <row r="118" customHeight="1" spans="2:17">
      <c r="B118" s="6"/>
      <c r="C118" s="12"/>
      <c r="D118" s="12"/>
      <c r="E118" s="12"/>
      <c r="F118" s="12"/>
      <c r="G118" s="12"/>
      <c r="H118" s="12"/>
      <c r="I118" s="12"/>
      <c r="J118" s="12"/>
      <c r="K118" s="6"/>
      <c r="M118" s="6"/>
      <c r="N118" s="6"/>
      <c r="O118" s="6"/>
      <c r="P118" s="6"/>
      <c r="Q118" s="6"/>
    </row>
    <row r="119" customHeight="1" spans="2:17">
      <c r="B119" s="6"/>
      <c r="C119" s="12"/>
      <c r="D119" s="12"/>
      <c r="E119" s="12"/>
      <c r="F119" s="12"/>
      <c r="G119" s="12"/>
      <c r="H119" s="12"/>
      <c r="I119" s="12"/>
      <c r="J119" s="12"/>
      <c r="K119" s="6"/>
      <c r="M119" s="6"/>
      <c r="N119" s="6"/>
      <c r="O119" s="6"/>
      <c r="P119" s="6"/>
      <c r="Q119" s="6"/>
    </row>
    <row r="120" customHeight="1" spans="2:17">
      <c r="B120" s="6"/>
      <c r="C120" s="12"/>
      <c r="D120" s="12"/>
      <c r="E120" s="12"/>
      <c r="F120" s="12"/>
      <c r="G120" s="12"/>
      <c r="H120" s="12"/>
      <c r="I120" s="12"/>
      <c r="J120" s="12"/>
      <c r="K120" s="6"/>
      <c r="M120" s="6"/>
      <c r="N120" s="6"/>
      <c r="O120" s="6"/>
      <c r="P120" s="6"/>
      <c r="Q120" s="6"/>
    </row>
    <row r="121" customHeight="1" spans="2:17">
      <c r="B121" s="6"/>
      <c r="C121" s="12"/>
      <c r="D121" s="12"/>
      <c r="E121" s="12"/>
      <c r="F121" s="12"/>
      <c r="G121" s="12"/>
      <c r="H121" s="12"/>
      <c r="I121" s="12"/>
      <c r="J121" s="12"/>
      <c r="K121" s="6"/>
      <c r="M121" s="6"/>
      <c r="N121" s="6"/>
      <c r="O121" s="6"/>
      <c r="P121" s="6"/>
      <c r="Q121" s="6"/>
    </row>
    <row r="122" customHeight="1" spans="2:17">
      <c r="B122" s="6"/>
      <c r="C122" s="12"/>
      <c r="D122" s="12"/>
      <c r="E122" s="12"/>
      <c r="F122" s="12"/>
      <c r="G122" s="12"/>
      <c r="H122" s="12"/>
      <c r="I122" s="12"/>
      <c r="J122" s="12"/>
      <c r="K122" s="6"/>
      <c r="M122" s="6"/>
      <c r="N122" s="6"/>
      <c r="O122" s="6"/>
      <c r="P122" s="6"/>
      <c r="Q122" s="6"/>
    </row>
    <row r="123" customHeight="1" spans="2:17">
      <c r="B123" s="6"/>
      <c r="C123" s="12"/>
      <c r="D123" s="12"/>
      <c r="E123" s="12"/>
      <c r="F123" s="12"/>
      <c r="G123" s="12"/>
      <c r="H123" s="12"/>
      <c r="I123" s="12"/>
      <c r="J123" s="12"/>
      <c r="K123" s="6"/>
      <c r="M123" s="6"/>
      <c r="N123" s="6"/>
      <c r="O123" s="6"/>
      <c r="P123" s="6"/>
      <c r="Q123" s="6"/>
    </row>
    <row r="124" customHeight="1" spans="2:17">
      <c r="B124" s="6"/>
      <c r="C124" s="12"/>
      <c r="D124" s="12"/>
      <c r="E124" s="12"/>
      <c r="F124" s="12"/>
      <c r="G124" s="12"/>
      <c r="H124" s="12"/>
      <c r="I124" s="12"/>
      <c r="J124" s="12"/>
      <c r="K124" s="6"/>
      <c r="M124" s="6"/>
      <c r="N124" s="6"/>
      <c r="O124" s="6"/>
      <c r="P124" s="6"/>
      <c r="Q124" s="6"/>
    </row>
    <row r="125" customHeight="1" spans="2:17">
      <c r="B125" s="6"/>
      <c r="C125" s="12"/>
      <c r="D125" s="12"/>
      <c r="E125" s="12"/>
      <c r="F125" s="12"/>
      <c r="G125" s="12"/>
      <c r="H125" s="12"/>
      <c r="I125" s="12"/>
      <c r="J125" s="12"/>
      <c r="K125" s="6"/>
      <c r="M125" s="6"/>
      <c r="N125" s="6"/>
      <c r="O125" s="6"/>
      <c r="P125" s="6"/>
      <c r="Q125" s="6"/>
    </row>
    <row r="126" customHeight="1" spans="2:17">
      <c r="B126" s="6"/>
      <c r="C126" s="12"/>
      <c r="D126" s="12"/>
      <c r="E126" s="12"/>
      <c r="F126" s="12"/>
      <c r="G126" s="12"/>
      <c r="H126" s="12"/>
      <c r="I126" s="12"/>
      <c r="J126" s="12"/>
      <c r="K126" s="6"/>
      <c r="M126" s="6"/>
      <c r="N126" s="6"/>
      <c r="O126" s="6"/>
      <c r="P126" s="6"/>
      <c r="Q126" s="6"/>
    </row>
    <row r="127" customHeight="1" spans="2:17">
      <c r="B127" s="6"/>
      <c r="C127" s="12"/>
      <c r="D127" s="12"/>
      <c r="E127" s="12"/>
      <c r="F127" s="12"/>
      <c r="G127" s="12"/>
      <c r="H127" s="12"/>
      <c r="I127" s="12"/>
      <c r="J127" s="12"/>
      <c r="K127" s="6"/>
      <c r="M127" s="6"/>
      <c r="N127" s="6"/>
      <c r="O127" s="6"/>
      <c r="P127" s="6"/>
      <c r="Q127" s="6"/>
    </row>
    <row r="128" customHeight="1" spans="2:17">
      <c r="B128" s="6"/>
      <c r="C128" s="12"/>
      <c r="D128" s="12"/>
      <c r="E128" s="12"/>
      <c r="F128" s="12"/>
      <c r="G128" s="12"/>
      <c r="H128" s="12"/>
      <c r="I128" s="12"/>
      <c r="J128" s="12"/>
      <c r="K128" s="6"/>
      <c r="M128" s="6"/>
      <c r="N128" s="6"/>
      <c r="O128" s="6"/>
      <c r="P128" s="6"/>
      <c r="Q128" s="6"/>
    </row>
    <row r="129" customHeight="1" spans="2:17">
      <c r="B129" s="6"/>
      <c r="C129" s="12"/>
      <c r="D129" s="12"/>
      <c r="E129" s="12"/>
      <c r="F129" s="12"/>
      <c r="G129" s="12"/>
      <c r="H129" s="12"/>
      <c r="I129" s="12"/>
      <c r="J129" s="12"/>
      <c r="K129" s="6"/>
      <c r="M129" s="6"/>
      <c r="N129" s="6"/>
      <c r="O129" s="6"/>
      <c r="P129" s="6"/>
      <c r="Q129" s="6"/>
    </row>
    <row r="130" customHeight="1" spans="2:17">
      <c r="B130" s="6"/>
      <c r="C130" s="12"/>
      <c r="D130" s="12"/>
      <c r="E130" s="12"/>
      <c r="F130" s="12"/>
      <c r="G130" s="12"/>
      <c r="H130" s="12"/>
      <c r="I130" s="12"/>
      <c r="J130" s="12"/>
      <c r="K130" s="6"/>
      <c r="M130" s="6"/>
      <c r="N130" s="6"/>
      <c r="O130" s="6"/>
      <c r="P130" s="6"/>
      <c r="Q130" s="6"/>
    </row>
    <row r="131" customHeight="1" spans="2:17">
      <c r="B131" s="6"/>
      <c r="C131" s="12"/>
      <c r="D131" s="12"/>
      <c r="E131" s="12"/>
      <c r="F131" s="12"/>
      <c r="G131" s="12"/>
      <c r="H131" s="12"/>
      <c r="I131" s="12"/>
      <c r="J131" s="12"/>
      <c r="K131" s="6"/>
      <c r="M131" s="6"/>
      <c r="N131" s="6"/>
      <c r="O131" s="6"/>
      <c r="P131" s="6"/>
      <c r="Q131" s="6"/>
    </row>
    <row r="132" customHeight="1" spans="2:17">
      <c r="B132" s="6"/>
      <c r="C132" s="12"/>
      <c r="D132" s="12"/>
      <c r="E132" s="12"/>
      <c r="F132" s="12"/>
      <c r="G132" s="12"/>
      <c r="H132" s="12"/>
      <c r="I132" s="12"/>
      <c r="J132" s="12"/>
      <c r="K132" s="6"/>
      <c r="M132" s="6"/>
      <c r="N132" s="6"/>
      <c r="O132" s="6"/>
      <c r="P132" s="6"/>
      <c r="Q132" s="6"/>
    </row>
    <row r="133" customHeight="1" spans="2:17">
      <c r="B133" s="6"/>
      <c r="C133" s="12"/>
      <c r="D133" s="12"/>
      <c r="E133" s="12"/>
      <c r="F133" s="12"/>
      <c r="G133" s="12"/>
      <c r="H133" s="12"/>
      <c r="I133" s="12"/>
      <c r="J133" s="12"/>
      <c r="K133" s="6"/>
      <c r="M133" s="6"/>
      <c r="N133" s="6"/>
      <c r="O133" s="6"/>
      <c r="P133" s="6"/>
      <c r="Q133" s="6"/>
    </row>
    <row r="134" customHeight="1" spans="2:17">
      <c r="B134" s="6"/>
      <c r="C134" s="12"/>
      <c r="D134" s="12"/>
      <c r="E134" s="12"/>
      <c r="F134" s="12"/>
      <c r="G134" s="12"/>
      <c r="H134" s="12"/>
      <c r="I134" s="12"/>
      <c r="J134" s="12"/>
      <c r="K134" s="6"/>
      <c r="M134" s="6"/>
      <c r="N134" s="6"/>
      <c r="O134" s="6"/>
      <c r="P134" s="6"/>
      <c r="Q134" s="6"/>
    </row>
    <row r="135" customHeight="1" spans="2:17">
      <c r="B135" s="6"/>
      <c r="C135" s="12"/>
      <c r="D135" s="12"/>
      <c r="E135" s="12"/>
      <c r="F135" s="12"/>
      <c r="G135" s="12"/>
      <c r="H135" s="12"/>
      <c r="I135" s="12"/>
      <c r="J135" s="12"/>
      <c r="K135" s="6"/>
      <c r="M135" s="6"/>
      <c r="N135" s="6"/>
      <c r="O135" s="6"/>
      <c r="P135" s="6"/>
      <c r="Q135" s="6"/>
    </row>
    <row r="136" customHeight="1" spans="2:17">
      <c r="B136" s="6"/>
      <c r="C136" s="12"/>
      <c r="D136" s="12"/>
      <c r="E136" s="12"/>
      <c r="F136" s="12"/>
      <c r="G136" s="12"/>
      <c r="H136" s="12"/>
      <c r="I136" s="12"/>
      <c r="J136" s="12"/>
      <c r="K136" s="6"/>
      <c r="M136" s="6"/>
      <c r="N136" s="6"/>
      <c r="O136" s="6"/>
      <c r="P136" s="6"/>
      <c r="Q136" s="6"/>
    </row>
    <row r="137" customHeight="1" spans="2:17">
      <c r="B137" s="6"/>
      <c r="C137" s="12"/>
      <c r="D137" s="12"/>
      <c r="E137" s="12"/>
      <c r="F137" s="12"/>
      <c r="G137" s="12"/>
      <c r="H137" s="12"/>
      <c r="I137" s="12"/>
      <c r="J137" s="12"/>
      <c r="K137" s="6"/>
      <c r="M137" s="6"/>
      <c r="N137" s="6"/>
      <c r="O137" s="6"/>
      <c r="P137" s="6"/>
      <c r="Q137" s="6"/>
    </row>
    <row r="138" customHeight="1" spans="2:17">
      <c r="B138" s="6"/>
      <c r="C138" s="12"/>
      <c r="D138" s="12"/>
      <c r="E138" s="12"/>
      <c r="F138" s="12"/>
      <c r="G138" s="12"/>
      <c r="H138" s="12"/>
      <c r="I138" s="12"/>
      <c r="J138" s="12"/>
      <c r="K138" s="6"/>
      <c r="M138" s="6"/>
      <c r="N138" s="6"/>
      <c r="O138" s="6"/>
      <c r="P138" s="6"/>
      <c r="Q138" s="6"/>
    </row>
    <row r="139" customHeight="1" spans="2:17">
      <c r="B139" s="6"/>
      <c r="C139" s="12"/>
      <c r="D139" s="12"/>
      <c r="E139" s="12"/>
      <c r="F139" s="12"/>
      <c r="G139" s="12"/>
      <c r="H139" s="12"/>
      <c r="I139" s="12"/>
      <c r="J139" s="12"/>
      <c r="K139" s="6"/>
      <c r="M139" s="6"/>
      <c r="N139" s="6"/>
      <c r="O139" s="6"/>
      <c r="P139" s="6"/>
      <c r="Q139" s="6"/>
    </row>
    <row r="140" customHeight="1" spans="2:17">
      <c r="B140" s="6"/>
      <c r="C140" s="12"/>
      <c r="D140" s="12"/>
      <c r="E140" s="12"/>
      <c r="F140" s="12"/>
      <c r="G140" s="12"/>
      <c r="H140" s="12"/>
      <c r="I140" s="12"/>
      <c r="J140" s="12"/>
      <c r="K140" s="6"/>
      <c r="M140" s="6"/>
      <c r="N140" s="6"/>
      <c r="O140" s="6"/>
      <c r="P140" s="6"/>
      <c r="Q140" s="6"/>
    </row>
    <row r="141" customHeight="1" spans="2:17">
      <c r="B141" s="6"/>
      <c r="C141" s="12"/>
      <c r="D141" s="12"/>
      <c r="E141" s="12"/>
      <c r="F141" s="12"/>
      <c r="G141" s="12"/>
      <c r="H141" s="12"/>
      <c r="I141" s="12"/>
      <c r="J141" s="12"/>
      <c r="K141" s="6"/>
      <c r="M141" s="6"/>
      <c r="N141" s="6"/>
      <c r="O141" s="6"/>
      <c r="P141" s="6"/>
      <c r="Q141" s="6"/>
    </row>
    <row r="142" customHeight="1" spans="2:17">
      <c r="B142" s="6"/>
      <c r="C142" s="12"/>
      <c r="D142" s="12"/>
      <c r="E142" s="12"/>
      <c r="F142" s="12"/>
      <c r="G142" s="12"/>
      <c r="H142" s="12"/>
      <c r="I142" s="12"/>
      <c r="J142" s="12"/>
      <c r="K142" s="6"/>
      <c r="M142" s="6"/>
      <c r="N142" s="6"/>
      <c r="O142" s="6"/>
      <c r="P142" s="6"/>
      <c r="Q142" s="6"/>
    </row>
    <row r="143" customHeight="1" spans="2:17">
      <c r="B143" s="6"/>
      <c r="C143" s="12"/>
      <c r="D143" s="12"/>
      <c r="E143" s="12"/>
      <c r="F143" s="12"/>
      <c r="G143" s="12"/>
      <c r="H143" s="12"/>
      <c r="I143" s="12"/>
      <c r="J143" s="12"/>
      <c r="K143" s="6"/>
      <c r="M143" s="6"/>
      <c r="N143" s="6"/>
      <c r="O143" s="6"/>
      <c r="P143" s="6"/>
      <c r="Q143" s="6"/>
    </row>
    <row r="144" customHeight="1" spans="2:17">
      <c r="B144" s="6"/>
      <c r="C144" s="12"/>
      <c r="D144" s="12"/>
      <c r="E144" s="12"/>
      <c r="F144" s="12"/>
      <c r="G144" s="12"/>
      <c r="H144" s="12"/>
      <c r="I144" s="12"/>
      <c r="J144" s="12"/>
      <c r="K144" s="6"/>
      <c r="M144" s="6"/>
      <c r="N144" s="6"/>
      <c r="O144" s="6"/>
      <c r="P144" s="6"/>
      <c r="Q144" s="6"/>
    </row>
    <row r="145" customHeight="1" spans="2:17">
      <c r="B145" s="6"/>
      <c r="C145" s="12"/>
      <c r="D145" s="12"/>
      <c r="E145" s="12"/>
      <c r="F145" s="12"/>
      <c r="G145" s="12"/>
      <c r="H145" s="12"/>
      <c r="I145" s="12"/>
      <c r="J145" s="12"/>
      <c r="K145" s="6"/>
      <c r="M145" s="6"/>
      <c r="N145" s="6"/>
      <c r="O145" s="6"/>
      <c r="P145" s="6"/>
      <c r="Q145" s="6"/>
    </row>
    <row r="146" customHeight="1" spans="2:17">
      <c r="B146" s="6"/>
      <c r="C146" s="12"/>
      <c r="D146" s="12"/>
      <c r="E146" s="12"/>
      <c r="F146" s="12"/>
      <c r="G146" s="12"/>
      <c r="H146" s="12"/>
      <c r="I146" s="12"/>
      <c r="J146" s="12"/>
      <c r="K146" s="6"/>
      <c r="M146" s="6"/>
      <c r="N146" s="6"/>
      <c r="O146" s="6"/>
      <c r="P146" s="6"/>
      <c r="Q146" s="6"/>
    </row>
    <row r="147" customHeight="1" spans="2:17">
      <c r="B147" s="6"/>
      <c r="C147" s="12"/>
      <c r="D147" s="12"/>
      <c r="E147" s="12"/>
      <c r="F147" s="12"/>
      <c r="G147" s="12"/>
      <c r="H147" s="12"/>
      <c r="I147" s="12"/>
      <c r="J147" s="12"/>
      <c r="K147" s="6"/>
      <c r="M147" s="6"/>
      <c r="N147" s="6"/>
      <c r="O147" s="6"/>
      <c r="P147" s="6"/>
      <c r="Q147" s="6"/>
    </row>
    <row r="148" customHeight="1" spans="2:17">
      <c r="B148" s="6"/>
      <c r="C148" s="12"/>
      <c r="D148" s="12"/>
      <c r="E148" s="12"/>
      <c r="F148" s="12"/>
      <c r="G148" s="12"/>
      <c r="H148" s="12"/>
      <c r="I148" s="12"/>
      <c r="J148" s="12"/>
      <c r="K148" s="6"/>
      <c r="M148" s="6"/>
      <c r="N148" s="6"/>
      <c r="O148" s="6"/>
      <c r="P148" s="6"/>
      <c r="Q148" s="6"/>
    </row>
    <row r="149" customHeight="1" spans="2:17">
      <c r="B149" s="6"/>
      <c r="C149" s="12"/>
      <c r="D149" s="12"/>
      <c r="E149" s="12"/>
      <c r="F149" s="12"/>
      <c r="G149" s="12"/>
      <c r="H149" s="12"/>
      <c r="I149" s="12"/>
      <c r="J149" s="12"/>
      <c r="K149" s="6"/>
      <c r="M149" s="6"/>
      <c r="N149" s="6"/>
      <c r="O149" s="6"/>
      <c r="P149" s="6"/>
      <c r="Q149" s="6"/>
    </row>
    <row r="150" customHeight="1" spans="2:17">
      <c r="B150" s="6"/>
      <c r="C150" s="12"/>
      <c r="D150" s="12"/>
      <c r="E150" s="12"/>
      <c r="F150" s="12"/>
      <c r="G150" s="12"/>
      <c r="H150" s="12"/>
      <c r="I150" s="12"/>
      <c r="J150" s="12"/>
      <c r="K150" s="6"/>
      <c r="M150" s="6"/>
      <c r="N150" s="6"/>
      <c r="O150" s="6"/>
      <c r="P150" s="6"/>
      <c r="Q150" s="6"/>
    </row>
    <row r="151" customHeight="1" spans="2:17">
      <c r="B151" s="6"/>
      <c r="C151" s="12"/>
      <c r="D151" s="12"/>
      <c r="E151" s="12"/>
      <c r="F151" s="12"/>
      <c r="G151" s="12"/>
      <c r="H151" s="12"/>
      <c r="I151" s="12"/>
      <c r="J151" s="12"/>
      <c r="K151" s="6"/>
      <c r="M151" s="6"/>
      <c r="N151" s="6"/>
      <c r="O151" s="6"/>
      <c r="P151" s="6"/>
      <c r="Q151" s="6"/>
    </row>
    <row r="152" customHeight="1" spans="2:17">
      <c r="B152" s="6"/>
      <c r="C152" s="12"/>
      <c r="D152" s="12"/>
      <c r="E152" s="12"/>
      <c r="F152" s="12"/>
      <c r="G152" s="12"/>
      <c r="H152" s="12"/>
      <c r="I152" s="12"/>
      <c r="J152" s="12"/>
      <c r="K152" s="6"/>
      <c r="M152" s="6"/>
      <c r="N152" s="6"/>
      <c r="O152" s="6"/>
      <c r="P152" s="6"/>
      <c r="Q152" s="6"/>
    </row>
    <row r="153" customHeight="1" spans="2:17">
      <c r="B153" s="6"/>
      <c r="C153" s="12"/>
      <c r="D153" s="12"/>
      <c r="E153" s="12"/>
      <c r="F153" s="12"/>
      <c r="G153" s="12"/>
      <c r="H153" s="12"/>
      <c r="I153" s="12"/>
      <c r="J153" s="12"/>
      <c r="K153" s="6"/>
      <c r="M153" s="6"/>
      <c r="N153" s="6"/>
      <c r="O153" s="6"/>
      <c r="P153" s="6"/>
      <c r="Q153" s="6"/>
    </row>
    <row r="154" customHeight="1" spans="2:17">
      <c r="B154" s="6"/>
      <c r="C154" s="12"/>
      <c r="D154" s="12"/>
      <c r="E154" s="12"/>
      <c r="F154" s="12"/>
      <c r="G154" s="12"/>
      <c r="H154" s="12"/>
      <c r="I154" s="12"/>
      <c r="J154" s="12"/>
      <c r="K154" s="6"/>
      <c r="M154" s="6"/>
      <c r="N154" s="6"/>
      <c r="O154" s="6"/>
      <c r="P154" s="6"/>
      <c r="Q154" s="6"/>
    </row>
    <row r="155" customHeight="1" spans="2:17">
      <c r="B155" s="6"/>
      <c r="C155" s="12"/>
      <c r="D155" s="12"/>
      <c r="E155" s="12"/>
      <c r="F155" s="12"/>
      <c r="G155" s="12"/>
      <c r="H155" s="12"/>
      <c r="I155" s="12"/>
      <c r="J155" s="12"/>
      <c r="K155" s="6"/>
      <c r="M155" s="6"/>
      <c r="N155" s="6"/>
      <c r="O155" s="6"/>
      <c r="P155" s="6"/>
      <c r="Q155" s="6"/>
    </row>
    <row r="156" customHeight="1" spans="2:17">
      <c r="B156" s="6"/>
      <c r="C156" s="12"/>
      <c r="D156" s="12"/>
      <c r="E156" s="12"/>
      <c r="F156" s="12"/>
      <c r="G156" s="12"/>
      <c r="H156" s="12"/>
      <c r="I156" s="12"/>
      <c r="J156" s="12"/>
      <c r="K156" s="6"/>
      <c r="M156" s="6"/>
      <c r="N156" s="6"/>
      <c r="O156" s="6"/>
      <c r="P156" s="6"/>
      <c r="Q156" s="6"/>
    </row>
    <row r="157" customHeight="1" spans="2:17">
      <c r="B157" s="6"/>
      <c r="C157" s="12"/>
      <c r="D157" s="12"/>
      <c r="E157" s="12"/>
      <c r="F157" s="12"/>
      <c r="G157" s="12"/>
      <c r="H157" s="12"/>
      <c r="I157" s="12"/>
      <c r="J157" s="12"/>
      <c r="K157" s="6"/>
      <c r="M157" s="6"/>
      <c r="N157" s="6"/>
      <c r="O157" s="6"/>
      <c r="P157" s="6"/>
      <c r="Q157" s="6"/>
    </row>
    <row r="158" customHeight="1" spans="2:17">
      <c r="B158" s="6"/>
      <c r="C158" s="12"/>
      <c r="D158" s="12"/>
      <c r="E158" s="12"/>
      <c r="F158" s="12"/>
      <c r="G158" s="12"/>
      <c r="H158" s="12"/>
      <c r="I158" s="12"/>
      <c r="J158" s="12"/>
      <c r="K158" s="6"/>
      <c r="M158" s="6"/>
      <c r="N158" s="6"/>
      <c r="O158" s="6"/>
      <c r="P158" s="6"/>
      <c r="Q158" s="6"/>
    </row>
    <row r="159" customHeight="1" spans="2:17">
      <c r="B159" s="6"/>
      <c r="C159" s="12"/>
      <c r="D159" s="12"/>
      <c r="E159" s="12"/>
      <c r="F159" s="12"/>
      <c r="G159" s="12"/>
      <c r="H159" s="12"/>
      <c r="I159" s="12"/>
      <c r="J159" s="12"/>
      <c r="K159" s="6"/>
      <c r="M159" s="6"/>
      <c r="N159" s="6"/>
      <c r="O159" s="6"/>
      <c r="P159" s="6"/>
      <c r="Q159" s="6"/>
    </row>
    <row r="160" customHeight="1" spans="2:17">
      <c r="B160" s="6"/>
      <c r="C160" s="12"/>
      <c r="D160" s="12"/>
      <c r="E160" s="12"/>
      <c r="F160" s="12"/>
      <c r="G160" s="12"/>
      <c r="H160" s="12"/>
      <c r="I160" s="12"/>
      <c r="J160" s="12"/>
      <c r="K160" s="6"/>
      <c r="M160" s="6"/>
      <c r="N160" s="6"/>
      <c r="O160" s="6"/>
      <c r="P160" s="6"/>
      <c r="Q160" s="6"/>
    </row>
    <row r="161" customHeight="1" spans="2:17">
      <c r="B161" s="6"/>
      <c r="C161" s="12"/>
      <c r="D161" s="12"/>
      <c r="E161" s="12"/>
      <c r="F161" s="12"/>
      <c r="G161" s="12"/>
      <c r="H161" s="12"/>
      <c r="I161" s="12"/>
      <c r="J161" s="12"/>
      <c r="K161" s="6"/>
      <c r="M161" s="6"/>
      <c r="N161" s="6"/>
      <c r="O161" s="6"/>
      <c r="P161" s="6"/>
      <c r="Q161" s="6"/>
    </row>
    <row r="162" customHeight="1" spans="2:17">
      <c r="B162" s="6"/>
      <c r="C162" s="12"/>
      <c r="D162" s="12"/>
      <c r="E162" s="12"/>
      <c r="F162" s="12"/>
      <c r="G162" s="12"/>
      <c r="H162" s="12"/>
      <c r="I162" s="12"/>
      <c r="J162" s="12"/>
      <c r="K162" s="6"/>
      <c r="M162" s="6"/>
      <c r="N162" s="6"/>
      <c r="O162" s="6"/>
      <c r="P162" s="6"/>
      <c r="Q162" s="6"/>
    </row>
    <row r="163" customHeight="1" spans="2:17">
      <c r="B163" s="6"/>
      <c r="C163" s="12"/>
      <c r="D163" s="12"/>
      <c r="E163" s="12"/>
      <c r="F163" s="12"/>
      <c r="G163" s="12"/>
      <c r="H163" s="12"/>
      <c r="I163" s="12"/>
      <c r="J163" s="12"/>
      <c r="K163" s="6"/>
      <c r="M163" s="6"/>
      <c r="N163" s="6"/>
      <c r="O163" s="6"/>
      <c r="P163" s="6"/>
      <c r="Q163" s="6"/>
    </row>
    <row r="164" customHeight="1" spans="2:17">
      <c r="B164" s="6"/>
      <c r="C164" s="12"/>
      <c r="D164" s="12"/>
      <c r="E164" s="12"/>
      <c r="F164" s="12"/>
      <c r="G164" s="12"/>
      <c r="H164" s="12"/>
      <c r="I164" s="12"/>
      <c r="J164" s="12"/>
      <c r="K164" s="6"/>
      <c r="M164" s="6"/>
      <c r="N164" s="6"/>
      <c r="O164" s="6"/>
      <c r="P164" s="6"/>
      <c r="Q164" s="6"/>
    </row>
    <row r="165" customHeight="1" spans="2:17">
      <c r="B165" s="6"/>
      <c r="C165" s="12"/>
      <c r="D165" s="12"/>
      <c r="E165" s="12"/>
      <c r="F165" s="12"/>
      <c r="G165" s="12"/>
      <c r="H165" s="12"/>
      <c r="I165" s="12"/>
      <c r="J165" s="12"/>
      <c r="K165" s="6"/>
      <c r="M165" s="6"/>
      <c r="N165" s="6"/>
      <c r="O165" s="6"/>
      <c r="P165" s="6"/>
      <c r="Q165" s="6"/>
    </row>
    <row r="166" customHeight="1" spans="2:17">
      <c r="B166" s="6"/>
      <c r="C166" s="12"/>
      <c r="D166" s="12"/>
      <c r="E166" s="12"/>
      <c r="F166" s="12"/>
      <c r="G166" s="12"/>
      <c r="H166" s="12"/>
      <c r="I166" s="12"/>
      <c r="J166" s="12"/>
      <c r="K166" s="6"/>
      <c r="M166" s="6"/>
      <c r="N166" s="6"/>
      <c r="O166" s="6"/>
      <c r="P166" s="6"/>
      <c r="Q166" s="6"/>
    </row>
    <row r="167" customHeight="1" spans="2:17">
      <c r="B167" s="6"/>
      <c r="C167" s="12"/>
      <c r="D167" s="12"/>
      <c r="E167" s="12"/>
      <c r="F167" s="12"/>
      <c r="G167" s="12"/>
      <c r="H167" s="12"/>
      <c r="I167" s="12"/>
      <c r="J167" s="12"/>
      <c r="K167" s="6"/>
      <c r="M167" s="6"/>
      <c r="N167" s="6"/>
      <c r="O167" s="6"/>
      <c r="P167" s="6"/>
      <c r="Q167" s="6"/>
    </row>
    <row r="168" customHeight="1" spans="2:17">
      <c r="B168" s="6"/>
      <c r="C168" s="12"/>
      <c r="D168" s="12"/>
      <c r="E168" s="12"/>
      <c r="F168" s="12"/>
      <c r="G168" s="12"/>
      <c r="H168" s="12"/>
      <c r="I168" s="12"/>
      <c r="J168" s="12"/>
      <c r="K168" s="6"/>
      <c r="M168" s="6"/>
      <c r="N168" s="6"/>
      <c r="O168" s="6"/>
      <c r="P168" s="6"/>
      <c r="Q168" s="6"/>
    </row>
    <row r="169" customHeight="1" spans="2:17">
      <c r="B169" s="6"/>
      <c r="C169" s="12"/>
      <c r="D169" s="12"/>
      <c r="E169" s="12"/>
      <c r="F169" s="12"/>
      <c r="G169" s="12"/>
      <c r="H169" s="12"/>
      <c r="I169" s="12"/>
      <c r="J169" s="12"/>
      <c r="K169" s="6"/>
      <c r="M169" s="6"/>
      <c r="N169" s="6"/>
      <c r="O169" s="6"/>
      <c r="P169" s="6"/>
      <c r="Q169" s="6"/>
    </row>
    <row r="170" customHeight="1" spans="2:17">
      <c r="B170" s="6"/>
      <c r="C170" s="12"/>
      <c r="D170" s="12"/>
      <c r="E170" s="12"/>
      <c r="F170" s="12"/>
      <c r="G170" s="12"/>
      <c r="H170" s="12"/>
      <c r="I170" s="12"/>
      <c r="J170" s="12"/>
      <c r="K170" s="6"/>
      <c r="M170" s="6"/>
      <c r="N170" s="6"/>
      <c r="O170" s="6"/>
      <c r="P170" s="6"/>
      <c r="Q170" s="6"/>
    </row>
    <row r="171" customHeight="1" spans="2:17">
      <c r="B171" s="6"/>
      <c r="C171" s="12"/>
      <c r="D171" s="12"/>
      <c r="E171" s="12"/>
      <c r="F171" s="12"/>
      <c r="G171" s="12"/>
      <c r="H171" s="12"/>
      <c r="I171" s="12"/>
      <c r="J171" s="12"/>
      <c r="K171" s="6"/>
      <c r="M171" s="6"/>
      <c r="N171" s="6"/>
      <c r="O171" s="6"/>
      <c r="P171" s="6"/>
      <c r="Q171" s="6"/>
    </row>
    <row r="172" customHeight="1" spans="2:17">
      <c r="B172" s="6"/>
      <c r="C172" s="12"/>
      <c r="D172" s="12"/>
      <c r="E172" s="12"/>
      <c r="F172" s="12"/>
      <c r="G172" s="12"/>
      <c r="H172" s="12"/>
      <c r="I172" s="12"/>
      <c r="J172" s="12"/>
      <c r="K172" s="6"/>
      <c r="M172" s="6"/>
      <c r="N172" s="6"/>
      <c r="O172" s="6"/>
      <c r="P172" s="6"/>
      <c r="Q172" s="6"/>
    </row>
    <row r="173" customHeight="1" spans="2:17">
      <c r="B173" s="6"/>
      <c r="C173" s="12"/>
      <c r="D173" s="12"/>
      <c r="E173" s="12"/>
      <c r="F173" s="12"/>
      <c r="G173" s="12"/>
      <c r="H173" s="12"/>
      <c r="I173" s="12"/>
      <c r="J173" s="12"/>
      <c r="K173" s="6"/>
      <c r="M173" s="6"/>
      <c r="N173" s="6"/>
      <c r="O173" s="6"/>
      <c r="P173" s="6"/>
      <c r="Q173" s="6"/>
    </row>
    <row r="174" customHeight="1" spans="2:17">
      <c r="B174" s="6"/>
      <c r="C174" s="12"/>
      <c r="D174" s="12"/>
      <c r="E174" s="12"/>
      <c r="F174" s="12"/>
      <c r="G174" s="12"/>
      <c r="H174" s="12"/>
      <c r="I174" s="12"/>
      <c r="J174" s="12"/>
      <c r="K174" s="6"/>
      <c r="M174" s="6"/>
      <c r="N174" s="6"/>
      <c r="O174" s="6"/>
      <c r="P174" s="6"/>
      <c r="Q174" s="6"/>
    </row>
    <row r="175" customHeight="1" spans="2:17">
      <c r="B175" s="6"/>
      <c r="C175" s="12"/>
      <c r="D175" s="12"/>
      <c r="E175" s="12"/>
      <c r="F175" s="12"/>
      <c r="G175" s="12"/>
      <c r="H175" s="12"/>
      <c r="I175" s="12"/>
      <c r="J175" s="12"/>
      <c r="K175" s="6"/>
      <c r="M175" s="6"/>
      <c r="N175" s="6"/>
      <c r="O175" s="6"/>
      <c r="P175" s="6"/>
      <c r="Q175" s="6"/>
    </row>
    <row r="176" customHeight="1" spans="2:17">
      <c r="B176" s="6"/>
      <c r="C176" s="12"/>
      <c r="D176" s="12"/>
      <c r="E176" s="12"/>
      <c r="F176" s="12"/>
      <c r="G176" s="12"/>
      <c r="H176" s="12"/>
      <c r="I176" s="12"/>
      <c r="J176" s="12"/>
      <c r="K176" s="6"/>
      <c r="M176" s="6"/>
      <c r="N176" s="6"/>
      <c r="O176" s="6"/>
      <c r="P176" s="6"/>
      <c r="Q176" s="6"/>
    </row>
    <row r="177" customHeight="1" spans="2:17">
      <c r="B177" s="6"/>
      <c r="C177" s="12"/>
      <c r="D177" s="12"/>
      <c r="E177" s="12"/>
      <c r="F177" s="12"/>
      <c r="G177" s="12"/>
      <c r="H177" s="12"/>
      <c r="I177" s="12"/>
      <c r="J177" s="12"/>
      <c r="K177" s="6"/>
      <c r="M177" s="6"/>
      <c r="N177" s="6"/>
      <c r="O177" s="6"/>
      <c r="P177" s="6"/>
      <c r="Q177" s="6"/>
    </row>
    <row r="178" customHeight="1" spans="2:17">
      <c r="B178" s="6"/>
      <c r="C178" s="12"/>
      <c r="D178" s="12"/>
      <c r="E178" s="12"/>
      <c r="F178" s="12"/>
      <c r="G178" s="12"/>
      <c r="H178" s="12"/>
      <c r="I178" s="12"/>
      <c r="J178" s="12"/>
      <c r="K178" s="6"/>
      <c r="M178" s="6"/>
      <c r="N178" s="6"/>
      <c r="O178" s="6"/>
      <c r="P178" s="6"/>
      <c r="Q178" s="6"/>
    </row>
    <row r="179" customHeight="1" spans="2:17">
      <c r="B179" s="6"/>
      <c r="C179" s="12"/>
      <c r="D179" s="12"/>
      <c r="E179" s="12"/>
      <c r="F179" s="12"/>
      <c r="G179" s="12"/>
      <c r="H179" s="12"/>
      <c r="I179" s="12"/>
      <c r="J179" s="12"/>
      <c r="K179" s="6"/>
      <c r="M179" s="6"/>
      <c r="N179" s="6"/>
      <c r="O179" s="6"/>
      <c r="P179" s="6"/>
      <c r="Q179" s="6"/>
    </row>
    <row r="180" customHeight="1" spans="2:17">
      <c r="B180" s="6"/>
      <c r="C180" s="12"/>
      <c r="D180" s="12"/>
      <c r="E180" s="12"/>
      <c r="F180" s="12"/>
      <c r="G180" s="12"/>
      <c r="H180" s="12"/>
      <c r="I180" s="12"/>
      <c r="J180" s="12"/>
      <c r="K180" s="6"/>
      <c r="M180" s="6"/>
      <c r="N180" s="6"/>
      <c r="O180" s="6"/>
      <c r="P180" s="6"/>
      <c r="Q180" s="6"/>
    </row>
    <row r="181" customHeight="1" spans="2:17">
      <c r="B181" s="6"/>
      <c r="C181" s="12"/>
      <c r="D181" s="12"/>
      <c r="E181" s="12"/>
      <c r="F181" s="12"/>
      <c r="G181" s="12"/>
      <c r="H181" s="12"/>
      <c r="I181" s="12"/>
      <c r="J181" s="12"/>
      <c r="K181" s="6"/>
      <c r="M181" s="6"/>
      <c r="N181" s="6"/>
      <c r="O181" s="6"/>
      <c r="P181" s="6"/>
      <c r="Q181" s="6"/>
    </row>
    <row r="182" customHeight="1" spans="2:17">
      <c r="B182" s="6"/>
      <c r="C182" s="12"/>
      <c r="D182" s="12"/>
      <c r="E182" s="12"/>
      <c r="F182" s="12"/>
      <c r="G182" s="12"/>
      <c r="H182" s="12"/>
      <c r="I182" s="12"/>
      <c r="J182" s="12"/>
      <c r="K182" s="6"/>
      <c r="M182" s="6"/>
      <c r="N182" s="6"/>
      <c r="O182" s="6"/>
      <c r="P182" s="6"/>
      <c r="Q182" s="6"/>
    </row>
    <row r="183" customHeight="1" spans="2:17">
      <c r="B183" s="6"/>
      <c r="C183" s="12"/>
      <c r="D183" s="12"/>
      <c r="E183" s="12"/>
      <c r="F183" s="12"/>
      <c r="G183" s="12"/>
      <c r="H183" s="12"/>
      <c r="I183" s="12"/>
      <c r="J183" s="12"/>
      <c r="K183" s="6"/>
      <c r="M183" s="6"/>
      <c r="N183" s="6"/>
      <c r="O183" s="6"/>
      <c r="P183" s="6"/>
      <c r="Q183" s="6"/>
    </row>
    <row r="184" customHeight="1" spans="2:17">
      <c r="B184" s="6"/>
      <c r="C184" s="12"/>
      <c r="D184" s="12"/>
      <c r="E184" s="12"/>
      <c r="F184" s="12"/>
      <c r="G184" s="12"/>
      <c r="H184" s="12"/>
      <c r="I184" s="12"/>
      <c r="J184" s="12"/>
      <c r="K184" s="6"/>
      <c r="M184" s="6"/>
      <c r="N184" s="6"/>
      <c r="O184" s="6"/>
      <c r="P184" s="6"/>
      <c r="Q184" s="6"/>
    </row>
    <row r="185" customHeight="1" spans="2:17">
      <c r="B185" s="6"/>
      <c r="C185" s="12"/>
      <c r="D185" s="12"/>
      <c r="E185" s="12"/>
      <c r="F185" s="12"/>
      <c r="G185" s="12"/>
      <c r="H185" s="12"/>
      <c r="I185" s="12"/>
      <c r="J185" s="12"/>
      <c r="K185" s="6"/>
      <c r="M185" s="6"/>
      <c r="N185" s="6"/>
      <c r="O185" s="6"/>
      <c r="P185" s="6"/>
      <c r="Q185" s="6"/>
    </row>
    <row r="186" customHeight="1" spans="2:17">
      <c r="B186" s="6"/>
      <c r="C186" s="12"/>
      <c r="D186" s="12"/>
      <c r="E186" s="12"/>
      <c r="F186" s="12"/>
      <c r="G186" s="12"/>
      <c r="H186" s="12"/>
      <c r="I186" s="12"/>
      <c r="J186" s="12"/>
      <c r="K186" s="6"/>
      <c r="M186" s="6"/>
      <c r="N186" s="6"/>
      <c r="O186" s="6"/>
      <c r="P186" s="6"/>
      <c r="Q186" s="6"/>
    </row>
    <row r="187" customHeight="1" spans="2:17">
      <c r="B187" s="6"/>
      <c r="C187" s="12"/>
      <c r="D187" s="12"/>
      <c r="E187" s="12"/>
      <c r="F187" s="12"/>
      <c r="G187" s="12"/>
      <c r="H187" s="12"/>
      <c r="I187" s="12"/>
      <c r="J187" s="12"/>
      <c r="K187" s="6"/>
      <c r="M187" s="6"/>
      <c r="N187" s="6"/>
      <c r="O187" s="6"/>
      <c r="P187" s="6"/>
      <c r="Q187" s="6"/>
    </row>
    <row r="188" customHeight="1" spans="2:17">
      <c r="B188" s="6"/>
      <c r="C188" s="12"/>
      <c r="D188" s="12"/>
      <c r="E188" s="12"/>
      <c r="F188" s="12"/>
      <c r="G188" s="12"/>
      <c r="H188" s="12"/>
      <c r="I188" s="12"/>
      <c r="J188" s="12"/>
      <c r="K188" s="6"/>
      <c r="M188" s="6"/>
      <c r="N188" s="6"/>
      <c r="O188" s="6"/>
      <c r="P188" s="6"/>
      <c r="Q188" s="6"/>
    </row>
    <row r="189" customHeight="1" spans="2:17">
      <c r="B189" s="6"/>
      <c r="C189" s="12"/>
      <c r="D189" s="12"/>
      <c r="E189" s="12"/>
      <c r="F189" s="12"/>
      <c r="G189" s="12"/>
      <c r="H189" s="12"/>
      <c r="I189" s="12"/>
      <c r="J189" s="12"/>
      <c r="K189" s="6"/>
      <c r="M189" s="6"/>
      <c r="N189" s="6"/>
      <c r="O189" s="6"/>
      <c r="P189" s="6"/>
      <c r="Q189" s="6"/>
    </row>
    <row r="190" customHeight="1" spans="2:17">
      <c r="B190" s="6"/>
      <c r="C190" s="12"/>
      <c r="D190" s="12"/>
      <c r="E190" s="12"/>
      <c r="F190" s="12"/>
      <c r="G190" s="12"/>
      <c r="H190" s="12"/>
      <c r="I190" s="12"/>
      <c r="J190" s="12"/>
      <c r="K190" s="6"/>
      <c r="M190" s="6"/>
      <c r="N190" s="6"/>
      <c r="O190" s="6"/>
      <c r="P190" s="6"/>
      <c r="Q190" s="6"/>
    </row>
    <row r="191" customHeight="1" spans="2:17">
      <c r="B191" s="6"/>
      <c r="C191" s="12"/>
      <c r="D191" s="12"/>
      <c r="E191" s="12"/>
      <c r="F191" s="12"/>
      <c r="G191" s="12"/>
      <c r="H191" s="12"/>
      <c r="I191" s="12"/>
      <c r="J191" s="12"/>
      <c r="K191" s="6"/>
      <c r="M191" s="6"/>
      <c r="N191" s="6"/>
      <c r="O191" s="6"/>
      <c r="P191" s="6"/>
      <c r="Q191" s="6"/>
    </row>
    <row r="192" customHeight="1" spans="2:17">
      <c r="B192" s="6"/>
      <c r="C192" s="12"/>
      <c r="D192" s="12"/>
      <c r="E192" s="12"/>
      <c r="F192" s="12"/>
      <c r="G192" s="12"/>
      <c r="H192" s="12"/>
      <c r="I192" s="12"/>
      <c r="J192" s="12"/>
      <c r="K192" s="6"/>
      <c r="M192" s="6"/>
      <c r="N192" s="6"/>
      <c r="O192" s="6"/>
      <c r="P192" s="6"/>
      <c r="Q192" s="6"/>
    </row>
    <row r="193" customHeight="1" spans="2:17">
      <c r="B193" s="6"/>
      <c r="C193" s="12"/>
      <c r="D193" s="12"/>
      <c r="E193" s="12"/>
      <c r="F193" s="12"/>
      <c r="G193" s="12"/>
      <c r="H193" s="12"/>
      <c r="I193" s="12"/>
      <c r="J193" s="12"/>
      <c r="K193" s="6"/>
      <c r="M193" s="6"/>
      <c r="N193" s="6"/>
      <c r="O193" s="6"/>
      <c r="P193" s="6"/>
      <c r="Q193" s="6"/>
    </row>
    <row r="194" customHeight="1" spans="2:17">
      <c r="B194" s="6"/>
      <c r="C194" s="12"/>
      <c r="D194" s="12"/>
      <c r="E194" s="12"/>
      <c r="F194" s="12"/>
      <c r="G194" s="12"/>
      <c r="H194" s="12"/>
      <c r="I194" s="12"/>
      <c r="J194" s="12"/>
      <c r="K194" s="6"/>
      <c r="M194" s="6"/>
      <c r="N194" s="6"/>
      <c r="O194" s="6"/>
      <c r="P194" s="6"/>
      <c r="Q194" s="6"/>
    </row>
    <row r="195" customHeight="1" spans="2:17">
      <c r="B195" s="6"/>
      <c r="C195" s="12"/>
      <c r="D195" s="12"/>
      <c r="E195" s="12"/>
      <c r="F195" s="12"/>
      <c r="G195" s="12"/>
      <c r="H195" s="12"/>
      <c r="I195" s="12"/>
      <c r="J195" s="12"/>
      <c r="K195" s="6"/>
      <c r="M195" s="6"/>
      <c r="N195" s="6"/>
      <c r="O195" s="6"/>
      <c r="P195" s="6"/>
      <c r="Q195" s="6"/>
    </row>
    <row r="196" customHeight="1" spans="2:17">
      <c r="B196" s="6"/>
      <c r="C196" s="12"/>
      <c r="D196" s="12"/>
      <c r="E196" s="12"/>
      <c r="F196" s="12"/>
      <c r="G196" s="12"/>
      <c r="H196" s="12"/>
      <c r="I196" s="12"/>
      <c r="J196" s="12"/>
      <c r="K196" s="6"/>
      <c r="M196" s="6"/>
      <c r="N196" s="6"/>
      <c r="O196" s="6"/>
      <c r="P196" s="6"/>
      <c r="Q196" s="6"/>
    </row>
    <row r="197" customHeight="1" spans="2:17">
      <c r="B197" s="6"/>
      <c r="C197" s="12"/>
      <c r="D197" s="12"/>
      <c r="E197" s="12"/>
      <c r="F197" s="12"/>
      <c r="G197" s="12"/>
      <c r="H197" s="12"/>
      <c r="I197" s="12"/>
      <c r="J197" s="12"/>
      <c r="K197" s="6"/>
      <c r="M197" s="6"/>
      <c r="N197" s="6"/>
      <c r="O197" s="6"/>
      <c r="P197" s="6"/>
      <c r="Q197" s="6"/>
    </row>
    <row r="198" customHeight="1" spans="2:17">
      <c r="B198" s="6"/>
      <c r="C198" s="12"/>
      <c r="D198" s="12"/>
      <c r="E198" s="12"/>
      <c r="F198" s="12"/>
      <c r="G198" s="12"/>
      <c r="H198" s="12"/>
      <c r="I198" s="12"/>
      <c r="J198" s="12"/>
      <c r="K198" s="6"/>
      <c r="M198" s="6"/>
      <c r="N198" s="6"/>
      <c r="O198" s="6"/>
      <c r="P198" s="6"/>
      <c r="Q198" s="6"/>
    </row>
    <row r="199" customHeight="1" spans="2:17">
      <c r="B199" s="6"/>
      <c r="C199" s="12"/>
      <c r="D199" s="12"/>
      <c r="E199" s="12"/>
      <c r="F199" s="12"/>
      <c r="G199" s="12"/>
      <c r="H199" s="12"/>
      <c r="I199" s="12"/>
      <c r="J199" s="12"/>
      <c r="K199" s="6"/>
      <c r="M199" s="6"/>
      <c r="N199" s="6"/>
      <c r="O199" s="6"/>
      <c r="P199" s="6"/>
      <c r="Q199" s="6"/>
    </row>
    <row r="200" customHeight="1" spans="2:17">
      <c r="B200" s="6"/>
      <c r="C200" s="12"/>
      <c r="D200" s="12"/>
      <c r="E200" s="12"/>
      <c r="F200" s="12"/>
      <c r="G200" s="12"/>
      <c r="H200" s="12"/>
      <c r="I200" s="12"/>
      <c r="J200" s="12"/>
      <c r="K200" s="6"/>
      <c r="M200" s="6"/>
      <c r="N200" s="6"/>
      <c r="O200" s="6"/>
      <c r="P200" s="6"/>
      <c r="Q200" s="6"/>
    </row>
    <row r="201" customHeight="1" spans="2:17">
      <c r="B201" s="6"/>
      <c r="C201" s="12"/>
      <c r="D201" s="12"/>
      <c r="E201" s="12"/>
      <c r="F201" s="12"/>
      <c r="G201" s="12"/>
      <c r="H201" s="12"/>
      <c r="I201" s="12"/>
      <c r="J201" s="12"/>
      <c r="K201" s="6"/>
      <c r="M201" s="6"/>
      <c r="N201" s="6"/>
      <c r="O201" s="6"/>
      <c r="P201" s="6"/>
      <c r="Q201" s="6"/>
    </row>
    <row r="202" customHeight="1" spans="2:17">
      <c r="B202" s="6"/>
      <c r="C202" s="12"/>
      <c r="D202" s="12"/>
      <c r="E202" s="12"/>
      <c r="F202" s="12"/>
      <c r="G202" s="12"/>
      <c r="H202" s="12"/>
      <c r="I202" s="12"/>
      <c r="J202" s="12"/>
      <c r="K202" s="6"/>
      <c r="M202" s="6"/>
      <c r="N202" s="6"/>
      <c r="O202" s="6"/>
      <c r="P202" s="6"/>
      <c r="Q202" s="6"/>
    </row>
    <row r="203" customHeight="1" spans="2:17">
      <c r="B203" s="6"/>
      <c r="C203" s="12"/>
      <c r="D203" s="12"/>
      <c r="E203" s="12"/>
      <c r="F203" s="12"/>
      <c r="G203" s="12"/>
      <c r="H203" s="12"/>
      <c r="I203" s="12"/>
      <c r="J203" s="12"/>
      <c r="K203" s="6"/>
      <c r="M203" s="6"/>
      <c r="N203" s="6"/>
      <c r="O203" s="6"/>
      <c r="P203" s="6"/>
      <c r="Q203" s="6"/>
    </row>
    <row r="204" customHeight="1" spans="2:17">
      <c r="B204" s="6"/>
      <c r="C204" s="12"/>
      <c r="D204" s="12"/>
      <c r="E204" s="12"/>
      <c r="F204" s="12"/>
      <c r="G204" s="12"/>
      <c r="H204" s="12"/>
      <c r="I204" s="12"/>
      <c r="J204" s="12"/>
      <c r="K204" s="6"/>
      <c r="M204" s="6"/>
      <c r="N204" s="6"/>
      <c r="O204" s="6"/>
      <c r="P204" s="6"/>
      <c r="Q204" s="6"/>
    </row>
    <row r="205" customHeight="1" spans="2:17">
      <c r="B205" s="6"/>
      <c r="C205" s="12"/>
      <c r="D205" s="12"/>
      <c r="E205" s="12"/>
      <c r="F205" s="12"/>
      <c r="G205" s="12"/>
      <c r="H205" s="12"/>
      <c r="I205" s="12"/>
      <c r="J205" s="12"/>
      <c r="K205" s="6"/>
      <c r="M205" s="6"/>
      <c r="N205" s="6"/>
      <c r="O205" s="6"/>
      <c r="P205" s="6"/>
      <c r="Q205" s="6"/>
    </row>
    <row r="206" customHeight="1" spans="2:17">
      <c r="B206" s="6"/>
      <c r="C206" s="12"/>
      <c r="D206" s="12"/>
      <c r="E206" s="12"/>
      <c r="F206" s="12"/>
      <c r="G206" s="12"/>
      <c r="H206" s="12"/>
      <c r="I206" s="12"/>
      <c r="J206" s="12"/>
      <c r="K206" s="6"/>
      <c r="M206" s="6"/>
      <c r="N206" s="6"/>
      <c r="O206" s="6"/>
      <c r="P206" s="6"/>
      <c r="Q206" s="6"/>
    </row>
    <row r="207" customHeight="1" spans="2:17">
      <c r="B207" s="6"/>
      <c r="C207" s="12"/>
      <c r="D207" s="12"/>
      <c r="E207" s="12"/>
      <c r="F207" s="12"/>
      <c r="G207" s="12"/>
      <c r="H207" s="12"/>
      <c r="I207" s="12"/>
      <c r="J207" s="12"/>
      <c r="K207" s="6"/>
      <c r="M207" s="6"/>
      <c r="N207" s="6"/>
      <c r="O207" s="6"/>
      <c r="P207" s="6"/>
      <c r="Q207" s="6"/>
    </row>
    <row r="208" customHeight="1" spans="2:17">
      <c r="B208" s="6"/>
      <c r="C208" s="12"/>
      <c r="D208" s="12"/>
      <c r="E208" s="12"/>
      <c r="F208" s="12"/>
      <c r="G208" s="12"/>
      <c r="H208" s="12"/>
      <c r="I208" s="12"/>
      <c r="J208" s="12"/>
      <c r="K208" s="6"/>
      <c r="M208" s="6"/>
      <c r="N208" s="6"/>
      <c r="O208" s="6"/>
      <c r="P208" s="6"/>
      <c r="Q208" s="6"/>
    </row>
    <row r="209" customHeight="1" spans="2:17">
      <c r="B209" s="6"/>
      <c r="C209" s="12"/>
      <c r="D209" s="12"/>
      <c r="E209" s="12"/>
      <c r="F209" s="12"/>
      <c r="G209" s="12"/>
      <c r="H209" s="12"/>
      <c r="I209" s="12"/>
      <c r="J209" s="12"/>
      <c r="K209" s="6"/>
      <c r="M209" s="6"/>
      <c r="N209" s="6"/>
      <c r="O209" s="6"/>
      <c r="P209" s="6"/>
      <c r="Q209" s="6"/>
    </row>
    <row r="210" customHeight="1" spans="2:17">
      <c r="B210" s="6"/>
      <c r="C210" s="12"/>
      <c r="D210" s="12"/>
      <c r="E210" s="12"/>
      <c r="F210" s="12"/>
      <c r="G210" s="12"/>
      <c r="H210" s="12"/>
      <c r="I210" s="12"/>
      <c r="J210" s="12"/>
      <c r="K210" s="6"/>
      <c r="M210" s="6"/>
      <c r="N210" s="6"/>
      <c r="O210" s="6"/>
      <c r="P210" s="6"/>
      <c r="Q210" s="6"/>
    </row>
    <row r="211" customHeight="1" spans="2:17">
      <c r="B211" s="6"/>
      <c r="C211" s="12"/>
      <c r="D211" s="12"/>
      <c r="E211" s="12"/>
      <c r="F211" s="12"/>
      <c r="G211" s="12"/>
      <c r="H211" s="12"/>
      <c r="I211" s="12"/>
      <c r="J211" s="12"/>
      <c r="K211" s="6"/>
      <c r="M211" s="6"/>
      <c r="N211" s="6"/>
      <c r="O211" s="6"/>
      <c r="P211" s="6"/>
      <c r="Q211" s="6"/>
    </row>
    <row r="212" customHeight="1" spans="2:17">
      <c r="B212" s="6"/>
      <c r="C212" s="12"/>
      <c r="D212" s="12"/>
      <c r="E212" s="12"/>
      <c r="F212" s="12"/>
      <c r="G212" s="12"/>
      <c r="H212" s="12"/>
      <c r="I212" s="12"/>
      <c r="J212" s="12"/>
      <c r="K212" s="6"/>
      <c r="M212" s="6"/>
      <c r="N212" s="6"/>
      <c r="O212" s="6"/>
      <c r="P212" s="6"/>
      <c r="Q212" s="6"/>
    </row>
    <row r="213" customHeight="1" spans="2:17">
      <c r="B213" s="6"/>
      <c r="C213" s="12"/>
      <c r="D213" s="12"/>
      <c r="E213" s="12"/>
      <c r="F213" s="12"/>
      <c r="G213" s="12"/>
      <c r="H213" s="12"/>
      <c r="I213" s="12"/>
      <c r="J213" s="12"/>
      <c r="K213" s="6"/>
      <c r="M213" s="6"/>
      <c r="N213" s="6"/>
      <c r="O213" s="6"/>
      <c r="P213" s="6"/>
      <c r="Q213" s="6"/>
    </row>
    <row r="214" customHeight="1" spans="2:17">
      <c r="B214" s="6"/>
      <c r="C214" s="12"/>
      <c r="D214" s="12"/>
      <c r="E214" s="12"/>
      <c r="F214" s="12"/>
      <c r="G214" s="12"/>
      <c r="H214" s="12"/>
      <c r="I214" s="12"/>
      <c r="J214" s="12"/>
      <c r="K214" s="6"/>
      <c r="M214" s="6"/>
      <c r="N214" s="6"/>
      <c r="O214" s="6"/>
      <c r="P214" s="6"/>
      <c r="Q214" s="6"/>
    </row>
    <row r="215" customHeight="1" spans="2:17">
      <c r="B215" s="6"/>
      <c r="C215" s="12"/>
      <c r="D215" s="12"/>
      <c r="E215" s="12"/>
      <c r="F215" s="12"/>
      <c r="G215" s="12"/>
      <c r="H215" s="12"/>
      <c r="I215" s="12"/>
      <c r="J215" s="12"/>
      <c r="K215" s="6"/>
      <c r="M215" s="6"/>
      <c r="N215" s="6"/>
      <c r="O215" s="6"/>
      <c r="P215" s="6"/>
      <c r="Q215" s="6"/>
    </row>
    <row r="216" customHeight="1" spans="2:17">
      <c r="B216" s="6"/>
      <c r="C216" s="12"/>
      <c r="D216" s="12"/>
      <c r="E216" s="12"/>
      <c r="F216" s="12"/>
      <c r="G216" s="12"/>
      <c r="H216" s="12"/>
      <c r="I216" s="12"/>
      <c r="J216" s="12"/>
      <c r="K216" s="6"/>
      <c r="M216" s="6"/>
      <c r="N216" s="6"/>
      <c r="O216" s="6"/>
      <c r="P216" s="6"/>
      <c r="Q216" s="6"/>
    </row>
    <row r="217" customHeight="1" spans="2:17">
      <c r="B217" s="6"/>
      <c r="C217" s="12"/>
      <c r="D217" s="12"/>
      <c r="E217" s="12"/>
      <c r="F217" s="12"/>
      <c r="G217" s="12"/>
      <c r="H217" s="12"/>
      <c r="I217" s="12"/>
      <c r="J217" s="12"/>
      <c r="K217" s="6"/>
      <c r="M217" s="6"/>
      <c r="N217" s="6"/>
      <c r="O217" s="6"/>
      <c r="P217" s="6"/>
      <c r="Q217" s="6"/>
    </row>
    <row r="218" customHeight="1" spans="2:17">
      <c r="B218" s="6"/>
      <c r="C218" s="12"/>
      <c r="D218" s="12"/>
      <c r="E218" s="12"/>
      <c r="F218" s="12"/>
      <c r="G218" s="12"/>
      <c r="H218" s="12"/>
      <c r="I218" s="12"/>
      <c r="J218" s="12"/>
      <c r="K218" s="6"/>
      <c r="M218" s="6"/>
      <c r="N218" s="6"/>
      <c r="O218" s="6"/>
      <c r="P218" s="6"/>
      <c r="Q218" s="6"/>
    </row>
    <row r="219" customHeight="1" spans="2:17">
      <c r="B219" s="6"/>
      <c r="C219" s="12"/>
      <c r="D219" s="12"/>
      <c r="E219" s="12"/>
      <c r="F219" s="12"/>
      <c r="G219" s="12"/>
      <c r="H219" s="12"/>
      <c r="I219" s="12"/>
      <c r="J219" s="12"/>
      <c r="K219" s="6"/>
      <c r="M219" s="6"/>
      <c r="N219" s="6"/>
      <c r="O219" s="6"/>
      <c r="P219" s="6"/>
      <c r="Q219" s="6"/>
    </row>
    <row r="220" customHeight="1" spans="2:17">
      <c r="B220" s="6"/>
      <c r="C220" s="12"/>
      <c r="D220" s="12"/>
      <c r="E220" s="12"/>
      <c r="F220" s="12"/>
      <c r="G220" s="12"/>
      <c r="H220" s="12"/>
      <c r="I220" s="12"/>
      <c r="J220" s="12"/>
      <c r="K220" s="6"/>
      <c r="M220" s="6"/>
      <c r="N220" s="6"/>
      <c r="O220" s="6"/>
      <c r="P220" s="6"/>
      <c r="Q220" s="6"/>
    </row>
    <row r="221" customHeight="1" spans="2:17">
      <c r="B221" s="6"/>
      <c r="C221" s="12"/>
      <c r="D221" s="12"/>
      <c r="E221" s="12"/>
      <c r="F221" s="12"/>
      <c r="G221" s="12"/>
      <c r="H221" s="12"/>
      <c r="I221" s="12"/>
      <c r="J221" s="12"/>
      <c r="K221" s="6"/>
      <c r="M221" s="6"/>
      <c r="N221" s="6"/>
      <c r="O221" s="6"/>
      <c r="P221" s="6"/>
      <c r="Q221" s="6"/>
    </row>
    <row r="222" customHeight="1" spans="2:17">
      <c r="B222" s="6"/>
      <c r="C222" s="12"/>
      <c r="D222" s="12"/>
      <c r="E222" s="12"/>
      <c r="F222" s="12"/>
      <c r="G222" s="12"/>
      <c r="H222" s="12"/>
      <c r="I222" s="12"/>
      <c r="J222" s="12"/>
      <c r="K222" s="6"/>
      <c r="M222" s="6"/>
      <c r="N222" s="6"/>
      <c r="O222" s="6"/>
      <c r="P222" s="6"/>
      <c r="Q222" s="6"/>
    </row>
    <row r="223" customHeight="1" spans="2:17">
      <c r="B223" s="6"/>
      <c r="C223" s="12"/>
      <c r="D223" s="12"/>
      <c r="E223" s="12"/>
      <c r="F223" s="12"/>
      <c r="G223" s="12"/>
      <c r="H223" s="12"/>
      <c r="I223" s="12"/>
      <c r="J223" s="12"/>
      <c r="K223" s="6"/>
      <c r="M223" s="6"/>
      <c r="N223" s="6"/>
      <c r="O223" s="6"/>
      <c r="P223" s="6"/>
      <c r="Q223" s="6"/>
    </row>
    <row r="224" customHeight="1" spans="2:17">
      <c r="B224" s="6"/>
      <c r="C224" s="12"/>
      <c r="D224" s="12"/>
      <c r="E224" s="12"/>
      <c r="F224" s="12"/>
      <c r="G224" s="12"/>
      <c r="H224" s="12"/>
      <c r="I224" s="12"/>
      <c r="J224" s="12"/>
      <c r="K224" s="6"/>
      <c r="M224" s="6"/>
      <c r="N224" s="6"/>
      <c r="O224" s="6"/>
      <c r="P224" s="6"/>
      <c r="Q224" s="6"/>
    </row>
    <row r="225" customHeight="1" spans="2:17">
      <c r="B225" s="6"/>
      <c r="C225" s="12"/>
      <c r="D225" s="12"/>
      <c r="E225" s="12"/>
      <c r="F225" s="12"/>
      <c r="G225" s="12"/>
      <c r="H225" s="12"/>
      <c r="I225" s="12"/>
      <c r="J225" s="12"/>
      <c r="K225" s="6"/>
      <c r="M225" s="6"/>
      <c r="N225" s="6"/>
      <c r="O225" s="6"/>
      <c r="P225" s="6"/>
      <c r="Q225" s="6"/>
    </row>
    <row r="226" customHeight="1" spans="2:17">
      <c r="B226" s="6"/>
      <c r="C226" s="12"/>
      <c r="D226" s="12"/>
      <c r="E226" s="12"/>
      <c r="F226" s="12"/>
      <c r="G226" s="12"/>
      <c r="H226" s="12"/>
      <c r="I226" s="12"/>
      <c r="J226" s="12"/>
      <c r="K226" s="6"/>
      <c r="M226" s="6"/>
      <c r="N226" s="6"/>
      <c r="O226" s="6"/>
      <c r="P226" s="6"/>
      <c r="Q226" s="6"/>
    </row>
    <row r="227" customHeight="1" spans="2:17">
      <c r="B227" s="6"/>
      <c r="C227" s="12"/>
      <c r="D227" s="12"/>
      <c r="E227" s="12"/>
      <c r="F227" s="12"/>
      <c r="G227" s="12"/>
      <c r="H227" s="12"/>
      <c r="I227" s="12"/>
      <c r="J227" s="12"/>
      <c r="K227" s="6"/>
      <c r="M227" s="6"/>
      <c r="N227" s="6"/>
      <c r="O227" s="6"/>
      <c r="P227" s="6"/>
      <c r="Q227" s="6"/>
    </row>
    <row r="228" customHeight="1" spans="2:17">
      <c r="B228" s="6"/>
      <c r="C228" s="12"/>
      <c r="D228" s="12"/>
      <c r="E228" s="12"/>
      <c r="F228" s="12"/>
      <c r="G228" s="12"/>
      <c r="H228" s="12"/>
      <c r="I228" s="12"/>
      <c r="J228" s="12"/>
      <c r="K228" s="6"/>
      <c r="M228" s="6"/>
      <c r="N228" s="6"/>
      <c r="O228" s="6"/>
      <c r="P228" s="6"/>
      <c r="Q228" s="6"/>
    </row>
    <row r="229" customHeight="1" spans="2:17">
      <c r="B229" s="6"/>
      <c r="C229" s="12"/>
      <c r="D229" s="12"/>
      <c r="E229" s="12"/>
      <c r="F229" s="12"/>
      <c r="G229" s="12"/>
      <c r="H229" s="12"/>
      <c r="I229" s="12"/>
      <c r="J229" s="12"/>
      <c r="K229" s="6"/>
      <c r="M229" s="6"/>
      <c r="N229" s="6"/>
      <c r="O229" s="6"/>
      <c r="P229" s="6"/>
      <c r="Q229" s="6"/>
    </row>
    <row r="230" customHeight="1" spans="2:17">
      <c r="B230" s="6"/>
      <c r="C230" s="12"/>
      <c r="D230" s="12"/>
      <c r="E230" s="12"/>
      <c r="F230" s="12"/>
      <c r="G230" s="12"/>
      <c r="H230" s="12"/>
      <c r="I230" s="12"/>
      <c r="J230" s="12"/>
      <c r="K230" s="6"/>
      <c r="M230" s="6"/>
      <c r="N230" s="6"/>
      <c r="O230" s="6"/>
      <c r="P230" s="6"/>
      <c r="Q230" s="6"/>
    </row>
    <row r="231" customHeight="1" spans="2:17">
      <c r="B231" s="6"/>
      <c r="C231" s="12"/>
      <c r="D231" s="12"/>
      <c r="E231" s="12"/>
      <c r="F231" s="12"/>
      <c r="G231" s="12"/>
      <c r="H231" s="12"/>
      <c r="I231" s="12"/>
      <c r="J231" s="12"/>
      <c r="K231" s="6"/>
      <c r="M231" s="6"/>
      <c r="N231" s="6"/>
      <c r="O231" s="6"/>
      <c r="P231" s="6"/>
      <c r="Q231" s="6"/>
    </row>
    <row r="232" customHeight="1" spans="2:17">
      <c r="B232" s="6"/>
      <c r="C232" s="12"/>
      <c r="D232" s="12"/>
      <c r="E232" s="12"/>
      <c r="F232" s="12"/>
      <c r="G232" s="12"/>
      <c r="H232" s="12"/>
      <c r="I232" s="12"/>
      <c r="J232" s="12"/>
      <c r="K232" s="6"/>
      <c r="M232" s="6"/>
      <c r="N232" s="6"/>
      <c r="O232" s="6"/>
      <c r="P232" s="6"/>
      <c r="Q232" s="6"/>
    </row>
    <row r="233" customHeight="1" spans="2:17">
      <c r="B233" s="6"/>
      <c r="C233" s="12"/>
      <c r="D233" s="12"/>
      <c r="E233" s="12"/>
      <c r="F233" s="12"/>
      <c r="G233" s="12"/>
      <c r="H233" s="12"/>
      <c r="I233" s="12"/>
      <c r="J233" s="12"/>
      <c r="K233" s="6"/>
      <c r="M233" s="6"/>
      <c r="N233" s="6"/>
      <c r="O233" s="6"/>
      <c r="P233" s="6"/>
      <c r="Q233" s="6"/>
    </row>
    <row r="234" customHeight="1" spans="2:17">
      <c r="B234" s="6"/>
      <c r="C234" s="12"/>
      <c r="D234" s="12"/>
      <c r="E234" s="12"/>
      <c r="F234" s="12"/>
      <c r="G234" s="12"/>
      <c r="H234" s="12"/>
      <c r="I234" s="12"/>
      <c r="J234" s="12"/>
      <c r="K234" s="6"/>
      <c r="M234" s="6"/>
      <c r="N234" s="6"/>
      <c r="O234" s="6"/>
      <c r="P234" s="6"/>
      <c r="Q234" s="6"/>
    </row>
    <row r="235" customHeight="1" spans="2:17">
      <c r="B235" s="6"/>
      <c r="C235" s="12"/>
      <c r="D235" s="12"/>
      <c r="E235" s="12"/>
      <c r="F235" s="12"/>
      <c r="G235" s="12"/>
      <c r="H235" s="12"/>
      <c r="I235" s="12"/>
      <c r="J235" s="12"/>
      <c r="K235" s="6"/>
      <c r="M235" s="6"/>
      <c r="N235" s="6"/>
      <c r="O235" s="6"/>
      <c r="P235" s="6"/>
      <c r="Q235" s="6"/>
    </row>
    <row r="236" customHeight="1" spans="2:17">
      <c r="B236" s="6"/>
      <c r="C236" s="12"/>
      <c r="D236" s="12"/>
      <c r="E236" s="12"/>
      <c r="F236" s="12"/>
      <c r="G236" s="12"/>
      <c r="H236" s="12"/>
      <c r="I236" s="12"/>
      <c r="J236" s="12"/>
      <c r="K236" s="6"/>
      <c r="M236" s="6"/>
      <c r="N236" s="6"/>
      <c r="O236" s="6"/>
      <c r="P236" s="6"/>
      <c r="Q236" s="6"/>
    </row>
    <row r="237" customHeight="1" spans="2:17">
      <c r="B237" s="6"/>
      <c r="C237" s="12"/>
      <c r="D237" s="12"/>
      <c r="E237" s="12"/>
      <c r="F237" s="12"/>
      <c r="G237" s="12"/>
      <c r="H237" s="12"/>
      <c r="I237" s="12"/>
      <c r="J237" s="12"/>
      <c r="K237" s="6"/>
      <c r="M237" s="6"/>
      <c r="N237" s="6"/>
      <c r="O237" s="6"/>
      <c r="P237" s="6"/>
      <c r="Q237" s="6"/>
    </row>
    <row r="238" customHeight="1" spans="2:17">
      <c r="B238" s="6"/>
      <c r="C238" s="12"/>
      <c r="D238" s="12"/>
      <c r="E238" s="12"/>
      <c r="F238" s="12"/>
      <c r="G238" s="12"/>
      <c r="H238" s="12"/>
      <c r="I238" s="12"/>
      <c r="J238" s="12"/>
      <c r="K238" s="6"/>
      <c r="M238" s="6"/>
      <c r="N238" s="6"/>
      <c r="O238" s="6"/>
      <c r="P238" s="6"/>
      <c r="Q238" s="6"/>
    </row>
    <row r="239" customHeight="1" spans="2:17">
      <c r="B239" s="6"/>
      <c r="C239" s="12"/>
      <c r="D239" s="12"/>
      <c r="E239" s="12"/>
      <c r="F239" s="12"/>
      <c r="G239" s="12"/>
      <c r="H239" s="12"/>
      <c r="I239" s="12"/>
      <c r="J239" s="12"/>
      <c r="K239" s="6"/>
      <c r="M239" s="6"/>
      <c r="N239" s="6"/>
      <c r="O239" s="6"/>
      <c r="P239" s="6"/>
      <c r="Q239" s="6"/>
    </row>
    <row r="240" customHeight="1" spans="2:17">
      <c r="B240" s="6"/>
      <c r="C240" s="12"/>
      <c r="D240" s="12"/>
      <c r="E240" s="12"/>
      <c r="F240" s="12"/>
      <c r="G240" s="12"/>
      <c r="H240" s="12"/>
      <c r="I240" s="12"/>
      <c r="J240" s="12"/>
      <c r="K240" s="6"/>
      <c r="M240" s="6"/>
      <c r="N240" s="6"/>
      <c r="O240" s="6"/>
      <c r="P240" s="6"/>
      <c r="Q240" s="6"/>
    </row>
    <row r="241" customHeight="1" spans="2:17">
      <c r="B241" s="6"/>
      <c r="C241" s="12"/>
      <c r="D241" s="12"/>
      <c r="E241" s="12"/>
      <c r="F241" s="12"/>
      <c r="G241" s="12"/>
      <c r="H241" s="12"/>
      <c r="I241" s="12"/>
      <c r="J241" s="12"/>
      <c r="K241" s="6"/>
      <c r="M241" s="6"/>
      <c r="N241" s="6"/>
      <c r="O241" s="6"/>
      <c r="P241" s="6"/>
      <c r="Q241" s="6"/>
    </row>
    <row r="242" customHeight="1" spans="2:17">
      <c r="B242" s="6"/>
      <c r="C242" s="12"/>
      <c r="D242" s="12"/>
      <c r="E242" s="12"/>
      <c r="F242" s="12"/>
      <c r="G242" s="12"/>
      <c r="H242" s="12"/>
      <c r="I242" s="12"/>
      <c r="J242" s="12"/>
      <c r="K242" s="6"/>
      <c r="M242" s="6"/>
      <c r="N242" s="6"/>
      <c r="O242" s="6"/>
      <c r="P242" s="6"/>
      <c r="Q242" s="6"/>
    </row>
    <row r="243" customHeight="1" spans="2:17">
      <c r="B243" s="6"/>
      <c r="C243" s="12"/>
      <c r="D243" s="12"/>
      <c r="E243" s="12"/>
      <c r="F243" s="12"/>
      <c r="G243" s="12"/>
      <c r="H243" s="12"/>
      <c r="I243" s="12"/>
      <c r="J243" s="12"/>
      <c r="K243" s="6"/>
      <c r="M243" s="6"/>
      <c r="N243" s="6"/>
      <c r="O243" s="6"/>
      <c r="P243" s="6"/>
      <c r="Q243" s="6"/>
    </row>
    <row r="244" customHeight="1" spans="2:17">
      <c r="B244" s="6"/>
      <c r="C244" s="12"/>
      <c r="D244" s="12"/>
      <c r="E244" s="12"/>
      <c r="F244" s="12"/>
      <c r="G244" s="12"/>
      <c r="H244" s="12"/>
      <c r="I244" s="12"/>
      <c r="J244" s="12"/>
      <c r="K244" s="6"/>
      <c r="M244" s="6"/>
      <c r="N244" s="6"/>
      <c r="O244" s="6"/>
      <c r="P244" s="6"/>
      <c r="Q244" s="6"/>
    </row>
    <row r="245" customHeight="1" spans="2:17">
      <c r="B245" s="6"/>
      <c r="C245" s="12"/>
      <c r="D245" s="12"/>
      <c r="E245" s="12"/>
      <c r="F245" s="12"/>
      <c r="G245" s="12"/>
      <c r="H245" s="12"/>
      <c r="I245" s="12"/>
      <c r="J245" s="12"/>
      <c r="K245" s="6"/>
      <c r="M245" s="6"/>
      <c r="N245" s="6"/>
      <c r="O245" s="6"/>
      <c r="P245" s="6"/>
      <c r="Q245" s="6"/>
    </row>
    <row r="246" customHeight="1" spans="2:17">
      <c r="B246" s="6"/>
      <c r="C246" s="12"/>
      <c r="D246" s="12"/>
      <c r="E246" s="12"/>
      <c r="F246" s="12"/>
      <c r="G246" s="12"/>
      <c r="H246" s="12"/>
      <c r="I246" s="12"/>
      <c r="J246" s="12"/>
      <c r="K246" s="6"/>
      <c r="M246" s="6"/>
      <c r="N246" s="6"/>
      <c r="O246" s="6"/>
      <c r="P246" s="6"/>
      <c r="Q246" s="6"/>
    </row>
    <row r="247" customHeight="1" spans="2:17">
      <c r="B247" s="6"/>
      <c r="C247" s="12"/>
      <c r="D247" s="12"/>
      <c r="E247" s="12"/>
      <c r="F247" s="12"/>
      <c r="G247" s="12"/>
      <c r="H247" s="12"/>
      <c r="I247" s="12"/>
      <c r="J247" s="12"/>
      <c r="K247" s="6"/>
      <c r="M247" s="6"/>
      <c r="N247" s="6"/>
      <c r="O247" s="6"/>
      <c r="P247" s="6"/>
      <c r="Q247" s="6"/>
    </row>
    <row r="248" customHeight="1" spans="2:17">
      <c r="B248" s="6"/>
      <c r="C248" s="12"/>
      <c r="D248" s="12"/>
      <c r="E248" s="12"/>
      <c r="F248" s="12"/>
      <c r="G248" s="12"/>
      <c r="H248" s="12"/>
      <c r="I248" s="12"/>
      <c r="J248" s="12"/>
      <c r="K248" s="6"/>
      <c r="M248" s="6"/>
      <c r="N248" s="6"/>
      <c r="O248" s="6"/>
      <c r="P248" s="6"/>
      <c r="Q248" s="6"/>
    </row>
    <row r="249" customHeight="1" spans="2:17">
      <c r="B249" s="6"/>
      <c r="C249" s="12"/>
      <c r="D249" s="12"/>
      <c r="E249" s="12"/>
      <c r="F249" s="12"/>
      <c r="G249" s="12"/>
      <c r="H249" s="12"/>
      <c r="I249" s="12"/>
      <c r="J249" s="12"/>
      <c r="K249" s="6"/>
      <c r="M249" s="6"/>
      <c r="N249" s="6"/>
      <c r="O249" s="6"/>
      <c r="P249" s="6"/>
      <c r="Q249" s="6"/>
    </row>
    <row r="250" customHeight="1" spans="2:17">
      <c r="B250" s="6"/>
      <c r="C250" s="12"/>
      <c r="D250" s="12"/>
      <c r="E250" s="12"/>
      <c r="F250" s="12"/>
      <c r="G250" s="12"/>
      <c r="H250" s="12"/>
      <c r="I250" s="12"/>
      <c r="J250" s="12"/>
      <c r="K250" s="6"/>
      <c r="M250" s="6"/>
      <c r="N250" s="6"/>
      <c r="O250" s="6"/>
      <c r="P250" s="6"/>
      <c r="Q250" s="6"/>
    </row>
    <row r="251" customHeight="1" spans="2:17">
      <c r="B251" s="6"/>
      <c r="C251" s="12"/>
      <c r="D251" s="12"/>
      <c r="E251" s="12"/>
      <c r="F251" s="12"/>
      <c r="G251" s="12"/>
      <c r="H251" s="12"/>
      <c r="I251" s="12"/>
      <c r="J251" s="12"/>
      <c r="K251" s="6"/>
      <c r="M251" s="6"/>
      <c r="N251" s="6"/>
      <c r="O251" s="6"/>
      <c r="P251" s="6"/>
      <c r="Q251" s="6"/>
    </row>
    <row r="252" customHeight="1" spans="2:17">
      <c r="B252" s="6"/>
      <c r="C252" s="6"/>
      <c r="D252" s="6"/>
      <c r="E252" s="6"/>
      <c r="F252" s="6"/>
      <c r="G252" s="6"/>
      <c r="H252" s="6"/>
      <c r="I252" s="6"/>
      <c r="J252" s="6"/>
      <c r="K252" s="6"/>
      <c r="M252" s="6"/>
      <c r="N252" s="6"/>
      <c r="O252" s="6"/>
      <c r="P252" s="6"/>
      <c r="Q252" s="6"/>
    </row>
  </sheetData>
  <dataValidations count="3">
    <dataValidation type="list" allowBlank="1" showInputMessage="1" showErrorMessage="1" sqref="G14 G41 G12:G13 G15:G17 G18:G21 G22:G30 G31:G40 G42:G48 G49:G51 G52:G251">
      <formula1>OFFSET(设置!$I$2,1,0,COUNTA(设置!$I$3:$I$100),1)</formula1>
    </dataValidation>
    <dataValidation type="list" allowBlank="1" showInputMessage="1" showErrorMessage="1" sqref="E14 E41 E12:E13 E15:E17 E18:E21 E22:E30 E31:E40 E42:E48 E49:E51 E52:E251">
      <formula1>OFFSET(设置!$H$2,1,0,COUNTA(设置!$H$3:$H$100),1)</formula1>
    </dataValidation>
    <dataValidation type="list" allowBlank="1" showInputMessage="1" showErrorMessage="1" sqref="H14 H41 H12:H13 H15:H17 H18:H21 H22:H30 H31:H40 H42:H48 H49:H51 H52:H251">
      <formula1>OFFSET(设置!$J$2,1,0,COUNTA(设置!$J$3:$J$100),1)</formula1>
    </dataValidation>
  </dataValidation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AN42"/>
  <sheetViews>
    <sheetView showGridLines="0" workbookViewId="0">
      <selection activeCell="T21" sqref="T21"/>
    </sheetView>
  </sheetViews>
  <sheetFormatPr defaultColWidth="8.89166666666667" defaultRowHeight="13.5"/>
  <cols>
    <col min="1" max="16384" width="8.89166666666667" style="1"/>
  </cols>
  <sheetData>
    <row r="1" spans="1:9">
      <c r="A1" s="2"/>
      <c r="B1" s="2"/>
      <c r="C1" s="2"/>
      <c r="D1" s="2"/>
      <c r="E1" s="2"/>
      <c r="F1" s="2"/>
      <c r="G1" s="2"/>
      <c r="H1" s="2"/>
      <c r="I1" s="2"/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21">
      <c r="A3" s="2"/>
      <c r="B3" s="2"/>
      <c r="C3" s="2"/>
      <c r="D3" s="2"/>
      <c r="E3" s="2"/>
      <c r="F3" s="2"/>
      <c r="G3" s="2"/>
      <c r="H3" s="2"/>
      <c r="I3" s="2"/>
      <c r="M3" s="2"/>
      <c r="N3" s="2"/>
      <c r="O3" s="2"/>
      <c r="P3" s="2"/>
      <c r="Q3" s="2"/>
      <c r="R3" s="2"/>
      <c r="S3" s="2"/>
      <c r="T3" s="2"/>
      <c r="U3" s="2"/>
    </row>
    <row r="4" spans="1:21">
      <c r="A4" s="2"/>
      <c r="B4" s="2"/>
      <c r="C4" s="2"/>
      <c r="D4" s="2"/>
      <c r="E4" s="2"/>
      <c r="F4" s="2"/>
      <c r="G4" s="2"/>
      <c r="H4" s="2"/>
      <c r="I4" s="2"/>
      <c r="M4" s="2"/>
      <c r="N4" s="2"/>
      <c r="O4" s="2"/>
      <c r="P4" s="2"/>
      <c r="Q4" s="2"/>
      <c r="R4" s="2"/>
      <c r="S4" s="2"/>
      <c r="T4" s="2"/>
      <c r="U4" s="2"/>
    </row>
    <row r="5" spans="1:21">
      <c r="A5" s="2"/>
      <c r="B5" s="2"/>
      <c r="C5" s="2"/>
      <c r="D5" s="2"/>
      <c r="E5" s="2"/>
      <c r="F5" s="2"/>
      <c r="G5" s="2"/>
      <c r="H5" s="2"/>
      <c r="I5" s="2"/>
      <c r="M5" s="2"/>
      <c r="N5" s="2"/>
      <c r="O5" s="2"/>
      <c r="P5" s="2"/>
      <c r="Q5" s="2"/>
      <c r="R5" s="2"/>
      <c r="S5" s="2"/>
      <c r="T5" s="2"/>
      <c r="U5" s="2"/>
    </row>
    <row r="6" spans="1:21">
      <c r="A6" s="2"/>
      <c r="B6" s="2"/>
      <c r="C6" s="2"/>
      <c r="D6" s="2"/>
      <c r="E6" s="2"/>
      <c r="F6" s="2"/>
      <c r="G6" s="2"/>
      <c r="H6" s="2"/>
      <c r="I6" s="2"/>
      <c r="M6" s="2"/>
      <c r="N6" s="2"/>
      <c r="O6" s="2"/>
      <c r="P6" s="2"/>
      <c r="Q6" s="2"/>
      <c r="R6" s="2"/>
      <c r="S6" s="2"/>
      <c r="T6" s="2"/>
      <c r="U6" s="2"/>
    </row>
    <row r="7" spans="1:21">
      <c r="A7" s="2"/>
      <c r="B7" s="2"/>
      <c r="C7" s="2"/>
      <c r="D7" s="2"/>
      <c r="E7" s="2"/>
      <c r="F7" s="2"/>
      <c r="G7" s="2"/>
      <c r="H7" s="2"/>
      <c r="I7" s="2"/>
      <c r="M7" s="2"/>
      <c r="N7" s="2"/>
      <c r="O7" s="2"/>
      <c r="P7" s="2"/>
      <c r="Q7" s="2"/>
      <c r="R7" s="2"/>
      <c r="S7" s="2"/>
      <c r="T7" s="2"/>
      <c r="U7" s="2"/>
    </row>
    <row r="8" spans="1:21">
      <c r="A8" s="2"/>
      <c r="B8" s="2"/>
      <c r="C8" s="2"/>
      <c r="D8" s="2"/>
      <c r="E8" s="2"/>
      <c r="F8" s="2"/>
      <c r="G8" s="2"/>
      <c r="H8" s="2"/>
      <c r="I8" s="2"/>
      <c r="M8" s="2"/>
      <c r="N8" s="2"/>
      <c r="O8" s="2"/>
      <c r="P8" s="2"/>
      <c r="Q8" s="2"/>
      <c r="R8" s="2"/>
      <c r="S8" s="2"/>
      <c r="T8" s="2"/>
      <c r="U8" s="2"/>
    </row>
    <row r="9" spans="1:21">
      <c r="A9" s="2"/>
      <c r="B9" s="2"/>
      <c r="C9" s="2"/>
      <c r="D9" s="2"/>
      <c r="E9" s="2"/>
      <c r="F9" s="2"/>
      <c r="G9" s="2"/>
      <c r="H9" s="2"/>
      <c r="I9" s="2"/>
      <c r="M9" s="2"/>
      <c r="N9" s="2"/>
      <c r="O9" s="2"/>
      <c r="P9" s="2"/>
      <c r="Q9" s="2"/>
      <c r="R9" s="2"/>
      <c r="S9" s="2"/>
      <c r="T9" s="2"/>
      <c r="U9" s="2"/>
    </row>
    <row r="10" spans="1:21">
      <c r="A10" s="2"/>
      <c r="B10" s="2"/>
      <c r="C10" s="2"/>
      <c r="D10" s="2"/>
      <c r="E10" s="2"/>
      <c r="F10" s="2"/>
      <c r="G10" s="2"/>
      <c r="H10" s="2"/>
      <c r="I10" s="2"/>
      <c r="M10" s="2"/>
      <c r="N10" s="2"/>
      <c r="O10" s="2"/>
      <c r="P10" s="2"/>
      <c r="Q10" s="2"/>
      <c r="R10" s="2"/>
      <c r="S10" s="2"/>
      <c r="T10" s="2"/>
      <c r="U10" s="2"/>
    </row>
    <row r="11" spans="1:21">
      <c r="A11" s="2"/>
      <c r="B11" s="2"/>
      <c r="C11" s="2"/>
      <c r="D11" s="2"/>
      <c r="E11" s="2"/>
      <c r="F11" s="2"/>
      <c r="G11" s="2"/>
      <c r="H11" s="2"/>
      <c r="I11" s="2"/>
      <c r="M11" s="2"/>
      <c r="N11" s="2"/>
      <c r="O11" s="2"/>
      <c r="P11" s="2"/>
      <c r="Q11" s="2"/>
      <c r="R11" s="2"/>
      <c r="S11" s="2"/>
      <c r="T11" s="2"/>
      <c r="U11" s="2"/>
    </row>
    <row r="12" spans="1:21">
      <c r="A12" s="2"/>
      <c r="B12" s="2"/>
      <c r="C12" s="2"/>
      <c r="D12" s="2"/>
      <c r="E12" s="2"/>
      <c r="F12" s="2"/>
      <c r="G12" s="2"/>
      <c r="H12" s="2"/>
      <c r="I12" s="2"/>
      <c r="M12" s="2"/>
      <c r="N12" s="2"/>
      <c r="O12" s="2"/>
      <c r="P12" s="2"/>
      <c r="Q12" s="2"/>
      <c r="R12" s="2"/>
      <c r="S12" s="2"/>
      <c r="T12" s="2"/>
      <c r="U12" s="2"/>
    </row>
    <row r="13" spans="1:21">
      <c r="A13" s="2"/>
      <c r="B13" s="2"/>
      <c r="C13" s="2"/>
      <c r="D13" s="2"/>
      <c r="E13" s="2"/>
      <c r="F13" s="2"/>
      <c r="G13" s="2"/>
      <c r="H13" s="2"/>
      <c r="I13" s="2"/>
      <c r="M13" s="2"/>
      <c r="N13" s="2"/>
      <c r="O13" s="2"/>
      <c r="P13" s="2"/>
      <c r="Q13" s="2"/>
      <c r="R13" s="2"/>
      <c r="S13" s="2"/>
      <c r="T13" s="2"/>
      <c r="U13" s="2"/>
    </row>
    <row r="14" spans="1:21">
      <c r="A14" s="2"/>
      <c r="B14" s="2"/>
      <c r="C14" s="2"/>
      <c r="D14" s="2"/>
      <c r="E14" s="2"/>
      <c r="F14" s="2"/>
      <c r="G14" s="2"/>
      <c r="H14" s="2"/>
      <c r="I14" s="2"/>
      <c r="M14" s="2"/>
      <c r="N14" s="2"/>
      <c r="O14" s="2"/>
      <c r="P14" s="2"/>
      <c r="Q14" s="2"/>
      <c r="R14" s="2"/>
      <c r="S14" s="2"/>
      <c r="T14" s="2"/>
      <c r="U14" s="2"/>
    </row>
    <row r="15" spans="1:40">
      <c r="A15" s="2"/>
      <c r="B15" s="2"/>
      <c r="C15" s="2"/>
      <c r="D15" s="2"/>
      <c r="E15" s="2"/>
      <c r="F15" s="2"/>
      <c r="G15" s="2"/>
      <c r="H15" s="2"/>
      <c r="I15" s="2"/>
      <c r="M15" s="2"/>
      <c r="N15" s="2"/>
      <c r="O15" s="2"/>
      <c r="P15" s="2"/>
      <c r="Q15" s="2"/>
      <c r="R15" s="2"/>
      <c r="S15" s="2"/>
      <c r="T15" s="2"/>
      <c r="U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>
      <c r="A16" s="2"/>
      <c r="B16" s="2"/>
      <c r="C16" s="2"/>
      <c r="D16" s="2"/>
      <c r="E16" s="2"/>
      <c r="F16" s="2"/>
      <c r="G16" s="2"/>
      <c r="H16" s="2"/>
      <c r="I16" s="2"/>
      <c r="M16" s="2"/>
      <c r="N16" s="2"/>
      <c r="O16" s="2"/>
      <c r="P16" s="2"/>
      <c r="Q16" s="2"/>
      <c r="R16" s="2"/>
      <c r="S16" s="2"/>
      <c r="T16" s="2"/>
      <c r="U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>
      <c r="A17" s="2"/>
      <c r="B17" s="2"/>
      <c r="C17" s="2"/>
      <c r="D17" s="2"/>
      <c r="E17" s="2"/>
      <c r="F17" s="2"/>
      <c r="G17" s="2"/>
      <c r="H17" s="2"/>
      <c r="I17" s="2"/>
      <c r="M17" s="2"/>
      <c r="N17" s="2"/>
      <c r="O17" s="2"/>
      <c r="P17" s="2"/>
      <c r="Q17" s="2"/>
      <c r="R17" s="2"/>
      <c r="S17" s="2"/>
      <c r="T17" s="2"/>
      <c r="U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>
      <c r="A18" s="2"/>
      <c r="B18" s="2"/>
      <c r="C18" s="2"/>
      <c r="D18" s="2"/>
      <c r="E18" s="2"/>
      <c r="F18" s="2"/>
      <c r="G18" s="2"/>
      <c r="H18" s="2"/>
      <c r="I18" s="2"/>
      <c r="M18" s="2"/>
      <c r="N18" s="2"/>
      <c r="O18" s="2"/>
      <c r="P18" s="2"/>
      <c r="Q18" s="2"/>
      <c r="R18" s="2"/>
      <c r="S18" s="2"/>
      <c r="T18" s="2"/>
      <c r="U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>
      <c r="A19" s="2"/>
      <c r="B19" s="2"/>
      <c r="C19" s="2"/>
      <c r="D19" s="2"/>
      <c r="E19" s="2"/>
      <c r="F19" s="2"/>
      <c r="G19" s="2"/>
      <c r="H19" s="2"/>
      <c r="I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>
      <c r="A20" s="2"/>
      <c r="B20" s="2"/>
      <c r="C20" s="2"/>
      <c r="D20" s="2"/>
      <c r="E20" s="2"/>
      <c r="F20" s="2"/>
      <c r="G20" s="2"/>
      <c r="H20" s="2"/>
      <c r="I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>
      <c r="A21" s="2"/>
      <c r="B21" s="2"/>
      <c r="C21" s="2"/>
      <c r="D21" s="2"/>
      <c r="E21" s="2"/>
      <c r="F21" s="2"/>
      <c r="G21" s="2"/>
      <c r="H21" s="2"/>
      <c r="I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>
      <c r="A22" s="2"/>
      <c r="B22" s="2"/>
      <c r="C22" s="2"/>
      <c r="D22" s="2"/>
      <c r="E22" s="2"/>
      <c r="F22" s="2"/>
      <c r="G22" s="2"/>
      <c r="H22" s="2"/>
      <c r="I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>
      <c r="A23" s="2"/>
      <c r="B23" s="2"/>
      <c r="C23" s="2"/>
      <c r="D23" s="2"/>
      <c r="E23" s="2"/>
      <c r="F23" s="2"/>
      <c r="G23" s="2"/>
      <c r="H23" s="2"/>
      <c r="I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>
      <c r="A24" s="2"/>
      <c r="B24" s="2"/>
      <c r="C24" s="2"/>
      <c r="D24" s="2"/>
      <c r="E24" s="2"/>
      <c r="F24" s="2"/>
      <c r="G24" s="2"/>
      <c r="H24" s="2"/>
      <c r="I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>
      <c r="A25" s="2"/>
      <c r="B25" s="2"/>
      <c r="C25" s="2"/>
      <c r="D25" s="2"/>
      <c r="E25" s="2"/>
      <c r="F25" s="2"/>
      <c r="G25" s="2"/>
      <c r="H25" s="2"/>
      <c r="I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>
      <c r="A26" s="2"/>
      <c r="B26" s="2"/>
      <c r="C26" s="2"/>
      <c r="D26" s="2"/>
      <c r="E26" s="2"/>
      <c r="F26" s="2"/>
      <c r="G26" s="2"/>
      <c r="H26" s="2"/>
      <c r="I26" s="2"/>
      <c r="M26" s="2"/>
      <c r="N26" s="2"/>
      <c r="O26" s="2"/>
      <c r="P26" s="2"/>
      <c r="Q26" s="2"/>
      <c r="R26" s="2"/>
      <c r="S26" s="2"/>
      <c r="T26" s="2"/>
      <c r="U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>
      <c r="A27" s="2"/>
      <c r="B27" s="2"/>
      <c r="C27" s="2"/>
      <c r="D27" s="2"/>
      <c r="E27" s="2"/>
      <c r="F27" s="2"/>
      <c r="G27" s="2"/>
      <c r="H27" s="2"/>
      <c r="I27" s="2"/>
      <c r="M27" s="2"/>
      <c r="N27" s="2"/>
      <c r="O27" s="2"/>
      <c r="P27" s="2"/>
      <c r="Q27" s="2"/>
      <c r="R27" s="2"/>
      <c r="S27" s="2"/>
      <c r="T27" s="2"/>
      <c r="U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>
      <c r="A28" s="2"/>
      <c r="B28" s="2"/>
      <c r="C28" s="2"/>
      <c r="D28" s="2"/>
      <c r="E28" s="2"/>
      <c r="F28" s="2"/>
      <c r="G28" s="2"/>
      <c r="H28" s="2"/>
      <c r="I28" s="2"/>
      <c r="M28" s="2"/>
      <c r="N28" s="2"/>
      <c r="O28" s="2"/>
      <c r="P28" s="2"/>
      <c r="Q28" s="2"/>
      <c r="R28" s="2"/>
      <c r="S28" s="2"/>
      <c r="T28" s="2"/>
      <c r="U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>
      <c r="A29" s="2"/>
      <c r="B29" s="2"/>
      <c r="C29" s="2"/>
      <c r="D29" s="2"/>
      <c r="E29" s="2"/>
      <c r="F29" s="2"/>
      <c r="G29" s="2"/>
      <c r="H29" s="2"/>
      <c r="I29" s="2"/>
      <c r="M29" s="2"/>
      <c r="N29" s="2"/>
      <c r="O29" s="2"/>
      <c r="P29" s="2"/>
      <c r="Q29" s="2"/>
      <c r="R29" s="2"/>
      <c r="S29" s="2"/>
      <c r="T29" s="2"/>
      <c r="U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>
      <c r="A30" s="2"/>
      <c r="B30" s="2"/>
      <c r="C30" s="2"/>
      <c r="D30" s="2"/>
      <c r="E30" s="2"/>
      <c r="F30" s="2"/>
      <c r="G30" s="2"/>
      <c r="H30" s="2"/>
      <c r="I30" s="2"/>
      <c r="M30" s="2"/>
      <c r="N30" s="2"/>
      <c r="O30" s="2"/>
      <c r="P30" s="2"/>
      <c r="Q30" s="2"/>
      <c r="R30" s="2"/>
      <c r="S30" s="2"/>
      <c r="T30" s="2"/>
      <c r="U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>
      <c r="A31" s="2"/>
      <c r="B31" s="2"/>
      <c r="C31" s="2"/>
      <c r="D31" s="2"/>
      <c r="E31" s="2"/>
      <c r="F31" s="2"/>
      <c r="G31" s="2"/>
      <c r="H31" s="2"/>
      <c r="I31" s="2"/>
      <c r="M31" s="2"/>
      <c r="N31" s="2"/>
      <c r="O31" s="2"/>
      <c r="P31" s="2"/>
      <c r="Q31" s="2"/>
      <c r="R31" s="2"/>
      <c r="S31" s="2"/>
      <c r="T31" s="2"/>
      <c r="U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>
      <c r="A32" s="2"/>
      <c r="B32" s="2"/>
      <c r="C32" s="2"/>
      <c r="D32" s="2"/>
      <c r="E32" s="2"/>
      <c r="F32" s="2"/>
      <c r="G32" s="2"/>
      <c r="H32" s="2"/>
      <c r="I32" s="2"/>
      <c r="M32" s="2"/>
      <c r="N32" s="2"/>
      <c r="O32" s="2"/>
      <c r="P32" s="2"/>
      <c r="Q32" s="2"/>
      <c r="R32" s="2"/>
      <c r="S32" s="2"/>
      <c r="T32" s="2"/>
      <c r="U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>
      <c r="A33" s="2"/>
      <c r="B33" s="2"/>
      <c r="C33" s="2"/>
      <c r="D33" s="2"/>
      <c r="E33" s="2"/>
      <c r="F33" s="2"/>
      <c r="G33" s="2"/>
      <c r="H33" s="2"/>
      <c r="I33" s="2"/>
      <c r="M33" s="2"/>
      <c r="N33" s="2"/>
      <c r="O33" s="2"/>
      <c r="P33" s="2"/>
      <c r="Q33" s="2"/>
      <c r="R33" s="2"/>
      <c r="S33" s="2"/>
      <c r="T33" s="2"/>
      <c r="U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>
      <c r="A34" s="2"/>
      <c r="B34" s="2"/>
      <c r="C34" s="2"/>
      <c r="D34" s="2"/>
      <c r="E34" s="2"/>
      <c r="F34" s="2"/>
      <c r="G34" s="2"/>
      <c r="H34" s="2"/>
      <c r="I34" s="2"/>
      <c r="M34" s="2"/>
      <c r="N34" s="2"/>
      <c r="O34" s="2"/>
      <c r="P34" s="2"/>
      <c r="Q34" s="2"/>
      <c r="R34" s="2"/>
      <c r="S34" s="2"/>
      <c r="T34" s="2"/>
      <c r="U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>
      <c r="A35" s="2"/>
      <c r="B35" s="2"/>
      <c r="C35" s="2"/>
      <c r="D35" s="2"/>
      <c r="E35" s="2"/>
      <c r="F35" s="2"/>
      <c r="G35" s="2"/>
      <c r="H35" s="2"/>
      <c r="I35" s="2"/>
      <c r="M35" s="2"/>
      <c r="N35" s="2"/>
      <c r="O35" s="2"/>
      <c r="P35" s="2"/>
      <c r="Q35" s="2"/>
      <c r="R35" s="2"/>
      <c r="S35" s="2"/>
      <c r="T35" s="2"/>
      <c r="U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>
      <c r="A36" s="2"/>
      <c r="B36" s="2"/>
      <c r="C36" s="2"/>
      <c r="D36" s="2"/>
      <c r="E36" s="2"/>
      <c r="F36" s="2"/>
      <c r="G36" s="2"/>
      <c r="H36" s="2"/>
      <c r="I36" s="2"/>
      <c r="M36" s="2"/>
      <c r="N36" s="2"/>
      <c r="O36" s="2"/>
      <c r="P36" s="2"/>
      <c r="Q36" s="2"/>
      <c r="R36" s="2"/>
      <c r="S36" s="2"/>
      <c r="T36" s="2"/>
      <c r="U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>
      <c r="A37" s="2"/>
      <c r="B37" s="2"/>
      <c r="C37" s="2"/>
      <c r="D37" s="2"/>
      <c r="E37" s="2"/>
      <c r="F37" s="2"/>
      <c r="G37" s="2"/>
      <c r="H37" s="2"/>
      <c r="I37" s="2"/>
      <c r="M37" s="2"/>
      <c r="N37" s="2"/>
      <c r="O37" s="2"/>
      <c r="P37" s="2"/>
      <c r="Q37" s="2"/>
      <c r="R37" s="2"/>
      <c r="S37" s="2"/>
      <c r="T37" s="2"/>
      <c r="U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>
      <c r="A38" s="2"/>
      <c r="B38" s="2"/>
      <c r="C38" s="2"/>
      <c r="D38" s="2"/>
      <c r="E38" s="2"/>
      <c r="F38" s="2"/>
      <c r="G38" s="2"/>
      <c r="H38" s="2"/>
      <c r="I38" s="2"/>
      <c r="M38" s="2"/>
      <c r="N38" s="2"/>
      <c r="O38" s="2"/>
      <c r="P38" s="2"/>
      <c r="Q38" s="2"/>
      <c r="R38" s="2"/>
      <c r="S38" s="2"/>
      <c r="T38" s="2"/>
      <c r="U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>
      <c r="A39" s="2"/>
      <c r="B39" s="2"/>
      <c r="C39" s="2"/>
      <c r="D39" s="2"/>
      <c r="E39" s="2"/>
      <c r="F39" s="2"/>
      <c r="G39" s="2"/>
      <c r="H39" s="2"/>
      <c r="I39" s="2"/>
      <c r="M39" s="2"/>
      <c r="N39" s="2"/>
      <c r="O39" s="2"/>
      <c r="P39" s="2"/>
      <c r="Q39" s="2"/>
      <c r="R39" s="2"/>
      <c r="S39" s="2"/>
      <c r="T39" s="2"/>
      <c r="U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>
      <c r="A40" s="2"/>
      <c r="B40" s="2"/>
      <c r="C40" s="2"/>
      <c r="D40" s="2"/>
      <c r="E40" s="2"/>
      <c r="F40" s="2"/>
      <c r="G40" s="2"/>
      <c r="H40" s="2"/>
      <c r="I40" s="2"/>
      <c r="M40" s="2"/>
      <c r="N40" s="2"/>
      <c r="O40" s="2"/>
      <c r="P40" s="2"/>
      <c r="Q40" s="2"/>
      <c r="R40" s="2"/>
      <c r="S40" s="2"/>
      <c r="T40" s="2"/>
      <c r="U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1">
      <c r="A41" s="2"/>
    </row>
    <row r="42" spans="1:1">
      <c r="A42" s="2"/>
    </row>
  </sheetData>
  <sheetProtection formatCells="0" insertHyperlinks="0" autoFilter="0"/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首页</vt:lpstr>
      <vt:lpstr>样本</vt:lpstr>
      <vt:lpstr>设置</vt:lpstr>
      <vt:lpstr>任务搜索</vt:lpstr>
      <vt:lpstr>统计报表</vt:lpstr>
      <vt:lpstr>代码</vt:lpstr>
      <vt:lpstr>搜索辅助</vt:lpstr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11月</vt:lpstr>
      <vt:lpstr>12月</vt:lpstr>
      <vt:lpstr>使用说明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zhj</dc:creator>
  <cp:lastModifiedBy>反正我也没差</cp:lastModifiedBy>
  <dcterms:created xsi:type="dcterms:W3CDTF">2022-09-10T14:10:00Z</dcterms:created>
  <dcterms:modified xsi:type="dcterms:W3CDTF">2022-09-27T04:04:59Z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8E0FAC1400FE4AD79E82BF1207728950</vt:lpwstr>
  </property>
  <property fmtid="{D5CDD505-2E9C-101B-9397-08002B2CF9AE}" pid="3" name="KSOProductBuildVer">
    <vt:lpwstr>2052-11.8.6.8556</vt:lpwstr>
  </property>
  <property fmtid="{D5CDD505-2E9C-101B-9397-08002B2CF9AE}" pid="4" name="KSOTemplateUUID">
    <vt:lpwstr>v1.0_mb_4cOr2GzzNDMxJzwpRzT0Eg==</vt:lpwstr>
  </property>
</Properties>
</file>