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yxls\xlsUp\xls0016\"/>
    </mc:Choice>
  </mc:AlternateContent>
  <bookViews>
    <workbookView xWindow="0" yWindow="0" windowWidth="23040" windowHeight="9360"/>
  </bookViews>
  <sheets>
    <sheet name="每周任务安排" sheetId="1" r:id="rId1"/>
    <sheet name="任务列表" sheetId="2" r:id="rId2"/>
  </sheets>
  <definedNames>
    <definedName name="_xlnm.Print_Titles" localSheetId="0">每周任务安排!$4:$5</definedName>
    <definedName name="_xlnm.Print_Titles" localSheetId="1">任务列表!$3:$3</definedName>
    <definedName name="标题_1">任务安排[[#All],[列1]]</definedName>
    <definedName name="行标题区域1..I3">每周任务安排!$H$3</definedName>
    <definedName name="开始日期">每周任务安排!$I$3</definedName>
    <definedName name="课程">任务安排[[#All],[列1]]</definedName>
    <definedName name="列标题_2">任务列表[[#Headers],[日期]]</definedName>
    <definedName name="人员字段">任务列表[课程]</definedName>
  </definedNames>
  <calcPr calcId="152511"/>
</workbook>
</file>

<file path=xl/calcChain.xml><?xml version="1.0" encoding="utf-8"?>
<calcChain xmlns="http://schemas.openxmlformats.org/spreadsheetml/2006/main">
  <c r="B9" i="2" l="1"/>
  <c r="E9" i="2" s="1"/>
  <c r="B10" i="2"/>
  <c r="E10" i="2" s="1"/>
  <c r="B11" i="2"/>
  <c r="E11" i="2" s="1"/>
  <c r="B5" i="2" l="1"/>
  <c r="E5" i="2" s="1"/>
  <c r="B12" i="2" l="1"/>
  <c r="E12" i="2" s="1"/>
  <c r="B8" i="2"/>
  <c r="E8" i="2" s="1"/>
  <c r="B7" i="2"/>
  <c r="E7" i="2" s="1"/>
  <c r="B6" i="2"/>
  <c r="E6" i="2" s="1"/>
  <c r="B4" i="2"/>
  <c r="E4" i="2" s="1"/>
  <c r="I3" i="1"/>
  <c r="I4" i="1" l="1"/>
  <c r="H4" i="1"/>
  <c r="D4" i="1"/>
  <c r="C5" i="1"/>
  <c r="G4" i="1"/>
  <c r="C4" i="1"/>
  <c r="B5" i="1"/>
  <c r="F4" i="1"/>
  <c r="E4" i="1"/>
  <c r="C14" i="1" l="1"/>
  <c r="C15" i="1"/>
  <c r="C12" i="1"/>
  <c r="C13" i="1"/>
  <c r="C9" i="1"/>
  <c r="C10" i="1"/>
  <c r="C8" i="1"/>
  <c r="C7" i="1"/>
  <c r="C6" i="1"/>
  <c r="D5" i="1"/>
  <c r="D14" i="1" l="1"/>
  <c r="D15" i="1"/>
  <c r="D12" i="1"/>
  <c r="D13" i="1"/>
  <c r="D6" i="1"/>
  <c r="D10" i="1"/>
  <c r="D9" i="1"/>
  <c r="D8" i="1"/>
  <c r="D7" i="1"/>
  <c r="E5" i="1"/>
  <c r="E11" i="1" s="1"/>
  <c r="E14" i="1" l="1"/>
  <c r="E15" i="1"/>
  <c r="E12" i="1"/>
  <c r="E13" i="1"/>
  <c r="E7" i="1"/>
  <c r="E6" i="1"/>
  <c r="E10" i="1"/>
  <c r="E9" i="1"/>
  <c r="E8" i="1"/>
  <c r="F5" i="1"/>
  <c r="F14" i="1" l="1"/>
  <c r="F15" i="1"/>
  <c r="F12" i="1"/>
  <c r="F13" i="1"/>
  <c r="F8" i="1"/>
  <c r="F7" i="1"/>
  <c r="F6" i="1"/>
  <c r="F10" i="1"/>
  <c r="F9" i="1"/>
  <c r="G5" i="1"/>
  <c r="G14" i="1" l="1"/>
  <c r="G15" i="1"/>
  <c r="G12" i="1"/>
  <c r="G13" i="1"/>
  <c r="G9" i="1"/>
  <c r="G8" i="1"/>
  <c r="G7" i="1"/>
  <c r="G6" i="1"/>
  <c r="G10" i="1"/>
  <c r="H5" i="1"/>
  <c r="H14" i="1" l="1"/>
  <c r="H15" i="1"/>
  <c r="H13" i="1"/>
  <c r="H12" i="1"/>
  <c r="H6" i="1"/>
  <c r="H10" i="1"/>
  <c r="H9" i="1"/>
  <c r="H8" i="1"/>
  <c r="H7" i="1"/>
  <c r="I5" i="1"/>
  <c r="I14" i="1" l="1"/>
  <c r="I15" i="1"/>
  <c r="I12" i="1"/>
  <c r="I13" i="1"/>
  <c r="I7" i="1"/>
  <c r="I8" i="1"/>
  <c r="I6" i="1"/>
  <c r="I10" i="1"/>
  <c r="I9" i="1"/>
</calcChain>
</file>

<file path=xl/sharedStrings.xml><?xml version="1.0" encoding="utf-8"?>
<sst xmlns="http://schemas.openxmlformats.org/spreadsheetml/2006/main" count="39" uniqueCount="31">
  <si>
    <t>转到任务列表</t>
  </si>
  <si>
    <t>每周</t>
  </si>
  <si>
    <t>任务安排</t>
  </si>
  <si>
    <t>冬季</t>
  </si>
  <si>
    <t>其他</t>
  </si>
  <si>
    <t xml:space="preserve"> 任务安排开始日期：</t>
  </si>
  <si>
    <t>转到每周任务安排</t>
  </si>
  <si>
    <t>任务列表</t>
  </si>
  <si>
    <t>日期</t>
  </si>
  <si>
    <t>课程</t>
  </si>
  <si>
    <t>作业/任务</t>
  </si>
  <si>
    <t>第 90 页，复习章节 5，为星期五的测试进行备考</t>
  </si>
  <si>
    <t>工作表 56（仅奇数页），为星期四的测试进行备考学习</t>
  </si>
  <si>
    <t>为实验做准备</t>
  </si>
  <si>
    <t>第 5-8 章测试</t>
  </si>
  <si>
    <t>第 78 - 88 页，第 4 章大纲</t>
  </si>
  <si>
    <t>备考</t>
  </si>
  <si>
    <t>清理房间备检</t>
  </si>
  <si>
    <t>为学习小组定披萨</t>
  </si>
  <si>
    <t>文章大纲</t>
  </si>
  <si>
    <t>匹配数据</t>
  </si>
  <si>
    <t>英语 101</t>
  </si>
  <si>
    <t>英语 101</t>
    <phoneticPr fontId="9" type="noConversion"/>
  </si>
  <si>
    <t>艺术 101</t>
  </si>
  <si>
    <t>数学 101</t>
  </si>
  <si>
    <t>文学 101</t>
  </si>
  <si>
    <t>历史 101</t>
  </si>
  <si>
    <t>物理101</t>
    <phoneticPr fontId="9" type="noConversion"/>
  </si>
  <si>
    <t>生物101</t>
    <phoneticPr fontId="9" type="noConversion"/>
  </si>
  <si>
    <t>化学101</t>
    <phoneticPr fontId="9" type="noConversion"/>
  </si>
  <si>
    <t>音乐101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</si>
</sst>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[$-F800]dddd\,\ mmmm\ dd\,\ yyyy"/>
  </numFmts>
  <fonts count="20" x14ac:knownFonts="1">
    <font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32"/>
      <color theme="0"/>
      <name val="Microsoft YaHei UI"/>
      <family val="2"/>
      <charset val="134"/>
    </font>
    <font>
      <b/>
      <sz val="32"/>
      <color theme="4"/>
      <name val="Microsoft YaHei UI"/>
      <family val="2"/>
      <charset val="134"/>
    </font>
    <font>
      <b/>
      <sz val="11"/>
      <color theme="4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horizontal="left" vertical="center" wrapText="1" indent="1"/>
    </xf>
    <xf numFmtId="0" fontId="3" fillId="2" borderId="0" applyNumberFormat="0" applyProtection="0">
      <alignment horizontal="left" vertical="center"/>
    </xf>
    <xf numFmtId="0" fontId="4" fillId="0" borderId="0" applyProtection="0">
      <alignment vertical="center"/>
    </xf>
    <xf numFmtId="0" fontId="6" fillId="2" borderId="5" applyProtection="0">
      <alignment horizontal="left" vertical="center" indent="1"/>
    </xf>
    <xf numFmtId="180" fontId="8" fillId="2" borderId="4" applyProtection="0">
      <alignment horizontal="left" vertical="top" indent="1"/>
    </xf>
    <xf numFmtId="0" fontId="1" fillId="0" borderId="0" applyBorder="0" applyProtection="0">
      <alignment horizontal="right" vertical="center" indent="1"/>
    </xf>
    <xf numFmtId="0" fontId="1" fillId="0" borderId="0" applyProtection="0">
      <alignment horizontal="left" vertical="center" indent="1"/>
    </xf>
    <xf numFmtId="0" fontId="1" fillId="0" borderId="0" applyProtection="0">
      <alignment horizontal="left" vertical="center" indent="1"/>
    </xf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9" fontId="2" fillId="0" borderId="0" applyFill="0" applyBorder="0" applyAlignment="0" applyProtection="0"/>
    <xf numFmtId="0" fontId="2" fillId="3" borderId="2" applyNumberFormat="0" applyAlignment="0" applyProtection="0"/>
    <xf numFmtId="0" fontId="10" fillId="4" borderId="0" applyNumberFormat="0" applyBorder="0" applyAlignment="0" applyProtection="0"/>
    <xf numFmtId="180" fontId="2" fillId="0" borderId="0" applyFill="0" applyBorder="0">
      <alignment horizontal="center" vertical="center"/>
    </xf>
    <xf numFmtId="180" fontId="5" fillId="0" borderId="1">
      <alignment horizontal="center" vertical="center"/>
    </xf>
    <xf numFmtId="0" fontId="7" fillId="2" borderId="3">
      <alignment horizontal="left" vertical="top" indent="1"/>
    </xf>
    <xf numFmtId="0" fontId="1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0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>
      <alignment horizontal="left" vertical="center" wrapText="1" indent="1"/>
    </xf>
    <xf numFmtId="0" fontId="1" fillId="0" borderId="0" xfId="6" applyFont="1">
      <alignment horizontal="left" vertical="center" indent="1"/>
    </xf>
    <xf numFmtId="0" fontId="2" fillId="0" borderId="0" xfId="0" applyFont="1">
      <alignment horizontal="left" vertical="center" wrapText="1" indent="1"/>
    </xf>
    <xf numFmtId="0" fontId="3" fillId="2" borderId="0" xfId="1" applyFont="1">
      <alignment horizontal="left" vertical="center"/>
    </xf>
    <xf numFmtId="0" fontId="4" fillId="0" borderId="0" xfId="2" applyFont="1">
      <alignment vertical="center"/>
    </xf>
    <xf numFmtId="0" fontId="1" fillId="0" borderId="0" xfId="5" applyFont="1">
      <alignment horizontal="right" vertical="center" indent="1"/>
    </xf>
    <xf numFmtId="0" fontId="6" fillId="2" borderId="5" xfId="3" applyFont="1">
      <alignment horizontal="left" vertical="center" indent="1"/>
    </xf>
    <xf numFmtId="0" fontId="7" fillId="2" borderId="3" xfId="17" applyFont="1">
      <alignment horizontal="left" vertical="top" indent="1"/>
    </xf>
    <xf numFmtId="0" fontId="2" fillId="0" borderId="0" xfId="0" applyFont="1" applyFill="1" applyBorder="1" applyAlignment="1">
      <alignment vertical="center"/>
    </xf>
    <xf numFmtId="180" fontId="5" fillId="0" borderId="1" xfId="16" applyNumberFormat="1" applyFont="1">
      <alignment horizontal="center" vertical="center"/>
    </xf>
    <xf numFmtId="180" fontId="8" fillId="2" borderId="4" xfId="4" applyNumberFormat="1" applyFont="1">
      <alignment horizontal="left" vertical="top" indent="1"/>
    </xf>
    <xf numFmtId="180" fontId="2" fillId="0" borderId="0" xfId="15" applyNumberFormat="1" applyFont="1">
      <alignment horizontal="center" vertical="center"/>
    </xf>
    <xf numFmtId="0" fontId="0" fillId="0" borderId="0" xfId="0" applyFont="1">
      <alignment horizontal="left" vertical="center" wrapText="1" indent="1"/>
    </xf>
    <xf numFmtId="0" fontId="0" fillId="0" borderId="0" xfId="0" applyNumberFormat="1" applyFont="1">
      <alignment horizontal="left" vertical="center" wrapText="1" indent="1"/>
    </xf>
  </cellXfs>
  <cellStyles count="52">
    <cellStyle name="20% - 着色 1" xfId="14" builtinId="30" customBuiltin="1"/>
    <cellStyle name="20% - 着色 2" xfId="33" builtinId="34" customBuiltin="1"/>
    <cellStyle name="20% - 着色 3" xfId="37" builtinId="38" customBuiltin="1"/>
    <cellStyle name="20% - 着色 4" xfId="41" builtinId="42" customBuiltin="1"/>
    <cellStyle name="20% - 着色 5" xfId="45" builtinId="46" customBuiltin="1"/>
    <cellStyle name="20% - 着色 6" xfId="49" builtinId="50" customBuiltin="1"/>
    <cellStyle name="40% - 着色 1" xfId="30" builtinId="31" customBuiltin="1"/>
    <cellStyle name="40% - 着色 2" xfId="34" builtinId="35" customBuiltin="1"/>
    <cellStyle name="40% - 着色 3" xfId="38" builtinId="39" customBuiltin="1"/>
    <cellStyle name="40% - 着色 4" xfId="42" builtinId="43" customBuiltin="1"/>
    <cellStyle name="40% - 着色 5" xfId="46" builtinId="47" customBuiltin="1"/>
    <cellStyle name="40% - 着色 6" xfId="50" builtinId="51" customBuiltin="1"/>
    <cellStyle name="60% - 着色 1" xfId="31" builtinId="32" customBuiltin="1"/>
    <cellStyle name="60% - 着色 2" xfId="35" builtinId="36" customBuiltin="1"/>
    <cellStyle name="60% - 着色 3" xfId="39" builtinId="40" customBuiltin="1"/>
    <cellStyle name="60% - 着色 4" xfId="43" builtinId="44" customBuiltin="1"/>
    <cellStyle name="60% - 着色 5" xfId="47" builtinId="48" customBuiltin="1"/>
    <cellStyle name="60% - 着色 6" xfId="51" builtinId="52" customBuiltin="1"/>
    <cellStyle name="百分比" xfId="12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9" builtinId="27" customBuiltin="1"/>
    <cellStyle name="常规" xfId="0" builtinId="0" customBuiltin="1"/>
    <cellStyle name="超链接" xfId="6" builtinId="8" customBuiltin="1"/>
    <cellStyle name="好" xfId="18" builtinId="26" customBuiltin="1"/>
    <cellStyle name="汇总" xfId="28" builtinId="25" customBuiltin="1"/>
    <cellStyle name="货币" xfId="10" builtinId="4" customBuiltin="1"/>
    <cellStyle name="货币[0]" xfId="11" builtinId="7" customBuiltin="1"/>
    <cellStyle name="计算" xfId="23" builtinId="22" customBuiltin="1"/>
    <cellStyle name="检查单元格" xfId="25" builtinId="23" customBuiltin="1"/>
    <cellStyle name="解释性文本" xfId="27" builtinId="53" customBuiltin="1"/>
    <cellStyle name="警告文本" xfId="26" builtinId="11" customBuiltin="1"/>
    <cellStyle name="开始日期" xfId="16"/>
    <cellStyle name="链接单元格" xfId="24" builtinId="24" customBuiltin="1"/>
    <cellStyle name="年份" xfId="17"/>
    <cellStyle name="千位分隔" xfId="8" builtinId="3" customBuiltin="1"/>
    <cellStyle name="千位分隔[0]" xfId="9" builtinId="6" customBuiltin="1"/>
    <cellStyle name="日期" xfId="15"/>
    <cellStyle name="适中" xfId="20" builtinId="28" customBuiltin="1"/>
    <cellStyle name="输出" xfId="22" builtinId="21" customBuiltin="1"/>
    <cellStyle name="输入" xfId="21" builtinId="20" customBuiltin="1"/>
    <cellStyle name="已访问的超链接" xfId="7" builtinId="9" customBuiltin="1"/>
    <cellStyle name="着色 1" xfId="29" builtinId="29" customBuiltin="1"/>
    <cellStyle name="着色 2" xfId="32" builtinId="33" customBuiltin="1"/>
    <cellStyle name="着色 3" xfId="36" builtinId="37" customBuiltin="1"/>
    <cellStyle name="着色 4" xfId="40" builtinId="41" customBuiltin="1"/>
    <cellStyle name="着色 5" xfId="44" builtinId="45" customBuiltin="1"/>
    <cellStyle name="着色 6" xfId="48" builtinId="49" customBuiltin="1"/>
    <cellStyle name="注释" xfId="13" builtinId="10" customBuiltin="1"/>
  </cellStyles>
  <dxfs count="21"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Microsoft YaHei UI"/>
        <scheme val="none"/>
      </font>
      <numFmt numFmtId="180" formatCode="[$-F800]dddd\,\ mmmm\ dd\,\ yyyy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none">
          <bgColor auto="1"/>
        </patternFill>
      </fill>
      <border diagonalUp="1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thin">
          <color theme="4"/>
        </diagonal>
        <vertical style="thin">
          <color theme="4"/>
        </vertical>
        <horizontal style="thin">
          <color theme="4"/>
        </horizontal>
      </border>
    </dxf>
    <dxf>
      <font>
        <b/>
        <i val="0"/>
        <color theme="1"/>
      </font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 tint="9.9948118533890809E-2"/>
      </font>
      <fill>
        <patternFill>
          <bgColor theme="0"/>
        </patternFill>
      </fill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每周任务列表" defaultPivotStyle="PivotStyleLight16">
    <tableStyle name="每周任务列表" pivot="0" count="5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任务安排" displayName="任务安排" ref="B6:I15" headerRowCount="0" totalsRowShown="0" headerRowDxfId="15" dataDxfId="14">
  <tableColumns count="8">
    <tableColumn id="1" name="列1" dataDxfId="13"/>
    <tableColumn id="2" name="列2" dataDxfId="12">
      <calculatedColumnFormula>IFERROR(INDEX(任务列表[],MATCH(C$5&amp;$B6,任务列表[匹配数据],0),3),"")</calculatedColumnFormula>
    </tableColumn>
    <tableColumn id="3" name="列3" dataDxfId="11">
      <calculatedColumnFormula>IFERROR(INDEX(任务列表[],MATCH(D$5&amp;$B6,任务列表[匹配数据],0),3),"")</calculatedColumnFormula>
    </tableColumn>
    <tableColumn id="4" name="列4" dataDxfId="10">
      <calculatedColumnFormula>IFERROR(INDEX(任务列表[],MATCH(E$5&amp;$B6,任务列表[匹配数据],0),3),"")</calculatedColumnFormula>
    </tableColumn>
    <tableColumn id="5" name="列5" dataDxfId="9">
      <calculatedColumnFormula>IFERROR(INDEX(任务列表[],MATCH(F$5&amp;$B6,任务列表[匹配数据],0),3),"")</calculatedColumnFormula>
    </tableColumn>
    <tableColumn id="6" name="列6" dataDxfId="8">
      <calculatedColumnFormula>IFERROR(INDEX(任务列表[],MATCH(G$5&amp;$B6,任务列表[匹配数据],0),3),"")</calculatedColumnFormula>
    </tableColumn>
    <tableColumn id="7" name="列7" dataDxfId="7">
      <calculatedColumnFormula>IFERROR(INDEX(任务列表[],MATCH(H$5&amp;$B6,任务列表[匹配数据],0),3),"")</calculatedColumnFormula>
    </tableColumn>
    <tableColumn id="8" name="列8" dataDxfId="6">
      <calculatedColumnFormula>IFERROR(INDEX(任务列表[],MATCH(I$5&amp;$B6,任务列表[匹配数据],0),3),"")</calculatedColumnFormula>
    </tableColumn>
  </tableColumns>
  <tableStyleInfo name="每周任务列表" showFirstColumn="1" showLastColumn="0" showRowStripes="1" showColumnStripes="0"/>
  <extLst>
    <ext xmlns:x14="http://schemas.microsoft.com/office/spreadsheetml/2009/9/main" uri="{504A1905-F514-4f6f-8877-14C23A59335A}">
      <x14:table altTextSummary="在此表格的第一列中输入课程标题，其他列将自动根据任务列表工作表中输入的作业/任务进行更新"/>
    </ext>
  </extLst>
</table>
</file>

<file path=xl/tables/table2.xml><?xml version="1.0" encoding="utf-8"?>
<table xmlns="http://schemas.openxmlformats.org/spreadsheetml/2006/main" id="1" name="任务列表" displayName="任务列表" ref="B3:E12" totalsRowShown="0" headerRowDxfId="5" dataDxfId="4">
  <autoFilter ref="B3:E12"/>
  <sortState ref="B5:E13">
    <sortCondition ref="B4:B13"/>
  </sortState>
  <tableColumns count="4">
    <tableColumn id="1" name="日期" dataDxfId="3" dataCellStyle="日期"/>
    <tableColumn id="3" name="课程" dataDxfId="2"/>
    <tableColumn id="4" name="作业/任务" dataDxfId="1"/>
    <tableColumn id="2" name="匹配数据" dataDxfId="0">
      <calculatedColumnFormula>任务列表[[#This Row],[日期]]&amp;任务列表[[#This Row],[课程]]</calculatedColumnFormula>
    </tableColumn>
  </tableColumns>
  <tableStyleInfo name="每周任务列表" showFirstColumn="0" showLastColumn="0" showRowStripes="0" showColumnStripes="0"/>
  <extLst>
    <ext xmlns:x14="http://schemas.microsoft.com/office/spreadsheetml/2009/9/main" uri="{504A1905-F514-4f6f-8877-14C23A59335A}">
      <x14:table altTextSummary="输入日期、课程和作业或任务。使用表筛选器查找特定项"/>
    </ext>
  </extLst>
</table>
</file>

<file path=xl/theme/theme1.xml><?xml version="1.0" encoding="utf-8"?>
<a:theme xmlns:a="http://schemas.openxmlformats.org/drawingml/2006/main" name="Office Theme">
  <a:themeElements>
    <a:clrScheme name="Weekly Task Schedul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8A479B"/>
      </a:accent1>
      <a:accent2>
        <a:srgbClr val="5ACBCE"/>
      </a:accent2>
      <a:accent3>
        <a:srgbClr val="BF1A8D"/>
      </a:accent3>
      <a:accent4>
        <a:srgbClr val="7FAC39"/>
      </a:accent4>
      <a:accent5>
        <a:srgbClr val="FF6927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15"/>
  <sheetViews>
    <sheetView showGridLines="0" showZeros="0" tabSelected="1" zoomScaleNormal="100" workbookViewId="0">
      <selection activeCell="F11" sqref="F11"/>
    </sheetView>
  </sheetViews>
  <sheetFormatPr defaultColWidth="9.36328125" defaultRowHeight="60" customHeight="1" x14ac:dyDescent="0.35"/>
  <cols>
    <col min="1" max="1" width="2.90625" style="2" customWidth="1"/>
    <col min="2" max="9" width="24.81640625" style="2" customWidth="1"/>
    <col min="10" max="10" width="2.90625" style="2" customWidth="1"/>
    <col min="11" max="16384" width="9.36328125" style="2"/>
  </cols>
  <sheetData>
    <row r="1" spans="2:9" ht="30" customHeight="1" x14ac:dyDescent="0.35">
      <c r="B1" s="1" t="s">
        <v>0</v>
      </c>
    </row>
    <row r="2" spans="2:9" ht="50.1" customHeight="1" thickBot="1" x14ac:dyDescent="0.4">
      <c r="B2" s="3" t="s">
        <v>1</v>
      </c>
    </row>
    <row r="3" spans="2:9" ht="50.1" customHeight="1" thickBot="1" x14ac:dyDescent="0.4">
      <c r="B3" s="4" t="s">
        <v>2</v>
      </c>
      <c r="H3" s="5" t="s">
        <v>5</v>
      </c>
      <c r="I3" s="9">
        <f ca="1">TODAY()</f>
        <v>43454</v>
      </c>
    </row>
    <row r="4" spans="2:9" ht="30" customHeight="1" x14ac:dyDescent="0.35">
      <c r="B4" s="6" t="s">
        <v>3</v>
      </c>
      <c r="C4" s="6" t="str">
        <f ca="1">TEXT(WEEKDAY(开始日期),"aaaa")</f>
        <v>星期四</v>
      </c>
      <c r="D4" s="6" t="str">
        <f ca="1">TEXT(WEEKDAY(开始日期)+1,"aaaa")</f>
        <v>星期五</v>
      </c>
      <c r="E4" s="6" t="str">
        <f ca="1">TEXT(WEEKDAY(开始日期)+2,"aaaa")</f>
        <v>星期六</v>
      </c>
      <c r="F4" s="6" t="str">
        <f ca="1">TEXT(WEEKDAY(开始日期)+3,"aaaa")</f>
        <v>星期日</v>
      </c>
      <c r="G4" s="6" t="str">
        <f ca="1">TEXT(WEEKDAY(开始日期)+4,"aaaa")</f>
        <v>星期一</v>
      </c>
      <c r="H4" s="6" t="str">
        <f ca="1">TEXT(WEEKDAY(开始日期)+5,"aaaa")</f>
        <v>星期二</v>
      </c>
      <c r="I4" s="6" t="str">
        <f ca="1">TEXT(WEEKDAY(开始日期)+6,"aaaa")</f>
        <v>星期三</v>
      </c>
    </row>
    <row r="5" spans="2:9" ht="30" customHeight="1" x14ac:dyDescent="0.35">
      <c r="B5" s="7">
        <f ca="1">YEAR(开始日期)</f>
        <v>2018</v>
      </c>
      <c r="C5" s="10">
        <f ca="1">开始日期</f>
        <v>43454</v>
      </c>
      <c r="D5" s="10">
        <f ca="1">C5+1</f>
        <v>43455</v>
      </c>
      <c r="E5" s="10">
        <f t="shared" ref="E5:I5" ca="1" si="0">D5+1</f>
        <v>43456</v>
      </c>
      <c r="F5" s="10">
        <f t="shared" ca="1" si="0"/>
        <v>43457</v>
      </c>
      <c r="G5" s="10">
        <f t="shared" ca="1" si="0"/>
        <v>43458</v>
      </c>
      <c r="H5" s="10">
        <f t="shared" ca="1" si="0"/>
        <v>43459</v>
      </c>
      <c r="I5" s="10">
        <f t="shared" ca="1" si="0"/>
        <v>43460</v>
      </c>
    </row>
    <row r="6" spans="2:9" ht="60" customHeight="1" x14ac:dyDescent="0.35">
      <c r="B6" s="12" t="s">
        <v>22</v>
      </c>
      <c r="C6" s="2" t="str">
        <f ca="1">IFERROR(INDEX(任务列表[],MATCH(C$5&amp;$B6,任务列表[匹配数据],0),3),"")</f>
        <v/>
      </c>
      <c r="D6" s="2" t="str">
        <f ca="1">IFERROR(INDEX(任务列表[],MATCH(D$5&amp;$B6,任务列表[匹配数据],0),3),"")</f>
        <v/>
      </c>
      <c r="E6" s="2" t="str">
        <f ca="1">IFERROR(INDEX(任务列表[],MATCH(E$5&amp;$B6,任务列表[匹配数据],0),3),"")</f>
        <v/>
      </c>
      <c r="F6" s="2" t="str">
        <f ca="1">IFERROR(INDEX(任务列表[],MATCH(F$5&amp;$B6,任务列表[匹配数据],0),3),"")</f>
        <v/>
      </c>
      <c r="G6" s="2" t="str">
        <f ca="1">IFERROR(INDEX(任务列表[],MATCH(G$5&amp;$B6,任务列表[匹配数据],0),3),"")</f>
        <v/>
      </c>
      <c r="H6" s="2" t="str">
        <f ca="1">IFERROR(INDEX(任务列表[],MATCH(H$5&amp;$B6,任务列表[匹配数据],0),3),"")</f>
        <v/>
      </c>
      <c r="I6" s="2" t="str">
        <f ca="1">IFERROR(INDEX(任务列表[],MATCH(I$5&amp;$B6,任务列表[匹配数据],0),3),"")</f>
        <v>文章大纲</v>
      </c>
    </row>
    <row r="7" spans="2:9" ht="60" customHeight="1" x14ac:dyDescent="0.35">
      <c r="B7" s="2" t="s">
        <v>23</v>
      </c>
      <c r="C7" s="2" t="str">
        <f ca="1">IFERROR(INDEX(任务列表[],MATCH(C$5&amp;$B7,任务列表[匹配数据],0),3),"")</f>
        <v/>
      </c>
      <c r="D7" s="2" t="str">
        <f ca="1">IFERROR(INDEX(任务列表[],MATCH(D$5&amp;$B7,任务列表[匹配数据],0),3),"")</f>
        <v/>
      </c>
      <c r="E7" s="2" t="str">
        <f ca="1">IFERROR(INDEX(任务列表[],MATCH(E$5&amp;$B7,任务列表[匹配数据],0),3),"")</f>
        <v>为实验做准备</v>
      </c>
      <c r="F7" s="2" t="str">
        <f ca="1">IFERROR(INDEX(任务列表[],MATCH(F$5&amp;$B7,任务列表[匹配数据],0),3),"")</f>
        <v/>
      </c>
      <c r="G7" s="2" t="str">
        <f ca="1">IFERROR(INDEX(任务列表[],MATCH(G$5&amp;$B7,任务列表[匹配数据],0),3),"")</f>
        <v/>
      </c>
      <c r="H7" s="2" t="str">
        <f ca="1">IFERROR(INDEX(任务列表[],MATCH(H$5&amp;$B7,任务列表[匹配数据],0),3),"")</f>
        <v/>
      </c>
      <c r="I7" s="2" t="str">
        <f ca="1">IFERROR(INDEX(任务列表[],MATCH(I$5&amp;$B7,任务列表[匹配数据],0),3),"")</f>
        <v/>
      </c>
    </row>
    <row r="8" spans="2:9" ht="60" customHeight="1" x14ac:dyDescent="0.35">
      <c r="B8" s="2" t="s">
        <v>24</v>
      </c>
      <c r="C8" s="2" t="str">
        <f ca="1">IFERROR(INDEX(任务列表[],MATCH(C$5&amp;$B8,任务列表[匹配数据],0),3),"")</f>
        <v/>
      </c>
      <c r="D8" s="2" t="str">
        <f ca="1">IFERROR(INDEX(任务列表[],MATCH(D$5&amp;$B8,任务列表[匹配数据],0),3),"")</f>
        <v>工作表 56（仅奇数页），为星期四的测试进行备考学习</v>
      </c>
      <c r="E8" s="2" t="str">
        <f ca="1">IFERROR(INDEX(任务列表[],MATCH(E$5&amp;$B8,任务列表[匹配数据],0),3),"")</f>
        <v/>
      </c>
      <c r="F8" s="2" t="str">
        <f ca="1">IFERROR(INDEX(任务列表[],MATCH(F$5&amp;$B8,任务列表[匹配数据],0),3),"")</f>
        <v/>
      </c>
      <c r="G8" s="2" t="str">
        <f ca="1">IFERROR(INDEX(任务列表[],MATCH(G$5&amp;$B8,任务列表[匹配数据],0),3),"")</f>
        <v/>
      </c>
      <c r="H8" s="2" t="str">
        <f ca="1">IFERROR(INDEX(任务列表[],MATCH(H$5&amp;$B8,任务列表[匹配数据],0),3),"")</f>
        <v/>
      </c>
      <c r="I8" s="2" t="str">
        <f ca="1">IFERROR(INDEX(任务列表[],MATCH(I$5&amp;$B8,任务列表[匹配数据],0),3),"")</f>
        <v/>
      </c>
    </row>
    <row r="9" spans="2:9" ht="60" customHeight="1" x14ac:dyDescent="0.35">
      <c r="B9" s="2" t="s">
        <v>25</v>
      </c>
      <c r="C9" s="2" t="str">
        <f ca="1">IFERROR(INDEX(任务列表[],MATCH(C$5&amp;$B9,任务列表[匹配数据],0),3),"")</f>
        <v/>
      </c>
      <c r="D9" s="2" t="str">
        <f ca="1">IFERROR(INDEX(任务列表[],MATCH(D$5&amp;$B9,任务列表[匹配数据],0),3),"")</f>
        <v/>
      </c>
      <c r="E9" s="2" t="str">
        <f ca="1">IFERROR(INDEX(任务列表[],MATCH(E$5&amp;$B9,任务列表[匹配数据],0),3),"")</f>
        <v/>
      </c>
      <c r="F9" s="2" t="str">
        <f ca="1">IFERROR(INDEX(任务列表[],MATCH(F$5&amp;$B9,任务列表[匹配数据],0),3),"")</f>
        <v/>
      </c>
      <c r="G9" s="2" t="str">
        <f ca="1">IFERROR(INDEX(任务列表[],MATCH(G$5&amp;$B9,任务列表[匹配数据],0),3),"")</f>
        <v>第 78 - 88 页，第 4 章大纲</v>
      </c>
      <c r="H9" s="2" t="str">
        <f ca="1">IFERROR(INDEX(任务列表[],MATCH(H$5&amp;$B9,任务列表[匹配数据],0),3),"")</f>
        <v/>
      </c>
      <c r="I9" s="2" t="str">
        <f ca="1">IFERROR(INDEX(任务列表[],MATCH(I$5&amp;$B9,任务列表[匹配数据],0),3),"")</f>
        <v/>
      </c>
    </row>
    <row r="10" spans="2:9" ht="60" customHeight="1" x14ac:dyDescent="0.35">
      <c r="B10" s="2" t="s">
        <v>26</v>
      </c>
      <c r="C10" s="2" t="str">
        <f ca="1">IFERROR(INDEX(任务列表[],MATCH(C$5&amp;$B10,任务列表[匹配数据],0),3),"")</f>
        <v>第 90 页，复习章节 5，为星期五的测试进行备考</v>
      </c>
      <c r="D10" s="2" t="str">
        <f ca="1">IFERROR(INDEX(任务列表[],MATCH(D$5&amp;$B10,任务列表[匹配数据],0),3),"")</f>
        <v/>
      </c>
      <c r="E10" s="2" t="str">
        <f ca="1">IFERROR(INDEX(任务列表[],MATCH(E$5&amp;$B10,任务列表[匹配数据],0),3),"")</f>
        <v/>
      </c>
      <c r="F10" s="2" t="str">
        <f ca="1">IFERROR(INDEX(任务列表[],MATCH(F$5&amp;$B10,任务列表[匹配数据],0),3),"")</f>
        <v>第 5-8 章测试</v>
      </c>
      <c r="G10" s="2" t="str">
        <f ca="1">IFERROR(INDEX(任务列表[],MATCH(G$5&amp;$B10,任务列表[匹配数据],0),3),"")</f>
        <v>备考</v>
      </c>
      <c r="H10" s="2" t="str">
        <f ca="1">IFERROR(INDEX(任务列表[],MATCH(H$5&amp;$B10,任务列表[匹配数据],0),3),"")</f>
        <v/>
      </c>
      <c r="I10" s="2" t="str">
        <f ca="1">IFERROR(INDEX(任务列表[],MATCH(I$5&amp;$B10,任务列表[匹配数据],0),3),"")</f>
        <v/>
      </c>
    </row>
    <row r="11" spans="2:9" ht="60" customHeight="1" x14ac:dyDescent="0.35">
      <c r="B11" s="12" t="s">
        <v>27</v>
      </c>
      <c r="C11" s="13"/>
      <c r="D11" s="12"/>
      <c r="E11" s="2" t="str">
        <f ca="1">IFERROR(INDEX(任务列表[],MATCH(E$5&amp;$B11,任务列表[匹配数据],0),3),"")</f>
        <v/>
      </c>
      <c r="F11" s="12"/>
      <c r="G11" s="12"/>
      <c r="H11" s="12"/>
      <c r="I11" s="12"/>
    </row>
    <row r="12" spans="2:9" ht="60" customHeight="1" x14ac:dyDescent="0.35">
      <c r="B12" s="12" t="s">
        <v>28</v>
      </c>
      <c r="C12" s="13" t="str">
        <f ca="1">IFERROR(INDEX(任务列表[],MATCH(C$5&amp;$B12,任务列表[匹配数据],0),3),"")</f>
        <v/>
      </c>
      <c r="D12" s="12" t="str">
        <f ca="1">IFERROR(INDEX(任务列表[],MATCH(D$5&amp;$B12,任务列表[匹配数据],0),3),"")</f>
        <v/>
      </c>
      <c r="E12" s="12" t="str">
        <f ca="1">IFERROR(INDEX(任务列表[],MATCH(E$5&amp;$B12,任务列表[匹配数据],0),3),"")</f>
        <v/>
      </c>
      <c r="F12" s="12" t="str">
        <f ca="1">IFERROR(INDEX(任务列表[],MATCH(F$5&amp;$B12,任务列表[匹配数据],0),3),"")</f>
        <v/>
      </c>
      <c r="G12" s="12" t="str">
        <f ca="1">IFERROR(INDEX(任务列表[],MATCH(G$5&amp;$B12,任务列表[匹配数据],0),3),"")</f>
        <v/>
      </c>
      <c r="H12" s="12" t="str">
        <f ca="1">IFERROR(INDEX(任务列表[],MATCH(H$5&amp;$B12,任务列表[匹配数据],0),3),"")</f>
        <v/>
      </c>
      <c r="I12" s="12" t="str">
        <f ca="1">IFERROR(INDEX(任务列表[],MATCH(I$5&amp;$B12,任务列表[匹配数据],0),3),"")</f>
        <v/>
      </c>
    </row>
    <row r="13" spans="2:9" ht="60" customHeight="1" x14ac:dyDescent="0.35">
      <c r="B13" s="12" t="s">
        <v>29</v>
      </c>
      <c r="C13" s="13" t="str">
        <f ca="1">IFERROR(INDEX(任务列表[],MATCH(C$5&amp;$B13,任务列表[匹配数据],0),3),"")</f>
        <v/>
      </c>
      <c r="D13" s="12" t="str">
        <f ca="1">IFERROR(INDEX(任务列表[],MATCH(D$5&amp;$B13,任务列表[匹配数据],0),3),"")</f>
        <v/>
      </c>
      <c r="E13" s="12" t="str">
        <f ca="1">IFERROR(INDEX(任务列表[],MATCH(E$5&amp;$B13,任务列表[匹配数据],0),3),"")</f>
        <v/>
      </c>
      <c r="F13" s="12" t="str">
        <f ca="1">IFERROR(INDEX(任务列表[],MATCH(F$5&amp;$B13,任务列表[匹配数据],0),3),"")</f>
        <v/>
      </c>
      <c r="G13" s="12" t="str">
        <f ca="1">IFERROR(INDEX(任务列表[],MATCH(G$5&amp;$B13,任务列表[匹配数据],0),3),"")</f>
        <v/>
      </c>
      <c r="H13" s="12" t="str">
        <f ca="1">IFERROR(INDEX(任务列表[],MATCH(H$5&amp;$B13,任务列表[匹配数据],0),3),"")</f>
        <v/>
      </c>
      <c r="I13" s="12" t="str">
        <f ca="1">IFERROR(INDEX(任务列表[],MATCH(I$5&amp;$B13,任务列表[匹配数据],0),3),"")</f>
        <v/>
      </c>
    </row>
    <row r="14" spans="2:9" ht="60" customHeight="1" x14ac:dyDescent="0.35">
      <c r="B14" s="12" t="s">
        <v>30</v>
      </c>
      <c r="C14" s="13" t="str">
        <f ca="1">IFERROR(INDEX(任务列表[],MATCH(C$5&amp;$B14,任务列表[匹配数据],0),3),"")</f>
        <v/>
      </c>
      <c r="D14" s="12" t="str">
        <f ca="1">IFERROR(INDEX(任务列表[],MATCH(D$5&amp;$B14,任务列表[匹配数据],0),3),"")</f>
        <v/>
      </c>
      <c r="E14" s="12" t="str">
        <f ca="1">IFERROR(INDEX(任务列表[],MATCH(E$5&amp;$B14,任务列表[匹配数据],0),3),"")</f>
        <v/>
      </c>
      <c r="F14" s="12" t="str">
        <f ca="1">IFERROR(INDEX(任务列表[],MATCH(F$5&amp;$B14,任务列表[匹配数据],0),3),"")</f>
        <v/>
      </c>
      <c r="G14" s="12" t="str">
        <f ca="1">IFERROR(INDEX(任务列表[],MATCH(G$5&amp;$B14,任务列表[匹配数据],0),3),"")</f>
        <v/>
      </c>
      <c r="H14" s="12" t="str">
        <f ca="1">IFERROR(INDEX(任务列表[],MATCH(H$5&amp;$B14,任务列表[匹配数据],0),3),"")</f>
        <v/>
      </c>
      <c r="I14" s="12" t="str">
        <f ca="1">IFERROR(INDEX(任务列表[],MATCH(I$5&amp;$B14,任务列表[匹配数据],0),3),"")</f>
        <v/>
      </c>
    </row>
    <row r="15" spans="2:9" ht="60" customHeight="1" x14ac:dyDescent="0.35">
      <c r="B15" s="2" t="s">
        <v>4</v>
      </c>
      <c r="C15" s="2" t="str">
        <f ca="1">IFERROR(INDEX(任务列表[],MATCH(C$5&amp;$B15,任务列表[匹配数据],0),3),"")</f>
        <v/>
      </c>
      <c r="D15" s="2" t="str">
        <f ca="1">IFERROR(INDEX(任务列表[],MATCH(D$5&amp;$B15,任务列表[匹配数据],0),3),"")</f>
        <v/>
      </c>
      <c r="E15" s="2" t="str">
        <f ca="1">IFERROR(INDEX(任务列表[],MATCH(E$5&amp;$B15,任务列表[匹配数据],0),3),"")</f>
        <v/>
      </c>
      <c r="F15" s="2" t="str">
        <f ca="1">IFERROR(INDEX(任务列表[],MATCH(F$5&amp;$B15,任务列表[匹配数据],0),3),"")</f>
        <v/>
      </c>
      <c r="G15" s="2" t="str">
        <f ca="1">IFERROR(INDEX(任务列表[],MATCH(G$5&amp;$B15,任务列表[匹配数据],0),3),"")</f>
        <v/>
      </c>
      <c r="H15" s="2" t="str">
        <f ca="1">IFERROR(INDEX(任务列表[],MATCH(H$5&amp;$B15,任务列表[匹配数据],0),3),"")</f>
        <v>清理房间备检</v>
      </c>
      <c r="I15" s="2" t="str">
        <f ca="1">IFERROR(INDEX(任务列表[],MATCH(I$5&amp;$B15,任务列表[匹配数据],0),3),"")</f>
        <v/>
      </c>
    </row>
  </sheetData>
  <phoneticPr fontId="9" type="noConversion"/>
  <dataValidations count="10">
    <dataValidation allowBlank="1" showInputMessage="1" showErrorMessage="1" prompt="在此每周任务安排工作表中跟踪每周任务。在任务列表工作表中添加任务，自动更新安排。选择单元格 B1 导航到任务列表工作表" sqref="A1"/>
    <dataValidation allowBlank="1" showInputMessage="1" showErrorMessage="1" prompt="指向任务列表工作表的导航链接" sqref="B1"/>
    <dataValidation allowBlank="1" showInputMessage="1" showErrorMessage="1" prompt="此工作表的标题位于单元格 B2 和 B3 中。在单元格 I3 中输入任务安排的开始日期" sqref="B2"/>
    <dataValidation allowBlank="1" showInputMessage="1" showErrorMessage="1" prompt="在右侧单元格中输入安排开始日期" sqref="H3"/>
    <dataValidation allowBlank="1" showInputMessage="1" showErrorMessage="1" prompt="在此单元格中输入安排开始日期。任务安排表将自动更新从此日期算起的一周任务内容" sqref="I3"/>
    <dataValidation allowBlank="1" showInputMessage="1" showErrorMessage="1" prompt="从单元格 I3 的日期年份算起。在此标题下的此列中输入课程标题。将自动根据任务列表工作表更新相应任务" sqref="B5"/>
    <dataValidation allowBlank="1" showInputMessage="1" showErrorMessage="1" prompt="左侧列中输入的课程任务将基于任务列表工作表中的输入内容，在单元格 C6 到 I11 中自动更新" sqref="C6"/>
    <dataValidation allowBlank="1" showInputMessage="1" showErrorMessage="1" prompt="在此单元格中输入此任务安排的类别名称" sqref="B4"/>
    <dataValidation allowBlank="1" showInputMessage="1" showErrorMessage="1" prompt="单元格 C4 到 I4 包含工作日。此单元格中一周的开始日期将基于任务安排开始日期自动更新。若要更改此工作日，请在单元格 I3 中输入新日期" sqref="C4"/>
    <dataValidation allowBlank="1" showInputMessage="1" showErrorMessage="1" prompt="单元格 C5 到 I5 包含一系列按升序排列的日期，分别表示从 I3 中输入的开始日期算起的一周的每一天" sqref="C5"/>
  </dataValidations>
  <hyperlinks>
    <hyperlink ref="B1" location="任务列表!A1" tooltip="选择查看任务列表工作表" display="转到任务列表"/>
  </hyperlinks>
  <printOptions horizontalCentered="1" verticalCentered="1"/>
  <pageMargins left="0.25" right="0.25" top="0.75" bottom="0.75" header="0.3" footer="0.3"/>
  <pageSetup paperSize="9" scale="6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B1:E12"/>
  <sheetViews>
    <sheetView showGridLines="0" workbookViewId="0">
      <selection activeCell="C13" sqref="C13"/>
    </sheetView>
  </sheetViews>
  <sheetFormatPr defaultColWidth="8.90625" defaultRowHeight="30" customHeight="1" x14ac:dyDescent="0.35"/>
  <cols>
    <col min="1" max="1" width="2.90625" style="2" customWidth="1"/>
    <col min="2" max="3" width="25.90625" style="2" customWidth="1"/>
    <col min="4" max="4" width="60.90625" style="2" customWidth="1"/>
    <col min="5" max="5" width="17.81640625" style="2" hidden="1" customWidth="1"/>
    <col min="6" max="6" width="2.90625" style="2" customWidth="1"/>
    <col min="7" max="16384" width="8.90625" style="2"/>
  </cols>
  <sheetData>
    <row r="1" spans="2:5" ht="30" customHeight="1" x14ac:dyDescent="0.35">
      <c r="B1" s="1" t="s">
        <v>6</v>
      </c>
    </row>
    <row r="2" spans="2:5" ht="50.1" customHeight="1" x14ac:dyDescent="0.35">
      <c r="B2" s="4" t="s">
        <v>7</v>
      </c>
    </row>
    <row r="3" spans="2:5" ht="30" customHeight="1" x14ac:dyDescent="0.35">
      <c r="B3" s="6" t="s">
        <v>8</v>
      </c>
      <c r="C3" s="6" t="s">
        <v>9</v>
      </c>
      <c r="D3" s="6" t="s">
        <v>10</v>
      </c>
      <c r="E3" s="6" t="s">
        <v>20</v>
      </c>
    </row>
    <row r="4" spans="2:5" ht="30" customHeight="1" x14ac:dyDescent="0.35">
      <c r="B4" s="11">
        <f ca="1">TODAY()</f>
        <v>43454</v>
      </c>
      <c r="C4" s="2" t="s">
        <v>26</v>
      </c>
      <c r="D4" s="2" t="s">
        <v>11</v>
      </c>
      <c r="E4" s="8" t="str">
        <f ca="1">任务列表[[#This Row],[日期]]&amp;任务列表[[#This Row],[课程]]</f>
        <v>43454历史 101</v>
      </c>
    </row>
    <row r="5" spans="2:5" ht="30" customHeight="1" x14ac:dyDescent="0.35">
      <c r="B5" s="11">
        <f ca="1">TODAY()+1</f>
        <v>43455</v>
      </c>
      <c r="C5" s="2" t="s">
        <v>24</v>
      </c>
      <c r="D5" s="2" t="s">
        <v>12</v>
      </c>
      <c r="E5" s="8" t="str">
        <f ca="1">任务列表[[#This Row],[日期]]&amp;任务列表[[#This Row],[课程]]</f>
        <v>43455数学 101</v>
      </c>
    </row>
    <row r="6" spans="2:5" ht="30" customHeight="1" x14ac:dyDescent="0.35">
      <c r="B6" s="11">
        <f ca="1">TODAY()+2</f>
        <v>43456</v>
      </c>
      <c r="C6" s="2" t="s">
        <v>23</v>
      </c>
      <c r="D6" s="2" t="s">
        <v>13</v>
      </c>
      <c r="E6" s="8" t="str">
        <f ca="1">任务列表[[#This Row],[日期]]&amp;任务列表[[#This Row],[课程]]</f>
        <v>43456艺术 101</v>
      </c>
    </row>
    <row r="7" spans="2:5" ht="30" customHeight="1" x14ac:dyDescent="0.35">
      <c r="B7" s="11">
        <f ca="1">TODAY()+3</f>
        <v>43457</v>
      </c>
      <c r="C7" s="2" t="s">
        <v>26</v>
      </c>
      <c r="D7" s="2" t="s">
        <v>14</v>
      </c>
      <c r="E7" s="8" t="str">
        <f ca="1">任务列表[[#This Row],[日期]]&amp;任务列表[[#This Row],[课程]]</f>
        <v>43457历史 101</v>
      </c>
    </row>
    <row r="8" spans="2:5" ht="30" customHeight="1" x14ac:dyDescent="0.35">
      <c r="B8" s="11">
        <f ca="1">TODAY()+4</f>
        <v>43458</v>
      </c>
      <c r="C8" s="2" t="s">
        <v>25</v>
      </c>
      <c r="D8" s="2" t="s">
        <v>15</v>
      </c>
      <c r="E8" s="8" t="str">
        <f ca="1">任务列表[[#This Row],[日期]]&amp;任务列表[[#This Row],[课程]]</f>
        <v>43458文学 101</v>
      </c>
    </row>
    <row r="9" spans="2:5" ht="30" customHeight="1" x14ac:dyDescent="0.35">
      <c r="B9" s="11">
        <f ca="1">TODAY()+4</f>
        <v>43458</v>
      </c>
      <c r="C9" s="2" t="s">
        <v>26</v>
      </c>
      <c r="D9" s="2" t="s">
        <v>16</v>
      </c>
      <c r="E9" s="8" t="str">
        <f ca="1">任务列表[[#This Row],[日期]]&amp;任务列表[[#This Row],[课程]]</f>
        <v>43458历史 101</v>
      </c>
    </row>
    <row r="10" spans="2:5" ht="30" customHeight="1" x14ac:dyDescent="0.35">
      <c r="B10" s="11">
        <f ca="1">TODAY()+5</f>
        <v>43459</v>
      </c>
      <c r="C10" s="2" t="s">
        <v>4</v>
      </c>
      <c r="D10" s="2" t="s">
        <v>17</v>
      </c>
      <c r="E10" s="8" t="str">
        <f ca="1">任务列表[[#This Row],[日期]]&amp;任务列表[[#This Row],[课程]]</f>
        <v>43459其他</v>
      </c>
    </row>
    <row r="11" spans="2:5" ht="30" customHeight="1" x14ac:dyDescent="0.35">
      <c r="B11" s="11">
        <f ca="1">TODAY()+5</f>
        <v>43459</v>
      </c>
      <c r="C11" s="2" t="s">
        <v>4</v>
      </c>
      <c r="D11" s="2" t="s">
        <v>18</v>
      </c>
      <c r="E11" s="8" t="str">
        <f ca="1">任务列表[[#This Row],[日期]]&amp;任务列表[[#This Row],[课程]]</f>
        <v>43459其他</v>
      </c>
    </row>
    <row r="12" spans="2:5" ht="30" customHeight="1" x14ac:dyDescent="0.35">
      <c r="B12" s="11">
        <f ca="1">TODAY()+6</f>
        <v>43460</v>
      </c>
      <c r="C12" s="2" t="s">
        <v>21</v>
      </c>
      <c r="D12" s="2" t="s">
        <v>19</v>
      </c>
      <c r="E12" s="8" t="str">
        <f ca="1">任务列表[[#This Row],[日期]]&amp;任务列表[[#This Row],[课程]]</f>
        <v>43460英语 101</v>
      </c>
    </row>
  </sheetData>
  <dataConsolidate/>
  <phoneticPr fontId="9" type="noConversion"/>
  <dataValidations count="7">
    <dataValidation allowBlank="1" showInputMessage="1" showErrorMessage="1" prompt="在此工作表中创建任务列表。任务将在任务安排表中自动更新。选择 B1 导航回每周任务安排工作表" sqref="A1"/>
    <dataValidation allowBlank="1" showInputMessage="1" showErrorMessage="1" prompt="指向每周任务安排工作表的导航链接" sqref="B1"/>
    <dataValidation allowBlank="1" showInputMessage="1" showErrorMessage="1" prompt="此工作表的标题位于此单元格中。在下表中输入任务详细信息" sqref="B2"/>
    <dataValidation allowBlank="1" showInputMessage="1" showErrorMessage="1" prompt="在此标题下的此列中输入日期。使用标题筛选器查找特定项" sqref="B3"/>
    <dataValidation allowBlank="1" showInputMessage="1" showErrorMessage="1" prompt="在此标题下的此列中选择课程将根据任务安排表列 B 更新课程列表。按 ALT+向下箭头打开下拉列表，然后按 ENTER 进行选择" sqref="C3"/>
    <dataValidation allowBlank="1" showInputMessage="1" showErrorMessage="1" prompt="在此标题下的此列中输入列 C 中相应课程的作业或任务" sqref="D3"/>
    <dataValidation type="list" errorStyle="warning" allowBlank="1" showInputMessage="1" showErrorMessage="1" error="输入项与列表中的项不匹配。选择“否”，然后按 ALT+向下箭头和 ENTER 选择一个新项，按“取消”清除所选内容" sqref="C4:C12">
      <formula1>课程</formula1>
    </dataValidation>
  </dataValidations>
  <hyperlinks>
    <hyperlink ref="B1" location="每周任务安排!A1" tooltip="选择查看每周任务安排工作表" display="转到每周任务安排"/>
  </hyperlinks>
  <printOptions horizontalCentered="1" vertic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C4 C7 C9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每周任务安排</vt:lpstr>
      <vt:lpstr>任务列表</vt:lpstr>
      <vt:lpstr>每周任务安排!Print_Titles</vt:lpstr>
      <vt:lpstr>任务列表!Print_Titles</vt:lpstr>
      <vt:lpstr>标题_1</vt:lpstr>
      <vt:lpstr>行标题区域1..I3</vt:lpstr>
      <vt:lpstr>开始日期</vt:lpstr>
      <vt:lpstr>课程</vt:lpstr>
      <vt:lpstr>列标题_2</vt:lpstr>
      <vt:lpstr>人员字段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yqq3081</cp:lastModifiedBy>
  <cp:lastPrinted>2018-12-20T01:14:19Z</cp:lastPrinted>
  <dcterms:created xsi:type="dcterms:W3CDTF">2016-12-22T22:53:48Z</dcterms:created>
  <dcterms:modified xsi:type="dcterms:W3CDTF">2018-12-20T01:14:27Z</dcterms:modified>
</cp:coreProperties>
</file>