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90"/>
  </bookViews>
  <sheets>
    <sheet name="实际与计划对比" sheetId="1" r:id="rId1"/>
    <sheet name="说明" sheetId="3" r:id="rId2"/>
  </sheets>
  <calcPr calcId="144525" concurrentCalc="0"/>
</workbook>
</file>

<file path=xl/sharedStrings.xml><?xml version="1.0" encoding="utf-8"?>
<sst xmlns="http://schemas.openxmlformats.org/spreadsheetml/2006/main" count="43">
  <si>
    <r>
      <t>工期进度表</t>
    </r>
    <r>
      <rPr>
        <b/>
        <sz val="16"/>
        <color theme="1"/>
        <rFont val="微软雅黑"/>
        <charset val="134"/>
      </rPr>
      <t>（多项目/大时间跨度）</t>
    </r>
  </si>
  <si>
    <t>序号</t>
  </si>
  <si>
    <t>工作</t>
  </si>
  <si>
    <t>开始时间</t>
  </si>
  <si>
    <t>结束时间</t>
  </si>
  <si>
    <t>完成率</t>
  </si>
  <si>
    <t>工期</t>
  </si>
  <si>
    <t xml:space="preserve"> </t>
  </si>
  <si>
    <t>已完成度</t>
  </si>
  <si>
    <t>计划工期</t>
  </si>
  <si>
    <t>当前时间</t>
  </si>
  <si>
    <t>投资决策</t>
  </si>
  <si>
    <t>甘特图标签名设置</t>
  </si>
  <si>
    <t>获得土地使用权等</t>
  </si>
  <si>
    <t>工程设计</t>
  </si>
  <si>
    <r>
      <rPr>
        <sz val="11"/>
        <color theme="1"/>
        <rFont val="宋体"/>
        <charset val="134"/>
      </rPr>
      <t>标签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（完成度）：</t>
    </r>
  </si>
  <si>
    <t>“三通一平”等</t>
  </si>
  <si>
    <t>土地开挖</t>
  </si>
  <si>
    <r>
      <rPr>
        <sz val="11"/>
        <color theme="1"/>
        <rFont val="宋体"/>
        <charset val="134"/>
      </rPr>
      <t>标签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（计划工期）：</t>
    </r>
  </si>
  <si>
    <t>基础施工</t>
  </si>
  <si>
    <t>给排水安装</t>
  </si>
  <si>
    <t>标签3（当前时间）：</t>
  </si>
  <si>
    <t>土方回填</t>
  </si>
  <si>
    <t>基础验收</t>
  </si>
  <si>
    <t>主体施工</t>
  </si>
  <si>
    <t>主体装修</t>
  </si>
  <si>
    <t>甘特图当前时间线位置</t>
  </si>
  <si>
    <t>主体验收</t>
  </si>
  <si>
    <t>填充墙砌体</t>
  </si>
  <si>
    <t>当前时间：</t>
  </si>
  <si>
    <t>内外墙装饰</t>
  </si>
  <si>
    <t>楼地面工程</t>
  </si>
  <si>
    <t>门窗安装</t>
  </si>
  <si>
    <t>油漆粉刷</t>
  </si>
  <si>
    <t>电梯安装</t>
  </si>
  <si>
    <t>工期（灰色列）自动计算</t>
  </si>
  <si>
    <t>用水设施安装</t>
  </si>
  <si>
    <t>电器安装调试</t>
  </si>
  <si>
    <r>
      <rPr>
        <sz val="16"/>
        <color theme="1"/>
        <rFont val="宋体"/>
        <charset val="134"/>
      </rPr>
      <t>数据表以外含有后台数据，请勿随意改动</t>
    </r>
    <r>
      <rPr>
        <sz val="16"/>
        <color theme="1"/>
        <rFont val="Arial"/>
        <charset val="134"/>
      </rPr>
      <t>Excel</t>
    </r>
    <r>
      <rPr>
        <sz val="16"/>
        <color theme="1"/>
        <rFont val="宋体"/>
        <charset val="134"/>
      </rPr>
      <t>其他内容</t>
    </r>
  </si>
  <si>
    <t>如果你想更改时间轴跨度</t>
  </si>
  <si>
    <t>输入日期</t>
  </si>
  <si>
    <t>对应数值</t>
  </si>
  <si>
    <t>如果你想更改日期格式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</si>
</sst>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30">
    <font>
      <sz val="11"/>
      <color theme="1"/>
      <name val="Arial"/>
      <charset val="134"/>
    </font>
    <font>
      <sz val="16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2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 tint="-0.05"/>
      <name val="微软雅黑"/>
      <charset val="134"/>
    </font>
    <font>
      <b/>
      <sz val="11"/>
      <color theme="0"/>
      <name val="宋体"/>
      <charset val="134"/>
    </font>
    <font>
      <sz val="11"/>
      <color theme="1" tint="0.15"/>
      <name val="宋体"/>
      <charset val="134"/>
    </font>
    <font>
      <sz val="11"/>
      <color theme="1" tint="0.15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theme="1"/>
      <name val="Arial"/>
      <charset val="134"/>
    </font>
    <font>
      <b/>
      <sz val="16"/>
      <color theme="1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2"/>
        <bgColor indexed="64"/>
      </patternFill>
    </fill>
    <fill>
      <gradientFill degree="90">
        <stop position="0">
          <color theme="9" tint="0.4"/>
        </stop>
        <stop position="1">
          <color theme="9"/>
        </stop>
      </gradientFill>
    </fill>
    <fill>
      <gradientFill degree="90">
        <stop position="0">
          <color theme="0"/>
        </stop>
        <stop position="1">
          <color theme="0" tint="-0.15"/>
        </stop>
      </gradient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1" fillId="4" borderId="1" applyNumberFormat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28" applyAlignment="1">
      <alignment horizontal="left" vertical="center"/>
    </xf>
    <xf numFmtId="0" fontId="2" fillId="2" borderId="0" xfId="28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3" borderId="1" xfId="3" applyNumberFormat="1" applyAlignment="1" applyProtection="1">
      <alignment horizontal="center" vertical="center"/>
      <protection locked="0"/>
    </xf>
    <xf numFmtId="0" fontId="5" fillId="4" borderId="2" xfId="24" applyAlignment="1">
      <alignment horizontal="center"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14" fontId="7" fillId="0" borderId="3" xfId="0" applyNumberFormat="1" applyFont="1" applyBorder="1" applyAlignment="1" applyProtection="1">
      <alignment horizontal="center" vertical="center"/>
      <protection locked="0"/>
    </xf>
    <xf numFmtId="9" fontId="7" fillId="0" borderId="3" xfId="0" applyNumberFormat="1" applyFont="1" applyBorder="1" applyAlignment="1" applyProtection="1">
      <alignment horizontal="center" vertical="center"/>
      <protection locked="0"/>
    </xf>
    <xf numFmtId="0" fontId="7" fillId="6" borderId="3" xfId="0" applyFont="1" applyFill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14" fontId="4" fillId="7" borderId="1" xfId="3" applyNumberFormat="1" applyFill="1" applyAlignment="1">
      <alignment horizontal="center" vertical="center"/>
    </xf>
    <xf numFmtId="14" fontId="4" fillId="8" borderId="1" xfId="3" applyNumberFormat="1" applyFill="1" applyAlignment="1">
      <alignment horizontal="center" vertical="center"/>
    </xf>
    <xf numFmtId="14" fontId="4" fillId="9" borderId="1" xfId="3" applyNumberFormat="1" applyFill="1" applyAlignment="1">
      <alignment horizontal="center" vertical="center"/>
    </xf>
    <xf numFmtId="14" fontId="4" fillId="3" borderId="1" xfId="3" applyNumberForma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altLang="en-US" sz="2000">
                <a:latin typeface="微软雅黑" panose="020B0503020204020204" charset="-122"/>
                <a:ea typeface="微软雅黑" panose="020B0503020204020204" charset="-122"/>
              </a:rPr>
              <a:t>工期实际进度甘特图</a:t>
            </a:r>
            <a:endParaRPr altLang="en-US" sz="2000">
              <a:latin typeface="微软雅黑" panose="020B0503020204020204" charset="-122"/>
              <a:ea typeface="微软雅黑" panose="020B0503020204020204" charset="-122"/>
            </a:endParaRPr>
          </a:p>
        </c:rich>
      </c:tx>
      <c:layout>
        <c:manualLayout>
          <c:xMode val="edge"/>
          <c:yMode val="edge"/>
          <c:x val="0.431303269816047"/>
          <c:y val="0.05224243164708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6566132418455"/>
          <c:y val="0.254704724409449"/>
          <c:w val="0.831891033847099"/>
          <c:h val="0.646476377952756"/>
        </c:manualLayout>
      </c:layout>
      <c:barChart>
        <c:barDir val="bar"/>
        <c:grouping val="stacked"/>
        <c:varyColors val="0"/>
        <c:ser>
          <c:idx val="2"/>
          <c:order val="0"/>
          <c:tx>
            <c:strRef>
              <c:f>实际与计划对比!$H$2</c:f>
              <c:strCache>
                <c:ptCount val="1"/>
                <c:pt idx="0">
                  <c:v> 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实际与计划对比!$C$3:$C$22</c:f>
              <c:strCache>
                <c:ptCount val="20"/>
                <c:pt idx="0">
                  <c:v>投资决策</c:v>
                </c:pt>
                <c:pt idx="1">
                  <c:v>获得土地使用权等</c:v>
                </c:pt>
                <c:pt idx="2">
                  <c:v>工程设计</c:v>
                </c:pt>
                <c:pt idx="3">
                  <c:v>“三通一平”等</c:v>
                </c:pt>
                <c:pt idx="4">
                  <c:v>土地开挖</c:v>
                </c:pt>
                <c:pt idx="5">
                  <c:v>基础施工</c:v>
                </c:pt>
                <c:pt idx="6">
                  <c:v>给排水安装</c:v>
                </c:pt>
                <c:pt idx="7">
                  <c:v>土方回填</c:v>
                </c:pt>
                <c:pt idx="8">
                  <c:v>基础验收</c:v>
                </c:pt>
                <c:pt idx="9">
                  <c:v>主体施工</c:v>
                </c:pt>
                <c:pt idx="10">
                  <c:v>主体装修</c:v>
                </c:pt>
                <c:pt idx="11">
                  <c:v>主体验收</c:v>
                </c:pt>
                <c:pt idx="12">
                  <c:v>填充墙砌体</c:v>
                </c:pt>
                <c:pt idx="13">
                  <c:v>内外墙装饰</c:v>
                </c:pt>
                <c:pt idx="14">
                  <c:v>楼地面工程</c:v>
                </c:pt>
                <c:pt idx="15">
                  <c:v>门窗安装</c:v>
                </c:pt>
                <c:pt idx="16">
                  <c:v>油漆粉刷</c:v>
                </c:pt>
                <c:pt idx="17">
                  <c:v>电梯安装</c:v>
                </c:pt>
                <c:pt idx="18">
                  <c:v>用水设施安装</c:v>
                </c:pt>
                <c:pt idx="19">
                  <c:v>电器安装调试</c:v>
                </c:pt>
              </c:strCache>
            </c:strRef>
          </c:cat>
          <c:val>
            <c:numRef>
              <c:f>实际与计划对比!$D$3:$D$22</c:f>
              <c:numCache>
                <c:formatCode>yyyy/m/d</c:formatCode>
                <c:ptCount val="20"/>
                <c:pt idx="0">
                  <c:v>42287</c:v>
                </c:pt>
                <c:pt idx="1">
                  <c:v>42318</c:v>
                </c:pt>
                <c:pt idx="2">
                  <c:v>42318</c:v>
                </c:pt>
                <c:pt idx="3">
                  <c:v>42407</c:v>
                </c:pt>
                <c:pt idx="4">
                  <c:v>42427</c:v>
                </c:pt>
                <c:pt idx="5">
                  <c:v>42440</c:v>
                </c:pt>
                <c:pt idx="6">
                  <c:v>42480</c:v>
                </c:pt>
                <c:pt idx="7">
                  <c:v>42494</c:v>
                </c:pt>
                <c:pt idx="8">
                  <c:v>42531</c:v>
                </c:pt>
                <c:pt idx="9">
                  <c:v>42533</c:v>
                </c:pt>
                <c:pt idx="10">
                  <c:v>42647</c:v>
                </c:pt>
                <c:pt idx="11">
                  <c:v>42655</c:v>
                </c:pt>
                <c:pt idx="12">
                  <c:v>42660</c:v>
                </c:pt>
                <c:pt idx="13">
                  <c:v>42740</c:v>
                </c:pt>
                <c:pt idx="14">
                  <c:v>42794</c:v>
                </c:pt>
                <c:pt idx="15">
                  <c:v>42796</c:v>
                </c:pt>
                <c:pt idx="16">
                  <c:v>42831</c:v>
                </c:pt>
                <c:pt idx="17">
                  <c:v>42871</c:v>
                </c:pt>
                <c:pt idx="18">
                  <c:v>42887</c:v>
                </c:pt>
                <c:pt idx="19">
                  <c:v>42912</c:v>
                </c:pt>
              </c:numCache>
            </c:numRef>
          </c:val>
        </c:ser>
        <c:ser>
          <c:idx val="3"/>
          <c:order val="1"/>
          <c:tx>
            <c:strRef>
              <c:f>实际与计划对比!$O$5</c:f>
              <c:strCache>
                <c:ptCount val="1"/>
                <c:pt idx="0">
                  <c:v>已完成度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Off val="40000"/>
                  </a:schemeClr>
                </a:gs>
                <a:gs pos="50000">
                  <a:schemeClr val="accent6"/>
                </a:gs>
                <a:gs pos="100000">
                  <a:schemeClr val="accent6">
                    <a:lumMod val="75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实际与计划对比!$C$3:$C$22</c:f>
              <c:strCache>
                <c:ptCount val="20"/>
                <c:pt idx="0">
                  <c:v>投资决策</c:v>
                </c:pt>
                <c:pt idx="1">
                  <c:v>获得土地使用权等</c:v>
                </c:pt>
                <c:pt idx="2">
                  <c:v>工程设计</c:v>
                </c:pt>
                <c:pt idx="3">
                  <c:v>“三通一平”等</c:v>
                </c:pt>
                <c:pt idx="4">
                  <c:v>土地开挖</c:v>
                </c:pt>
                <c:pt idx="5">
                  <c:v>基础施工</c:v>
                </c:pt>
                <c:pt idx="6">
                  <c:v>给排水安装</c:v>
                </c:pt>
                <c:pt idx="7">
                  <c:v>土方回填</c:v>
                </c:pt>
                <c:pt idx="8">
                  <c:v>基础验收</c:v>
                </c:pt>
                <c:pt idx="9">
                  <c:v>主体施工</c:v>
                </c:pt>
                <c:pt idx="10">
                  <c:v>主体装修</c:v>
                </c:pt>
                <c:pt idx="11">
                  <c:v>主体验收</c:v>
                </c:pt>
                <c:pt idx="12">
                  <c:v>填充墙砌体</c:v>
                </c:pt>
                <c:pt idx="13">
                  <c:v>内外墙装饰</c:v>
                </c:pt>
                <c:pt idx="14">
                  <c:v>楼地面工程</c:v>
                </c:pt>
                <c:pt idx="15">
                  <c:v>门窗安装</c:v>
                </c:pt>
                <c:pt idx="16">
                  <c:v>油漆粉刷</c:v>
                </c:pt>
                <c:pt idx="17">
                  <c:v>电梯安装</c:v>
                </c:pt>
                <c:pt idx="18">
                  <c:v>用水设施安装</c:v>
                </c:pt>
                <c:pt idx="19">
                  <c:v>电器安装调试</c:v>
                </c:pt>
              </c:strCache>
            </c:strRef>
          </c:cat>
          <c:val>
            <c:numRef>
              <c:f>实际与计划对比!$I$3:$I$22</c:f>
              <c:numCache>
                <c:formatCode>General</c:formatCode>
                <c:ptCount val="20"/>
                <c:pt idx="0">
                  <c:v>21.7</c:v>
                </c:pt>
                <c:pt idx="1">
                  <c:v>50.4</c:v>
                </c:pt>
                <c:pt idx="2">
                  <c:v>287.7</c:v>
                </c:pt>
                <c:pt idx="3">
                  <c:v>14</c:v>
                </c:pt>
                <c:pt idx="4">
                  <c:v>9.1</c:v>
                </c:pt>
                <c:pt idx="5">
                  <c:v>63.7</c:v>
                </c:pt>
                <c:pt idx="6">
                  <c:v>17.5</c:v>
                </c:pt>
                <c:pt idx="7">
                  <c:v>25.9</c:v>
                </c:pt>
                <c:pt idx="8">
                  <c:v>1.4</c:v>
                </c:pt>
                <c:pt idx="9">
                  <c:v>77.7</c:v>
                </c:pt>
                <c:pt idx="10">
                  <c:v>7</c:v>
                </c:pt>
                <c:pt idx="11">
                  <c:v>3.5</c:v>
                </c:pt>
                <c:pt idx="12">
                  <c:v>56</c:v>
                </c:pt>
                <c:pt idx="13">
                  <c:v>65.8</c:v>
                </c:pt>
                <c:pt idx="14">
                  <c:v>28</c:v>
                </c:pt>
                <c:pt idx="15">
                  <c:v>45.5</c:v>
                </c:pt>
                <c:pt idx="16">
                  <c:v>28</c:v>
                </c:pt>
                <c:pt idx="17">
                  <c:v>11.2</c:v>
                </c:pt>
                <c:pt idx="18">
                  <c:v>17.5</c:v>
                </c:pt>
                <c:pt idx="19">
                  <c:v>25.2</c:v>
                </c:pt>
              </c:numCache>
            </c:numRef>
          </c:val>
        </c:ser>
        <c:ser>
          <c:idx val="4"/>
          <c:order val="2"/>
          <c:tx>
            <c:strRef>
              <c:f>实际与计划对比!$O$7</c:f>
              <c:strCache>
                <c:ptCount val="1"/>
                <c:pt idx="0">
                  <c:v>计划工期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50000">
                  <a:schemeClr val="bg1">
                    <a:lumMod val="85000"/>
                  </a:schemeClr>
                </a:gs>
                <a:gs pos="100000">
                  <a:schemeClr val="bg1">
                    <a:lumMod val="75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实际与计划对比!$C$3:$C$22</c:f>
              <c:strCache>
                <c:ptCount val="20"/>
                <c:pt idx="0">
                  <c:v>投资决策</c:v>
                </c:pt>
                <c:pt idx="1">
                  <c:v>获得土地使用权等</c:v>
                </c:pt>
                <c:pt idx="2">
                  <c:v>工程设计</c:v>
                </c:pt>
                <c:pt idx="3">
                  <c:v>“三通一平”等</c:v>
                </c:pt>
                <c:pt idx="4">
                  <c:v>土地开挖</c:v>
                </c:pt>
                <c:pt idx="5">
                  <c:v>基础施工</c:v>
                </c:pt>
                <c:pt idx="6">
                  <c:v>给排水安装</c:v>
                </c:pt>
                <c:pt idx="7">
                  <c:v>土方回填</c:v>
                </c:pt>
                <c:pt idx="8">
                  <c:v>基础验收</c:v>
                </c:pt>
                <c:pt idx="9">
                  <c:v>主体施工</c:v>
                </c:pt>
                <c:pt idx="10">
                  <c:v>主体装修</c:v>
                </c:pt>
                <c:pt idx="11">
                  <c:v>主体验收</c:v>
                </c:pt>
                <c:pt idx="12">
                  <c:v>填充墙砌体</c:v>
                </c:pt>
                <c:pt idx="13">
                  <c:v>内外墙装饰</c:v>
                </c:pt>
                <c:pt idx="14">
                  <c:v>楼地面工程</c:v>
                </c:pt>
                <c:pt idx="15">
                  <c:v>门窗安装</c:v>
                </c:pt>
                <c:pt idx="16">
                  <c:v>油漆粉刷</c:v>
                </c:pt>
                <c:pt idx="17">
                  <c:v>电梯安装</c:v>
                </c:pt>
                <c:pt idx="18">
                  <c:v>用水设施安装</c:v>
                </c:pt>
                <c:pt idx="19">
                  <c:v>电器安装调试</c:v>
                </c:pt>
              </c:strCache>
            </c:strRef>
          </c:cat>
          <c:val>
            <c:numRef>
              <c:f>实际与计划对比!$J$3:$J$22</c:f>
              <c:numCache>
                <c:formatCode>General</c:formatCode>
                <c:ptCount val="20"/>
                <c:pt idx="0">
                  <c:v>9.3</c:v>
                </c:pt>
                <c:pt idx="1">
                  <c:v>21.6</c:v>
                </c:pt>
                <c:pt idx="2">
                  <c:v>123.3</c:v>
                </c:pt>
                <c:pt idx="3">
                  <c:v>6</c:v>
                </c:pt>
                <c:pt idx="4">
                  <c:v>3.9</c:v>
                </c:pt>
                <c:pt idx="5">
                  <c:v>27.3</c:v>
                </c:pt>
                <c:pt idx="6">
                  <c:v>7.5</c:v>
                </c:pt>
                <c:pt idx="7">
                  <c:v>11.1</c:v>
                </c:pt>
                <c:pt idx="8">
                  <c:v>0.6</c:v>
                </c:pt>
                <c:pt idx="9">
                  <c:v>33.3</c:v>
                </c:pt>
                <c:pt idx="10">
                  <c:v>3</c:v>
                </c:pt>
                <c:pt idx="11">
                  <c:v>1.5</c:v>
                </c:pt>
                <c:pt idx="12">
                  <c:v>24</c:v>
                </c:pt>
                <c:pt idx="13">
                  <c:v>28.2</c:v>
                </c:pt>
                <c:pt idx="14">
                  <c:v>12</c:v>
                </c:pt>
                <c:pt idx="15">
                  <c:v>19.5</c:v>
                </c:pt>
                <c:pt idx="16">
                  <c:v>12</c:v>
                </c:pt>
                <c:pt idx="17">
                  <c:v>4.8</c:v>
                </c:pt>
                <c:pt idx="18">
                  <c:v>7.5</c:v>
                </c:pt>
                <c:pt idx="19">
                  <c:v>10.8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337041137"/>
        <c:axId val="424115809"/>
      </c:barChart>
      <c:scatterChart>
        <c:scatterStyle val="line"/>
        <c:varyColors val="0"/>
        <c:ser>
          <c:idx val="0"/>
          <c:order val="3"/>
          <c:tx>
            <c:strRef>
              <c:f>实际与计划对比!$O$9</c:f>
              <c:strCache>
                <c:ptCount val="1"/>
                <c:pt idx="0">
                  <c:v>当前时间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xVal>
            <c:numRef>
              <c:f>实际与计划对比!$K$3:$K$22</c:f>
              <c:numCache>
                <c:formatCode>General</c:formatCode>
                <c:ptCount val="20"/>
                <c:pt idx="0">
                  <c:v>42736</c:v>
                </c:pt>
                <c:pt idx="1">
                  <c:v>42736</c:v>
                </c:pt>
                <c:pt idx="2">
                  <c:v>42736</c:v>
                </c:pt>
                <c:pt idx="3">
                  <c:v>42736</c:v>
                </c:pt>
                <c:pt idx="4">
                  <c:v>42736</c:v>
                </c:pt>
                <c:pt idx="5">
                  <c:v>42736</c:v>
                </c:pt>
                <c:pt idx="6">
                  <c:v>42736</c:v>
                </c:pt>
                <c:pt idx="7">
                  <c:v>42736</c:v>
                </c:pt>
                <c:pt idx="8">
                  <c:v>42736</c:v>
                </c:pt>
                <c:pt idx="9">
                  <c:v>42736</c:v>
                </c:pt>
                <c:pt idx="10">
                  <c:v>42736</c:v>
                </c:pt>
                <c:pt idx="11">
                  <c:v>42736</c:v>
                </c:pt>
                <c:pt idx="12">
                  <c:v>42736</c:v>
                </c:pt>
                <c:pt idx="13">
                  <c:v>42736</c:v>
                </c:pt>
                <c:pt idx="14">
                  <c:v>42736</c:v>
                </c:pt>
                <c:pt idx="15">
                  <c:v>42736</c:v>
                </c:pt>
                <c:pt idx="16">
                  <c:v>42736</c:v>
                </c:pt>
                <c:pt idx="17">
                  <c:v>42736</c:v>
                </c:pt>
                <c:pt idx="18">
                  <c:v>42736</c:v>
                </c:pt>
                <c:pt idx="19">
                  <c:v>42736</c:v>
                </c:pt>
              </c:numCache>
            </c:numRef>
          </c:xVal>
          <c:yVal>
            <c:numRef>
              <c:f>实际与计划对比!$L$3:$L$22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382939"/>
        <c:axId val="254398454"/>
      </c:scatterChart>
      <c:catAx>
        <c:axId val="337041137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4115809"/>
        <c:crosses val="autoZero"/>
        <c:auto val="1"/>
        <c:lblAlgn val="ctr"/>
        <c:lblOffset val="100"/>
        <c:noMultiLvlLbl val="1"/>
      </c:catAx>
      <c:valAx>
        <c:axId val="424115809"/>
        <c:scaling>
          <c:orientation val="minMax"/>
          <c:max val="42971"/>
          <c:min val="42287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yy/m/d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7041137"/>
        <c:crosses val="autoZero"/>
        <c:crossBetween val="between"/>
        <c:majorUnit val="20"/>
        <c:minorUnit val="10"/>
      </c:valAx>
      <c:valAx>
        <c:axId val="845382939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4398454"/>
        <c:crosses val="max"/>
        <c:crossBetween val="midCat"/>
      </c:valAx>
      <c:valAx>
        <c:axId val="254398454"/>
        <c:scaling>
          <c:orientation val="minMax"/>
          <c:max val="10"/>
        </c:scaling>
        <c:delete val="1"/>
        <c:axPos val="r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5382939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226392991749007"/>
          <c:y val="0.94288757784333"/>
          <c:w val="0.508403789345014"/>
          <c:h val="0.042854801704359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0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sz="4400"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rPr>
              <a:t>工期实际进度甘特图</a:t>
            </a:r>
            <a:endParaRPr sz="44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endParaRPr>
          </a:p>
        </c:rich>
      </c:tx>
      <c:layout>
        <c:manualLayout>
          <c:xMode val="edge"/>
          <c:yMode val="edge"/>
          <c:x val="0.431303269816047"/>
          <c:y val="0.05224243164708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6566132418455"/>
          <c:y val="0.254704724409449"/>
          <c:w val="0.831891033847099"/>
          <c:h val="0.646476377952756"/>
        </c:manualLayout>
      </c:layout>
      <c:barChart>
        <c:barDir val="bar"/>
        <c:grouping val="stacked"/>
        <c:varyColors val="0"/>
        <c:ser>
          <c:idx val="2"/>
          <c:order val="0"/>
          <c:tx>
            <c:strRef>
              <c:f>实际与计划对比!$H$2</c:f>
              <c:strCache>
                <c:ptCount val="1"/>
                <c:pt idx="0">
                  <c:v> 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实际与计划对比!$C$3:$C$22</c:f>
              <c:strCache>
                <c:ptCount val="20"/>
                <c:pt idx="0">
                  <c:v>投资决策</c:v>
                </c:pt>
                <c:pt idx="1">
                  <c:v>获得土地使用权等</c:v>
                </c:pt>
                <c:pt idx="2">
                  <c:v>工程设计</c:v>
                </c:pt>
                <c:pt idx="3">
                  <c:v>“三通一平”等</c:v>
                </c:pt>
                <c:pt idx="4">
                  <c:v>土地开挖</c:v>
                </c:pt>
                <c:pt idx="5">
                  <c:v>基础施工</c:v>
                </c:pt>
                <c:pt idx="6">
                  <c:v>给排水安装</c:v>
                </c:pt>
                <c:pt idx="7">
                  <c:v>土方回填</c:v>
                </c:pt>
                <c:pt idx="8">
                  <c:v>基础验收</c:v>
                </c:pt>
                <c:pt idx="9">
                  <c:v>主体施工</c:v>
                </c:pt>
                <c:pt idx="10">
                  <c:v>主体装修</c:v>
                </c:pt>
                <c:pt idx="11">
                  <c:v>主体验收</c:v>
                </c:pt>
                <c:pt idx="12">
                  <c:v>填充墙砌体</c:v>
                </c:pt>
                <c:pt idx="13">
                  <c:v>内外墙装饰</c:v>
                </c:pt>
                <c:pt idx="14">
                  <c:v>楼地面工程</c:v>
                </c:pt>
                <c:pt idx="15">
                  <c:v>门窗安装</c:v>
                </c:pt>
                <c:pt idx="16">
                  <c:v>油漆粉刷</c:v>
                </c:pt>
                <c:pt idx="17">
                  <c:v>电梯安装</c:v>
                </c:pt>
                <c:pt idx="18">
                  <c:v>用水设施安装</c:v>
                </c:pt>
                <c:pt idx="19">
                  <c:v>电器安装调试</c:v>
                </c:pt>
              </c:strCache>
            </c:strRef>
          </c:cat>
          <c:val>
            <c:numRef>
              <c:f>实际与计划对比!$D$3:$D$22</c:f>
              <c:numCache>
                <c:formatCode>yyyy/m/d</c:formatCode>
                <c:ptCount val="20"/>
                <c:pt idx="0">
                  <c:v>42287</c:v>
                </c:pt>
                <c:pt idx="1">
                  <c:v>42318</c:v>
                </c:pt>
                <c:pt idx="2">
                  <c:v>42318</c:v>
                </c:pt>
                <c:pt idx="3">
                  <c:v>42407</c:v>
                </c:pt>
                <c:pt idx="4">
                  <c:v>42427</c:v>
                </c:pt>
                <c:pt idx="5">
                  <c:v>42440</c:v>
                </c:pt>
                <c:pt idx="6">
                  <c:v>42480</c:v>
                </c:pt>
                <c:pt idx="7">
                  <c:v>42494</c:v>
                </c:pt>
                <c:pt idx="8">
                  <c:v>42531</c:v>
                </c:pt>
                <c:pt idx="9">
                  <c:v>42533</c:v>
                </c:pt>
                <c:pt idx="10">
                  <c:v>42647</c:v>
                </c:pt>
                <c:pt idx="11">
                  <c:v>42655</c:v>
                </c:pt>
                <c:pt idx="12">
                  <c:v>42660</c:v>
                </c:pt>
                <c:pt idx="13">
                  <c:v>42740</c:v>
                </c:pt>
                <c:pt idx="14">
                  <c:v>42794</c:v>
                </c:pt>
                <c:pt idx="15">
                  <c:v>42796</c:v>
                </c:pt>
                <c:pt idx="16">
                  <c:v>42831</c:v>
                </c:pt>
                <c:pt idx="17">
                  <c:v>42871</c:v>
                </c:pt>
                <c:pt idx="18">
                  <c:v>42887</c:v>
                </c:pt>
                <c:pt idx="19">
                  <c:v>42912</c:v>
                </c:pt>
              </c:numCache>
            </c:numRef>
          </c:val>
        </c:ser>
        <c:ser>
          <c:idx val="3"/>
          <c:order val="1"/>
          <c:tx>
            <c:strRef>
              <c:f>实际与计划对比!$O$5</c:f>
              <c:strCache>
                <c:ptCount val="1"/>
                <c:pt idx="0">
                  <c:v>已完成度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dLbls>
            <c:delete val="1"/>
          </c:dLbls>
          <c:cat>
            <c:strRef>
              <c:f>实际与计划对比!$C$3:$C$22</c:f>
              <c:strCache>
                <c:ptCount val="20"/>
                <c:pt idx="0">
                  <c:v>投资决策</c:v>
                </c:pt>
                <c:pt idx="1">
                  <c:v>获得土地使用权等</c:v>
                </c:pt>
                <c:pt idx="2">
                  <c:v>工程设计</c:v>
                </c:pt>
                <c:pt idx="3">
                  <c:v>“三通一平”等</c:v>
                </c:pt>
                <c:pt idx="4">
                  <c:v>土地开挖</c:v>
                </c:pt>
                <c:pt idx="5">
                  <c:v>基础施工</c:v>
                </c:pt>
                <c:pt idx="6">
                  <c:v>给排水安装</c:v>
                </c:pt>
                <c:pt idx="7">
                  <c:v>土方回填</c:v>
                </c:pt>
                <c:pt idx="8">
                  <c:v>基础验收</c:v>
                </c:pt>
                <c:pt idx="9">
                  <c:v>主体施工</c:v>
                </c:pt>
                <c:pt idx="10">
                  <c:v>主体装修</c:v>
                </c:pt>
                <c:pt idx="11">
                  <c:v>主体验收</c:v>
                </c:pt>
                <c:pt idx="12">
                  <c:v>填充墙砌体</c:v>
                </c:pt>
                <c:pt idx="13">
                  <c:v>内外墙装饰</c:v>
                </c:pt>
                <c:pt idx="14">
                  <c:v>楼地面工程</c:v>
                </c:pt>
                <c:pt idx="15">
                  <c:v>门窗安装</c:v>
                </c:pt>
                <c:pt idx="16">
                  <c:v>油漆粉刷</c:v>
                </c:pt>
                <c:pt idx="17">
                  <c:v>电梯安装</c:v>
                </c:pt>
                <c:pt idx="18">
                  <c:v>用水设施安装</c:v>
                </c:pt>
                <c:pt idx="19">
                  <c:v>电器安装调试</c:v>
                </c:pt>
              </c:strCache>
            </c:strRef>
          </c:cat>
          <c:val>
            <c:numRef>
              <c:f>实际与计划对比!$I$3:$I$22</c:f>
              <c:numCache>
                <c:formatCode>General</c:formatCode>
                <c:ptCount val="20"/>
                <c:pt idx="0">
                  <c:v>21.7</c:v>
                </c:pt>
                <c:pt idx="1">
                  <c:v>50.4</c:v>
                </c:pt>
                <c:pt idx="2">
                  <c:v>287.7</c:v>
                </c:pt>
                <c:pt idx="3">
                  <c:v>14</c:v>
                </c:pt>
                <c:pt idx="4">
                  <c:v>9.1</c:v>
                </c:pt>
                <c:pt idx="5">
                  <c:v>63.7</c:v>
                </c:pt>
                <c:pt idx="6">
                  <c:v>17.5</c:v>
                </c:pt>
                <c:pt idx="7">
                  <c:v>25.9</c:v>
                </c:pt>
                <c:pt idx="8">
                  <c:v>1.4</c:v>
                </c:pt>
                <c:pt idx="9">
                  <c:v>77.7</c:v>
                </c:pt>
                <c:pt idx="10">
                  <c:v>7</c:v>
                </c:pt>
                <c:pt idx="11">
                  <c:v>3.5</c:v>
                </c:pt>
                <c:pt idx="12">
                  <c:v>56</c:v>
                </c:pt>
                <c:pt idx="13">
                  <c:v>65.8</c:v>
                </c:pt>
                <c:pt idx="14">
                  <c:v>28</c:v>
                </c:pt>
                <c:pt idx="15">
                  <c:v>45.5</c:v>
                </c:pt>
                <c:pt idx="16">
                  <c:v>28</c:v>
                </c:pt>
                <c:pt idx="17">
                  <c:v>11.2</c:v>
                </c:pt>
                <c:pt idx="18">
                  <c:v>17.5</c:v>
                </c:pt>
                <c:pt idx="19">
                  <c:v>25.2</c:v>
                </c:pt>
              </c:numCache>
            </c:numRef>
          </c:val>
        </c:ser>
        <c:ser>
          <c:idx val="4"/>
          <c:order val="2"/>
          <c:tx>
            <c:strRef>
              <c:f>实际与计划对比!$O$7</c:f>
              <c:strCache>
                <c:ptCount val="1"/>
                <c:pt idx="0">
                  <c:v>计划工期</c:v>
                </c:pt>
              </c:strCache>
            </c:strRef>
          </c:tx>
          <c:spPr>
            <a:pattFill prst="wdUpDiag">
              <a:fgClr>
                <a:schemeClr val="bg1">
                  <a:lumMod val="85000"/>
                </a:schemeClr>
              </a:fgClr>
              <a:bgClr>
                <a:schemeClr val="bg1"/>
              </a:bgClr>
            </a:pattFill>
            <a:ln>
              <a:solidFill>
                <a:schemeClr val="accent6"/>
              </a:solidFill>
            </a:ln>
            <a:effectLst/>
          </c:spPr>
          <c:invertIfNegative val="0"/>
          <c:dLbls>
            <c:delete val="1"/>
          </c:dLbls>
          <c:cat>
            <c:strRef>
              <c:f>实际与计划对比!$C$3:$C$22</c:f>
              <c:strCache>
                <c:ptCount val="20"/>
                <c:pt idx="0">
                  <c:v>投资决策</c:v>
                </c:pt>
                <c:pt idx="1">
                  <c:v>获得土地使用权等</c:v>
                </c:pt>
                <c:pt idx="2">
                  <c:v>工程设计</c:v>
                </c:pt>
                <c:pt idx="3">
                  <c:v>“三通一平”等</c:v>
                </c:pt>
                <c:pt idx="4">
                  <c:v>土地开挖</c:v>
                </c:pt>
                <c:pt idx="5">
                  <c:v>基础施工</c:v>
                </c:pt>
                <c:pt idx="6">
                  <c:v>给排水安装</c:v>
                </c:pt>
                <c:pt idx="7">
                  <c:v>土方回填</c:v>
                </c:pt>
                <c:pt idx="8">
                  <c:v>基础验收</c:v>
                </c:pt>
                <c:pt idx="9">
                  <c:v>主体施工</c:v>
                </c:pt>
                <c:pt idx="10">
                  <c:v>主体装修</c:v>
                </c:pt>
                <c:pt idx="11">
                  <c:v>主体验收</c:v>
                </c:pt>
                <c:pt idx="12">
                  <c:v>填充墙砌体</c:v>
                </c:pt>
                <c:pt idx="13">
                  <c:v>内外墙装饰</c:v>
                </c:pt>
                <c:pt idx="14">
                  <c:v>楼地面工程</c:v>
                </c:pt>
                <c:pt idx="15">
                  <c:v>门窗安装</c:v>
                </c:pt>
                <c:pt idx="16">
                  <c:v>油漆粉刷</c:v>
                </c:pt>
                <c:pt idx="17">
                  <c:v>电梯安装</c:v>
                </c:pt>
                <c:pt idx="18">
                  <c:v>用水设施安装</c:v>
                </c:pt>
                <c:pt idx="19">
                  <c:v>电器安装调试</c:v>
                </c:pt>
              </c:strCache>
            </c:strRef>
          </c:cat>
          <c:val>
            <c:numRef>
              <c:f>实际与计划对比!$J$3:$J$22</c:f>
              <c:numCache>
                <c:formatCode>General</c:formatCode>
                <c:ptCount val="20"/>
                <c:pt idx="0">
                  <c:v>9.3</c:v>
                </c:pt>
                <c:pt idx="1">
                  <c:v>21.6</c:v>
                </c:pt>
                <c:pt idx="2">
                  <c:v>123.3</c:v>
                </c:pt>
                <c:pt idx="3">
                  <c:v>6</c:v>
                </c:pt>
                <c:pt idx="4">
                  <c:v>3.9</c:v>
                </c:pt>
                <c:pt idx="5">
                  <c:v>27.3</c:v>
                </c:pt>
                <c:pt idx="6">
                  <c:v>7.5</c:v>
                </c:pt>
                <c:pt idx="7">
                  <c:v>11.1</c:v>
                </c:pt>
                <c:pt idx="8">
                  <c:v>0.6</c:v>
                </c:pt>
                <c:pt idx="9">
                  <c:v>33.3</c:v>
                </c:pt>
                <c:pt idx="10">
                  <c:v>3</c:v>
                </c:pt>
                <c:pt idx="11">
                  <c:v>1.5</c:v>
                </c:pt>
                <c:pt idx="12">
                  <c:v>24</c:v>
                </c:pt>
                <c:pt idx="13">
                  <c:v>28.2</c:v>
                </c:pt>
                <c:pt idx="14">
                  <c:v>12</c:v>
                </c:pt>
                <c:pt idx="15">
                  <c:v>19.5</c:v>
                </c:pt>
                <c:pt idx="16">
                  <c:v>12</c:v>
                </c:pt>
                <c:pt idx="17">
                  <c:v>4.8</c:v>
                </c:pt>
                <c:pt idx="18">
                  <c:v>7.5</c:v>
                </c:pt>
                <c:pt idx="19">
                  <c:v>10.8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337041137"/>
        <c:axId val="424115809"/>
      </c:barChart>
      <c:scatterChart>
        <c:scatterStyle val="line"/>
        <c:varyColors val="0"/>
        <c:ser>
          <c:idx val="0"/>
          <c:order val="3"/>
          <c:tx>
            <c:strRef>
              <c:f>实际与计划对比!$O$9</c:f>
              <c:strCache>
                <c:ptCount val="1"/>
                <c:pt idx="0">
                  <c:v>当前时间</c:v>
                </c:pt>
              </c:strCache>
            </c:strRef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实际与计划对比!$K$3:$K$22</c:f>
              <c:numCache>
                <c:formatCode>General</c:formatCode>
                <c:ptCount val="20"/>
                <c:pt idx="0">
                  <c:v>42736</c:v>
                </c:pt>
                <c:pt idx="1">
                  <c:v>42736</c:v>
                </c:pt>
                <c:pt idx="2">
                  <c:v>42736</c:v>
                </c:pt>
                <c:pt idx="3">
                  <c:v>42736</c:v>
                </c:pt>
                <c:pt idx="4">
                  <c:v>42736</c:v>
                </c:pt>
                <c:pt idx="5">
                  <c:v>42736</c:v>
                </c:pt>
                <c:pt idx="6">
                  <c:v>42736</c:v>
                </c:pt>
                <c:pt idx="7">
                  <c:v>42736</c:v>
                </c:pt>
                <c:pt idx="8">
                  <c:v>42736</c:v>
                </c:pt>
                <c:pt idx="9">
                  <c:v>42736</c:v>
                </c:pt>
                <c:pt idx="10">
                  <c:v>42736</c:v>
                </c:pt>
                <c:pt idx="11">
                  <c:v>42736</c:v>
                </c:pt>
                <c:pt idx="12">
                  <c:v>42736</c:v>
                </c:pt>
                <c:pt idx="13">
                  <c:v>42736</c:v>
                </c:pt>
                <c:pt idx="14">
                  <c:v>42736</c:v>
                </c:pt>
                <c:pt idx="15">
                  <c:v>42736</c:v>
                </c:pt>
                <c:pt idx="16">
                  <c:v>42736</c:v>
                </c:pt>
                <c:pt idx="17">
                  <c:v>42736</c:v>
                </c:pt>
                <c:pt idx="18">
                  <c:v>42736</c:v>
                </c:pt>
                <c:pt idx="19">
                  <c:v>42736</c:v>
                </c:pt>
              </c:numCache>
            </c:numRef>
          </c:xVal>
          <c:yVal>
            <c:numRef>
              <c:f>实际与计划对比!$L$3:$L$22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382939"/>
        <c:axId val="254398454"/>
      </c:scatterChart>
      <c:catAx>
        <c:axId val="337041137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4115809"/>
        <c:crosses val="autoZero"/>
        <c:auto val="1"/>
        <c:lblAlgn val="ctr"/>
        <c:lblOffset val="100"/>
        <c:noMultiLvlLbl val="1"/>
      </c:catAx>
      <c:valAx>
        <c:axId val="424115809"/>
        <c:scaling>
          <c:orientation val="minMax"/>
          <c:max val="42971"/>
          <c:min val="4228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/m/d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0" vertOverflow="ellipsis" vert="horz" wrap="square" anchor="ctr" anchorCtr="1"/>
          <a:lstStyle/>
          <a:p>
            <a:pPr>
              <a:defRPr lang="zh-CN"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7041137"/>
        <c:crosses val="autoZero"/>
        <c:crossBetween val="between"/>
        <c:majorUnit val="30"/>
        <c:minorUnit val="10"/>
      </c:valAx>
      <c:valAx>
        <c:axId val="845382939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4398454"/>
        <c:crosses val="max"/>
        <c:crossBetween val="midCat"/>
      </c:valAx>
      <c:valAx>
        <c:axId val="254398454"/>
        <c:scaling>
          <c:orientation val="minMax"/>
          <c:max val="10"/>
        </c:scaling>
        <c:delete val="1"/>
        <c:axPos val="r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5382939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252326945639421"/>
          <c:y val="0.935690311031551"/>
          <c:w val="0.508403789345014"/>
          <c:h val="0.042854801704359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3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685165</xdr:colOff>
      <xdr:row>22</xdr:row>
      <xdr:rowOff>74930</xdr:rowOff>
    </xdr:from>
    <xdr:to>
      <xdr:col>6</xdr:col>
      <xdr:colOff>1153795</xdr:colOff>
      <xdr:row>48</xdr:row>
      <xdr:rowOff>137160</xdr:rowOff>
    </xdr:to>
    <xdr:graphicFrame>
      <xdr:nvGraphicFramePr>
        <xdr:cNvPr id="2" name="图表 1"/>
        <xdr:cNvGraphicFramePr/>
      </xdr:nvGraphicFramePr>
      <xdr:xfrm>
        <a:off x="685165" y="5853430"/>
        <a:ext cx="7107555" cy="4767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573405</xdr:colOff>
      <xdr:row>24</xdr:row>
      <xdr:rowOff>101600</xdr:rowOff>
    </xdr:from>
    <xdr:to>
      <xdr:col>18</xdr:col>
      <xdr:colOff>668655</xdr:colOff>
      <xdr:row>26</xdr:row>
      <xdr:rowOff>137160</xdr:rowOff>
    </xdr:to>
    <xdr:sp>
      <xdr:nvSpPr>
        <xdr:cNvPr id="5" name="文本框 4"/>
        <xdr:cNvSpPr txBox="1"/>
      </xdr:nvSpPr>
      <xdr:spPr>
        <a:xfrm>
          <a:off x="12917805" y="6242050"/>
          <a:ext cx="1136650" cy="39751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>
              <a:solidFill>
                <a:schemeClr val="bg1">
                  <a:lumMod val="95000"/>
                </a:schemeClr>
              </a:solidFill>
              <a:latin typeface="幼圆" panose="02010509060101010101" charset="-122"/>
              <a:ea typeface="幼圆" panose="02010509060101010101" charset="-122"/>
            </a:rPr>
            <a:t>20</a:t>
          </a:r>
          <a:r>
            <a:rPr lang="zh-CN" altLang="en-US" sz="1600">
              <a:solidFill>
                <a:schemeClr val="bg1">
                  <a:lumMod val="95000"/>
                </a:schemeClr>
              </a:solidFill>
              <a:latin typeface="幼圆" panose="02010509060101010101" charset="-122"/>
              <a:ea typeface="幼圆" panose="02010509060101010101" charset="-122"/>
            </a:rPr>
            <a:t>天</a:t>
          </a:r>
          <a:r>
            <a:rPr lang="en-US" altLang="zh-CN" sz="1600">
              <a:solidFill>
                <a:schemeClr val="bg1">
                  <a:lumMod val="95000"/>
                </a:schemeClr>
              </a:solidFill>
              <a:latin typeface="幼圆" panose="02010509060101010101" charset="-122"/>
              <a:ea typeface="幼圆" panose="02010509060101010101" charset="-122"/>
            </a:rPr>
            <a:t>/</a:t>
          </a:r>
          <a:r>
            <a:rPr lang="zh-CN" altLang="en-US" sz="1600">
              <a:solidFill>
                <a:schemeClr val="bg1">
                  <a:lumMod val="95000"/>
                </a:schemeClr>
              </a:solidFill>
              <a:latin typeface="幼圆" panose="02010509060101010101" charset="-122"/>
              <a:ea typeface="幼圆" panose="02010509060101010101" charset="-122"/>
            </a:rPr>
            <a:t>格</a:t>
          </a:r>
          <a:endParaRPr lang="zh-CN" altLang="en-US" sz="1600">
            <a:solidFill>
              <a:schemeClr val="bg1">
                <a:lumMod val="95000"/>
              </a:schemeClr>
            </a:solidFill>
            <a:latin typeface="幼圆" panose="02010509060101010101" charset="-122"/>
            <a:ea typeface="幼圆" panose="02010509060101010101" charset="-122"/>
          </a:endParaRPr>
        </a:p>
      </xdr:txBody>
    </xdr:sp>
    <xdr:clientData/>
  </xdr:twoCellAnchor>
  <xdr:twoCellAnchor editAs="oneCell">
    <xdr:from>
      <xdr:col>0</xdr:col>
      <xdr:colOff>287655</xdr:colOff>
      <xdr:row>69</xdr:row>
      <xdr:rowOff>57785</xdr:rowOff>
    </xdr:from>
    <xdr:to>
      <xdr:col>29</xdr:col>
      <xdr:colOff>332740</xdr:colOff>
      <xdr:row>151</xdr:row>
      <xdr:rowOff>46355</xdr:rowOff>
    </xdr:to>
    <xdr:graphicFrame>
      <xdr:nvGraphicFramePr>
        <xdr:cNvPr id="6" name="图表 5"/>
        <xdr:cNvGraphicFramePr/>
      </xdr:nvGraphicFramePr>
      <xdr:xfrm>
        <a:off x="287655" y="14342110"/>
        <a:ext cx="23742650" cy="14828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29</xdr:col>
      <xdr:colOff>240030</xdr:colOff>
      <xdr:row>73</xdr:row>
      <xdr:rowOff>25400</xdr:rowOff>
    </xdr:from>
    <xdr:to>
      <xdr:col>31</xdr:col>
      <xdr:colOff>314960</xdr:colOff>
      <xdr:row>75</xdr:row>
      <xdr:rowOff>171450</xdr:rowOff>
    </xdr:to>
    <xdr:sp>
      <xdr:nvSpPr>
        <xdr:cNvPr id="4" name="文本框 3"/>
        <xdr:cNvSpPr txBox="1"/>
      </xdr:nvSpPr>
      <xdr:spPr>
        <a:xfrm>
          <a:off x="23937595" y="15033625"/>
          <a:ext cx="1446530" cy="5080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>
              <a:solidFill>
                <a:sysClr val="windowText" lastClr="000000"/>
              </a:solidFill>
              <a:latin typeface="幼圆" panose="02010509060101010101" charset="-122"/>
              <a:ea typeface="幼圆" panose="02010509060101010101" charset="-122"/>
            </a:rPr>
            <a:t>30</a:t>
          </a:r>
          <a:r>
            <a:rPr lang="zh-CN" altLang="en-US" sz="2800">
              <a:solidFill>
                <a:sysClr val="windowText" lastClr="000000"/>
              </a:solidFill>
              <a:latin typeface="幼圆" panose="02010509060101010101" charset="-122"/>
              <a:ea typeface="幼圆" panose="02010509060101010101" charset="-122"/>
            </a:rPr>
            <a:t>天</a:t>
          </a:r>
          <a:r>
            <a:rPr lang="en-US" altLang="zh-CN" sz="2800">
              <a:solidFill>
                <a:sysClr val="windowText" lastClr="000000"/>
              </a:solidFill>
              <a:latin typeface="幼圆" panose="02010509060101010101" charset="-122"/>
              <a:ea typeface="幼圆" panose="02010509060101010101" charset="-122"/>
            </a:rPr>
            <a:t>/</a:t>
          </a:r>
          <a:r>
            <a:rPr lang="zh-CN" altLang="en-US" sz="2800">
              <a:solidFill>
                <a:sysClr val="windowText" lastClr="000000"/>
              </a:solidFill>
              <a:latin typeface="幼圆" panose="02010509060101010101" charset="-122"/>
              <a:ea typeface="幼圆" panose="02010509060101010101" charset="-122"/>
            </a:rPr>
            <a:t>格</a:t>
          </a:r>
          <a:endParaRPr lang="zh-CN" altLang="en-US" sz="2800">
            <a:solidFill>
              <a:sysClr val="windowText" lastClr="000000"/>
            </a:solidFill>
            <a:latin typeface="幼圆" panose="02010509060101010101" charset="-122"/>
            <a:ea typeface="幼圆" panose="02010509060101010101" charset="-122"/>
          </a:endParaRPr>
        </a:p>
      </xdr:txBody>
    </xdr:sp>
    <xdr:clientData/>
  </xdr:twoCellAnchor>
  <xdr:twoCellAnchor>
    <xdr:from>
      <xdr:col>12</xdr:col>
      <xdr:colOff>158115</xdr:colOff>
      <xdr:row>19</xdr:row>
      <xdr:rowOff>109220</xdr:rowOff>
    </xdr:from>
    <xdr:to>
      <xdr:col>13</xdr:col>
      <xdr:colOff>192405</xdr:colOff>
      <xdr:row>19</xdr:row>
      <xdr:rowOff>109220</xdr:rowOff>
    </xdr:to>
    <xdr:cxnSp>
      <xdr:nvCxnSpPr>
        <xdr:cNvPr id="3" name="直接箭头连接符 2"/>
        <xdr:cNvCxnSpPr/>
      </xdr:nvCxnSpPr>
      <xdr:spPr>
        <a:xfrm flipH="1">
          <a:off x="7987665" y="5125720"/>
          <a:ext cx="958215" cy="0"/>
        </a:xfrm>
        <a:prstGeom prst="straightConnector1">
          <a:avLst/>
        </a:prstGeom>
        <a:ln w="158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263525</xdr:colOff>
      <xdr:row>11</xdr:row>
      <xdr:rowOff>92075</xdr:rowOff>
    </xdr:from>
    <xdr:to>
      <xdr:col>13</xdr:col>
      <xdr:colOff>571500</xdr:colOff>
      <xdr:row>12</xdr:row>
      <xdr:rowOff>158750</xdr:rowOff>
    </xdr:to>
    <xdr:sp>
      <xdr:nvSpPr>
        <xdr:cNvPr id="2" name=" 2"/>
        <xdr:cNvSpPr/>
      </xdr:nvSpPr>
      <xdr:spPr>
        <a:xfrm rot="5400000">
          <a:off x="9448800" y="2892425"/>
          <a:ext cx="320675" cy="307975"/>
        </a:xfrm>
        <a:custGeom>
          <a:avLst/>
          <a:gdLst>
            <a:gd name="connsiteX0" fmla="*/ 4381875 w 6516714"/>
            <a:gd name="connsiteY0" fmla="*/ 0 h 2476413"/>
            <a:gd name="connsiteX1" fmla="*/ 6516714 w 6516714"/>
            <a:gd name="connsiteY1" fmla="*/ 1238208 h 2476413"/>
            <a:gd name="connsiteX2" fmla="*/ 4381875 w 6516714"/>
            <a:gd name="connsiteY2" fmla="*/ 2476413 h 2476413"/>
            <a:gd name="connsiteX3" fmla="*/ 4381875 w 6516714"/>
            <a:gd name="connsiteY3" fmla="*/ 2456682 h 2476413"/>
            <a:gd name="connsiteX4" fmla="*/ 4855462 w 6516714"/>
            <a:gd name="connsiteY4" fmla="*/ 1644997 h 2476413"/>
            <a:gd name="connsiteX5" fmla="*/ 0 w 6516714"/>
            <a:gd name="connsiteY5" fmla="*/ 1238206 h 2476413"/>
            <a:gd name="connsiteX6" fmla="*/ 4855461 w 6516714"/>
            <a:gd name="connsiteY6" fmla="*/ 831415 h 2476413"/>
            <a:gd name="connsiteX7" fmla="*/ 4381875 w 6516714"/>
            <a:gd name="connsiteY7" fmla="*/ 19731 h 24764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516714" h="2476413">
              <a:moveTo>
                <a:pt x="4381875" y="0"/>
              </a:moveTo>
              <a:lnTo>
                <a:pt x="6516714" y="1238208"/>
              </a:lnTo>
              <a:lnTo>
                <a:pt x="4381875" y="2476413"/>
              </a:lnTo>
              <a:lnTo>
                <a:pt x="4381875" y="2456682"/>
              </a:lnTo>
              <a:lnTo>
                <a:pt x="4855462" y="1644997"/>
              </a:lnTo>
              <a:lnTo>
                <a:pt x="0" y="1238206"/>
              </a:lnTo>
              <a:lnTo>
                <a:pt x="4855461" y="831415"/>
              </a:lnTo>
              <a:lnTo>
                <a:pt x="4381875" y="19731"/>
              </a:lnTo>
              <a:close/>
            </a:path>
          </a:pathLst>
        </a:cu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2</xdr:col>
      <xdr:colOff>125730</xdr:colOff>
      <xdr:row>4</xdr:row>
      <xdr:rowOff>205740</xdr:rowOff>
    </xdr:from>
    <xdr:to>
      <xdr:col>10</xdr:col>
      <xdr:colOff>399415</xdr:colOff>
      <xdr:row>17</xdr:row>
      <xdr:rowOff>132715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44980" y="1221740"/>
          <a:ext cx="5788660" cy="3228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285750</xdr:colOff>
      <xdr:row>9</xdr:row>
      <xdr:rowOff>228600</xdr:rowOff>
    </xdr:from>
    <xdr:to>
      <xdr:col>12</xdr:col>
      <xdr:colOff>57150</xdr:colOff>
      <xdr:row>10</xdr:row>
      <xdr:rowOff>219075</xdr:rowOff>
    </xdr:to>
    <xdr:sp>
      <xdr:nvSpPr>
        <xdr:cNvPr id="4" name=" 4"/>
        <xdr:cNvSpPr/>
      </xdr:nvSpPr>
      <xdr:spPr>
        <a:xfrm>
          <a:off x="7419975" y="2514600"/>
          <a:ext cx="1143000" cy="244475"/>
        </a:xfrm>
        <a:custGeom>
          <a:avLst/>
          <a:gdLst>
            <a:gd name="connsiteX0" fmla="*/ 4381875 w 6516714"/>
            <a:gd name="connsiteY0" fmla="*/ 0 h 2476413"/>
            <a:gd name="connsiteX1" fmla="*/ 6516714 w 6516714"/>
            <a:gd name="connsiteY1" fmla="*/ 1238208 h 2476413"/>
            <a:gd name="connsiteX2" fmla="*/ 4381875 w 6516714"/>
            <a:gd name="connsiteY2" fmla="*/ 2476413 h 2476413"/>
            <a:gd name="connsiteX3" fmla="*/ 4381875 w 6516714"/>
            <a:gd name="connsiteY3" fmla="*/ 2456682 h 2476413"/>
            <a:gd name="connsiteX4" fmla="*/ 4855462 w 6516714"/>
            <a:gd name="connsiteY4" fmla="*/ 1644997 h 2476413"/>
            <a:gd name="connsiteX5" fmla="*/ 0 w 6516714"/>
            <a:gd name="connsiteY5" fmla="*/ 1238206 h 2476413"/>
            <a:gd name="connsiteX6" fmla="*/ 4855461 w 6516714"/>
            <a:gd name="connsiteY6" fmla="*/ 831415 h 2476413"/>
            <a:gd name="connsiteX7" fmla="*/ 4381875 w 6516714"/>
            <a:gd name="connsiteY7" fmla="*/ 19731 h 24764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516714" h="2476413">
              <a:moveTo>
                <a:pt x="4381875" y="0"/>
              </a:moveTo>
              <a:lnTo>
                <a:pt x="6516714" y="1238208"/>
              </a:lnTo>
              <a:lnTo>
                <a:pt x="4381875" y="2476413"/>
              </a:lnTo>
              <a:lnTo>
                <a:pt x="4381875" y="2456682"/>
              </a:lnTo>
              <a:lnTo>
                <a:pt x="4855462" y="1644997"/>
              </a:lnTo>
              <a:lnTo>
                <a:pt x="0" y="1238206"/>
              </a:lnTo>
              <a:lnTo>
                <a:pt x="4855461" y="831415"/>
              </a:lnTo>
              <a:lnTo>
                <a:pt x="4381875" y="19731"/>
              </a:lnTo>
              <a:close/>
            </a:path>
          </a:pathLst>
        </a:cu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10</xdr:col>
      <xdr:colOff>657225</xdr:colOff>
      <xdr:row>12</xdr:row>
      <xdr:rowOff>238125</xdr:rowOff>
    </xdr:from>
    <xdr:to>
      <xdr:col>12</xdr:col>
      <xdr:colOff>504825</xdr:colOff>
      <xdr:row>15</xdr:row>
      <xdr:rowOff>104775</xdr:rowOff>
    </xdr:to>
    <xdr:sp>
      <xdr:nvSpPr>
        <xdr:cNvPr id="5" name=" 5"/>
        <xdr:cNvSpPr/>
      </xdr:nvSpPr>
      <xdr:spPr>
        <a:xfrm rot="20220000" flipH="1">
          <a:off x="7791450" y="3286125"/>
          <a:ext cx="1219200" cy="628650"/>
        </a:xfrm>
        <a:custGeom>
          <a:avLst/>
          <a:gdLst>
            <a:gd name="connsiteX0" fmla="*/ 2723651 w 2860172"/>
            <a:gd name="connsiteY0" fmla="*/ 817 h 2023853"/>
            <a:gd name="connsiteX1" fmla="*/ 2826935 w 2860172"/>
            <a:gd name="connsiteY1" fmla="*/ 33337 h 2023853"/>
            <a:gd name="connsiteX2" fmla="*/ 2829774 w 2860172"/>
            <a:gd name="connsiteY2" fmla="*/ 35326 h 2023853"/>
            <a:gd name="connsiteX3" fmla="*/ 2849613 w 2860172"/>
            <a:gd name="connsiteY3" fmla="*/ 185007 h 2023853"/>
            <a:gd name="connsiteX4" fmla="*/ 2807494 w 2860172"/>
            <a:gd name="connsiteY4" fmla="*/ 326285 h 2023853"/>
            <a:gd name="connsiteX5" fmla="*/ 2480152 w 2860172"/>
            <a:gd name="connsiteY5" fmla="*/ 1326140 h 2023853"/>
            <a:gd name="connsiteX6" fmla="*/ 2479216 w 2860172"/>
            <a:gd name="connsiteY6" fmla="*/ 1322755 h 2023853"/>
            <a:gd name="connsiteX7" fmla="*/ 2348905 w 2860172"/>
            <a:gd name="connsiteY7" fmla="*/ 1721466 h 2023853"/>
            <a:gd name="connsiteX8" fmla="*/ 2280556 w 2860172"/>
            <a:gd name="connsiteY8" fmla="*/ 1058272 h 2023853"/>
            <a:gd name="connsiteX9" fmla="*/ 2226338 w 2860172"/>
            <a:gd name="connsiteY9" fmla="*/ 1103673 h 2023853"/>
            <a:gd name="connsiteX10" fmla="*/ 0 w 2860172"/>
            <a:gd name="connsiteY10" fmla="*/ 2023853 h 2023853"/>
            <a:gd name="connsiteX11" fmla="*/ 1702841 w 2860172"/>
            <a:gd name="connsiteY11" fmla="*/ 735848 h 2023853"/>
            <a:gd name="connsiteX12" fmla="*/ 1811294 w 2860172"/>
            <a:gd name="connsiteY12" fmla="*/ 575004 h 2023853"/>
            <a:gd name="connsiteX13" fmla="*/ 1151281 w 2860172"/>
            <a:gd name="connsiteY13" fmla="*/ 506068 h 2023853"/>
            <a:gd name="connsiteX14" fmla="*/ 2640411 w 2860172"/>
            <a:gd name="connsiteY14" fmla="*/ 20803 h 2023853"/>
            <a:gd name="connsiteX15" fmla="*/ 2675299 w 2860172"/>
            <a:gd name="connsiteY15" fmla="*/ 10454 h 2023853"/>
            <a:gd name="connsiteX16" fmla="*/ 2723651 w 2860172"/>
            <a:gd name="connsiteY16" fmla="*/ 817 h 20238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2860172" h="2023853">
              <a:moveTo>
                <a:pt x="2723651" y="817"/>
              </a:moveTo>
              <a:cubicBezTo>
                <a:pt x="2768908" y="-3349"/>
                <a:pt x="2804496" y="8545"/>
                <a:pt x="2826935" y="33337"/>
              </a:cubicBezTo>
              <a:cubicBezTo>
                <a:pt x="2828146" y="33729"/>
                <a:pt x="2828970" y="34520"/>
                <a:pt x="2829774" y="35326"/>
              </a:cubicBezTo>
              <a:cubicBezTo>
                <a:pt x="2860445" y="66039"/>
                <a:pt x="2869482" y="118360"/>
                <a:pt x="2849613" y="185007"/>
              </a:cubicBezTo>
              <a:lnTo>
                <a:pt x="2807494" y="326285"/>
              </a:lnTo>
              <a:lnTo>
                <a:pt x="2480152" y="1326140"/>
              </a:lnTo>
              <a:lnTo>
                <a:pt x="2479216" y="1322755"/>
              </a:lnTo>
              <a:lnTo>
                <a:pt x="2348905" y="1721466"/>
              </a:lnTo>
              <a:lnTo>
                <a:pt x="2280556" y="1058272"/>
              </a:lnTo>
              <a:lnTo>
                <a:pt x="2226338" y="1103673"/>
              </a:lnTo>
              <a:cubicBezTo>
                <a:pt x="1323053" y="1809646"/>
                <a:pt x="162385" y="2005519"/>
                <a:pt x="0" y="2023853"/>
              </a:cubicBezTo>
              <a:cubicBezTo>
                <a:pt x="722027" y="1807246"/>
                <a:pt x="1311081" y="1275400"/>
                <a:pt x="1702841" y="735848"/>
              </a:cubicBezTo>
              <a:lnTo>
                <a:pt x="1811294" y="575004"/>
              </a:lnTo>
              <a:lnTo>
                <a:pt x="1151281" y="506068"/>
              </a:lnTo>
              <a:lnTo>
                <a:pt x="2640411" y="20803"/>
              </a:lnTo>
              <a:lnTo>
                <a:pt x="2675299" y="10454"/>
              </a:lnTo>
              <a:cubicBezTo>
                <a:pt x="2692405" y="5379"/>
                <a:pt x="2708565" y="2206"/>
                <a:pt x="2723651" y="817"/>
              </a:cubicBezTo>
              <a:close/>
            </a:path>
          </a:pathLst>
        </a:cu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2</xdr:col>
      <xdr:colOff>133350</xdr:colOff>
      <xdr:row>18</xdr:row>
      <xdr:rowOff>234950</xdr:rowOff>
    </xdr:from>
    <xdr:to>
      <xdr:col>5</xdr:col>
      <xdr:colOff>295910</xdr:colOff>
      <xdr:row>34</xdr:row>
      <xdr:rowOff>142240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752600" y="4806950"/>
          <a:ext cx="2219960" cy="39712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2"/>
  <sheetViews>
    <sheetView showGridLines="0" tabSelected="1" zoomScale="70" zoomScaleNormal="70" workbookViewId="0">
      <selection activeCell="N31" sqref="N31"/>
    </sheetView>
  </sheetViews>
  <sheetFormatPr defaultColWidth="9" defaultRowHeight="14.25"/>
  <cols>
    <col min="1" max="1" width="9" style="2" customWidth="1"/>
    <col min="2" max="7" width="15.625" style="2" customWidth="1"/>
    <col min="8" max="8" width="12.05" style="2" hidden="1" customWidth="1"/>
    <col min="9" max="10" width="10.75" style="2" hidden="1" customWidth="1"/>
    <col min="11" max="12" width="9" style="2" hidden="1" customWidth="1"/>
    <col min="13" max="13" width="12.125" style="2" customWidth="1"/>
    <col min="14" max="14" width="19.75" style="2" customWidth="1"/>
    <col min="15" max="15" width="9.375" style="2"/>
    <col min="16" max="16" width="9" style="2"/>
    <col min="17" max="17" width="9" style="9"/>
    <col min="18" max="18" width="13.6666666666667" style="2" customWidth="1"/>
    <col min="19" max="19" width="20.125" style="2" customWidth="1"/>
    <col min="20" max="20" width="15" style="2" customWidth="1"/>
    <col min="21" max="21" width="18.675" style="2" customWidth="1"/>
    <col min="22" max="22" width="18.525" style="2" customWidth="1"/>
    <col min="23" max="16384" width="9" style="2"/>
  </cols>
  <sheetData>
    <row r="1" ht="35" customHeight="1" spans="2:12">
      <c r="B1" s="10" t="s">
        <v>0</v>
      </c>
      <c r="C1" s="10"/>
      <c r="D1" s="10"/>
      <c r="E1" s="10"/>
      <c r="F1" s="10"/>
      <c r="G1" s="10"/>
      <c r="H1" s="11"/>
      <c r="I1" s="11"/>
      <c r="J1" s="11"/>
      <c r="K1" s="11"/>
      <c r="L1" s="11"/>
    </row>
    <row r="2" ht="20" customHeight="1" spans="2:13"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3" t="s">
        <v>7</v>
      </c>
      <c r="I2" s="13" t="s">
        <v>8</v>
      </c>
      <c r="J2" s="13" t="s">
        <v>9</v>
      </c>
      <c r="K2" s="20" t="s">
        <v>10</v>
      </c>
      <c r="L2" s="21"/>
      <c r="M2" s="6"/>
    </row>
    <row r="3" ht="20" customHeight="1" spans="2:15">
      <c r="B3" s="14">
        <v>1</v>
      </c>
      <c r="C3" s="15" t="s">
        <v>11</v>
      </c>
      <c r="D3" s="16">
        <v>42287</v>
      </c>
      <c r="E3" s="16">
        <v>42317</v>
      </c>
      <c r="F3" s="17">
        <v>0.7</v>
      </c>
      <c r="G3" s="18">
        <f>IF(OR(D3="",E3=""),"",E3-D3+1)</f>
        <v>31</v>
      </c>
      <c r="H3" s="19">
        <f>IF(D3="","",D3)</f>
        <v>42287</v>
      </c>
      <c r="I3" s="22">
        <f>IF(OR(F3="",G3=""),"",F3*G3)</f>
        <v>21.7</v>
      </c>
      <c r="J3" s="22">
        <f>IF(OR(G3="",I3=""),"",G3-I3)</f>
        <v>9.3</v>
      </c>
      <c r="K3" s="23">
        <f>$O$15</f>
        <v>42736</v>
      </c>
      <c r="L3" s="23">
        <v>0</v>
      </c>
      <c r="N3" s="24" t="s">
        <v>12</v>
      </c>
      <c r="O3" s="24"/>
    </row>
    <row r="4" ht="20" customHeight="1" spans="2:17">
      <c r="B4" s="14">
        <v>2</v>
      </c>
      <c r="C4" s="15" t="s">
        <v>13</v>
      </c>
      <c r="D4" s="16">
        <v>42318</v>
      </c>
      <c r="E4" s="16">
        <v>42389</v>
      </c>
      <c r="F4" s="17">
        <v>0.7</v>
      </c>
      <c r="G4" s="18">
        <f t="shared" ref="G4:G24" si="0">IF(OR(D4="",E4=""),"",E4-D4+1)</f>
        <v>72</v>
      </c>
      <c r="H4" s="19">
        <f t="shared" ref="H4:H24" si="1">IF(D4="","",D4)</f>
        <v>42318</v>
      </c>
      <c r="I4" s="22">
        <f t="shared" ref="I4:I24" si="2">IF(OR(F4="",G4=""),"",F4*G4)</f>
        <v>50.4</v>
      </c>
      <c r="J4" s="22">
        <f t="shared" ref="J4:J24" si="3">IF(OR(G4="",I4=""),"",G4-I4)</f>
        <v>21.6</v>
      </c>
      <c r="K4" s="23">
        <f t="shared" ref="K4:K13" si="4">$O$15</f>
        <v>42736</v>
      </c>
      <c r="L4" s="23">
        <v>10</v>
      </c>
      <c r="N4" s="3"/>
      <c r="Q4" s="25"/>
    </row>
    <row r="5" ht="20" customHeight="1" spans="2:15">
      <c r="B5" s="14">
        <v>3</v>
      </c>
      <c r="C5" s="15" t="s">
        <v>14</v>
      </c>
      <c r="D5" s="16">
        <v>42318</v>
      </c>
      <c r="E5" s="16">
        <v>42728</v>
      </c>
      <c r="F5" s="17">
        <v>0.7</v>
      </c>
      <c r="G5" s="18">
        <f t="shared" si="0"/>
        <v>411</v>
      </c>
      <c r="H5" s="19">
        <f t="shared" si="1"/>
        <v>42318</v>
      </c>
      <c r="I5" s="22">
        <f t="shared" si="2"/>
        <v>287.7</v>
      </c>
      <c r="J5" s="22">
        <f t="shared" si="3"/>
        <v>123.3</v>
      </c>
      <c r="K5" s="23">
        <f t="shared" si="4"/>
        <v>42736</v>
      </c>
      <c r="L5" s="23">
        <v>10</v>
      </c>
      <c r="N5" s="25" t="s">
        <v>15</v>
      </c>
      <c r="O5" s="26" t="s">
        <v>8</v>
      </c>
    </row>
    <row r="6" ht="20" customHeight="1" spans="2:14">
      <c r="B6" s="14">
        <v>4</v>
      </c>
      <c r="C6" s="15" t="s">
        <v>16</v>
      </c>
      <c r="D6" s="16">
        <v>42407</v>
      </c>
      <c r="E6" s="16">
        <v>42426</v>
      </c>
      <c r="F6" s="17">
        <v>0.7</v>
      </c>
      <c r="G6" s="18">
        <f t="shared" si="0"/>
        <v>20</v>
      </c>
      <c r="H6" s="19">
        <f t="shared" si="1"/>
        <v>42407</v>
      </c>
      <c r="I6" s="22">
        <f t="shared" si="2"/>
        <v>14</v>
      </c>
      <c r="J6" s="22">
        <f t="shared" si="3"/>
        <v>6</v>
      </c>
      <c r="K6" s="23">
        <f t="shared" si="4"/>
        <v>42736</v>
      </c>
      <c r="L6" s="23">
        <v>10</v>
      </c>
      <c r="N6" s="9"/>
    </row>
    <row r="7" ht="20" customHeight="1" spans="2:15">
      <c r="B7" s="14">
        <v>5</v>
      </c>
      <c r="C7" s="15" t="s">
        <v>17</v>
      </c>
      <c r="D7" s="16">
        <v>42427</v>
      </c>
      <c r="E7" s="16">
        <v>42439</v>
      </c>
      <c r="F7" s="17">
        <v>0.7</v>
      </c>
      <c r="G7" s="18">
        <f t="shared" si="0"/>
        <v>13</v>
      </c>
      <c r="H7" s="19">
        <f t="shared" si="1"/>
        <v>42427</v>
      </c>
      <c r="I7" s="22">
        <f t="shared" si="2"/>
        <v>9.1</v>
      </c>
      <c r="J7" s="22">
        <f t="shared" si="3"/>
        <v>3.9</v>
      </c>
      <c r="K7" s="23">
        <f t="shared" si="4"/>
        <v>42736</v>
      </c>
      <c r="L7" s="23">
        <v>10</v>
      </c>
      <c r="N7" s="25" t="s">
        <v>18</v>
      </c>
      <c r="O7" s="27" t="s">
        <v>9</v>
      </c>
    </row>
    <row r="8" ht="20" customHeight="1" spans="2:14">
      <c r="B8" s="14">
        <v>6</v>
      </c>
      <c r="C8" s="15" t="s">
        <v>19</v>
      </c>
      <c r="D8" s="16">
        <v>42440</v>
      </c>
      <c r="E8" s="16">
        <v>42530</v>
      </c>
      <c r="F8" s="17">
        <v>0.7</v>
      </c>
      <c r="G8" s="18">
        <f t="shared" si="0"/>
        <v>91</v>
      </c>
      <c r="H8" s="19">
        <f t="shared" si="1"/>
        <v>42440</v>
      </c>
      <c r="I8" s="22">
        <f t="shared" si="2"/>
        <v>63.7</v>
      </c>
      <c r="J8" s="22">
        <f t="shared" si="3"/>
        <v>27.3</v>
      </c>
      <c r="K8" s="23">
        <f t="shared" si="4"/>
        <v>42736</v>
      </c>
      <c r="L8" s="23">
        <v>10</v>
      </c>
      <c r="N8" s="9"/>
    </row>
    <row r="9" ht="20" customHeight="1" spans="2:15">
      <c r="B9" s="14">
        <v>7</v>
      </c>
      <c r="C9" s="15" t="s">
        <v>20</v>
      </c>
      <c r="D9" s="16">
        <v>42480</v>
      </c>
      <c r="E9" s="16">
        <v>42504</v>
      </c>
      <c r="F9" s="17">
        <v>0.7</v>
      </c>
      <c r="G9" s="18">
        <f t="shared" si="0"/>
        <v>25</v>
      </c>
      <c r="H9" s="19">
        <f t="shared" si="1"/>
        <v>42480</v>
      </c>
      <c r="I9" s="22">
        <f t="shared" si="2"/>
        <v>17.5</v>
      </c>
      <c r="J9" s="22">
        <f t="shared" si="3"/>
        <v>7.5</v>
      </c>
      <c r="K9" s="23">
        <f t="shared" si="4"/>
        <v>42736</v>
      </c>
      <c r="L9" s="23">
        <v>10</v>
      </c>
      <c r="N9" s="25" t="s">
        <v>21</v>
      </c>
      <c r="O9" s="28" t="s">
        <v>10</v>
      </c>
    </row>
    <row r="10" ht="20" customHeight="1" spans="2:12">
      <c r="B10" s="14">
        <v>8</v>
      </c>
      <c r="C10" s="15" t="s">
        <v>22</v>
      </c>
      <c r="D10" s="16">
        <v>42494</v>
      </c>
      <c r="E10" s="16">
        <v>42530</v>
      </c>
      <c r="F10" s="17">
        <v>0.7</v>
      </c>
      <c r="G10" s="18">
        <f t="shared" si="0"/>
        <v>37</v>
      </c>
      <c r="H10" s="19">
        <f t="shared" si="1"/>
        <v>42494</v>
      </c>
      <c r="I10" s="22">
        <f t="shared" si="2"/>
        <v>25.9</v>
      </c>
      <c r="J10" s="22">
        <f t="shared" si="3"/>
        <v>11.1</v>
      </c>
      <c r="K10" s="23">
        <f t="shared" si="4"/>
        <v>42736</v>
      </c>
      <c r="L10" s="23">
        <v>10</v>
      </c>
    </row>
    <row r="11" ht="20" customHeight="1" spans="2:12">
      <c r="B11" s="14">
        <v>9</v>
      </c>
      <c r="C11" s="15" t="s">
        <v>23</v>
      </c>
      <c r="D11" s="16">
        <v>42531</v>
      </c>
      <c r="E11" s="16">
        <v>42532</v>
      </c>
      <c r="F11" s="17">
        <v>0.7</v>
      </c>
      <c r="G11" s="18">
        <f t="shared" si="0"/>
        <v>2</v>
      </c>
      <c r="H11" s="19">
        <f t="shared" si="1"/>
        <v>42531</v>
      </c>
      <c r="I11" s="22">
        <f t="shared" si="2"/>
        <v>1.4</v>
      </c>
      <c r="J11" s="22">
        <f t="shared" si="3"/>
        <v>0.6</v>
      </c>
      <c r="K11" s="23">
        <f t="shared" si="4"/>
        <v>42736</v>
      </c>
      <c r="L11" s="23">
        <v>10</v>
      </c>
    </row>
    <row r="12" ht="20" customHeight="1" spans="2:12">
      <c r="B12" s="14">
        <v>10</v>
      </c>
      <c r="C12" s="15" t="s">
        <v>24</v>
      </c>
      <c r="D12" s="16">
        <v>42533</v>
      </c>
      <c r="E12" s="16">
        <v>42643</v>
      </c>
      <c r="F12" s="17">
        <v>0.7</v>
      </c>
      <c r="G12" s="18">
        <f t="shared" si="0"/>
        <v>111</v>
      </c>
      <c r="H12" s="19">
        <f t="shared" si="1"/>
        <v>42533</v>
      </c>
      <c r="I12" s="22">
        <f t="shared" si="2"/>
        <v>77.7</v>
      </c>
      <c r="J12" s="22">
        <f t="shared" si="3"/>
        <v>33.3</v>
      </c>
      <c r="K12" s="23">
        <f t="shared" si="4"/>
        <v>42736</v>
      </c>
      <c r="L12" s="23">
        <v>10</v>
      </c>
    </row>
    <row r="13" ht="20" customHeight="1" spans="2:15">
      <c r="B13" s="14">
        <v>11</v>
      </c>
      <c r="C13" s="15" t="s">
        <v>25</v>
      </c>
      <c r="D13" s="16">
        <v>42647</v>
      </c>
      <c r="E13" s="16">
        <v>42656</v>
      </c>
      <c r="F13" s="17">
        <v>0.7</v>
      </c>
      <c r="G13" s="18">
        <f t="shared" si="0"/>
        <v>10</v>
      </c>
      <c r="H13" s="19">
        <f t="shared" si="1"/>
        <v>42647</v>
      </c>
      <c r="I13" s="22">
        <f t="shared" si="2"/>
        <v>7</v>
      </c>
      <c r="J13" s="22">
        <f t="shared" si="3"/>
        <v>3</v>
      </c>
      <c r="K13" s="23">
        <f t="shared" si="4"/>
        <v>42736</v>
      </c>
      <c r="L13" s="23">
        <v>10</v>
      </c>
      <c r="N13" s="24" t="s">
        <v>26</v>
      </c>
      <c r="O13" s="24"/>
    </row>
    <row r="14" ht="20" customHeight="1" spans="2:12">
      <c r="B14" s="14">
        <v>12</v>
      </c>
      <c r="C14" s="15" t="s">
        <v>27</v>
      </c>
      <c r="D14" s="16">
        <v>42655</v>
      </c>
      <c r="E14" s="16">
        <v>42659</v>
      </c>
      <c r="F14" s="17">
        <v>0.7</v>
      </c>
      <c r="G14" s="18">
        <f t="shared" si="0"/>
        <v>5</v>
      </c>
      <c r="H14" s="19">
        <f t="shared" si="1"/>
        <v>42655</v>
      </c>
      <c r="I14" s="22">
        <f t="shared" si="2"/>
        <v>3.5</v>
      </c>
      <c r="J14" s="22">
        <f t="shared" si="3"/>
        <v>1.5</v>
      </c>
      <c r="K14" s="23">
        <f t="shared" ref="K14:K24" si="5">$O$15</f>
        <v>42736</v>
      </c>
      <c r="L14" s="23">
        <v>10</v>
      </c>
    </row>
    <row r="15" ht="20" customHeight="1" spans="2:15">
      <c r="B15" s="14">
        <v>13</v>
      </c>
      <c r="C15" s="15" t="s">
        <v>28</v>
      </c>
      <c r="D15" s="16">
        <v>42660</v>
      </c>
      <c r="E15" s="16">
        <v>42739</v>
      </c>
      <c r="F15" s="17">
        <v>0.7</v>
      </c>
      <c r="G15" s="18">
        <f t="shared" si="0"/>
        <v>80</v>
      </c>
      <c r="H15" s="19">
        <f t="shared" si="1"/>
        <v>42660</v>
      </c>
      <c r="I15" s="22">
        <f t="shared" si="2"/>
        <v>56</v>
      </c>
      <c r="J15" s="22">
        <f t="shared" si="3"/>
        <v>24</v>
      </c>
      <c r="K15" s="23">
        <f t="shared" si="5"/>
        <v>42736</v>
      </c>
      <c r="L15" s="23">
        <v>10</v>
      </c>
      <c r="N15" s="25" t="s">
        <v>29</v>
      </c>
      <c r="O15" s="29">
        <v>42736</v>
      </c>
    </row>
    <row r="16" ht="20" customHeight="1" spans="2:12">
      <c r="B16" s="14">
        <v>14</v>
      </c>
      <c r="C16" s="15" t="s">
        <v>30</v>
      </c>
      <c r="D16" s="16">
        <v>42740</v>
      </c>
      <c r="E16" s="16">
        <v>42833</v>
      </c>
      <c r="F16" s="17">
        <v>0.7</v>
      </c>
      <c r="G16" s="18">
        <f t="shared" si="0"/>
        <v>94</v>
      </c>
      <c r="H16" s="19">
        <f t="shared" si="1"/>
        <v>42740</v>
      </c>
      <c r="I16" s="22">
        <f t="shared" si="2"/>
        <v>65.8</v>
      </c>
      <c r="J16" s="22">
        <f t="shared" si="3"/>
        <v>28.2</v>
      </c>
      <c r="K16" s="23">
        <f t="shared" si="5"/>
        <v>42736</v>
      </c>
      <c r="L16" s="23">
        <v>10</v>
      </c>
    </row>
    <row r="17" ht="20" customHeight="1" spans="2:12">
      <c r="B17" s="14">
        <v>15</v>
      </c>
      <c r="C17" s="15" t="s">
        <v>31</v>
      </c>
      <c r="D17" s="16">
        <v>42794</v>
      </c>
      <c r="E17" s="16">
        <v>42833</v>
      </c>
      <c r="F17" s="17">
        <v>0.7</v>
      </c>
      <c r="G17" s="18">
        <f t="shared" si="0"/>
        <v>40</v>
      </c>
      <c r="H17" s="19">
        <f t="shared" si="1"/>
        <v>42794</v>
      </c>
      <c r="I17" s="22">
        <f t="shared" si="2"/>
        <v>28</v>
      </c>
      <c r="J17" s="22">
        <f t="shared" si="3"/>
        <v>12</v>
      </c>
      <c r="K17" s="23">
        <f t="shared" si="5"/>
        <v>42736</v>
      </c>
      <c r="L17" s="23">
        <v>10</v>
      </c>
    </row>
    <row r="18" ht="20" customHeight="1" spans="2:12">
      <c r="B18" s="14">
        <v>16</v>
      </c>
      <c r="C18" s="15" t="s">
        <v>32</v>
      </c>
      <c r="D18" s="16">
        <v>42796</v>
      </c>
      <c r="E18" s="16">
        <v>42860</v>
      </c>
      <c r="F18" s="17">
        <v>0.7</v>
      </c>
      <c r="G18" s="18">
        <f t="shared" si="0"/>
        <v>65</v>
      </c>
      <c r="H18" s="19">
        <f t="shared" si="1"/>
        <v>42796</v>
      </c>
      <c r="I18" s="22">
        <f t="shared" si="2"/>
        <v>45.5</v>
      </c>
      <c r="J18" s="22">
        <f t="shared" si="3"/>
        <v>19.5</v>
      </c>
      <c r="K18" s="23">
        <f t="shared" si="5"/>
        <v>42736</v>
      </c>
      <c r="L18" s="23">
        <v>10</v>
      </c>
    </row>
    <row r="19" ht="20" customHeight="1" spans="2:12">
      <c r="B19" s="14">
        <v>17</v>
      </c>
      <c r="C19" s="15" t="s">
        <v>33</v>
      </c>
      <c r="D19" s="16">
        <v>42831</v>
      </c>
      <c r="E19" s="16">
        <v>42870</v>
      </c>
      <c r="F19" s="17">
        <v>0.7</v>
      </c>
      <c r="G19" s="18">
        <f t="shared" si="0"/>
        <v>40</v>
      </c>
      <c r="H19" s="19">
        <f t="shared" si="1"/>
        <v>42831</v>
      </c>
      <c r="I19" s="22">
        <f t="shared" si="2"/>
        <v>28</v>
      </c>
      <c r="J19" s="22">
        <f t="shared" si="3"/>
        <v>12</v>
      </c>
      <c r="K19" s="23">
        <f t="shared" si="5"/>
        <v>42736</v>
      </c>
      <c r="L19" s="23">
        <v>10</v>
      </c>
    </row>
    <row r="20" ht="20" customHeight="1" spans="2:15">
      <c r="B20" s="14">
        <v>18</v>
      </c>
      <c r="C20" s="15" t="s">
        <v>34</v>
      </c>
      <c r="D20" s="16">
        <v>42871</v>
      </c>
      <c r="E20" s="16">
        <v>42886</v>
      </c>
      <c r="F20" s="17">
        <v>0.7</v>
      </c>
      <c r="G20" s="18">
        <f t="shared" si="0"/>
        <v>16</v>
      </c>
      <c r="H20" s="19">
        <f t="shared" si="1"/>
        <v>42871</v>
      </c>
      <c r="I20" s="22">
        <f t="shared" si="2"/>
        <v>11.2</v>
      </c>
      <c r="J20" s="22">
        <f t="shared" si="3"/>
        <v>4.8</v>
      </c>
      <c r="K20" s="23">
        <f t="shared" si="5"/>
        <v>42736</v>
      </c>
      <c r="L20" s="23">
        <v>10</v>
      </c>
      <c r="N20" s="30" t="s">
        <v>35</v>
      </c>
      <c r="O20" s="31"/>
    </row>
    <row r="21" ht="20" customHeight="1" spans="2:12">
      <c r="B21" s="14">
        <v>19</v>
      </c>
      <c r="C21" s="15" t="s">
        <v>36</v>
      </c>
      <c r="D21" s="16">
        <v>42887</v>
      </c>
      <c r="E21" s="16">
        <v>42911</v>
      </c>
      <c r="F21" s="17">
        <v>0.7</v>
      </c>
      <c r="G21" s="18">
        <f t="shared" si="0"/>
        <v>25</v>
      </c>
      <c r="H21" s="19">
        <f t="shared" si="1"/>
        <v>42887</v>
      </c>
      <c r="I21" s="22">
        <f t="shared" si="2"/>
        <v>17.5</v>
      </c>
      <c r="J21" s="22">
        <f t="shared" si="3"/>
        <v>7.5</v>
      </c>
      <c r="K21" s="23">
        <f t="shared" si="5"/>
        <v>42736</v>
      </c>
      <c r="L21" s="23">
        <v>10</v>
      </c>
    </row>
    <row r="22" ht="20" customHeight="1" spans="2:12">
      <c r="B22" s="14">
        <v>20</v>
      </c>
      <c r="C22" s="15" t="s">
        <v>37</v>
      </c>
      <c r="D22" s="16">
        <v>42912</v>
      </c>
      <c r="E22" s="16">
        <v>42947</v>
      </c>
      <c r="F22" s="17">
        <v>0.7</v>
      </c>
      <c r="G22" s="18">
        <f t="shared" si="0"/>
        <v>36</v>
      </c>
      <c r="H22" s="19">
        <f t="shared" si="1"/>
        <v>42912</v>
      </c>
      <c r="I22" s="22">
        <f t="shared" si="2"/>
        <v>25.2</v>
      </c>
      <c r="J22" s="22">
        <f t="shared" si="3"/>
        <v>10.8</v>
      </c>
      <c r="K22" s="23">
        <f t="shared" si="5"/>
        <v>42736</v>
      </c>
      <c r="L22" s="23">
        <v>10</v>
      </c>
    </row>
  </sheetData>
  <mergeCells count="5">
    <mergeCell ref="B1:G1"/>
    <mergeCell ref="K2:L2"/>
    <mergeCell ref="N3:O3"/>
    <mergeCell ref="N13:O13"/>
    <mergeCell ref="N20:O20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20"/>
  <sheetViews>
    <sheetView showGridLines="0" workbookViewId="0">
      <selection activeCell="N11" sqref="N11"/>
    </sheetView>
  </sheetViews>
  <sheetFormatPr defaultColWidth="9" defaultRowHeight="20" customHeight="1"/>
  <cols>
    <col min="1" max="1" width="9.875" style="2" customWidth="1"/>
    <col min="2" max="2" width="11.375" style="2" customWidth="1"/>
    <col min="3" max="8" width="9" style="2"/>
    <col min="9" max="9" width="9.375" style="2"/>
    <col min="10" max="13" width="9" style="2"/>
    <col min="14" max="14" width="9.375" style="2"/>
    <col min="15" max="16384" width="9" style="2"/>
  </cols>
  <sheetData>
    <row r="2" s="1" customFormat="1" customHeight="1" spans="2:2">
      <c r="B2" s="3" t="s">
        <v>38</v>
      </c>
    </row>
    <row r="6" customHeight="1" spans="1:2">
      <c r="A6" s="4" t="s">
        <v>39</v>
      </c>
      <c r="B6" s="5"/>
    </row>
    <row r="11" customHeight="1" spans="13:14">
      <c r="M11" s="6" t="s">
        <v>40</v>
      </c>
      <c r="N11" s="7">
        <v>42736</v>
      </c>
    </row>
    <row r="14" customHeight="1" spans="13:14">
      <c r="M14" s="6" t="s">
        <v>41</v>
      </c>
      <c r="N14" s="8">
        <f>N11</f>
        <v>42736</v>
      </c>
    </row>
    <row r="20" customHeight="1" spans="1:2">
      <c r="A20" s="4" t="s">
        <v>42</v>
      </c>
      <c r="B20" s="5"/>
    </row>
  </sheetData>
  <sheetProtection sheet="1" selectLockedCells="1" objects="1"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实际与计划对比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qiyi</dc:creator>
  <cp:lastModifiedBy>pc</cp:lastModifiedBy>
  <dcterms:created xsi:type="dcterms:W3CDTF">2017-05-02T09:45:00Z</dcterms:created>
  <dcterms:modified xsi:type="dcterms:W3CDTF">2018-11-12T17:27:16Z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