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tmrconsult1.sharepoint.com/sites/PLRAPortalDevelopment/Shared Documents/General/Technical Document/"/>
    </mc:Choice>
  </mc:AlternateContent>
  <xr:revisionPtr revIDLastSave="4259" documentId="13_ncr:1_{A9E38143-8A6D-4539-960A-79E5843F6077}" xr6:coauthVersionLast="47" xr6:coauthVersionMax="47" xr10:uidLastSave="{05D5D678-D215-4A6C-AAF8-EF946676E668}"/>
  <bookViews>
    <workbookView xWindow="-120" yWindow="-120" windowWidth="25440" windowHeight="15390" tabRatio="681" firstSheet="32" activeTab="34" xr2:uid="{935B5644-C9CE-4698-9987-06FA999575B2}"/>
  </bookViews>
  <sheets>
    <sheet name="Master sheet" sheetId="3" r:id="rId1"/>
    <sheet name="Payroll employee fields" sheetId="2" r:id="rId2"/>
    <sheet name="Class setup" sheetId="10" r:id="rId3"/>
    <sheet name="Payroll setup" sheetId="4" r:id="rId4"/>
    <sheet name="Payroll periods" sheetId="5" r:id="rId5"/>
    <sheet name="Tax slabs" sheetId="6" r:id="rId6"/>
    <sheet name="Salary tax calculation" sheetId="1" r:id="rId7"/>
    <sheet name="Tax Credit Claim" sheetId="30" r:id="rId8"/>
    <sheet name="Pay code" sheetId="7" r:id="rId9"/>
    <sheet name="Basis pay code group" sheetId="9" r:id="rId10"/>
    <sheet name="Deduction code" sheetId="11" r:id="rId11"/>
    <sheet name="Benefit code" sheetId="12" r:id="rId12"/>
    <sheet name="Job Level Salary Matrix" sheetId="22" r:id="rId13"/>
    <sheet name="Pay code Assignment" sheetId="23" r:id="rId14"/>
    <sheet name="Job related pay code assignment" sheetId="35" r:id="rId15"/>
    <sheet name="Deduction code assignment" sheetId="33" r:id="rId16"/>
    <sheet name="Benefit code assignment" sheetId="34" r:id="rId17"/>
    <sheet name="Payroll Posting Accounts Setup" sheetId="13" r:id="rId18"/>
    <sheet name="Addtl position salary setup" sheetId="31" r:id="rId19"/>
    <sheet name="Additional Position Salary" sheetId="29" r:id="rId20"/>
    <sheet name="Annual Increment Process" sheetId="32" r:id="rId21"/>
    <sheet name="Payroll Transaction Entry" sheetId="14" r:id="rId22"/>
    <sheet name="Payroll Mass Transaction Entry" sheetId="21" r:id="rId23"/>
    <sheet name="Payroll Manual Pay Entry" sheetId="19" r:id="rId24"/>
    <sheet name="Pay deduction benefit ledgers" sheetId="39" r:id="rId25"/>
    <sheet name="Build Pay" sheetId="20" r:id="rId26"/>
    <sheet name="Calculate Pay" sheetId="24" r:id="rId27"/>
    <sheet name="Pay History Detail" sheetId="25" r:id="rId28"/>
    <sheet name="Pay History Summary" sheetId="26" r:id="rId29"/>
    <sheet name="Pay Slip" sheetId="27" r:id="rId30"/>
    <sheet name="Tax Certificate" sheetId="28" r:id="rId31"/>
    <sheet name="Gratuity Setup" sheetId="38" r:id="rId32"/>
    <sheet name="Gratuity Process " sheetId="37" r:id="rId33"/>
    <sheet name="Loan process" sheetId="40" r:id="rId34"/>
    <sheet name="Employee Payment" sheetId="42" r:id="rId35"/>
    <sheet name="Loan Settlement" sheetId="41" r:id="rId36"/>
    <sheet name="Employee reimbursement setup" sheetId="44" r:id="rId37"/>
    <sheet name="Employee Reimbursement" sheetId="43" r:id="rId38"/>
    <sheet name="Field expense management setup" sheetId="46" r:id="rId39"/>
    <sheet name="Field expense management" sheetId="45" r:id="rId4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45" l="1"/>
  <c r="D48" i="40" l="1"/>
  <c r="G48" i="40" s="1"/>
  <c r="G40" i="41"/>
  <c r="F44" i="41"/>
  <c r="D42" i="41"/>
  <c r="D43" i="41" s="1"/>
  <c r="G43" i="41" s="1"/>
  <c r="G41" i="41"/>
  <c r="E40" i="41"/>
  <c r="G45" i="40"/>
  <c r="G64" i="40"/>
  <c r="G63" i="40"/>
  <c r="F67" i="40"/>
  <c r="D65" i="40"/>
  <c r="D66" i="40" s="1"/>
  <c r="G66" i="40" s="1"/>
  <c r="E63" i="40"/>
  <c r="D59" i="40"/>
  <c r="D63" i="40" s="1"/>
  <c r="F48" i="40"/>
  <c r="E44" i="40"/>
  <c r="D46" i="40"/>
  <c r="D47" i="40" s="1"/>
  <c r="G47" i="40" s="1"/>
  <c r="D40" i="40"/>
  <c r="D44" i="40" s="1"/>
  <c r="G44" i="40" s="1"/>
  <c r="G65" i="40" l="1"/>
  <c r="D67" i="40"/>
  <c r="G67" i="40" s="1"/>
  <c r="G46" i="40"/>
  <c r="D44" i="41"/>
  <c r="G44" i="41" s="1"/>
  <c r="G42" i="41"/>
  <c r="D17" i="38"/>
  <c r="C17" i="38"/>
  <c r="D16" i="38"/>
  <c r="D15" i="38"/>
  <c r="C15" i="38"/>
  <c r="C16" i="38"/>
  <c r="C2" i="38"/>
  <c r="H107" i="29"/>
  <c r="I107" i="29"/>
  <c r="E101" i="29"/>
  <c r="E100" i="29"/>
  <c r="H90" i="29"/>
  <c r="E85" i="29"/>
  <c r="I90" i="29" s="1"/>
  <c r="E77" i="29"/>
  <c r="I66" i="29"/>
  <c r="H51" i="29"/>
  <c r="H67" i="29"/>
  <c r="E61" i="29"/>
  <c r="H68" i="29" s="1"/>
  <c r="E45" i="29"/>
  <c r="I51" i="29" s="1"/>
  <c r="E46" i="29" l="1"/>
  <c r="E47" i="29" s="1"/>
  <c r="I53" i="29" s="1"/>
  <c r="H52" i="29"/>
  <c r="I67" i="29"/>
  <c r="I52" i="29"/>
  <c r="H53" i="29"/>
  <c r="E62" i="29"/>
  <c r="I68" i="29" s="1"/>
  <c r="H69" i="29" l="1"/>
  <c r="E63" i="29"/>
  <c r="I69" i="29" s="1"/>
  <c r="K4" i="1"/>
  <c r="K3" i="1"/>
  <c r="H5" i="1"/>
  <c r="E33" i="22"/>
  <c r="E30" i="22"/>
  <c r="E27" i="22"/>
  <c r="E24" i="22"/>
  <c r="E21" i="22"/>
  <c r="E18" i="22"/>
  <c r="E15" i="22"/>
  <c r="E12" i="22"/>
  <c r="E9" i="22"/>
  <c r="E8" i="22"/>
  <c r="E7" i="22"/>
  <c r="E6" i="22"/>
  <c r="E5" i="22"/>
  <c r="E5" i="1" l="1"/>
  <c r="F5" i="1"/>
  <c r="G5" i="1"/>
  <c r="E7" i="1"/>
  <c r="G11" i="1"/>
  <c r="G13" i="1"/>
  <c r="G14" i="1"/>
  <c r="G4" i="1"/>
  <c r="G6" i="1"/>
  <c r="G7" i="1"/>
  <c r="G8" i="1"/>
  <c r="G9" i="1"/>
  <c r="G10" i="1"/>
  <c r="G12" i="1"/>
  <c r="G3" i="1"/>
  <c r="E12" i="1"/>
  <c r="E4" i="1"/>
  <c r="E6" i="1"/>
  <c r="E8" i="1"/>
  <c r="E9" i="1"/>
  <c r="E10" i="1"/>
  <c r="E11" i="1"/>
  <c r="E13" i="1"/>
  <c r="E14" i="1"/>
  <c r="E3" i="1"/>
  <c r="D5" i="1"/>
  <c r="F3" i="1" l="1"/>
  <c r="H3" i="1" s="1"/>
  <c r="L3" i="1"/>
  <c r="L4" i="1" l="1"/>
  <c r="K5" i="1" s="1"/>
  <c r="F4" i="1"/>
  <c r="L5" i="1" l="1"/>
  <c r="K6" i="1" s="1"/>
  <c r="H4" i="1"/>
  <c r="L6" i="1" l="1"/>
  <c r="K7" i="1" s="1"/>
  <c r="F6" i="1"/>
  <c r="H6" i="1" s="1"/>
  <c r="F7" i="1" l="1"/>
  <c r="H7" i="1" l="1"/>
  <c r="F8" i="1"/>
  <c r="L7" i="1" l="1"/>
  <c r="K8" i="1" s="1"/>
  <c r="F9" i="1"/>
  <c r="H8" i="1"/>
  <c r="L8" i="1" l="1"/>
  <c r="K9" i="1" s="1"/>
  <c r="H9" i="1"/>
  <c r="F10" i="1"/>
  <c r="L9" i="1" l="1"/>
  <c r="K10" i="1" s="1"/>
  <c r="H10" i="1"/>
  <c r="F11" i="1"/>
  <c r="L10" i="1" l="1"/>
  <c r="K11" i="1" s="1"/>
  <c r="F12" i="1"/>
  <c r="F13" i="1" s="1"/>
  <c r="H13" i="1" s="1"/>
  <c r="H11" i="1"/>
  <c r="L11" i="1" l="1"/>
  <c r="K12" i="1" s="1"/>
  <c r="H12" i="1"/>
  <c r="L12" i="1" l="1"/>
  <c r="K13" i="1" s="1"/>
  <c r="F14" i="1"/>
  <c r="H14" i="1" s="1"/>
  <c r="L13" i="1" l="1"/>
  <c r="K14" i="1" s="1"/>
  <c r="L14" i="1" l="1"/>
</calcChain>
</file>

<file path=xl/sharedStrings.xml><?xml version="1.0" encoding="utf-8"?>
<sst xmlns="http://schemas.openxmlformats.org/spreadsheetml/2006/main" count="1352" uniqueCount="782">
  <si>
    <t>Payroll employee fields</t>
  </si>
  <si>
    <t>Class setup</t>
  </si>
  <si>
    <t>Payroll setup</t>
  </si>
  <si>
    <t>Payroll periods</t>
  </si>
  <si>
    <t>Tax slabs</t>
  </si>
  <si>
    <t>Salary tax calculation</t>
  </si>
  <si>
    <t>Tax credit claim</t>
  </si>
  <si>
    <t>Pay code</t>
  </si>
  <si>
    <t>Basis pay code group</t>
  </si>
  <si>
    <t>Deduction code</t>
  </si>
  <si>
    <t>Benefit code</t>
  </si>
  <si>
    <t>Job Level Salary Matrix</t>
  </si>
  <si>
    <t>Pay code Assignment</t>
  </si>
  <si>
    <t>Job related pay code assignment</t>
  </si>
  <si>
    <t>Deduction code Assignment</t>
  </si>
  <si>
    <t>Benefit code Assignment</t>
  </si>
  <si>
    <t>Payroll Posting Accounts Setup</t>
  </si>
  <si>
    <t>Additional position salary setup</t>
  </si>
  <si>
    <t>Additional position salary</t>
  </si>
  <si>
    <t>Annual Increment Process</t>
  </si>
  <si>
    <t>Payroll Transaction Entry</t>
  </si>
  <si>
    <t>Payroll Mass Transaction Entry</t>
  </si>
  <si>
    <t>Payroll Manual Pay Entry</t>
  </si>
  <si>
    <t>Build Pay</t>
  </si>
  <si>
    <t>Calculate Pay</t>
  </si>
  <si>
    <t>Pay History Detail</t>
  </si>
  <si>
    <t>Pay History Summary</t>
  </si>
  <si>
    <t>Pay Slip</t>
  </si>
  <si>
    <t>Tax Certificate</t>
  </si>
  <si>
    <t>Master sheet'!A1</t>
  </si>
  <si>
    <t>Class</t>
  </si>
  <si>
    <t>lookup field</t>
  </si>
  <si>
    <t xml:space="preserve">Class code </t>
  </si>
  <si>
    <t>Is active</t>
  </si>
  <si>
    <t>Description</t>
  </si>
  <si>
    <t>Inactive date</t>
  </si>
  <si>
    <t>Cause of inactivity</t>
  </si>
  <si>
    <t>Termination date</t>
  </si>
  <si>
    <t>Disable Fields</t>
  </si>
  <si>
    <t>Cause of termination</t>
  </si>
  <si>
    <t>Resignation date</t>
  </si>
  <si>
    <t>Cause of resignation</t>
  </si>
  <si>
    <t>Default Payroll Payable Account class wise</t>
  </si>
  <si>
    <t>pay, deduction and benefit code assignment class wise</t>
  </si>
  <si>
    <t>Create a Journal Entry Per</t>
  </si>
  <si>
    <t>Transaction</t>
  </si>
  <si>
    <t>Batch</t>
  </si>
  <si>
    <t>Payroll Period</t>
  </si>
  <si>
    <t>july2023</t>
  </si>
  <si>
    <t>Starting Month</t>
  </si>
  <si>
    <t>list of months</t>
  </si>
  <si>
    <t>Frequency</t>
  </si>
  <si>
    <t>User should have option to close the period manually, so once closed all types of payroll activity can be locked in that closed period.</t>
  </si>
  <si>
    <t>button</t>
  </si>
  <si>
    <t>Generate Periods</t>
  </si>
  <si>
    <t>Period Start</t>
  </si>
  <si>
    <t>Closed Status</t>
  </si>
  <si>
    <t>Period 1</t>
  </si>
  <si>
    <t>No</t>
  </si>
  <si>
    <t>Period 2</t>
  </si>
  <si>
    <t>Period 3</t>
  </si>
  <si>
    <t>Period 4</t>
  </si>
  <si>
    <t>Period 5</t>
  </si>
  <si>
    <t>Period 6</t>
  </si>
  <si>
    <t>Period 7</t>
  </si>
  <si>
    <t>Period 8</t>
  </si>
  <si>
    <t>Period 9</t>
  </si>
  <si>
    <t>Period 10</t>
  </si>
  <si>
    <t>Period 11</t>
  </si>
  <si>
    <t>Period 12</t>
  </si>
  <si>
    <t>No.</t>
  </si>
  <si>
    <t>If exceeds</t>
  </si>
  <si>
    <t>But does not exceed</t>
  </si>
  <si>
    <t>Yearly fixed tax amount</t>
  </si>
  <si>
    <t>Yearly tax rate</t>
  </si>
  <si>
    <t>Of the amount exceeding</t>
  </si>
  <si>
    <t>Tax credit claim attach with tax claim form</t>
  </si>
  <si>
    <t>Months</t>
  </si>
  <si>
    <t>Taxable fixed current month Salary -  batch type no and taxable yes; batch type no means fixed salary (a)</t>
  </si>
  <si>
    <r>
      <t xml:space="preserve">Additional taxable monthly salary - </t>
    </r>
    <r>
      <rPr>
        <b/>
        <sz val="11"/>
        <color rgb="FFFF0000"/>
        <rFont val="Calibri"/>
        <family val="2"/>
        <scheme val="minor"/>
      </rPr>
      <t>batch entry yes, rate type flat amount , percent of earnings and taxable yes</t>
    </r>
    <r>
      <rPr>
        <b/>
        <sz val="11"/>
        <color theme="1"/>
        <rFont val="Calibri"/>
        <family val="2"/>
        <scheme val="minor"/>
      </rPr>
      <t>; batch type yes means variable salary (b)</t>
    </r>
  </si>
  <si>
    <r>
      <t>Additional taxable monthly salary -</t>
    </r>
    <r>
      <rPr>
        <b/>
        <sz val="11"/>
        <color rgb="FFFF0000"/>
        <rFont val="Calibri"/>
        <family val="2"/>
        <scheme val="minor"/>
      </rPr>
      <t xml:space="preserve"> batch entry yes, rate type hourly, daily and taxable yes</t>
    </r>
    <r>
      <rPr>
        <b/>
        <sz val="11"/>
        <color theme="1"/>
        <rFont val="Calibri"/>
        <family val="2"/>
        <scheme val="minor"/>
      </rPr>
      <t>; batch type yes means variable salary (c)</t>
    </r>
  </si>
  <si>
    <t>Taxable paid monthly salary (d) = a + b + c</t>
  </si>
  <si>
    <t>Total taxable salary including current month (e) =  e + j</t>
  </si>
  <si>
    <t>Total remaining months taxable fixed salary (f) = (a * h) + (c * h)</t>
  </si>
  <si>
    <t>Total yearly taxable salary (g) =  e + f</t>
  </si>
  <si>
    <t>Taxable remaining month (h)</t>
  </si>
  <si>
    <t>Yearly Tax (i)</t>
  </si>
  <si>
    <t>Monthly tax (j) = (i - k) / (h +1)</t>
  </si>
  <si>
    <t>Total paid tax (k) = k + j</t>
  </si>
  <si>
    <t>Tax Credit Claim (Employee Manual)</t>
  </si>
  <si>
    <t>Tax Claim starting month</t>
  </si>
  <si>
    <t>Jan</t>
  </si>
  <si>
    <t>Feb</t>
  </si>
  <si>
    <t>Mar</t>
  </si>
  <si>
    <t>Apr</t>
  </si>
  <si>
    <t>May</t>
  </si>
  <si>
    <t>Jun</t>
  </si>
  <si>
    <t>Jul</t>
  </si>
  <si>
    <t>Aug</t>
  </si>
  <si>
    <t>Sep</t>
  </si>
  <si>
    <t>Oct</t>
  </si>
  <si>
    <t>Nov</t>
  </si>
  <si>
    <t>Dec</t>
  </si>
  <si>
    <t>control</t>
  </si>
  <si>
    <t>monthly tax should be &gt; than 0</t>
  </si>
  <si>
    <t>Employee No</t>
  </si>
  <si>
    <t>Tax credit claim amount</t>
  </si>
  <si>
    <t>list from payroll period</t>
  </si>
  <si>
    <t>Tax claim starting period</t>
  </si>
  <si>
    <t>Pay</t>
  </si>
  <si>
    <t>Rate basis</t>
  </si>
  <si>
    <t>Flat amount</t>
  </si>
  <si>
    <t>Percent of earnings</t>
  </si>
  <si>
    <t>Hourly</t>
  </si>
  <si>
    <t>Daily</t>
  </si>
  <si>
    <r>
      <t xml:space="preserve">If percent of earnings select then </t>
    </r>
    <r>
      <rPr>
        <b/>
        <sz val="11"/>
        <color theme="1"/>
        <rFont val="Calibri"/>
        <family val="2"/>
        <scheme val="minor"/>
      </rPr>
      <t xml:space="preserve">basis earning code group and multiplier should enable </t>
    </r>
    <r>
      <rPr>
        <sz val="11"/>
        <color theme="1"/>
        <rFont val="Calibri"/>
        <family val="2"/>
        <scheme val="minor"/>
      </rPr>
      <t xml:space="preserve">otherwise </t>
    </r>
    <r>
      <rPr>
        <b/>
        <sz val="11"/>
        <color theme="1"/>
        <rFont val="Calibri"/>
        <family val="2"/>
        <scheme val="minor"/>
      </rPr>
      <t>disable</t>
    </r>
    <r>
      <rPr>
        <sz val="11"/>
        <color theme="1"/>
        <rFont val="Calibri"/>
        <family val="2"/>
        <scheme val="minor"/>
      </rPr>
      <t>.</t>
    </r>
  </si>
  <si>
    <t>Multiplier</t>
  </si>
  <si>
    <r>
      <t xml:space="preserve">Depends on </t>
    </r>
    <r>
      <rPr>
        <b/>
        <sz val="11"/>
        <color theme="1"/>
        <rFont val="Calibri"/>
        <family val="2"/>
        <scheme val="minor"/>
      </rPr>
      <t>job level and yearly increment toggles will also be disabled.</t>
    </r>
  </si>
  <si>
    <t>Basis earning code group is a group of earning codes</t>
  </si>
  <si>
    <t>Unit</t>
  </si>
  <si>
    <t>Amount/rate</t>
  </si>
  <si>
    <t>Taxable</t>
  </si>
  <si>
    <t>yes</t>
  </si>
  <si>
    <t>no</t>
  </si>
  <si>
    <t>Batch entry</t>
  </si>
  <si>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 xml:space="preserve">yes </t>
    </r>
    <r>
      <rPr>
        <sz val="11"/>
        <color theme="1"/>
        <rFont val="Calibri"/>
        <family val="2"/>
        <scheme val="minor"/>
      </rPr>
      <t xml:space="preserve">(yes means variable salary) in pay code setup and </t>
    </r>
    <r>
      <rPr>
        <b/>
        <sz val="11"/>
        <color theme="1"/>
        <rFont val="Calibri"/>
        <family val="2"/>
        <scheme val="minor"/>
      </rPr>
      <t xml:space="preserve">rate basis is flat amount, hourly and daily </t>
    </r>
    <r>
      <rPr>
        <sz val="11"/>
        <color theme="1"/>
        <rFont val="Calibri"/>
        <family val="2"/>
        <scheme val="minor"/>
      </rPr>
      <t>then system will take default</t>
    </r>
    <r>
      <rPr>
        <b/>
        <sz val="11"/>
        <color theme="1"/>
        <rFont val="Calibri"/>
        <family val="2"/>
        <scheme val="minor"/>
      </rPr>
      <t xml:space="preserve"> amount/rate</t>
    </r>
    <r>
      <rPr>
        <sz val="11"/>
        <color theme="1"/>
        <rFont val="Calibri"/>
        <family val="2"/>
        <scheme val="minor"/>
      </rPr>
      <t xml:space="preserve"> from </t>
    </r>
    <r>
      <rPr>
        <b/>
        <sz val="11"/>
        <color theme="1"/>
        <rFont val="Calibri"/>
        <family val="2"/>
        <scheme val="minor"/>
      </rPr>
      <t>employee pay code assignment and update in batch entry</t>
    </r>
    <r>
      <rPr>
        <sz val="11"/>
        <color theme="1"/>
        <rFont val="Calibri"/>
        <family val="2"/>
        <scheme val="minor"/>
      </rPr>
      <t xml:space="preserve"> and </t>
    </r>
    <r>
      <rPr>
        <b/>
        <sz val="11"/>
        <color theme="1"/>
        <rFont val="Calibri"/>
        <family val="2"/>
        <scheme val="minor"/>
      </rPr>
      <t>count of units</t>
    </r>
    <r>
      <rPr>
        <sz val="11"/>
        <color theme="1"/>
        <rFont val="Calibri"/>
        <family val="2"/>
        <scheme val="minor"/>
      </rPr>
      <t xml:space="preserve"> ( no of days, no of hrs etc) from </t>
    </r>
    <r>
      <rPr>
        <b/>
        <sz val="11"/>
        <color theme="1"/>
        <rFont val="Calibri"/>
        <family val="2"/>
        <scheme val="minor"/>
      </rPr>
      <t>batch entry</t>
    </r>
    <r>
      <rPr>
        <sz val="11"/>
        <color theme="1"/>
        <rFont val="Calibri"/>
        <family val="2"/>
        <scheme val="minor"/>
      </rPr>
      <t>. User can update the amount/rate in batch entry as well.</t>
    </r>
  </si>
  <si>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yes</t>
    </r>
    <r>
      <rPr>
        <sz val="11"/>
        <color theme="1"/>
        <rFont val="Calibri"/>
        <family val="2"/>
        <scheme val="minor"/>
      </rPr>
      <t xml:space="preserve"> (yes means variable salary) in pay code setup then there will be a process on batch entry form; called Generate variable entries.</t>
    </r>
  </si>
  <si>
    <r>
      <t>In</t>
    </r>
    <r>
      <rPr>
        <b/>
        <sz val="11"/>
        <color theme="1"/>
        <rFont val="Calibri"/>
        <family val="2"/>
        <scheme val="minor"/>
      </rPr>
      <t xml:space="preserve"> Generate variable entries.</t>
    </r>
    <r>
      <rPr>
        <sz val="11"/>
        <color theme="1"/>
        <rFont val="Calibri"/>
        <family val="2"/>
        <scheme val="minor"/>
      </rPr>
      <t xml:space="preserve"> User can only select pay code with </t>
    </r>
    <r>
      <rPr>
        <b/>
        <sz val="11"/>
        <color theme="1"/>
        <rFont val="Calibri"/>
        <family val="2"/>
        <scheme val="minor"/>
      </rPr>
      <t>batch entry yes</t>
    </r>
    <r>
      <rPr>
        <sz val="11"/>
        <color theme="1"/>
        <rFont val="Calibri"/>
        <family val="2"/>
        <scheme val="minor"/>
      </rPr>
      <t xml:space="preserve"> from list, and generate entries. system will first fill out the form with all employees having that variable pay code assignment. In case of percent of earnings system do auto calculation otherwise amount/rate will come from </t>
    </r>
    <r>
      <rPr>
        <b/>
        <sz val="11"/>
        <color theme="1"/>
        <rFont val="Calibri"/>
        <family val="2"/>
        <scheme val="minor"/>
      </rPr>
      <t xml:space="preserve">pay code assignment </t>
    </r>
    <r>
      <rPr>
        <sz val="11"/>
        <color theme="1"/>
        <rFont val="Calibri"/>
        <family val="2"/>
        <scheme val="minor"/>
      </rPr>
      <t xml:space="preserve">with unit 1 in case of </t>
    </r>
    <r>
      <rPr>
        <b/>
        <sz val="11"/>
        <color theme="1"/>
        <rFont val="Calibri"/>
        <family val="2"/>
        <scheme val="minor"/>
      </rPr>
      <t>hourly and daily</t>
    </r>
    <r>
      <rPr>
        <sz val="11"/>
        <color theme="1"/>
        <rFont val="Calibri"/>
        <family val="2"/>
        <scheme val="minor"/>
      </rPr>
      <t>. user will update the count of unit 1.</t>
    </r>
  </si>
  <si>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no</t>
    </r>
    <r>
      <rPr>
        <sz val="11"/>
        <color theme="1"/>
        <rFont val="Calibri"/>
        <family val="2"/>
        <scheme val="minor"/>
      </rPr>
      <t xml:space="preserve"> in pay code setup then system will take the </t>
    </r>
    <r>
      <rPr>
        <b/>
        <sz val="11"/>
        <color theme="1"/>
        <rFont val="Calibri"/>
        <family val="2"/>
        <scheme val="minor"/>
      </rPr>
      <t>amount/rate</t>
    </r>
    <r>
      <rPr>
        <sz val="11"/>
        <color theme="1"/>
        <rFont val="Calibri"/>
        <family val="2"/>
        <scheme val="minor"/>
      </rPr>
      <t xml:space="preserve"> and </t>
    </r>
    <r>
      <rPr>
        <b/>
        <sz val="11"/>
        <color theme="1"/>
        <rFont val="Calibri"/>
        <family val="2"/>
        <scheme val="minor"/>
      </rPr>
      <t>unit</t>
    </r>
    <r>
      <rPr>
        <sz val="11"/>
        <color theme="1"/>
        <rFont val="Calibri"/>
        <family val="2"/>
        <scheme val="minor"/>
      </rPr>
      <t xml:space="preserve"> from </t>
    </r>
    <r>
      <rPr>
        <b/>
        <sz val="11"/>
        <color theme="1"/>
        <rFont val="Calibri"/>
        <family val="2"/>
        <scheme val="minor"/>
      </rPr>
      <t>employee pay code assignment.</t>
    </r>
  </si>
  <si>
    <t>End of service (EOS)</t>
  </si>
  <si>
    <t>Percent of earning paycodes</t>
  </si>
  <si>
    <t>System will take the sum of all pay code amounts from employee assignment window against pay codes that are in basis pay code group.</t>
  </si>
  <si>
    <r>
      <t xml:space="preserve">And then multiply with the multiplier and do calculation in </t>
    </r>
    <r>
      <rPr>
        <b/>
        <sz val="11"/>
        <color theme="1"/>
        <rFont val="Calibri"/>
        <family val="2"/>
        <scheme val="minor"/>
      </rPr>
      <t>payroll process</t>
    </r>
  </si>
  <si>
    <t>Depends on Job Level</t>
  </si>
  <si>
    <t>Formula:</t>
  </si>
  <si>
    <t>(Sum of amount in employee assignment window * 1.025)</t>
  </si>
  <si>
    <t>Additional position salary toggle yes</t>
  </si>
  <si>
    <t>At time of payroll build</t>
  </si>
  <si>
    <r>
      <t xml:space="preserve">check the poition assignment </t>
    </r>
    <r>
      <rPr>
        <b/>
        <sz val="11"/>
        <color theme="1"/>
        <rFont val="Calibri"/>
        <family val="2"/>
        <scheme val="minor"/>
      </rPr>
      <t xml:space="preserve">status active </t>
    </r>
    <r>
      <rPr>
        <sz val="11"/>
        <color theme="1"/>
        <rFont val="Calibri"/>
        <family val="2"/>
        <scheme val="minor"/>
      </rPr>
      <t>and</t>
    </r>
    <r>
      <rPr>
        <b/>
        <sz val="11"/>
        <color theme="1"/>
        <rFont val="Calibri"/>
        <family val="2"/>
        <scheme val="minor"/>
      </rPr>
      <t xml:space="preserve"> primary position No</t>
    </r>
    <r>
      <rPr>
        <sz val="11"/>
        <color theme="1"/>
        <rFont val="Calibri"/>
        <family val="2"/>
        <scheme val="minor"/>
      </rPr>
      <t xml:space="preserve"> and calculate the no of days by start and end date assignment inclusive for </t>
    </r>
    <r>
      <rPr>
        <b/>
        <sz val="11"/>
        <color theme="1"/>
        <rFont val="Calibri"/>
        <family val="2"/>
        <scheme val="minor"/>
      </rPr>
      <t>all the records</t>
    </r>
  </si>
  <si>
    <t>there may be possibility to assign two additional positions along with the primary position</t>
  </si>
  <si>
    <r>
      <t xml:space="preserve">system will go to </t>
    </r>
    <r>
      <rPr>
        <b/>
        <sz val="11"/>
        <color theme="1"/>
        <rFont val="Calibri"/>
        <family val="2"/>
        <scheme val="minor"/>
      </rPr>
      <t xml:space="preserve">additional position setup and check the </t>
    </r>
    <r>
      <rPr>
        <sz val="11"/>
        <color theme="1"/>
        <rFont val="Calibri"/>
        <family val="2"/>
        <scheme val="minor"/>
      </rPr>
      <t>salary minimum days limit</t>
    </r>
  </si>
  <si>
    <r>
      <t>If no of days inclusive count</t>
    </r>
    <r>
      <rPr>
        <b/>
        <sz val="11"/>
        <color theme="1"/>
        <rFont val="Calibri"/>
        <family val="2"/>
        <scheme val="minor"/>
      </rPr>
      <t xml:space="preserve"> &gt;= </t>
    </r>
    <r>
      <rPr>
        <sz val="11"/>
        <color theme="1"/>
        <rFont val="Calibri"/>
        <family val="2"/>
        <scheme val="minor"/>
      </rPr>
      <t xml:space="preserve">minimum days limit then this additional pay code </t>
    </r>
    <r>
      <rPr>
        <b/>
        <sz val="11"/>
        <color theme="1"/>
        <rFont val="Calibri"/>
        <family val="2"/>
        <scheme val="minor"/>
      </rPr>
      <t>will be included</t>
    </r>
    <r>
      <rPr>
        <sz val="11"/>
        <color theme="1"/>
        <rFont val="Calibri"/>
        <family val="2"/>
        <scheme val="minor"/>
      </rPr>
      <t xml:space="preserve"> in build payroll.</t>
    </r>
  </si>
  <si>
    <r>
      <t xml:space="preserve">If no of days inclusive count </t>
    </r>
    <r>
      <rPr>
        <b/>
        <sz val="11"/>
        <color theme="1"/>
        <rFont val="Calibri"/>
        <family val="2"/>
        <scheme val="minor"/>
      </rPr>
      <t>&lt;</t>
    </r>
    <r>
      <rPr>
        <sz val="11"/>
        <color theme="1"/>
        <rFont val="Calibri"/>
        <family val="2"/>
        <scheme val="minor"/>
      </rPr>
      <t xml:space="preserve"> minimum days limit then this additional pay code </t>
    </r>
    <r>
      <rPr>
        <b/>
        <sz val="11"/>
        <color theme="1"/>
        <rFont val="Calibri"/>
        <family val="2"/>
        <scheme val="minor"/>
      </rPr>
      <t>will not be</t>
    </r>
    <r>
      <rPr>
        <sz val="11"/>
        <color theme="1"/>
        <rFont val="Calibri"/>
        <family val="2"/>
        <scheme val="minor"/>
      </rPr>
      <t xml:space="preserve"> </t>
    </r>
    <r>
      <rPr>
        <b/>
        <sz val="11"/>
        <color theme="1"/>
        <rFont val="Calibri"/>
        <family val="2"/>
        <scheme val="minor"/>
      </rPr>
      <t>included</t>
    </r>
    <r>
      <rPr>
        <sz val="11"/>
        <color theme="1"/>
        <rFont val="Calibri"/>
        <family val="2"/>
        <scheme val="minor"/>
      </rPr>
      <t xml:space="preserve"> in build payroll.</t>
    </r>
  </si>
  <si>
    <t>Yearly Increment</t>
  </si>
  <si>
    <r>
      <rPr>
        <b/>
        <sz val="11"/>
        <color theme="1"/>
        <rFont val="Calibri"/>
        <family val="2"/>
        <scheme val="minor"/>
      </rPr>
      <t>Maximum</t>
    </r>
    <r>
      <rPr>
        <sz val="11"/>
        <color theme="1"/>
        <rFont val="Calibri"/>
        <family val="2"/>
        <scheme val="minor"/>
      </rPr>
      <t xml:space="preserve"> calculated amount against this pay code in additional position salary case should be</t>
    </r>
    <r>
      <rPr>
        <b/>
        <sz val="11"/>
        <color theme="1"/>
        <rFont val="Calibri"/>
        <family val="2"/>
        <scheme val="minor"/>
      </rPr>
      <t xml:space="preserve"> &lt;= to Maximum upper salary limit </t>
    </r>
    <r>
      <rPr>
        <sz val="11"/>
        <color theme="1"/>
        <rFont val="Calibri"/>
        <family val="2"/>
        <scheme val="minor"/>
      </rPr>
      <t>set in additional position setup</t>
    </r>
  </si>
  <si>
    <t>Reduction in case of absentees</t>
  </si>
  <si>
    <r>
      <t xml:space="preserve">System can allow only one pay code with </t>
    </r>
    <r>
      <rPr>
        <b/>
        <sz val="11"/>
        <color theme="1"/>
        <rFont val="Calibri"/>
        <family val="2"/>
        <scheme val="minor"/>
      </rPr>
      <t>EOS</t>
    </r>
    <r>
      <rPr>
        <sz val="11"/>
        <color theme="1"/>
        <rFont val="Calibri"/>
        <family val="2"/>
        <scheme val="minor"/>
      </rPr>
      <t xml:space="preserve"> </t>
    </r>
    <r>
      <rPr>
        <b/>
        <sz val="11"/>
        <color theme="1"/>
        <rFont val="Calibri"/>
        <family val="2"/>
        <scheme val="minor"/>
      </rPr>
      <t>yes</t>
    </r>
    <r>
      <rPr>
        <sz val="11"/>
        <color theme="1"/>
        <rFont val="Calibri"/>
        <family val="2"/>
        <scheme val="minor"/>
      </rPr>
      <t>.</t>
    </r>
  </si>
  <si>
    <t>Reduction in case of joiner/leaver</t>
  </si>
  <si>
    <r>
      <t xml:space="preserve">System can allow only one pay code with </t>
    </r>
    <r>
      <rPr>
        <b/>
        <sz val="11"/>
        <color theme="1"/>
        <rFont val="Calibri"/>
        <family val="2"/>
        <scheme val="minor"/>
      </rPr>
      <t>Additional position salary</t>
    </r>
    <r>
      <rPr>
        <sz val="11"/>
        <color theme="1"/>
        <rFont val="Calibri"/>
        <family val="2"/>
        <scheme val="minor"/>
      </rPr>
      <t xml:space="preserve"> </t>
    </r>
    <r>
      <rPr>
        <b/>
        <sz val="11"/>
        <color theme="1"/>
        <rFont val="Calibri"/>
        <family val="2"/>
        <scheme val="minor"/>
      </rPr>
      <t>yes</t>
    </r>
    <r>
      <rPr>
        <sz val="11"/>
        <color theme="1"/>
        <rFont val="Calibri"/>
        <family val="2"/>
        <scheme val="minor"/>
      </rPr>
      <t>.</t>
    </r>
  </si>
  <si>
    <t>Earning codes</t>
  </si>
  <si>
    <t>list of all pay codes having rate basis "flat amount" and that pay codes are already assigned to employees.</t>
  </si>
  <si>
    <t>Deduction</t>
  </si>
  <si>
    <t>Basis earning code group</t>
  </si>
  <si>
    <t>If percent of earnings select then basis earning code group and multiplier should enable otherwise disable.</t>
  </si>
  <si>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 xml:space="preserve">yes </t>
    </r>
    <r>
      <rPr>
        <sz val="11"/>
        <color theme="1"/>
        <rFont val="Calibri"/>
        <family val="2"/>
        <scheme val="minor"/>
      </rPr>
      <t xml:space="preserve">(yes means variable deduction) in deduction code setup and </t>
    </r>
    <r>
      <rPr>
        <b/>
        <sz val="11"/>
        <color theme="1"/>
        <rFont val="Calibri"/>
        <family val="2"/>
        <scheme val="minor"/>
      </rPr>
      <t xml:space="preserve">rate basis is flat amount, hourly and daily </t>
    </r>
    <r>
      <rPr>
        <sz val="11"/>
        <color theme="1"/>
        <rFont val="Calibri"/>
        <family val="2"/>
        <scheme val="minor"/>
      </rPr>
      <t xml:space="preserve">then system will take default </t>
    </r>
    <r>
      <rPr>
        <b/>
        <sz val="11"/>
        <color theme="1"/>
        <rFont val="Calibri"/>
        <family val="2"/>
        <scheme val="minor"/>
      </rPr>
      <t>amount/rate</t>
    </r>
    <r>
      <rPr>
        <sz val="11"/>
        <color theme="1"/>
        <rFont val="Calibri"/>
        <family val="2"/>
        <scheme val="minor"/>
      </rPr>
      <t xml:space="preserve"> from </t>
    </r>
    <r>
      <rPr>
        <b/>
        <sz val="11"/>
        <color theme="1"/>
        <rFont val="Calibri"/>
        <family val="2"/>
        <scheme val="minor"/>
      </rPr>
      <t>employee deduction code assignment and update in batch entry</t>
    </r>
    <r>
      <rPr>
        <sz val="11"/>
        <color theme="1"/>
        <rFont val="Calibri"/>
        <family val="2"/>
        <scheme val="minor"/>
      </rPr>
      <t xml:space="preserve"> and </t>
    </r>
    <r>
      <rPr>
        <b/>
        <sz val="11"/>
        <color theme="1"/>
        <rFont val="Calibri"/>
        <family val="2"/>
        <scheme val="minor"/>
      </rPr>
      <t>count of units</t>
    </r>
    <r>
      <rPr>
        <sz val="11"/>
        <color theme="1"/>
        <rFont val="Calibri"/>
        <family val="2"/>
        <scheme val="minor"/>
      </rPr>
      <t xml:space="preserve"> ( no of days, no of hrs etc) from </t>
    </r>
    <r>
      <rPr>
        <b/>
        <sz val="11"/>
        <color theme="1"/>
        <rFont val="Calibri"/>
        <family val="2"/>
        <scheme val="minor"/>
      </rPr>
      <t>batch entry</t>
    </r>
    <r>
      <rPr>
        <sz val="11"/>
        <color theme="1"/>
        <rFont val="Calibri"/>
        <family val="2"/>
        <scheme val="minor"/>
      </rPr>
      <t>. User can update the amount/rate in batch entry as well.</t>
    </r>
  </si>
  <si>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yes</t>
    </r>
    <r>
      <rPr>
        <sz val="11"/>
        <color theme="1"/>
        <rFont val="Calibri"/>
        <family val="2"/>
        <scheme val="minor"/>
      </rPr>
      <t xml:space="preserve"> (yes means variable salary) in deduction code setup</t>
    </r>
    <r>
      <rPr>
        <b/>
        <sz val="11"/>
        <color theme="1"/>
        <rFont val="Calibri"/>
        <family val="2"/>
        <scheme val="minor"/>
      </rPr>
      <t xml:space="preserve"> </t>
    </r>
    <r>
      <rPr>
        <sz val="11"/>
        <color theme="1"/>
        <rFont val="Calibri"/>
        <family val="2"/>
        <scheme val="minor"/>
      </rPr>
      <t>then there will be a process on batch entry form; called Generate variable entries.</t>
    </r>
  </si>
  <si>
    <r>
      <t>In</t>
    </r>
    <r>
      <rPr>
        <b/>
        <sz val="11"/>
        <color theme="1"/>
        <rFont val="Calibri"/>
        <family val="2"/>
        <scheme val="minor"/>
      </rPr>
      <t xml:space="preserve"> Generate variable entries.</t>
    </r>
    <r>
      <rPr>
        <sz val="11"/>
        <color theme="1"/>
        <rFont val="Calibri"/>
        <family val="2"/>
        <scheme val="minor"/>
      </rPr>
      <t xml:space="preserve"> User can only select deduction code with </t>
    </r>
    <r>
      <rPr>
        <b/>
        <sz val="11"/>
        <color theme="1"/>
        <rFont val="Calibri"/>
        <family val="2"/>
        <scheme val="minor"/>
      </rPr>
      <t>batch entry yes</t>
    </r>
    <r>
      <rPr>
        <sz val="11"/>
        <color theme="1"/>
        <rFont val="Calibri"/>
        <family val="2"/>
        <scheme val="minor"/>
      </rPr>
      <t xml:space="preserve"> from list, and generate entries. system will first fill out the form with all employees having that variable deduction code assignment. In case of percent of earnings system do auto calculation otherwise amount/rate will come from </t>
    </r>
    <r>
      <rPr>
        <b/>
        <sz val="11"/>
        <color theme="1"/>
        <rFont val="Calibri"/>
        <family val="2"/>
        <scheme val="minor"/>
      </rPr>
      <t>deduction code assignment</t>
    </r>
    <r>
      <rPr>
        <sz val="11"/>
        <color theme="1"/>
        <rFont val="Calibri"/>
        <family val="2"/>
        <scheme val="minor"/>
      </rPr>
      <t xml:space="preserve"> with unit 1. user will update the count of unit 1.</t>
    </r>
  </si>
  <si>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no</t>
    </r>
    <r>
      <rPr>
        <sz val="11"/>
        <color theme="1"/>
        <rFont val="Calibri"/>
        <family val="2"/>
        <scheme val="minor"/>
      </rPr>
      <t xml:space="preserve"> in deduction code setup then system will take the </t>
    </r>
    <r>
      <rPr>
        <b/>
        <sz val="11"/>
        <color theme="1"/>
        <rFont val="Calibri"/>
        <family val="2"/>
        <scheme val="minor"/>
      </rPr>
      <t>amount/rate</t>
    </r>
    <r>
      <rPr>
        <sz val="11"/>
        <color theme="1"/>
        <rFont val="Calibri"/>
        <family val="2"/>
        <scheme val="minor"/>
      </rPr>
      <t xml:space="preserve"> and </t>
    </r>
    <r>
      <rPr>
        <b/>
        <sz val="11"/>
        <color theme="1"/>
        <rFont val="Calibri"/>
        <family val="2"/>
        <scheme val="minor"/>
      </rPr>
      <t>unit</t>
    </r>
    <r>
      <rPr>
        <sz val="11"/>
        <color theme="1"/>
        <rFont val="Calibri"/>
        <family val="2"/>
        <scheme val="minor"/>
      </rPr>
      <t xml:space="preserve"> from </t>
    </r>
    <r>
      <rPr>
        <b/>
        <sz val="11"/>
        <color theme="1"/>
        <rFont val="Calibri"/>
        <family val="2"/>
        <scheme val="minor"/>
      </rPr>
      <t>employee deduction code assignment.</t>
    </r>
  </si>
  <si>
    <t>Salary Tax</t>
  </si>
  <si>
    <t>Benefit</t>
  </si>
  <si>
    <t>Contribution basis</t>
  </si>
  <si>
    <t>Amount</t>
  </si>
  <si>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 xml:space="preserve">yes </t>
    </r>
    <r>
      <rPr>
        <sz val="11"/>
        <color theme="1"/>
        <rFont val="Calibri"/>
        <family val="2"/>
        <scheme val="minor"/>
      </rPr>
      <t xml:space="preserve">(yes means variable salary) in benefit code setup and </t>
    </r>
    <r>
      <rPr>
        <b/>
        <sz val="11"/>
        <color theme="1"/>
        <rFont val="Calibri"/>
        <family val="2"/>
        <scheme val="minor"/>
      </rPr>
      <t xml:space="preserve">rate basis is flat amount, </t>
    </r>
    <r>
      <rPr>
        <sz val="11"/>
        <color theme="1"/>
        <rFont val="Calibri"/>
        <family val="2"/>
        <scheme val="minor"/>
      </rPr>
      <t>then system will take default</t>
    </r>
    <r>
      <rPr>
        <b/>
        <sz val="11"/>
        <color theme="1"/>
        <rFont val="Calibri"/>
        <family val="2"/>
        <scheme val="minor"/>
      </rPr>
      <t xml:space="preserve"> amount</t>
    </r>
    <r>
      <rPr>
        <sz val="11"/>
        <color theme="1"/>
        <rFont val="Calibri"/>
        <family val="2"/>
        <scheme val="minor"/>
      </rPr>
      <t xml:space="preserve"> from </t>
    </r>
    <r>
      <rPr>
        <b/>
        <sz val="11"/>
        <color theme="1"/>
        <rFont val="Calibri"/>
        <family val="2"/>
        <scheme val="minor"/>
      </rPr>
      <t>employee benefit code assignment and update in batch entry</t>
    </r>
    <r>
      <rPr>
        <sz val="11"/>
        <color theme="1"/>
        <rFont val="Calibri"/>
        <family val="2"/>
        <scheme val="minor"/>
      </rPr>
      <t xml:space="preserve"> . User can update the amount in batch entry as well.</t>
    </r>
  </si>
  <si>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yes</t>
    </r>
    <r>
      <rPr>
        <sz val="11"/>
        <color theme="1"/>
        <rFont val="Calibri"/>
        <family val="2"/>
        <scheme val="minor"/>
      </rPr>
      <t xml:space="preserve"> (yes means variable salary) in benefit code setup then there will be a process on batch entry form; called Generate variable entries.</t>
    </r>
  </si>
  <si>
    <r>
      <t>In</t>
    </r>
    <r>
      <rPr>
        <b/>
        <sz val="11"/>
        <color theme="1"/>
        <rFont val="Calibri"/>
        <family val="2"/>
        <scheme val="minor"/>
      </rPr>
      <t xml:space="preserve"> Generate variable entries.</t>
    </r>
    <r>
      <rPr>
        <sz val="11"/>
        <color theme="1"/>
        <rFont val="Calibri"/>
        <family val="2"/>
        <scheme val="minor"/>
      </rPr>
      <t xml:space="preserve"> User can only select pay code with </t>
    </r>
    <r>
      <rPr>
        <b/>
        <sz val="11"/>
        <color theme="1"/>
        <rFont val="Calibri"/>
        <family val="2"/>
        <scheme val="minor"/>
      </rPr>
      <t>batch entry yes</t>
    </r>
    <r>
      <rPr>
        <sz val="11"/>
        <color theme="1"/>
        <rFont val="Calibri"/>
        <family val="2"/>
        <scheme val="minor"/>
      </rPr>
      <t xml:space="preserve"> from list, and generate entries. system will first fill out the form with all employees having that variable pay code assignment. In case of percent of earnings system do auto calculation otherwise amount/rate will come from </t>
    </r>
    <r>
      <rPr>
        <b/>
        <sz val="11"/>
        <color theme="1"/>
        <rFont val="Calibri"/>
        <family val="2"/>
        <scheme val="minor"/>
      </rPr>
      <t xml:space="preserve">pay code assignment </t>
    </r>
    <r>
      <rPr>
        <sz val="11"/>
        <color theme="1"/>
        <rFont val="Calibri"/>
        <family val="2"/>
        <scheme val="minor"/>
      </rPr>
      <t>with unit 1. user will update the count of unit 1.</t>
    </r>
  </si>
  <si>
    <t>System can allow only one pay code with EOS yes.</t>
  </si>
  <si>
    <t>process</t>
  </si>
  <si>
    <t>Generate job level paycode assignment</t>
  </si>
  <si>
    <t>Monetization Allowance depends on employee willingness to take or not</t>
  </si>
  <si>
    <t>In D365 FO</t>
  </si>
  <si>
    <t>Salary  and Perquistes Table</t>
  </si>
  <si>
    <t>PPG Level Setup</t>
  </si>
  <si>
    <t>Progression &amp; Elevation process'!A1</t>
  </si>
  <si>
    <t>Job\Designation</t>
  </si>
  <si>
    <t>Job Level</t>
  </si>
  <si>
    <t>Job level seniority</t>
  </si>
  <si>
    <t>PPG Level</t>
  </si>
  <si>
    <t>Validity (Months)</t>
  </si>
  <si>
    <t>Utility Allowance</t>
  </si>
  <si>
    <t>Cost of Living Allowance</t>
  </si>
  <si>
    <t>Mobile Allowance</t>
  </si>
  <si>
    <t>Monetization Allowance</t>
  </si>
  <si>
    <t>HQ Allowance</t>
  </si>
  <si>
    <t>IT Allowance</t>
  </si>
  <si>
    <t>PPG level</t>
  </si>
  <si>
    <t>PPG Level Seniority</t>
  </si>
  <si>
    <t>DG</t>
  </si>
  <si>
    <t>GPS</t>
  </si>
  <si>
    <t>as per Gov policy</t>
  </si>
  <si>
    <t>PPG-9</t>
  </si>
  <si>
    <t>ADG Admin</t>
  </si>
  <si>
    <t>ADG</t>
  </si>
  <si>
    <t>PPG-8</t>
  </si>
  <si>
    <t>ADG Technical</t>
  </si>
  <si>
    <t>PPG-7</t>
  </si>
  <si>
    <t>CFO/ Directors</t>
  </si>
  <si>
    <t>D3</t>
  </si>
  <si>
    <t>PPG-6</t>
  </si>
  <si>
    <t>D2</t>
  </si>
  <si>
    <t>PPG-5</t>
  </si>
  <si>
    <t>D1</t>
  </si>
  <si>
    <t>PPG-4</t>
  </si>
  <si>
    <t>Additional Directors (All wings), Head Intellegence &amp; villigence wing</t>
  </si>
  <si>
    <t>ADD3</t>
  </si>
  <si>
    <t>PPG-3</t>
  </si>
  <si>
    <t>ADD2</t>
  </si>
  <si>
    <t>PPG-2</t>
  </si>
  <si>
    <t>ADD1</t>
  </si>
  <si>
    <t>PPG-1</t>
  </si>
  <si>
    <t>Deputy Directors (All wings)</t>
  </si>
  <si>
    <t>DD3</t>
  </si>
  <si>
    <t>DD2</t>
  </si>
  <si>
    <t>DD1</t>
  </si>
  <si>
    <r>
      <t xml:space="preserve">Assistant Directors Land Records, </t>
    </r>
    <r>
      <rPr>
        <sz val="11"/>
        <color rgb="FFFF0000"/>
        <rFont val="Calibri"/>
        <family val="2"/>
        <scheme val="minor"/>
      </rPr>
      <t>Assistant Directors (Wings)</t>
    </r>
    <r>
      <rPr>
        <sz val="11"/>
        <color theme="1"/>
        <rFont val="Calibri"/>
        <family val="2"/>
        <scheme val="minor"/>
      </rPr>
      <t>, Service Center Incharge (SCI)</t>
    </r>
  </si>
  <si>
    <t>AD3</t>
  </si>
  <si>
    <t>AD2</t>
  </si>
  <si>
    <t>AD1</t>
  </si>
  <si>
    <t>ASCI, LRO, Assistant and IOs (Intelligence Officers)</t>
  </si>
  <si>
    <t>E3</t>
  </si>
  <si>
    <t>E2</t>
  </si>
  <si>
    <t>7 notification emendment</t>
  </si>
  <si>
    <t>E1</t>
  </si>
  <si>
    <t>Cashier and Sub Enginers</t>
  </si>
  <si>
    <t>F3</t>
  </si>
  <si>
    <t>F2</t>
  </si>
  <si>
    <t>F1</t>
  </si>
  <si>
    <t>SCO, Computer Operators and Receptionist</t>
  </si>
  <si>
    <t>G3</t>
  </si>
  <si>
    <t>G2</t>
  </si>
  <si>
    <t>G1</t>
  </si>
  <si>
    <t>Driver, Dispatch Rider, Generator Operator, Electrician</t>
  </si>
  <si>
    <t>H3</t>
  </si>
  <si>
    <t>H2</t>
  </si>
  <si>
    <t>H1</t>
  </si>
  <si>
    <t>Office Boy, Sweeper, Chokidar</t>
  </si>
  <si>
    <t>J3</t>
  </si>
  <si>
    <t>J2</t>
  </si>
  <si>
    <t>J1</t>
  </si>
  <si>
    <t>upto max 15 job related paycode columns can be added</t>
  </si>
  <si>
    <t>There will be a sperate module called Payroll</t>
  </si>
  <si>
    <t>Here also Employess list is coming with basic information only</t>
  </si>
  <si>
    <t>And on employees all menues related to payroll will be coming lik pay code assignment etc</t>
  </si>
  <si>
    <t>Effective date</t>
  </si>
  <si>
    <t>Expiration date</t>
  </si>
  <si>
    <t>Job</t>
  </si>
  <si>
    <t>Position</t>
  </si>
  <si>
    <t>Pay Code</t>
  </si>
  <si>
    <t>Rate Basis</t>
  </si>
  <si>
    <t>Pay codes not depend on job toggle</t>
  </si>
  <si>
    <r>
      <t>There is a process on pay code setup called</t>
    </r>
    <r>
      <rPr>
        <b/>
        <sz val="11"/>
        <color theme="1"/>
        <rFont val="Calibri"/>
        <family val="2"/>
        <scheme val="minor"/>
      </rPr>
      <t xml:space="preserve"> "Generate pay code assignments"</t>
    </r>
  </si>
  <si>
    <r>
      <t xml:space="preserve">System will assign paycode to all </t>
    </r>
    <r>
      <rPr>
        <b/>
        <sz val="11"/>
        <color theme="1"/>
        <rFont val="Calibri"/>
        <family val="2"/>
        <scheme val="minor"/>
      </rPr>
      <t>active</t>
    </r>
    <r>
      <rPr>
        <sz val="11"/>
        <color theme="1"/>
        <rFont val="Calibri"/>
        <family val="2"/>
        <scheme val="minor"/>
      </rPr>
      <t xml:space="preserve"> </t>
    </r>
    <r>
      <rPr>
        <b/>
        <sz val="11"/>
        <color theme="1"/>
        <rFont val="Calibri"/>
        <family val="2"/>
        <scheme val="minor"/>
      </rPr>
      <t>employees</t>
    </r>
    <r>
      <rPr>
        <sz val="11"/>
        <color theme="1"/>
        <rFont val="Calibri"/>
        <family val="2"/>
        <scheme val="minor"/>
      </rPr>
      <t xml:space="preserve"> with amount in pay code setup.</t>
    </r>
  </si>
  <si>
    <r>
      <t xml:space="preserve">System will assign the pay code assignment </t>
    </r>
    <r>
      <rPr>
        <b/>
        <sz val="11"/>
        <color theme="1"/>
        <rFont val="Calibri"/>
        <family val="2"/>
        <scheme val="minor"/>
      </rPr>
      <t>start date with the joining date</t>
    </r>
    <r>
      <rPr>
        <sz val="11"/>
        <color theme="1"/>
        <rFont val="Calibri"/>
        <family val="2"/>
        <scheme val="minor"/>
      </rPr>
      <t xml:space="preserve">, if </t>
    </r>
    <r>
      <rPr>
        <b/>
        <sz val="11"/>
        <color theme="1"/>
        <rFont val="Calibri"/>
        <family val="2"/>
        <scheme val="minor"/>
      </rPr>
      <t>employee joining date</t>
    </r>
    <r>
      <rPr>
        <sz val="11"/>
        <color theme="1"/>
        <rFont val="Calibri"/>
        <family val="2"/>
        <scheme val="minor"/>
      </rPr>
      <t xml:space="preserve"> doesn’t exist then use the </t>
    </r>
    <r>
      <rPr>
        <b/>
        <sz val="11"/>
        <color theme="1"/>
        <rFont val="Calibri"/>
        <family val="2"/>
        <scheme val="minor"/>
      </rPr>
      <t>current date</t>
    </r>
    <r>
      <rPr>
        <sz val="11"/>
        <color theme="1"/>
        <rFont val="Calibri"/>
        <family val="2"/>
        <scheme val="minor"/>
      </rPr>
      <t xml:space="preserve"> as an paycode assignment date.</t>
    </r>
  </si>
  <si>
    <r>
      <t xml:space="preserve">System will assign the pay code assignment </t>
    </r>
    <r>
      <rPr>
        <b/>
        <sz val="11"/>
        <color theme="1"/>
        <rFont val="Calibri"/>
        <family val="2"/>
        <scheme val="minor"/>
      </rPr>
      <t>expiration date with Never</t>
    </r>
    <r>
      <rPr>
        <sz val="11"/>
        <color theme="1"/>
        <rFont val="Calibri"/>
        <family val="2"/>
        <scheme val="minor"/>
      </rPr>
      <t>.</t>
    </r>
  </si>
  <si>
    <r>
      <t xml:space="preserve">If </t>
    </r>
    <r>
      <rPr>
        <b/>
        <sz val="11"/>
        <color theme="1"/>
        <rFont val="Calibri"/>
        <family val="2"/>
        <scheme val="minor"/>
      </rPr>
      <t>pay codes other than job toggle are already assigned</t>
    </r>
    <r>
      <rPr>
        <sz val="11"/>
        <color theme="1"/>
        <rFont val="Calibri"/>
        <family val="2"/>
        <scheme val="minor"/>
      </rPr>
      <t xml:space="preserve"> to employee then </t>
    </r>
    <r>
      <rPr>
        <b/>
        <sz val="11"/>
        <color theme="1"/>
        <rFont val="Calibri"/>
        <family val="2"/>
        <scheme val="minor"/>
      </rPr>
      <t>skip</t>
    </r>
    <r>
      <rPr>
        <sz val="11"/>
        <color theme="1"/>
        <rFont val="Calibri"/>
        <family val="2"/>
        <scheme val="minor"/>
      </rPr>
      <t xml:space="preserve"> the pay code assignment to that particular employee.</t>
    </r>
  </si>
  <si>
    <t>On employee termination</t>
  </si>
  <si>
    <r>
      <t xml:space="preserve">On termination, set all </t>
    </r>
    <r>
      <rPr>
        <b/>
        <sz val="11"/>
        <color theme="1"/>
        <rFont val="Calibri"/>
        <family val="2"/>
        <scheme val="minor"/>
      </rPr>
      <t xml:space="preserve">pay code employee assignments expiration date with employee termination date </t>
    </r>
    <r>
      <rPr>
        <sz val="11"/>
        <color theme="1"/>
        <rFont val="Calibri"/>
        <family val="2"/>
        <scheme val="minor"/>
      </rPr>
      <t xml:space="preserve">and employee status will change to </t>
    </r>
    <r>
      <rPr>
        <b/>
        <sz val="11"/>
        <color theme="1"/>
        <rFont val="Calibri"/>
        <family val="2"/>
        <scheme val="minor"/>
      </rPr>
      <t>inactive</t>
    </r>
    <r>
      <rPr>
        <sz val="11"/>
        <color theme="1"/>
        <rFont val="Calibri"/>
        <family val="2"/>
        <scheme val="minor"/>
      </rPr>
      <t>.</t>
    </r>
  </si>
  <si>
    <t>After every new HR year</t>
  </si>
  <si>
    <r>
      <t xml:space="preserve">There will be a process called </t>
    </r>
    <r>
      <rPr>
        <b/>
        <sz val="11"/>
        <color theme="1"/>
        <rFont val="Calibri"/>
        <family val="2"/>
        <scheme val="minor"/>
      </rPr>
      <t>" New year process"</t>
    </r>
  </si>
  <si>
    <t>This process will do no of things but not limited to</t>
  </si>
  <si>
    <t>Open new HR year</t>
  </si>
  <si>
    <t>Update the leave balances against employees</t>
  </si>
  <si>
    <t>There are two ways to assign job related pay codes</t>
  </si>
  <si>
    <t>from employee job level assignment</t>
  </si>
  <si>
    <t>from job level salary matrix</t>
  </si>
  <si>
    <t>When user assign the active job level to employee that are previously not assigned to them like D1 to D2 then sytem will perform the below tasks otherwise ignore the below tasks to perform.</t>
  </si>
  <si>
    <r>
      <t>When user assign the</t>
    </r>
    <r>
      <rPr>
        <b/>
        <sz val="11"/>
        <color theme="1"/>
        <rFont val="Calibri"/>
        <family val="2"/>
        <scheme val="minor"/>
      </rPr>
      <t xml:space="preserve"> active job level to employee</t>
    </r>
    <r>
      <rPr>
        <sz val="11"/>
        <color theme="1"/>
        <rFont val="Calibri"/>
        <family val="2"/>
        <scheme val="minor"/>
      </rPr>
      <t xml:space="preserve"> then system will look</t>
    </r>
    <r>
      <rPr>
        <b/>
        <sz val="11"/>
        <color theme="1"/>
        <rFont val="Calibri"/>
        <family val="2"/>
        <scheme val="minor"/>
      </rPr>
      <t xml:space="preserve"> job related pay codes that have a setup exist in job level salary matrix.</t>
    </r>
  </si>
  <si>
    <r>
      <t>System should check</t>
    </r>
    <r>
      <rPr>
        <b/>
        <sz val="11"/>
        <color theme="1"/>
        <rFont val="Calibri"/>
        <family val="2"/>
        <scheme val="minor"/>
      </rPr>
      <t xml:space="preserve"> at least one combination exist against job level and job related paycode in matrix.</t>
    </r>
    <r>
      <rPr>
        <sz val="11"/>
        <color theme="1"/>
        <rFont val="Calibri"/>
        <family val="2"/>
        <scheme val="minor"/>
      </rPr>
      <t xml:space="preserve"> If </t>
    </r>
    <r>
      <rPr>
        <b/>
        <sz val="11"/>
        <color theme="1"/>
        <rFont val="Calibri"/>
        <family val="2"/>
        <scheme val="minor"/>
      </rPr>
      <t>exist then go for assignment</t>
    </r>
    <r>
      <rPr>
        <sz val="11"/>
        <color theme="1"/>
        <rFont val="Calibri"/>
        <family val="2"/>
        <scheme val="minor"/>
      </rPr>
      <t>, if</t>
    </r>
    <r>
      <rPr>
        <b/>
        <sz val="11"/>
        <color theme="1"/>
        <rFont val="Calibri"/>
        <family val="2"/>
        <scheme val="minor"/>
      </rPr>
      <t xml:space="preserve"> no combination exist then skip the assignment process.</t>
    </r>
  </si>
  <si>
    <r>
      <t xml:space="preserve">System will match the </t>
    </r>
    <r>
      <rPr>
        <b/>
        <sz val="11"/>
        <color theme="1"/>
        <rFont val="Calibri"/>
        <family val="2"/>
        <scheme val="minor"/>
      </rPr>
      <t>employee job level with matrix job level</t>
    </r>
    <r>
      <rPr>
        <sz val="11"/>
        <color theme="1"/>
        <rFont val="Calibri"/>
        <family val="2"/>
        <scheme val="minor"/>
      </rPr>
      <t xml:space="preserve"> and find the desired record for assigning to employees.</t>
    </r>
  </si>
  <si>
    <r>
      <t xml:space="preserve">System will fetch the </t>
    </r>
    <r>
      <rPr>
        <b/>
        <sz val="11"/>
        <color theme="1"/>
        <rFont val="Calibri"/>
        <family val="2"/>
        <scheme val="minor"/>
      </rPr>
      <t>amount from job level salary matrix</t>
    </r>
    <r>
      <rPr>
        <sz val="11"/>
        <color theme="1"/>
        <rFont val="Calibri"/>
        <family val="2"/>
        <scheme val="minor"/>
      </rPr>
      <t xml:space="preserve"> against those</t>
    </r>
    <r>
      <rPr>
        <b/>
        <sz val="11"/>
        <color theme="1"/>
        <rFont val="Calibri"/>
        <family val="2"/>
        <scheme val="minor"/>
      </rPr>
      <t xml:space="preserve"> job pay codes that are NOT yearly incemental.</t>
    </r>
  </si>
  <si>
    <r>
      <t xml:space="preserve">assign job related paycodes to employee in </t>
    </r>
    <r>
      <rPr>
        <b/>
        <sz val="11"/>
        <color theme="1"/>
        <rFont val="Calibri"/>
        <family val="2"/>
        <scheme val="minor"/>
      </rPr>
      <t>pay code assignment window auto</t>
    </r>
  </si>
  <si>
    <r>
      <t>if</t>
    </r>
    <r>
      <rPr>
        <b/>
        <sz val="11"/>
        <color theme="1"/>
        <rFont val="Calibri"/>
        <family val="2"/>
        <scheme val="minor"/>
      </rPr>
      <t xml:space="preserve"> job related paycode is already assigned</t>
    </r>
    <r>
      <rPr>
        <sz val="11"/>
        <color theme="1"/>
        <rFont val="Calibri"/>
        <family val="2"/>
        <scheme val="minor"/>
      </rPr>
      <t xml:space="preserve"> then </t>
    </r>
    <r>
      <rPr>
        <b/>
        <sz val="11"/>
        <color theme="1"/>
        <rFont val="Calibri"/>
        <family val="2"/>
        <scheme val="minor"/>
      </rPr>
      <t>set</t>
    </r>
    <r>
      <rPr>
        <sz val="11"/>
        <color theme="1"/>
        <rFont val="Calibri"/>
        <family val="2"/>
        <scheme val="minor"/>
      </rPr>
      <t xml:space="preserve"> </t>
    </r>
    <r>
      <rPr>
        <b/>
        <sz val="11"/>
        <color theme="1"/>
        <rFont val="Calibri"/>
        <family val="2"/>
        <scheme val="minor"/>
      </rPr>
      <t>the expiration date to current date</t>
    </r>
    <r>
      <rPr>
        <sz val="11"/>
        <color theme="1"/>
        <rFont val="Calibri"/>
        <family val="2"/>
        <scheme val="minor"/>
      </rPr>
      <t xml:space="preserve"> and then </t>
    </r>
    <r>
      <rPr>
        <b/>
        <sz val="11"/>
        <color theme="1"/>
        <rFont val="Calibri"/>
        <family val="2"/>
        <scheme val="minor"/>
      </rPr>
      <t>re-assign</t>
    </r>
    <r>
      <rPr>
        <sz val="11"/>
        <color theme="1"/>
        <rFont val="Calibri"/>
        <family val="2"/>
        <scheme val="minor"/>
      </rPr>
      <t xml:space="preserve"> the job related paycode to employee in </t>
    </r>
    <r>
      <rPr>
        <b/>
        <sz val="11"/>
        <color theme="1"/>
        <rFont val="Calibri"/>
        <family val="2"/>
        <scheme val="minor"/>
      </rPr>
      <t>pay code assignment window.</t>
    </r>
  </si>
  <si>
    <r>
      <t>System will assign the</t>
    </r>
    <r>
      <rPr>
        <b/>
        <sz val="11"/>
        <color theme="1"/>
        <rFont val="Calibri"/>
        <family val="2"/>
        <scheme val="minor"/>
      </rPr>
      <t xml:space="preserve"> pay code assignment start date</t>
    </r>
    <r>
      <rPr>
        <sz val="11"/>
        <color theme="1"/>
        <rFont val="Calibri"/>
        <family val="2"/>
        <scheme val="minor"/>
      </rPr>
      <t xml:space="preserve"> with the </t>
    </r>
    <r>
      <rPr>
        <b/>
        <sz val="11"/>
        <color theme="1"/>
        <rFont val="Calibri"/>
        <family val="2"/>
        <scheme val="minor"/>
      </rPr>
      <t>job level assignment start date.</t>
    </r>
  </si>
  <si>
    <r>
      <t>System will assign the</t>
    </r>
    <r>
      <rPr>
        <b/>
        <sz val="11"/>
        <color theme="1"/>
        <rFont val="Calibri"/>
        <family val="2"/>
        <scheme val="minor"/>
      </rPr>
      <t xml:space="preserve"> pay code assignment expiration date</t>
    </r>
    <r>
      <rPr>
        <sz val="11"/>
        <color theme="1"/>
        <rFont val="Calibri"/>
        <family val="2"/>
        <scheme val="minor"/>
      </rPr>
      <t xml:space="preserve"> with the </t>
    </r>
    <r>
      <rPr>
        <b/>
        <sz val="11"/>
        <color theme="1"/>
        <rFont val="Calibri"/>
        <family val="2"/>
        <scheme val="minor"/>
      </rPr>
      <t>job level assignment expiration date.</t>
    </r>
  </si>
  <si>
    <t>If yearly incremental pay code is already assined then NO NEED to assign again.</t>
  </si>
  <si>
    <r>
      <t xml:space="preserve">In </t>
    </r>
    <r>
      <rPr>
        <b/>
        <sz val="11"/>
        <color theme="1"/>
        <rFont val="Calibri"/>
        <family val="2"/>
        <scheme val="minor"/>
      </rPr>
      <t>job level salary matrix</t>
    </r>
    <r>
      <rPr>
        <sz val="11"/>
        <color theme="1"/>
        <rFont val="Calibri"/>
        <family val="2"/>
        <scheme val="minor"/>
      </rPr>
      <t xml:space="preserve">, there is a process called </t>
    </r>
    <r>
      <rPr>
        <b/>
        <sz val="11"/>
        <color theme="1"/>
        <rFont val="Calibri"/>
        <family val="2"/>
        <scheme val="minor"/>
      </rPr>
      <t>"Generate job level pay code assignments"</t>
    </r>
    <r>
      <rPr>
        <sz val="11"/>
        <color theme="1"/>
        <rFont val="Calibri"/>
        <family val="2"/>
        <scheme val="minor"/>
      </rPr>
      <t>. This process will assign the</t>
    </r>
    <r>
      <rPr>
        <b/>
        <sz val="11"/>
        <color theme="1"/>
        <rFont val="Calibri"/>
        <family val="2"/>
        <scheme val="minor"/>
      </rPr>
      <t xml:space="preserve"> job related pay codes that have a setup exist in matrix to all active employees in pay code assignment window.</t>
    </r>
  </si>
  <si>
    <r>
      <t xml:space="preserve">This process will </t>
    </r>
    <r>
      <rPr>
        <b/>
        <sz val="11"/>
        <color theme="1"/>
        <rFont val="Calibri"/>
        <family val="2"/>
        <scheme val="minor"/>
      </rPr>
      <t>enable</t>
    </r>
    <r>
      <rPr>
        <sz val="11"/>
        <color theme="1"/>
        <rFont val="Calibri"/>
        <family val="2"/>
        <scheme val="minor"/>
      </rPr>
      <t xml:space="preserve"> onces there will be </t>
    </r>
    <r>
      <rPr>
        <b/>
        <sz val="11"/>
        <color theme="1"/>
        <rFont val="Calibri"/>
        <family val="2"/>
        <scheme val="minor"/>
      </rPr>
      <t>at least one combination exist against job level and job related paycode in matrix.</t>
    </r>
  </si>
  <si>
    <r>
      <t xml:space="preserve">System check toggle </t>
    </r>
    <r>
      <rPr>
        <b/>
        <sz val="11"/>
        <color theme="1"/>
        <rFont val="Calibri"/>
        <family val="2"/>
        <scheme val="minor"/>
      </rPr>
      <t>depends on job level yes</t>
    </r>
    <r>
      <rPr>
        <sz val="11"/>
        <color theme="1"/>
        <rFont val="Calibri"/>
        <family val="2"/>
        <scheme val="minor"/>
      </rPr>
      <t xml:space="preserve"> in</t>
    </r>
    <r>
      <rPr>
        <b/>
        <sz val="11"/>
        <color theme="1"/>
        <rFont val="Calibri"/>
        <family val="2"/>
        <scheme val="minor"/>
      </rPr>
      <t xml:space="preserve"> pay code setup </t>
    </r>
    <r>
      <rPr>
        <sz val="11"/>
        <color theme="1"/>
        <rFont val="Calibri"/>
        <family val="2"/>
        <scheme val="minor"/>
      </rPr>
      <t xml:space="preserve">and there </t>
    </r>
    <r>
      <rPr>
        <b/>
        <sz val="11"/>
        <color theme="1"/>
        <rFont val="Calibri"/>
        <family val="2"/>
        <scheme val="minor"/>
      </rPr>
      <t>setup in job level salary matrix.</t>
    </r>
  </si>
  <si>
    <r>
      <t xml:space="preserve">On </t>
    </r>
    <r>
      <rPr>
        <b/>
        <sz val="11"/>
        <color theme="1"/>
        <rFont val="Calibri"/>
        <family val="2"/>
        <scheme val="minor"/>
      </rPr>
      <t>generate job level pay code assignment process,</t>
    </r>
    <r>
      <rPr>
        <sz val="11"/>
        <color theme="1"/>
        <rFont val="Calibri"/>
        <family val="2"/>
        <scheme val="minor"/>
      </rPr>
      <t xml:space="preserve"> system will check the </t>
    </r>
    <r>
      <rPr>
        <b/>
        <sz val="11"/>
        <color theme="1"/>
        <rFont val="Calibri"/>
        <family val="2"/>
        <scheme val="minor"/>
      </rPr>
      <t>job level assignment exist</t>
    </r>
    <r>
      <rPr>
        <sz val="11"/>
        <color theme="1"/>
        <rFont val="Calibri"/>
        <family val="2"/>
        <scheme val="minor"/>
      </rPr>
      <t xml:space="preserve"> against </t>
    </r>
    <r>
      <rPr>
        <b/>
        <sz val="11"/>
        <color theme="1"/>
        <rFont val="Calibri"/>
        <family val="2"/>
        <scheme val="minor"/>
      </rPr>
      <t xml:space="preserve">ALL </t>
    </r>
    <r>
      <rPr>
        <sz val="11"/>
        <color theme="1"/>
        <rFont val="Calibri"/>
        <family val="2"/>
        <scheme val="minor"/>
      </rPr>
      <t xml:space="preserve">active employees and also </t>
    </r>
    <r>
      <rPr>
        <b/>
        <sz val="11"/>
        <color theme="1"/>
        <rFont val="Calibri"/>
        <family val="2"/>
        <scheme val="minor"/>
      </rPr>
      <t>job level assignment start date exist</t>
    </r>
    <r>
      <rPr>
        <sz val="11"/>
        <color theme="1"/>
        <rFont val="Calibri"/>
        <family val="2"/>
        <scheme val="minor"/>
      </rPr>
      <t xml:space="preserve">, if any one out of </t>
    </r>
    <r>
      <rPr>
        <b/>
        <sz val="11"/>
        <color theme="1"/>
        <rFont val="Calibri"/>
        <family val="2"/>
        <scheme val="minor"/>
      </rPr>
      <t>two</t>
    </r>
    <r>
      <rPr>
        <sz val="11"/>
        <color theme="1"/>
        <rFont val="Calibri"/>
        <family val="2"/>
        <scheme val="minor"/>
      </rPr>
      <t xml:space="preserve"> is not exist then system will give warning like</t>
    </r>
  </si>
  <si>
    <t>"Please do the job level assignment properly with emplyee no xxxx first, and then run the process again."</t>
  </si>
  <si>
    <r>
      <t>If</t>
    </r>
    <r>
      <rPr>
        <b/>
        <sz val="11"/>
        <color theme="1"/>
        <rFont val="Calibri"/>
        <family val="2"/>
        <scheme val="minor"/>
      </rPr>
      <t xml:space="preserve"> job related paycode is already assigned</t>
    </r>
    <r>
      <rPr>
        <sz val="11"/>
        <color theme="1"/>
        <rFont val="Calibri"/>
        <family val="2"/>
        <scheme val="minor"/>
      </rPr>
      <t xml:space="preserve"> then </t>
    </r>
    <r>
      <rPr>
        <b/>
        <sz val="11"/>
        <color theme="1"/>
        <rFont val="Calibri"/>
        <family val="2"/>
        <scheme val="minor"/>
      </rPr>
      <t>set</t>
    </r>
    <r>
      <rPr>
        <sz val="11"/>
        <color theme="1"/>
        <rFont val="Calibri"/>
        <family val="2"/>
        <scheme val="minor"/>
      </rPr>
      <t xml:space="preserve"> </t>
    </r>
    <r>
      <rPr>
        <b/>
        <sz val="11"/>
        <color theme="1"/>
        <rFont val="Calibri"/>
        <family val="2"/>
        <scheme val="minor"/>
      </rPr>
      <t>the expiration date to current date</t>
    </r>
    <r>
      <rPr>
        <sz val="11"/>
        <color theme="1"/>
        <rFont val="Calibri"/>
        <family val="2"/>
        <scheme val="minor"/>
      </rPr>
      <t xml:space="preserve"> and then </t>
    </r>
    <r>
      <rPr>
        <b/>
        <sz val="11"/>
        <color theme="1"/>
        <rFont val="Calibri"/>
        <family val="2"/>
        <scheme val="minor"/>
      </rPr>
      <t>re-assign</t>
    </r>
    <r>
      <rPr>
        <sz val="11"/>
        <color theme="1"/>
        <rFont val="Calibri"/>
        <family val="2"/>
        <scheme val="minor"/>
      </rPr>
      <t xml:space="preserve"> the job related paycode to employee in</t>
    </r>
    <r>
      <rPr>
        <b/>
        <sz val="11"/>
        <color theme="1"/>
        <rFont val="Calibri"/>
        <family val="2"/>
        <scheme val="minor"/>
      </rPr>
      <t xml:space="preserve"> pay code assignment window.</t>
    </r>
  </si>
  <si>
    <r>
      <t>There is a process on deduction code setup called</t>
    </r>
    <r>
      <rPr>
        <b/>
        <sz val="11"/>
        <color theme="1"/>
        <rFont val="Calibri"/>
        <family val="2"/>
        <scheme val="minor"/>
      </rPr>
      <t xml:space="preserve"> "Generate deduction code assignments"</t>
    </r>
  </si>
  <si>
    <r>
      <t xml:space="preserve">System will assign deduction code to all </t>
    </r>
    <r>
      <rPr>
        <b/>
        <sz val="11"/>
        <color theme="1"/>
        <rFont val="Calibri"/>
        <family val="2"/>
        <scheme val="minor"/>
      </rPr>
      <t>active</t>
    </r>
    <r>
      <rPr>
        <sz val="11"/>
        <color theme="1"/>
        <rFont val="Calibri"/>
        <family val="2"/>
        <scheme val="minor"/>
      </rPr>
      <t xml:space="preserve"> </t>
    </r>
    <r>
      <rPr>
        <b/>
        <sz val="11"/>
        <color theme="1"/>
        <rFont val="Calibri"/>
        <family val="2"/>
        <scheme val="minor"/>
      </rPr>
      <t>employees</t>
    </r>
    <r>
      <rPr>
        <sz val="11"/>
        <color theme="1"/>
        <rFont val="Calibri"/>
        <family val="2"/>
        <scheme val="minor"/>
      </rPr>
      <t xml:space="preserve"> with amount in deduction code setup.</t>
    </r>
  </si>
  <si>
    <r>
      <t xml:space="preserve">System will assign the deduction code assignment </t>
    </r>
    <r>
      <rPr>
        <b/>
        <sz val="11"/>
        <color theme="1"/>
        <rFont val="Calibri"/>
        <family val="2"/>
        <scheme val="minor"/>
      </rPr>
      <t>start date with the joining date</t>
    </r>
    <r>
      <rPr>
        <sz val="11"/>
        <color theme="1"/>
        <rFont val="Calibri"/>
        <family val="2"/>
        <scheme val="minor"/>
      </rPr>
      <t xml:space="preserve">, if </t>
    </r>
    <r>
      <rPr>
        <b/>
        <sz val="11"/>
        <color theme="1"/>
        <rFont val="Calibri"/>
        <family val="2"/>
        <scheme val="minor"/>
      </rPr>
      <t>employee joining date</t>
    </r>
    <r>
      <rPr>
        <sz val="11"/>
        <color theme="1"/>
        <rFont val="Calibri"/>
        <family val="2"/>
        <scheme val="minor"/>
      </rPr>
      <t xml:space="preserve"> doesn’t exist then use the </t>
    </r>
    <r>
      <rPr>
        <b/>
        <sz val="11"/>
        <color theme="1"/>
        <rFont val="Calibri"/>
        <family val="2"/>
        <scheme val="minor"/>
      </rPr>
      <t>current date</t>
    </r>
    <r>
      <rPr>
        <sz val="11"/>
        <color theme="1"/>
        <rFont val="Calibri"/>
        <family val="2"/>
        <scheme val="minor"/>
      </rPr>
      <t xml:space="preserve"> as an deduction code assignment date.</t>
    </r>
  </si>
  <si>
    <r>
      <t xml:space="preserve">System will assign the deduction code assignment </t>
    </r>
    <r>
      <rPr>
        <b/>
        <sz val="11"/>
        <color theme="1"/>
        <rFont val="Calibri"/>
        <family val="2"/>
        <scheme val="minor"/>
      </rPr>
      <t>expiration date with Never</t>
    </r>
    <r>
      <rPr>
        <sz val="11"/>
        <color theme="1"/>
        <rFont val="Calibri"/>
        <family val="2"/>
        <scheme val="minor"/>
      </rPr>
      <t>.</t>
    </r>
  </si>
  <si>
    <r>
      <t xml:space="preserve">If </t>
    </r>
    <r>
      <rPr>
        <b/>
        <sz val="11"/>
        <color theme="1"/>
        <rFont val="Calibri"/>
        <family val="2"/>
        <scheme val="minor"/>
      </rPr>
      <t>deduction code is already assigned</t>
    </r>
    <r>
      <rPr>
        <sz val="11"/>
        <color theme="1"/>
        <rFont val="Calibri"/>
        <family val="2"/>
        <scheme val="minor"/>
      </rPr>
      <t xml:space="preserve"> to employee then skip the deduction code assignment to that particular employee.</t>
    </r>
  </si>
  <si>
    <r>
      <t>There is a process on benefit code setup called</t>
    </r>
    <r>
      <rPr>
        <b/>
        <sz val="11"/>
        <color theme="1"/>
        <rFont val="Calibri"/>
        <family val="2"/>
        <scheme val="minor"/>
      </rPr>
      <t xml:space="preserve"> "Generate deduction code assignments"</t>
    </r>
  </si>
  <si>
    <r>
      <t xml:space="preserve">System will assign benefit code to all </t>
    </r>
    <r>
      <rPr>
        <b/>
        <sz val="11"/>
        <color theme="1"/>
        <rFont val="Calibri"/>
        <family val="2"/>
        <scheme val="minor"/>
      </rPr>
      <t>active</t>
    </r>
    <r>
      <rPr>
        <sz val="11"/>
        <color theme="1"/>
        <rFont val="Calibri"/>
        <family val="2"/>
        <scheme val="minor"/>
      </rPr>
      <t xml:space="preserve"> </t>
    </r>
    <r>
      <rPr>
        <b/>
        <sz val="11"/>
        <color theme="1"/>
        <rFont val="Calibri"/>
        <family val="2"/>
        <scheme val="minor"/>
      </rPr>
      <t>employees</t>
    </r>
    <r>
      <rPr>
        <sz val="11"/>
        <color theme="1"/>
        <rFont val="Calibri"/>
        <family val="2"/>
        <scheme val="minor"/>
      </rPr>
      <t xml:space="preserve"> with amount in benefit code setup.</t>
    </r>
  </si>
  <si>
    <r>
      <t xml:space="preserve">System will assign the benefit code assignment </t>
    </r>
    <r>
      <rPr>
        <b/>
        <sz val="11"/>
        <color theme="1"/>
        <rFont val="Calibri"/>
        <family val="2"/>
        <scheme val="minor"/>
      </rPr>
      <t>start date with the joining date</t>
    </r>
    <r>
      <rPr>
        <sz val="11"/>
        <color theme="1"/>
        <rFont val="Calibri"/>
        <family val="2"/>
        <scheme val="minor"/>
      </rPr>
      <t xml:space="preserve">, if </t>
    </r>
    <r>
      <rPr>
        <b/>
        <sz val="11"/>
        <color theme="1"/>
        <rFont val="Calibri"/>
        <family val="2"/>
        <scheme val="minor"/>
      </rPr>
      <t>employee joining date</t>
    </r>
    <r>
      <rPr>
        <sz val="11"/>
        <color theme="1"/>
        <rFont val="Calibri"/>
        <family val="2"/>
        <scheme val="minor"/>
      </rPr>
      <t xml:space="preserve"> doesn’t exist then use the </t>
    </r>
    <r>
      <rPr>
        <b/>
        <sz val="11"/>
        <color theme="1"/>
        <rFont val="Calibri"/>
        <family val="2"/>
        <scheme val="minor"/>
      </rPr>
      <t>current date</t>
    </r>
    <r>
      <rPr>
        <sz val="11"/>
        <color theme="1"/>
        <rFont val="Calibri"/>
        <family val="2"/>
        <scheme val="minor"/>
      </rPr>
      <t xml:space="preserve"> as an benefit code assignment date.</t>
    </r>
  </si>
  <si>
    <r>
      <t xml:space="preserve">System will assign the benefit code assignment </t>
    </r>
    <r>
      <rPr>
        <b/>
        <sz val="11"/>
        <color theme="1"/>
        <rFont val="Calibri"/>
        <family val="2"/>
        <scheme val="minor"/>
      </rPr>
      <t>expiration date with Never</t>
    </r>
    <r>
      <rPr>
        <sz val="11"/>
        <color theme="1"/>
        <rFont val="Calibri"/>
        <family val="2"/>
        <scheme val="minor"/>
      </rPr>
      <t>.</t>
    </r>
  </si>
  <si>
    <r>
      <t xml:space="preserve">If </t>
    </r>
    <r>
      <rPr>
        <b/>
        <sz val="11"/>
        <color theme="1"/>
        <rFont val="Calibri"/>
        <family val="2"/>
        <scheme val="minor"/>
      </rPr>
      <t>benefit code is already assigned</t>
    </r>
    <r>
      <rPr>
        <sz val="11"/>
        <color theme="1"/>
        <rFont val="Calibri"/>
        <family val="2"/>
        <scheme val="minor"/>
      </rPr>
      <t xml:space="preserve"> to employee then skip the benefit code assignment to that particular employee.</t>
    </r>
  </si>
  <si>
    <t>Payroll Account Type</t>
  </si>
  <si>
    <t>Gross Pay (DR)</t>
  </si>
  <si>
    <t>Deduction (CR)</t>
  </si>
  <si>
    <t>Benefits Expense (DR)</t>
  </si>
  <si>
    <t>Benefits Payable (CR)</t>
  </si>
  <si>
    <t>Benefits Deduction (CR)</t>
  </si>
  <si>
    <t>Salary Tax (CR)</t>
  </si>
  <si>
    <t>ALL should be fixed in all columns classm department, and code list.</t>
  </si>
  <si>
    <t>Salary minimum days limit</t>
  </si>
  <si>
    <t>num field</t>
  </si>
  <si>
    <t>Maximum upper salary limit</t>
  </si>
  <si>
    <t>status</t>
  </si>
  <si>
    <t>active</t>
  </si>
  <si>
    <t>past</t>
  </si>
  <si>
    <t>Positions</t>
  </si>
  <si>
    <t>all active positions in list</t>
  </si>
  <si>
    <t>Assignment start</t>
  </si>
  <si>
    <t>Assignment end</t>
  </si>
  <si>
    <t>user can enter assignment end date or may leave blank, leave blank means never.</t>
  </si>
  <si>
    <t>Primary position</t>
  </si>
  <si>
    <t>toggle</t>
  </si>
  <si>
    <t>Reason</t>
  </si>
  <si>
    <r>
      <t>There can be</t>
    </r>
    <r>
      <rPr>
        <b/>
        <sz val="11"/>
        <color theme="1"/>
        <rFont val="Calibri"/>
        <family val="2"/>
        <scheme val="minor"/>
      </rPr>
      <t xml:space="preserve"> mupltiple active postions</t>
    </r>
    <r>
      <rPr>
        <sz val="11"/>
        <color theme="1"/>
        <rFont val="Calibri"/>
        <family val="2"/>
        <scheme val="minor"/>
      </rPr>
      <t xml:space="preserve">, but primary postion will be only </t>
    </r>
    <r>
      <rPr>
        <b/>
        <sz val="11"/>
        <color theme="1"/>
        <rFont val="Calibri"/>
        <family val="2"/>
        <scheme val="minor"/>
      </rPr>
      <t>ONE</t>
    </r>
  </si>
  <si>
    <r>
      <rPr>
        <b/>
        <sz val="11"/>
        <color theme="1"/>
        <rFont val="Calibri"/>
        <family val="2"/>
        <scheme val="minor"/>
      </rPr>
      <t>First</t>
    </r>
    <r>
      <rPr>
        <sz val="11"/>
        <color theme="1"/>
        <rFont val="Calibri"/>
        <family val="2"/>
        <scheme val="minor"/>
      </rPr>
      <t xml:space="preserve"> time position assignment will be assigned </t>
    </r>
    <r>
      <rPr>
        <b/>
        <sz val="11"/>
        <color theme="1"/>
        <rFont val="Calibri"/>
        <family val="2"/>
        <scheme val="minor"/>
      </rPr>
      <t>with primary position by default</t>
    </r>
    <r>
      <rPr>
        <sz val="11"/>
        <color theme="1"/>
        <rFont val="Calibri"/>
        <family val="2"/>
        <scheme val="minor"/>
      </rPr>
      <t>, and then position assignment will be assigned</t>
    </r>
    <r>
      <rPr>
        <b/>
        <sz val="11"/>
        <color theme="1"/>
        <rFont val="Calibri"/>
        <family val="2"/>
        <scheme val="minor"/>
      </rPr>
      <t xml:space="preserve"> without primary position.</t>
    </r>
  </si>
  <si>
    <t>Without primary position means additional position.</t>
  </si>
  <si>
    <r>
      <rPr>
        <b/>
        <sz val="11"/>
        <color theme="1"/>
        <rFont val="Calibri"/>
        <family val="2"/>
        <scheme val="minor"/>
      </rPr>
      <t>Multiple</t>
    </r>
    <r>
      <rPr>
        <sz val="11"/>
        <color theme="1"/>
        <rFont val="Calibri"/>
        <family val="2"/>
        <scheme val="minor"/>
      </rPr>
      <t xml:space="preserve"> without primary positions can be assigned.</t>
    </r>
  </si>
  <si>
    <t>At time of without primary position assignment system will do following task</t>
  </si>
  <si>
    <r>
      <t>system will assign the</t>
    </r>
    <r>
      <rPr>
        <b/>
        <sz val="11"/>
        <color theme="1"/>
        <rFont val="Calibri"/>
        <family val="2"/>
        <scheme val="minor"/>
      </rPr>
      <t xml:space="preserve"> additional position pay code (pay code with toggle position yes) </t>
    </r>
    <r>
      <rPr>
        <sz val="11"/>
        <color theme="1"/>
        <rFont val="Calibri"/>
        <family val="2"/>
        <scheme val="minor"/>
      </rPr>
      <t xml:space="preserve">assignment with the employee </t>
    </r>
    <r>
      <rPr>
        <b/>
        <sz val="11"/>
        <color theme="1"/>
        <rFont val="Calibri"/>
        <family val="2"/>
        <scheme val="minor"/>
      </rPr>
      <t>automatically in pay code assignment window</t>
    </r>
  </si>
  <si>
    <r>
      <t xml:space="preserve">system will assign the </t>
    </r>
    <r>
      <rPr>
        <b/>
        <sz val="11"/>
        <color theme="1"/>
        <rFont val="Calibri"/>
        <family val="2"/>
        <scheme val="minor"/>
      </rPr>
      <t>effective and expiration date</t>
    </r>
    <r>
      <rPr>
        <sz val="11"/>
        <color theme="1"/>
        <rFont val="Calibri"/>
        <family val="2"/>
        <scheme val="minor"/>
      </rPr>
      <t xml:space="preserve"> in pay code assignment with</t>
    </r>
    <r>
      <rPr>
        <b/>
        <sz val="11"/>
        <color theme="1"/>
        <rFont val="Calibri"/>
        <family val="2"/>
        <scheme val="minor"/>
      </rPr>
      <t xml:space="preserve"> position assignment start and assignment end date.</t>
    </r>
  </si>
  <si>
    <r>
      <t>whenever user update the</t>
    </r>
    <r>
      <rPr>
        <b/>
        <sz val="11"/>
        <color theme="1"/>
        <rFont val="Calibri"/>
        <family val="2"/>
        <scheme val="minor"/>
      </rPr>
      <t xml:space="preserve"> assignment end date</t>
    </r>
    <r>
      <rPr>
        <sz val="11"/>
        <color theme="1"/>
        <rFont val="Calibri"/>
        <family val="2"/>
        <scheme val="minor"/>
      </rPr>
      <t xml:space="preserve"> against additiotal position assignment, system will also update the</t>
    </r>
    <r>
      <rPr>
        <b/>
        <sz val="11"/>
        <color theme="1"/>
        <rFont val="Calibri"/>
        <family val="2"/>
        <scheme val="minor"/>
      </rPr>
      <t xml:space="preserve"> expiration date in pay code assignment window with same date.</t>
    </r>
  </si>
  <si>
    <t>day rate</t>
  </si>
  <si>
    <t>=(lumsum * 10%)/no of days in current payroll run</t>
  </si>
  <si>
    <t>start date</t>
  </si>
  <si>
    <t>27-8-2023</t>
  </si>
  <si>
    <t>end date</t>
  </si>
  <si>
    <t>15-11-2023</t>
  </si>
  <si>
    <t>cumulative days in additional position assignment</t>
  </si>
  <si>
    <t>aug</t>
  </si>
  <si>
    <t>5 &gt;= 15</t>
  </si>
  <si>
    <t>sep</t>
  </si>
  <si>
    <t>35 &gt;= 15</t>
  </si>
  <si>
    <t>=5* day rate</t>
  </si>
  <si>
    <t>&lt;=20,000</t>
  </si>
  <si>
    <t>=30* day rate</t>
  </si>
  <si>
    <t>oct</t>
  </si>
  <si>
    <t>66 &gt;= 15</t>
  </si>
  <si>
    <t>=31* day rate</t>
  </si>
  <si>
    <t>nov</t>
  </si>
  <si>
    <t>81 &gt;= 15</t>
  </si>
  <si>
    <t>=15* day rate</t>
  </si>
  <si>
    <t>No of days in current payroll run</t>
  </si>
  <si>
    <t>consider if &lt; 15 otherwise ignore</t>
  </si>
  <si>
    <t>formula</t>
  </si>
  <si>
    <r>
      <t xml:space="preserve">no calculation for </t>
    </r>
    <r>
      <rPr>
        <b/>
        <sz val="11"/>
        <color theme="1"/>
        <rFont val="Calibri"/>
        <family val="2"/>
        <scheme val="minor"/>
      </rPr>
      <t>AUG</t>
    </r>
    <r>
      <rPr>
        <sz val="11"/>
        <color theme="1"/>
        <rFont val="Calibri"/>
        <family val="2"/>
        <scheme val="minor"/>
      </rPr>
      <t xml:space="preserve"> bs first condition is false</t>
    </r>
  </si>
  <si>
    <t>35-5</t>
  </si>
  <si>
    <t>66-35</t>
  </si>
  <si>
    <t>81-66</t>
  </si>
  <si>
    <t>27 &gt;= 15</t>
  </si>
  <si>
    <t>=27* day rate</t>
  </si>
  <si>
    <t>57 &gt;= 15</t>
  </si>
  <si>
    <t>88 &gt;= 15</t>
  </si>
  <si>
    <t>103 &gt;= 15</t>
  </si>
  <si>
    <t>27-0</t>
  </si>
  <si>
    <t>57-5</t>
  </si>
  <si>
    <t>88-35</t>
  </si>
  <si>
    <t>103-66</t>
  </si>
  <si>
    <t>12 &gt;= 15</t>
  </si>
  <si>
    <t>15 &gt;= 15</t>
  </si>
  <si>
    <t>=10* day rate</t>
  </si>
  <si>
    <t>10-5</t>
  </si>
  <si>
    <t>31-1-2023</t>
  </si>
  <si>
    <t>15-03-2023</t>
  </si>
  <si>
    <t>jan</t>
  </si>
  <si>
    <t>1 &gt;= 31</t>
  </si>
  <si>
    <t>feb</t>
  </si>
  <si>
    <t>29 &gt;= 31</t>
  </si>
  <si>
    <t>march</t>
  </si>
  <si>
    <t>44 &gt;= 31</t>
  </si>
  <si>
    <t>=29* day rate</t>
  </si>
  <si>
    <t>consider if &lt; 31 otherwise ignore</t>
  </si>
  <si>
    <t>44-29</t>
  </si>
  <si>
    <t>Yearly incremental pay code increment upto max level set into job level salary matrix.</t>
  </si>
  <si>
    <t>Last active incremental pay code amount + (Last active incremental pay code amount * increment %)</t>
  </si>
  <si>
    <r>
      <t>System will update the</t>
    </r>
    <r>
      <rPr>
        <b/>
        <sz val="11"/>
        <color theme="1"/>
        <rFont val="Calibri"/>
        <family val="2"/>
        <scheme val="minor"/>
      </rPr>
      <t xml:space="preserve">  last pay code assignment expiration date</t>
    </r>
    <r>
      <rPr>
        <sz val="11"/>
        <color theme="1"/>
        <rFont val="Calibri"/>
        <family val="2"/>
        <scheme val="minor"/>
      </rPr>
      <t xml:space="preserve"> with the </t>
    </r>
    <r>
      <rPr>
        <b/>
        <sz val="11"/>
        <color theme="1"/>
        <rFont val="Calibri"/>
        <family val="2"/>
        <scheme val="minor"/>
      </rPr>
      <t>last day of the month of previous HR year.</t>
    </r>
  </si>
  <si>
    <r>
      <t>System will assign the</t>
    </r>
    <r>
      <rPr>
        <b/>
        <sz val="11"/>
        <color theme="1"/>
        <rFont val="Calibri"/>
        <family val="2"/>
        <scheme val="minor"/>
      </rPr>
      <t xml:space="preserve"> new pay code assignment start date</t>
    </r>
    <r>
      <rPr>
        <sz val="11"/>
        <color theme="1"/>
        <rFont val="Calibri"/>
        <family val="2"/>
        <scheme val="minor"/>
      </rPr>
      <t xml:space="preserve"> with the</t>
    </r>
    <r>
      <rPr>
        <b/>
        <sz val="11"/>
        <color theme="1"/>
        <rFont val="Calibri"/>
        <family val="2"/>
        <scheme val="minor"/>
      </rPr>
      <t xml:space="preserve"> first day of the first month of HR new year.</t>
    </r>
  </si>
  <si>
    <r>
      <t>System will assign the</t>
    </r>
    <r>
      <rPr>
        <b/>
        <sz val="11"/>
        <color theme="1"/>
        <rFont val="Calibri"/>
        <family val="2"/>
        <scheme val="minor"/>
      </rPr>
      <t xml:space="preserve"> new pay code assignment expiration date</t>
    </r>
    <r>
      <rPr>
        <sz val="11"/>
        <color theme="1"/>
        <rFont val="Calibri"/>
        <family val="2"/>
        <scheme val="minor"/>
      </rPr>
      <t xml:space="preserve"> with the </t>
    </r>
    <r>
      <rPr>
        <b/>
        <sz val="11"/>
        <color theme="1"/>
        <rFont val="Calibri"/>
        <family val="2"/>
        <scheme val="minor"/>
      </rPr>
      <t>job level assignment expiration date.</t>
    </r>
  </si>
  <si>
    <t xml:space="preserve">System should check the HR calendar exist and look for next year date if not exist then give message </t>
  </si>
  <si>
    <t>"Please create the HR calender before run annual salary increment process."</t>
  </si>
  <si>
    <t>If assignment start date equal to first day of the first month of HR new year exist against any employee pay code assignment, then sytem IGNORE the increment.</t>
  </si>
  <si>
    <t>Filters</t>
  </si>
  <si>
    <t>Employee Class</t>
  </si>
  <si>
    <t>Wing</t>
  </si>
  <si>
    <t>Sub Wing</t>
  </si>
  <si>
    <t>Employee ID</t>
  </si>
  <si>
    <r>
      <t xml:space="preserve">user </t>
    </r>
    <r>
      <rPr>
        <b/>
        <sz val="11"/>
        <color theme="1"/>
        <rFont val="Calibri"/>
        <family val="2"/>
        <scheme val="minor"/>
      </rPr>
      <t xml:space="preserve">can select any one option </t>
    </r>
    <r>
      <rPr>
        <sz val="11"/>
        <color theme="1"/>
        <rFont val="Calibri"/>
        <family val="2"/>
        <scheme val="minor"/>
      </rPr>
      <t xml:space="preserve">if select annual increment against salary matrix option then second option will </t>
    </r>
    <r>
      <rPr>
        <b/>
        <sz val="11"/>
        <color theme="1"/>
        <rFont val="Calibri"/>
        <family val="2"/>
        <scheme val="minor"/>
      </rPr>
      <t>disabled and wise versa.</t>
    </r>
  </si>
  <si>
    <r>
      <t xml:space="preserve">If user </t>
    </r>
    <r>
      <rPr>
        <b/>
        <sz val="11"/>
        <color theme="1"/>
        <rFont val="Calibri"/>
        <family val="2"/>
        <scheme val="minor"/>
      </rPr>
      <t>select the second option</t>
    </r>
    <r>
      <rPr>
        <sz val="11"/>
        <color theme="1"/>
        <rFont val="Calibri"/>
        <family val="2"/>
        <scheme val="minor"/>
      </rPr>
      <t xml:space="preserve"> then filters will be </t>
    </r>
    <r>
      <rPr>
        <b/>
        <sz val="11"/>
        <color theme="1"/>
        <rFont val="Calibri"/>
        <family val="2"/>
        <scheme val="minor"/>
      </rPr>
      <t>enabled otherwise disabled.</t>
    </r>
  </si>
  <si>
    <r>
      <t>on the basis of filters, system</t>
    </r>
    <r>
      <rPr>
        <b/>
        <sz val="11"/>
        <color theme="1"/>
        <rFont val="Calibri"/>
        <family val="2"/>
        <scheme val="minor"/>
      </rPr>
      <t xml:space="preserve"> fetch the employees and then update amount against those fetched employees</t>
    </r>
    <r>
      <rPr>
        <sz val="11"/>
        <color theme="1"/>
        <rFont val="Calibri"/>
        <family val="2"/>
        <scheme val="minor"/>
      </rPr>
      <t xml:space="preserve"> in pay code assignment window. System will pick the</t>
    </r>
    <r>
      <rPr>
        <b/>
        <sz val="11"/>
        <color theme="1"/>
        <rFont val="Calibri"/>
        <family val="2"/>
        <scheme val="minor"/>
      </rPr>
      <t xml:space="preserve"> increment % figure from here 3%.</t>
    </r>
  </si>
  <si>
    <r>
      <t xml:space="preserve">if </t>
    </r>
    <r>
      <rPr>
        <b/>
        <sz val="11"/>
        <color theme="1"/>
        <rFont val="Calibri"/>
        <family val="2"/>
        <scheme val="minor"/>
      </rPr>
      <t>first option selected</t>
    </r>
    <r>
      <rPr>
        <sz val="11"/>
        <color theme="1"/>
        <rFont val="Calibri"/>
        <family val="2"/>
        <scheme val="minor"/>
      </rPr>
      <t xml:space="preserve"> then </t>
    </r>
    <r>
      <rPr>
        <b/>
        <sz val="11"/>
        <color theme="1"/>
        <rFont val="Calibri"/>
        <family val="2"/>
        <scheme val="minor"/>
      </rPr>
      <t>all active employees selected and update amount in pay code assignment window as per increment level set in job level salary matrix.</t>
    </r>
  </si>
  <si>
    <t>In both option, system should restrict the amount upto max level set in job level salary matrix.</t>
  </si>
  <si>
    <t>Payroll transaction entry has two purposes.</t>
  </si>
  <si>
    <t>Use the Payroll Transaction Entry window to enter, adjust or delete payroll transactions adhoc basis.</t>
  </si>
  <si>
    <t>For auto payroll transactions that are created against any process like EOS, earned leaves etc</t>
  </si>
  <si>
    <r>
      <t xml:space="preserve">These saved batches will be added later on in </t>
    </r>
    <r>
      <rPr>
        <b/>
        <sz val="11"/>
        <color theme="1"/>
        <rFont val="Calibri"/>
        <family val="2"/>
        <scheme val="minor"/>
      </rPr>
      <t>build check process</t>
    </r>
  </si>
  <si>
    <t>Creation of Batch</t>
  </si>
  <si>
    <t>Batch ID</t>
  </si>
  <si>
    <t>Comment</t>
  </si>
  <si>
    <t>Origin</t>
  </si>
  <si>
    <t>Payroll Manual Check</t>
  </si>
  <si>
    <t>Build check</t>
  </si>
  <si>
    <t>Payroll Transactio Window</t>
  </si>
  <si>
    <t>open Payroll pay period list</t>
  </si>
  <si>
    <t>Trx No</t>
  </si>
  <si>
    <t xml:space="preserve">S.No. only require in grid at runtime </t>
  </si>
  <si>
    <t>Employee Name</t>
  </si>
  <si>
    <t>Employee name auto fill</t>
  </si>
  <si>
    <t>Trx Type</t>
  </si>
  <si>
    <t>list values batch entry yes</t>
  </si>
  <si>
    <t>Code</t>
  </si>
  <si>
    <t>list selection based on Trx type</t>
  </si>
  <si>
    <t>Dept</t>
  </si>
  <si>
    <t>Auto employee related department, read only</t>
  </si>
  <si>
    <t>Default unit from employee assignment window</t>
  </si>
  <si>
    <t>Default amount from employee assignment window</t>
  </si>
  <si>
    <r>
      <t xml:space="preserve">When user click on </t>
    </r>
    <r>
      <rPr>
        <b/>
        <sz val="11"/>
        <color theme="1"/>
        <rFont val="Calibri"/>
        <family val="2"/>
        <scheme val="minor"/>
      </rPr>
      <t>code column</t>
    </r>
    <r>
      <rPr>
        <sz val="11"/>
        <color theme="1"/>
        <rFont val="Calibri"/>
        <family val="2"/>
        <scheme val="minor"/>
      </rPr>
      <t xml:space="preserve">, system will </t>
    </r>
    <r>
      <rPr>
        <b/>
        <sz val="11"/>
        <color theme="1"/>
        <rFont val="Calibri"/>
        <family val="2"/>
        <scheme val="minor"/>
      </rPr>
      <t>only show those available codes</t>
    </r>
    <r>
      <rPr>
        <sz val="11"/>
        <color theme="1"/>
        <rFont val="Calibri"/>
        <family val="2"/>
        <scheme val="minor"/>
      </rPr>
      <t xml:space="preserve"> that having </t>
    </r>
    <r>
      <rPr>
        <b/>
        <sz val="11"/>
        <color theme="1"/>
        <rFont val="Calibri"/>
        <family val="2"/>
        <scheme val="minor"/>
      </rPr>
      <t>relationship exist in code assignment window as per Trx type.</t>
    </r>
  </si>
  <si>
    <r>
      <t xml:space="preserve">Once payroll transaction entry used in build checks and build check posted </t>
    </r>
    <r>
      <rPr>
        <b/>
        <sz val="11"/>
        <color theme="1"/>
        <rFont val="Calibri"/>
        <family val="2"/>
        <scheme val="minor"/>
      </rPr>
      <t>successfully</t>
    </r>
    <r>
      <rPr>
        <sz val="11"/>
        <color theme="1"/>
        <rFont val="Calibri"/>
        <family val="2"/>
        <scheme val="minor"/>
      </rPr>
      <t xml:space="preserve">, then </t>
    </r>
    <r>
      <rPr>
        <b/>
        <sz val="11"/>
        <color theme="1"/>
        <rFont val="Calibri"/>
        <family val="2"/>
        <scheme val="minor"/>
      </rPr>
      <t>transactions related to batch will be deleted from this table.</t>
    </r>
  </si>
  <si>
    <t>Use the Payroll Mass Transaction Entry window to enter similar Payroll transactions for a large group of employees.</t>
  </si>
  <si>
    <t>Transaction type</t>
  </si>
  <si>
    <t>Code description</t>
  </si>
  <si>
    <t>show description once code selected</t>
  </si>
  <si>
    <r>
      <t xml:space="preserve">Unit field </t>
    </r>
    <r>
      <rPr>
        <b/>
        <sz val="11"/>
        <color theme="1"/>
        <rFont val="Calibri"/>
        <family val="2"/>
        <scheme val="minor"/>
      </rPr>
      <t>enable</t>
    </r>
    <r>
      <rPr>
        <sz val="11"/>
        <color theme="1"/>
        <rFont val="Calibri"/>
        <family val="2"/>
        <scheme val="minor"/>
      </rPr>
      <t xml:space="preserve"> if pay and deduction code rate basis are</t>
    </r>
    <r>
      <rPr>
        <b/>
        <sz val="11"/>
        <color theme="1"/>
        <rFont val="Calibri"/>
        <family val="2"/>
        <scheme val="minor"/>
      </rPr>
      <t xml:space="preserve"> fixed amount, hourly and daily with unit value in code setup.</t>
    </r>
    <r>
      <rPr>
        <sz val="11"/>
        <color theme="1"/>
        <rFont val="Calibri"/>
        <family val="2"/>
        <scheme val="minor"/>
      </rPr>
      <t xml:space="preserve"> In case of </t>
    </r>
    <r>
      <rPr>
        <b/>
        <sz val="11"/>
        <color theme="1"/>
        <rFont val="Calibri"/>
        <family val="2"/>
        <scheme val="minor"/>
      </rPr>
      <t>benefit</t>
    </r>
    <r>
      <rPr>
        <sz val="11"/>
        <color theme="1"/>
        <rFont val="Calibri"/>
        <family val="2"/>
        <scheme val="minor"/>
      </rPr>
      <t xml:space="preserve"> transaction type unit field remains </t>
    </r>
    <r>
      <rPr>
        <b/>
        <sz val="11"/>
        <color theme="1"/>
        <rFont val="Calibri"/>
        <family val="2"/>
        <scheme val="minor"/>
      </rPr>
      <t>disabled and blanked</t>
    </r>
    <r>
      <rPr>
        <sz val="11"/>
        <color theme="1"/>
        <rFont val="Calibri"/>
        <family val="2"/>
        <scheme val="minor"/>
      </rPr>
      <t>.</t>
    </r>
  </si>
  <si>
    <r>
      <t xml:space="preserve">Amount field </t>
    </r>
    <r>
      <rPr>
        <b/>
        <sz val="11"/>
        <color theme="1"/>
        <rFont val="Calibri"/>
        <family val="2"/>
        <scheme val="minor"/>
      </rPr>
      <t>enable</t>
    </r>
    <r>
      <rPr>
        <sz val="11"/>
        <color theme="1"/>
        <rFont val="Calibri"/>
        <family val="2"/>
        <scheme val="minor"/>
      </rPr>
      <t xml:space="preserve"> once pay and deduction code rate basis are </t>
    </r>
    <r>
      <rPr>
        <b/>
        <sz val="11"/>
        <color theme="1"/>
        <rFont val="Calibri"/>
        <family val="2"/>
        <scheme val="minor"/>
      </rPr>
      <t>Fixed Amount, hourly, and daily with amount value in code assignment window.</t>
    </r>
  </si>
  <si>
    <r>
      <t xml:space="preserve">Amount field </t>
    </r>
    <r>
      <rPr>
        <b/>
        <sz val="11"/>
        <color theme="1"/>
        <rFont val="Calibri"/>
        <family val="2"/>
        <scheme val="minor"/>
      </rPr>
      <t>enable</t>
    </r>
    <r>
      <rPr>
        <sz val="11"/>
        <color theme="1"/>
        <rFont val="Calibri"/>
        <family val="2"/>
        <scheme val="minor"/>
      </rPr>
      <t xml:space="preserve"> once benefit  code rate basis are </t>
    </r>
    <r>
      <rPr>
        <b/>
        <sz val="11"/>
        <color theme="1"/>
        <rFont val="Calibri"/>
        <family val="2"/>
        <scheme val="minor"/>
      </rPr>
      <t>Fixed Amount with amount value in code assignment window.</t>
    </r>
  </si>
  <si>
    <r>
      <t xml:space="preserve">If </t>
    </r>
    <r>
      <rPr>
        <b/>
        <sz val="11"/>
        <color theme="1"/>
        <rFont val="Calibri"/>
        <family val="2"/>
        <scheme val="minor"/>
      </rPr>
      <t>any</t>
    </r>
    <r>
      <rPr>
        <sz val="11"/>
        <color theme="1"/>
        <rFont val="Calibri"/>
        <family val="2"/>
        <scheme val="minor"/>
      </rPr>
      <t xml:space="preserve"> </t>
    </r>
    <r>
      <rPr>
        <b/>
        <sz val="11"/>
        <color theme="1"/>
        <rFont val="Calibri"/>
        <family val="2"/>
        <scheme val="minor"/>
      </rPr>
      <t>code type rate basis is fixed amount and  percent of earning,</t>
    </r>
    <r>
      <rPr>
        <sz val="11"/>
        <color theme="1"/>
        <rFont val="Calibri"/>
        <family val="2"/>
        <scheme val="minor"/>
      </rPr>
      <t xml:space="preserve"> then unit and amount field will remain </t>
    </r>
    <r>
      <rPr>
        <b/>
        <sz val="11"/>
        <color theme="1"/>
        <rFont val="Calibri"/>
        <family val="2"/>
        <scheme val="minor"/>
      </rPr>
      <t>disabled</t>
    </r>
    <r>
      <rPr>
        <sz val="11"/>
        <color theme="1"/>
        <rFont val="Calibri"/>
        <family val="2"/>
        <scheme val="minor"/>
      </rPr>
      <t>.</t>
    </r>
  </si>
  <si>
    <t>Range</t>
  </si>
  <si>
    <t>list view</t>
  </si>
  <si>
    <t>All</t>
  </si>
  <si>
    <t xml:space="preserve">From </t>
  </si>
  <si>
    <t>list</t>
  </si>
  <si>
    <t>To</t>
  </si>
  <si>
    <t>Class ID</t>
  </si>
  <si>
    <t>on basis of range user can select from and to range</t>
  </si>
  <si>
    <t>Department</t>
  </si>
  <si>
    <r>
      <t xml:space="preserve">On build batch, system will create payroll transactions </t>
    </r>
    <r>
      <rPr>
        <b/>
        <sz val="11"/>
        <color theme="1"/>
        <rFont val="Calibri"/>
        <family val="2"/>
        <scheme val="minor"/>
      </rPr>
      <t>with selected employees and transaction code type</t>
    </r>
    <r>
      <rPr>
        <sz val="11"/>
        <color theme="1"/>
        <rFont val="Calibri"/>
        <family val="2"/>
        <scheme val="minor"/>
      </rPr>
      <t xml:space="preserve"> and save it in a batch ID</t>
    </r>
  </si>
  <si>
    <r>
      <t xml:space="preserve">If rate basis is percent of earning, then system will do auto calculation as </t>
    </r>
    <r>
      <rPr>
        <b/>
        <sz val="11"/>
        <color theme="1"/>
        <rFont val="Calibri"/>
        <family val="2"/>
        <scheme val="minor"/>
      </rPr>
      <t>per employee assignment window</t>
    </r>
  </si>
  <si>
    <r>
      <t xml:space="preserve">System will create payroll transactions </t>
    </r>
    <r>
      <rPr>
        <b/>
        <sz val="11"/>
        <color theme="1"/>
        <rFont val="Calibri"/>
        <family val="2"/>
        <scheme val="minor"/>
      </rPr>
      <t>only against employee pay code assignment exist.</t>
    </r>
  </si>
  <si>
    <r>
      <t xml:space="preserve">The </t>
    </r>
    <r>
      <rPr>
        <b/>
        <sz val="11"/>
        <color theme="1"/>
        <rFont val="Calibri"/>
        <family val="2"/>
        <scheme val="minor"/>
      </rPr>
      <t>artifects</t>
    </r>
    <r>
      <rPr>
        <sz val="11"/>
        <color theme="1"/>
        <rFont val="Calibri"/>
        <family val="2"/>
        <scheme val="minor"/>
      </rPr>
      <t xml:space="preserve"> of transactions will be exactly like a</t>
    </r>
    <r>
      <rPr>
        <b/>
        <sz val="11"/>
        <color theme="1"/>
        <rFont val="Calibri"/>
        <family val="2"/>
        <scheme val="minor"/>
      </rPr>
      <t xml:space="preserve"> payroll transaction entry</t>
    </r>
  </si>
  <si>
    <t>System will save the transactions in payroll transaction entry table</t>
  </si>
  <si>
    <r>
      <t>User can open generated transactions in</t>
    </r>
    <r>
      <rPr>
        <b/>
        <sz val="11"/>
        <color theme="1"/>
        <rFont val="Calibri"/>
        <family val="2"/>
        <scheme val="minor"/>
      </rPr>
      <t xml:space="preserve"> payroll transaction entry.</t>
    </r>
  </si>
  <si>
    <r>
      <t xml:space="preserve">User can change the </t>
    </r>
    <r>
      <rPr>
        <b/>
        <sz val="11"/>
        <color theme="1"/>
        <rFont val="Calibri"/>
        <family val="2"/>
        <scheme val="minor"/>
      </rPr>
      <t>amount or unit</t>
    </r>
    <r>
      <rPr>
        <sz val="11"/>
        <color theme="1"/>
        <rFont val="Calibri"/>
        <family val="2"/>
        <scheme val="minor"/>
      </rPr>
      <t xml:space="preserve"> in payroll transaction entry form</t>
    </r>
  </si>
  <si>
    <r>
      <t xml:space="preserve">User can </t>
    </r>
    <r>
      <rPr>
        <b/>
        <sz val="11"/>
        <color theme="1"/>
        <rFont val="Calibri"/>
        <family val="2"/>
        <scheme val="minor"/>
      </rPr>
      <t>delete</t>
    </r>
    <r>
      <rPr>
        <sz val="11"/>
        <color theme="1"/>
        <rFont val="Calibri"/>
        <family val="2"/>
        <scheme val="minor"/>
      </rPr>
      <t xml:space="preserve"> the row in payroll transaction entry</t>
    </r>
  </si>
  <si>
    <t>Payroll Manuall Check Entry window will use to post the payroll transaction at any time without build payroll</t>
  </si>
  <si>
    <t>Check Type</t>
  </si>
  <si>
    <t>Manual Check</t>
  </si>
  <si>
    <t>Beginning Balances</t>
  </si>
  <si>
    <t>Manual check entry No</t>
  </si>
  <si>
    <t>Posting date</t>
  </si>
  <si>
    <t>list all values</t>
  </si>
  <si>
    <r>
      <t xml:space="preserve">In case of manual check selection distribution window </t>
    </r>
    <r>
      <rPr>
        <b/>
        <sz val="11"/>
        <color theme="1"/>
        <rFont val="Calibri"/>
        <family val="2"/>
        <scheme val="minor"/>
      </rPr>
      <t>will open, Both financial (distribution) and employees ledger entries will be created.</t>
    </r>
  </si>
  <si>
    <r>
      <t>In case of beginning balances selection distribution window</t>
    </r>
    <r>
      <rPr>
        <b/>
        <sz val="11"/>
        <color theme="1"/>
        <rFont val="Calibri"/>
        <family val="2"/>
        <scheme val="minor"/>
      </rPr>
      <t xml:space="preserve"> will not open, disabled option. No distribution entries will be created as well. Only employees ledger entries will be created.</t>
    </r>
  </si>
  <si>
    <r>
      <t xml:space="preserve">User can only </t>
    </r>
    <r>
      <rPr>
        <b/>
        <sz val="11"/>
        <color theme="1"/>
        <rFont val="Calibri"/>
        <family val="2"/>
        <scheme val="minor"/>
      </rPr>
      <t>post</t>
    </r>
    <r>
      <rPr>
        <sz val="11"/>
        <color theme="1"/>
        <rFont val="Calibri"/>
        <family val="2"/>
        <scheme val="minor"/>
      </rPr>
      <t xml:space="preserve"> manual checks once gross amount and </t>
    </r>
    <r>
      <rPr>
        <b/>
        <sz val="11"/>
        <color theme="1"/>
        <rFont val="Calibri"/>
        <family val="2"/>
        <scheme val="minor"/>
      </rPr>
      <t>net amount equal and greater then zero</t>
    </r>
  </si>
  <si>
    <r>
      <rPr>
        <b/>
        <sz val="11"/>
        <color theme="1"/>
        <rFont val="Calibri"/>
        <family val="2"/>
        <scheme val="minor"/>
      </rPr>
      <t>Gross amount</t>
    </r>
    <r>
      <rPr>
        <sz val="11"/>
        <color theme="1"/>
        <rFont val="Calibri"/>
        <family val="2"/>
        <scheme val="minor"/>
      </rPr>
      <t xml:space="preserve"> = sum of all pay code amount * unit</t>
    </r>
  </si>
  <si>
    <r>
      <rPr>
        <b/>
        <sz val="11"/>
        <color theme="1"/>
        <rFont val="Calibri"/>
        <family val="2"/>
        <scheme val="minor"/>
      </rPr>
      <t>Net amount</t>
    </r>
    <r>
      <rPr>
        <sz val="11"/>
        <color theme="1"/>
        <rFont val="Calibri"/>
        <family val="2"/>
        <scheme val="minor"/>
      </rPr>
      <t xml:space="preserve"> = sum of all pay code amount * unit - sum of all deduction amount * unit</t>
    </r>
  </si>
  <si>
    <r>
      <rPr>
        <b/>
        <sz val="11"/>
        <color theme="1"/>
        <rFont val="Calibri"/>
        <family val="2"/>
        <scheme val="minor"/>
      </rPr>
      <t>Benefits</t>
    </r>
    <r>
      <rPr>
        <sz val="11"/>
        <color theme="1"/>
        <rFont val="Calibri"/>
        <family val="2"/>
        <scheme val="minor"/>
      </rPr>
      <t xml:space="preserve"> code have no impact on gross and net amount calculation</t>
    </r>
  </si>
  <si>
    <t>Distribution entry window</t>
  </si>
  <si>
    <t>Financial and employees ledger will be created with transaction date</t>
  </si>
  <si>
    <t>After posting manual pay will be posted in pay history table</t>
  </si>
  <si>
    <t>Build pay is used to process payroll monthly automatically based on employee assignment</t>
  </si>
  <si>
    <t>Build Date</t>
  </si>
  <si>
    <t>Posting Date</t>
  </si>
  <si>
    <t>Pay Period</t>
  </si>
  <si>
    <t>Select Batches</t>
  </si>
  <si>
    <t>List of payroll transaction entry batches having records</t>
  </si>
  <si>
    <t>On build, system will do calculation of salary</t>
  </si>
  <si>
    <r>
      <t xml:space="preserve">System will check the employees in </t>
    </r>
    <r>
      <rPr>
        <b/>
        <sz val="11"/>
        <color theme="1"/>
        <rFont val="Calibri"/>
        <family val="2"/>
        <scheme val="minor"/>
      </rPr>
      <t xml:space="preserve">assignments window and </t>
    </r>
    <r>
      <rPr>
        <sz val="11"/>
        <color theme="1"/>
        <rFont val="Calibri"/>
        <family val="2"/>
        <scheme val="minor"/>
      </rPr>
      <t>check dates validity on assignments and  match to fall under payroll pay period on build payroll checks.</t>
    </r>
  </si>
  <si>
    <r>
      <t xml:space="preserve">On that basis system will process the </t>
    </r>
    <r>
      <rPr>
        <b/>
        <sz val="11"/>
        <color theme="1"/>
        <rFont val="Calibri"/>
        <family val="2"/>
        <scheme val="minor"/>
      </rPr>
      <t>transactions on pay, deduction and benefit sides.</t>
    </r>
  </si>
  <si>
    <r>
      <t xml:space="preserve">System check </t>
    </r>
    <r>
      <rPr>
        <b/>
        <sz val="11"/>
        <color theme="1"/>
        <rFont val="Calibri"/>
        <family val="2"/>
        <scheme val="minor"/>
      </rPr>
      <t>create a journal entery per setup</t>
    </r>
    <r>
      <rPr>
        <sz val="11"/>
        <color theme="1"/>
        <rFont val="Calibri"/>
        <family val="2"/>
        <scheme val="minor"/>
      </rPr>
      <t xml:space="preserve"> in payroll setup and according to that check the </t>
    </r>
    <r>
      <rPr>
        <b/>
        <sz val="11"/>
        <color theme="1"/>
        <rFont val="Calibri"/>
        <family val="2"/>
        <scheme val="minor"/>
      </rPr>
      <t xml:space="preserve">payroll posting accounts combination </t>
    </r>
    <r>
      <rPr>
        <sz val="11"/>
        <color theme="1"/>
        <rFont val="Calibri"/>
        <family val="2"/>
        <scheme val="minor"/>
      </rPr>
      <t>in payroll posting accounts setup</t>
    </r>
  </si>
  <si>
    <t>If accounts combination is missing, system give message</t>
  </si>
  <si>
    <t>"Payroll posting account combination is missing in payroll posting account setup"</t>
  </si>
  <si>
    <t>If pay code is taxable assigned then system must check salary tax type account exist in payroll posting account setup otherwise give message</t>
  </si>
  <si>
    <t>"Salary tax account combination is missing in payroll posting account setup"</t>
  </si>
  <si>
    <r>
      <t xml:space="preserve">System will check </t>
    </r>
    <r>
      <rPr>
        <b/>
        <sz val="11"/>
        <color theme="1"/>
        <rFont val="Calibri"/>
        <family val="2"/>
        <scheme val="minor"/>
      </rPr>
      <t>employee class, department and code assignment</t>
    </r>
    <r>
      <rPr>
        <sz val="11"/>
        <color theme="1"/>
        <rFont val="Calibri"/>
        <family val="2"/>
        <scheme val="minor"/>
      </rPr>
      <t xml:space="preserve"> in </t>
    </r>
    <r>
      <rPr>
        <b/>
        <sz val="11"/>
        <color theme="1"/>
        <rFont val="Calibri"/>
        <family val="2"/>
        <scheme val="minor"/>
      </rPr>
      <t>payroll posting account setup one by one against employee</t>
    </r>
    <r>
      <rPr>
        <sz val="11"/>
        <color theme="1"/>
        <rFont val="Calibri"/>
        <family val="2"/>
        <scheme val="minor"/>
      </rPr>
      <t>, if no combination exist in payroll account setup, then give messages as above.</t>
    </r>
  </si>
  <si>
    <r>
      <t xml:space="preserve">If </t>
    </r>
    <r>
      <rPr>
        <b/>
        <sz val="11"/>
        <color theme="1"/>
        <rFont val="Calibri"/>
        <family val="2"/>
        <scheme val="minor"/>
      </rPr>
      <t>ALL</t>
    </r>
    <r>
      <rPr>
        <sz val="11"/>
        <color theme="1"/>
        <rFont val="Calibri"/>
        <family val="2"/>
        <scheme val="minor"/>
      </rPr>
      <t xml:space="preserve"> is selected in any column of payroll posting account setup then that </t>
    </r>
    <r>
      <rPr>
        <b/>
        <sz val="11"/>
        <color theme="1"/>
        <rFont val="Calibri"/>
        <family val="2"/>
        <scheme val="minor"/>
      </rPr>
      <t>column should exclude</t>
    </r>
    <r>
      <rPr>
        <sz val="11"/>
        <color theme="1"/>
        <rFont val="Calibri"/>
        <family val="2"/>
        <scheme val="minor"/>
      </rPr>
      <t xml:space="preserve"> in account combination checking.</t>
    </r>
  </si>
  <si>
    <r>
      <t>Only</t>
    </r>
    <r>
      <rPr>
        <b/>
        <sz val="11"/>
        <color theme="1"/>
        <rFont val="Calibri"/>
        <family val="2"/>
        <scheme val="minor"/>
      </rPr>
      <t xml:space="preserve"> one build at a time</t>
    </r>
    <r>
      <rPr>
        <sz val="11"/>
        <color theme="1"/>
        <rFont val="Calibri"/>
        <family val="2"/>
        <scheme val="minor"/>
      </rPr>
      <t xml:space="preserve">, if rebuild then </t>
    </r>
    <r>
      <rPr>
        <b/>
        <sz val="11"/>
        <color theme="1"/>
        <rFont val="Calibri"/>
        <family val="2"/>
        <scheme val="minor"/>
      </rPr>
      <t>previous build computation will be deleted.</t>
    </r>
  </si>
  <si>
    <t>Build inquiry window will show the computation of code assignments run in build pay.</t>
  </si>
  <si>
    <t>its like a salary sheet with all code assignments column</t>
  </si>
  <si>
    <t>Sorting</t>
  </si>
  <si>
    <t>Desc</t>
  </si>
  <si>
    <t>Job level Seniority</t>
  </si>
  <si>
    <t>S.No.</t>
  </si>
  <si>
    <t>Payroll Year</t>
  </si>
  <si>
    <t>Transaction Date</t>
  </si>
  <si>
    <t xml:space="preserve">Employee ID </t>
  </si>
  <si>
    <t>Employee name</t>
  </si>
  <si>
    <t>CNIC</t>
  </si>
  <si>
    <t>Job/Designation</t>
  </si>
  <si>
    <t>Job/Designation Level</t>
  </si>
  <si>
    <t>Joining Date</t>
  </si>
  <si>
    <t>Servicce Length</t>
  </si>
  <si>
    <t>All pay codes</t>
  </si>
  <si>
    <t>Gross Salary</t>
  </si>
  <si>
    <t>All deductions</t>
  </si>
  <si>
    <t>Net Salary</t>
  </si>
  <si>
    <t>List of all Benefits</t>
  </si>
  <si>
    <t>Sum</t>
  </si>
  <si>
    <t xml:space="preserve">User can export data into excel with code wise </t>
  </si>
  <si>
    <t>On each record user can go into detial calulation of pay codes, deduction codes and benefit codes</t>
  </si>
  <si>
    <t xml:space="preserve">OR </t>
  </si>
  <si>
    <t>on screen data publish codes wise and user can review on screen or can amend it.</t>
  </si>
  <si>
    <t xml:space="preserve">There will be a distribution tab, user can see the debit and credit entries there, distribution will be based on payroll setup </t>
  </si>
  <si>
    <t>After that POST the transactions</t>
  </si>
  <si>
    <t>After post, data will be removed from build pay and calculate pay</t>
  </si>
  <si>
    <t>Once posted from calculate pay, all calculated transactions moved to pay histroy detail table.</t>
  </si>
  <si>
    <t>employee Name</t>
  </si>
  <si>
    <t>Payroll period</t>
  </si>
  <si>
    <t>Trx Mode</t>
  </si>
  <si>
    <t>Build</t>
  </si>
  <si>
    <t>Manual Pay</t>
  </si>
  <si>
    <t>Beginning Balance</t>
  </si>
  <si>
    <t>NOTE</t>
  </si>
  <si>
    <r>
      <rPr>
        <b/>
        <sz val="11"/>
        <color theme="1"/>
        <rFont val="Calibri"/>
        <family val="2"/>
        <scheme val="minor"/>
      </rPr>
      <t>BUT</t>
    </r>
    <r>
      <rPr>
        <sz val="11"/>
        <color theme="1"/>
        <rFont val="Calibri"/>
        <family val="2"/>
        <scheme val="minor"/>
      </rPr>
      <t xml:space="preserve">, Employee related </t>
    </r>
    <r>
      <rPr>
        <b/>
        <sz val="11"/>
        <color theme="1"/>
        <rFont val="Calibri"/>
        <family val="2"/>
        <scheme val="minor"/>
      </rPr>
      <t>pay history detail</t>
    </r>
    <r>
      <rPr>
        <sz val="11"/>
        <color theme="1"/>
        <rFont val="Calibri"/>
        <family val="2"/>
        <scheme val="minor"/>
      </rPr>
      <t xml:space="preserve"> should show from employees card so that employee can view his/her salary.</t>
    </r>
  </si>
  <si>
    <t>System just fetch the transaction from pay history table and show on employee card.</t>
  </si>
  <si>
    <t>Once posted from calculate pay, all calculated transactions summary moved to pay histroy summary table.</t>
  </si>
  <si>
    <t>Deductions</t>
  </si>
  <si>
    <t>Benefits</t>
  </si>
  <si>
    <r>
      <rPr>
        <b/>
        <sz val="11"/>
        <color theme="1"/>
        <rFont val="Calibri"/>
        <family val="2"/>
        <scheme val="minor"/>
      </rPr>
      <t>BUT</t>
    </r>
    <r>
      <rPr>
        <sz val="11"/>
        <color theme="1"/>
        <rFont val="Calibri"/>
        <family val="2"/>
        <scheme val="minor"/>
      </rPr>
      <t xml:space="preserve">, Employee related </t>
    </r>
    <r>
      <rPr>
        <b/>
        <sz val="11"/>
        <color theme="1"/>
        <rFont val="Calibri"/>
        <family val="2"/>
        <scheme val="minor"/>
      </rPr>
      <t>pay history summary</t>
    </r>
    <r>
      <rPr>
        <sz val="11"/>
        <color theme="1"/>
        <rFont val="Calibri"/>
        <family val="2"/>
        <scheme val="minor"/>
      </rPr>
      <t xml:space="preserve"> should show from employees card so that employee can view his/her salary.</t>
    </r>
  </si>
  <si>
    <t>Employee can take the print of pay slip from his/her employee card</t>
  </si>
  <si>
    <t>Format will be shared lately</t>
  </si>
  <si>
    <r>
      <t xml:space="preserve">Employee can take the print of tax certificate from his/her employee card </t>
    </r>
    <r>
      <rPr>
        <b/>
        <sz val="11"/>
        <color theme="1"/>
        <rFont val="Calibri"/>
        <family val="2"/>
        <scheme val="minor"/>
      </rPr>
      <t>HR year wise</t>
    </r>
  </si>
  <si>
    <t>HR Year</t>
  </si>
  <si>
    <t>link hr year with payroll year by include hr year column in payroll year.</t>
  </si>
  <si>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yes</t>
    </r>
    <r>
      <rPr>
        <sz val="11"/>
        <color theme="1"/>
        <rFont val="Calibri"/>
        <family val="2"/>
        <scheme val="minor"/>
      </rPr>
      <t xml:space="preserve"> (yes means variable salary) in pay code setup then there will be a process on batch entry form; called </t>
    </r>
    <r>
      <rPr>
        <b/>
        <sz val="11"/>
        <color theme="1"/>
        <rFont val="Calibri"/>
        <family val="2"/>
        <scheme val="minor"/>
      </rPr>
      <t>Generate variable entries.</t>
    </r>
  </si>
  <si>
    <r>
      <t xml:space="preserve">System will check if </t>
    </r>
    <r>
      <rPr>
        <b/>
        <sz val="11"/>
        <color theme="1"/>
        <rFont val="Calibri"/>
        <family val="2"/>
        <scheme val="minor"/>
      </rPr>
      <t>batch entry</t>
    </r>
    <r>
      <rPr>
        <sz val="11"/>
        <color theme="1"/>
        <rFont val="Calibri"/>
        <family val="2"/>
        <scheme val="minor"/>
      </rPr>
      <t xml:space="preserve"> is </t>
    </r>
    <r>
      <rPr>
        <b/>
        <sz val="11"/>
        <color theme="1"/>
        <rFont val="Calibri"/>
        <family val="2"/>
        <scheme val="minor"/>
      </rPr>
      <t>NO</t>
    </r>
    <r>
      <rPr>
        <sz val="11"/>
        <color theme="1"/>
        <rFont val="Calibri"/>
        <family val="2"/>
        <scheme val="minor"/>
      </rPr>
      <t xml:space="preserve"> in pay code setup then system will take the </t>
    </r>
    <r>
      <rPr>
        <b/>
        <sz val="11"/>
        <color theme="1"/>
        <rFont val="Calibri"/>
        <family val="2"/>
        <scheme val="minor"/>
      </rPr>
      <t>amount/rate</t>
    </r>
    <r>
      <rPr>
        <sz val="11"/>
        <color theme="1"/>
        <rFont val="Calibri"/>
        <family val="2"/>
        <scheme val="minor"/>
      </rPr>
      <t xml:space="preserve"> and </t>
    </r>
    <r>
      <rPr>
        <b/>
        <sz val="11"/>
        <color theme="1"/>
        <rFont val="Calibri"/>
        <family val="2"/>
        <scheme val="minor"/>
      </rPr>
      <t>unit</t>
    </r>
    <r>
      <rPr>
        <sz val="11"/>
        <color theme="1"/>
        <rFont val="Calibri"/>
        <family val="2"/>
        <scheme val="minor"/>
      </rPr>
      <t xml:space="preserve"> from </t>
    </r>
    <r>
      <rPr>
        <b/>
        <sz val="11"/>
        <color theme="1"/>
        <rFont val="Calibri"/>
        <family val="2"/>
        <scheme val="minor"/>
      </rPr>
      <t>employee pay code assignment.</t>
    </r>
  </si>
  <si>
    <t>Reporting Officer Approval</t>
  </si>
  <si>
    <t>Dir HR Approval</t>
  </si>
  <si>
    <t>Compitent Authority Apporval</t>
  </si>
  <si>
    <t>Gratuity entitlement period in months</t>
  </si>
  <si>
    <t>date field</t>
  </si>
  <si>
    <t>Gratuity eligibility date</t>
  </si>
  <si>
    <t>Hire Date</t>
  </si>
  <si>
    <t>Primary position date</t>
  </si>
  <si>
    <t>Gratuity Start Date of employee</t>
  </si>
  <si>
    <t>check</t>
  </si>
  <si>
    <t>Gratuity Factor</t>
  </si>
  <si>
    <t>from this date onward gratuity will calculate, wait 3 years</t>
  </si>
  <si>
    <t>Gratuity Policy Start Date</t>
  </si>
  <si>
    <t>position start date + gratuity entitlement period in month</t>
  </si>
  <si>
    <t>36 months</t>
  </si>
  <si>
    <t>compare with date at time of gratuity process</t>
  </si>
  <si>
    <t>false, means no gratuity liability book</t>
  </si>
  <si>
    <t>7/1/2025 &gt;= 7/1/2026</t>
  </si>
  <si>
    <t>7/1/2024 &gt;= 7/1/2026</t>
  </si>
  <si>
    <t>7/1/2026 &gt;= 7/1/2026</t>
  </si>
  <si>
    <t>true, means  gratuity liability book</t>
  </si>
  <si>
    <t>7/1/2027 &gt;= 7/1/2026</t>
  </si>
  <si>
    <t>promte to next position</t>
  </si>
  <si>
    <t>7/1/2028 &gt;= 5/3/2031</t>
  </si>
  <si>
    <t>7/1/2029 &gt;= 5/3/2031</t>
  </si>
  <si>
    <t>7/1/2030 &gt;= 5/3/2031</t>
  </si>
  <si>
    <t>7/1/2031 &gt;= 5/3/2031</t>
  </si>
  <si>
    <t>use benefit code for gratuity</t>
  </si>
  <si>
    <t>primary and active position start date</t>
  </si>
  <si>
    <r>
      <t>Gratuity process will run</t>
    </r>
    <r>
      <rPr>
        <sz val="11"/>
        <color rgb="FFFF0000"/>
        <rFont val="Calibri"/>
        <family val="2"/>
        <scheme val="minor"/>
      </rPr>
      <t xml:space="preserve"> </t>
    </r>
    <r>
      <rPr>
        <b/>
        <sz val="11"/>
        <color rgb="FFFF0000"/>
        <rFont val="Calibri"/>
        <family val="2"/>
        <scheme val="minor"/>
      </rPr>
      <t>ONCE</t>
    </r>
    <r>
      <rPr>
        <sz val="11"/>
        <color rgb="FFFF0000"/>
        <rFont val="Calibri"/>
        <family val="2"/>
        <scheme val="minor"/>
      </rPr>
      <t xml:space="preserve"> </t>
    </r>
    <r>
      <rPr>
        <b/>
        <sz val="11"/>
        <color rgb="FFFF0000"/>
        <rFont val="Calibri"/>
        <family val="2"/>
        <scheme val="minor"/>
      </rPr>
      <t>annually</t>
    </r>
    <r>
      <rPr>
        <sz val="11"/>
        <color theme="1"/>
        <rFont val="Calibri"/>
        <family val="2"/>
        <scheme val="minor"/>
      </rPr>
      <t xml:space="preserve"> to book gratuity liabilities</t>
    </r>
  </si>
  <si>
    <t>add 36 months in primary active position start date</t>
  </si>
  <si>
    <t>Gratuity</t>
  </si>
  <si>
    <r>
      <t xml:space="preserve">System can allow only one benefit code with gratuity </t>
    </r>
    <r>
      <rPr>
        <b/>
        <sz val="11"/>
        <color theme="1"/>
        <rFont val="Calibri"/>
        <family val="2"/>
        <scheme val="minor"/>
      </rPr>
      <t>yes</t>
    </r>
    <r>
      <rPr>
        <sz val="11"/>
        <color theme="1"/>
        <rFont val="Calibri"/>
        <family val="2"/>
        <scheme val="minor"/>
      </rPr>
      <t>.</t>
    </r>
  </si>
  <si>
    <t>Pay code, deduction code and benefit code should have separate ledger entries table after posting.</t>
  </si>
  <si>
    <t>so that individually details can be tracked easily</t>
  </si>
  <si>
    <t>pay code ledger entries</t>
  </si>
  <si>
    <t>deduction code ledger entries</t>
  </si>
  <si>
    <t>benefit ledger entries</t>
  </si>
  <si>
    <t>code id</t>
  </si>
  <si>
    <t>code description</t>
  </si>
  <si>
    <t>posting date</t>
  </si>
  <si>
    <t xml:space="preserve">employee id </t>
  </si>
  <si>
    <t>employeee name</t>
  </si>
  <si>
    <t>designation</t>
  </si>
  <si>
    <t>position</t>
  </si>
  <si>
    <t>job level</t>
  </si>
  <si>
    <t>amount</t>
  </si>
  <si>
    <t>Payroll Transaction Inquiry</t>
  </si>
  <si>
    <t>Audit Trail Code</t>
  </si>
  <si>
    <t>payroll period</t>
  </si>
  <si>
    <t>Audit Trail Code link to distribution where double entry will show</t>
  </si>
  <si>
    <t>in case of benefit amount represent the benefit liability</t>
  </si>
  <si>
    <t>Pay deduction benefit ledgers</t>
  </si>
  <si>
    <t>Gratuity process run once every year.</t>
  </si>
  <si>
    <t>if gratuity already run, then system give message</t>
  </si>
  <si>
    <t>"Gratuity computations are already run for the selected payroll year"</t>
  </si>
  <si>
    <t>Gratuity process ID</t>
  </si>
  <si>
    <t>Payroll year ID</t>
  </si>
  <si>
    <t>Run Gratuity</t>
  </si>
  <si>
    <t>Loan</t>
  </si>
  <si>
    <t>disable field auto system generated ID/depends on no series setup</t>
  </si>
  <si>
    <r>
      <t xml:space="preserve">list show all payroll year that are </t>
    </r>
    <r>
      <rPr>
        <b/>
        <sz val="11"/>
        <color theme="1"/>
        <rFont val="Calibri"/>
        <family val="2"/>
        <scheme val="minor"/>
      </rPr>
      <t>open</t>
    </r>
  </si>
  <si>
    <t>on run gratuity process, system check the control in gratuity setup for calculating gratuity</t>
  </si>
  <si>
    <t>There will be one gratuity benefit attached with employee</t>
  </si>
  <si>
    <t>gratuity benefit based on group of earning code setup in benefit</t>
  </si>
  <si>
    <t>the employees attached gratuity benefit, system will calculate gratuity</t>
  </si>
  <si>
    <t xml:space="preserve"> Last Gross Salary (All paycodes, e.g. Lumsum salary, HQ allowance, IT Allowance)* gratuity factor</t>
  </si>
  <si>
    <t>DR gratuity expense</t>
  </si>
  <si>
    <t>CR gratuity liability</t>
  </si>
  <si>
    <t>double entry, account will be picked from payroll posting account</t>
  </si>
  <si>
    <t>Gratuity setup</t>
  </si>
  <si>
    <t>Gratuity process</t>
  </si>
  <si>
    <t>system should check the open payroll year before posting</t>
  </si>
  <si>
    <t>Gratuity payment ID</t>
  </si>
  <si>
    <t>Bank Account</t>
  </si>
  <si>
    <t>list of bank IDs from D365 FO through API</t>
  </si>
  <si>
    <t>DR benefit liability</t>
  </si>
  <si>
    <t>CR Bank</t>
  </si>
  <si>
    <t>Double entry will be</t>
  </si>
  <si>
    <t>Gratuity will be paid off to employee once employee move to next position/after progression process</t>
  </si>
  <si>
    <t>Loan types</t>
  </si>
  <si>
    <t>Benefit loan</t>
  </si>
  <si>
    <t>Salary loan</t>
  </si>
  <si>
    <t>Cash loan</t>
  </si>
  <si>
    <t>loan amount taxable or not</t>
  </si>
  <si>
    <r>
      <t xml:space="preserve">System can allow only one pay code with </t>
    </r>
    <r>
      <rPr>
        <b/>
        <sz val="11"/>
        <color theme="1"/>
        <rFont val="Calibri"/>
        <family val="2"/>
        <scheme val="minor"/>
      </rPr>
      <t>loan</t>
    </r>
    <r>
      <rPr>
        <sz val="11"/>
        <color theme="1"/>
        <rFont val="Calibri"/>
        <family val="2"/>
        <scheme val="minor"/>
      </rPr>
      <t xml:space="preserve"> </t>
    </r>
    <r>
      <rPr>
        <b/>
        <sz val="11"/>
        <color theme="1"/>
        <rFont val="Calibri"/>
        <family val="2"/>
        <scheme val="minor"/>
      </rPr>
      <t>yes</t>
    </r>
    <r>
      <rPr>
        <sz val="11"/>
        <color theme="1"/>
        <rFont val="Calibri"/>
        <family val="2"/>
        <scheme val="minor"/>
      </rPr>
      <t>.</t>
    </r>
  </si>
  <si>
    <r>
      <t xml:space="preserve">System can allow only one deduction code with </t>
    </r>
    <r>
      <rPr>
        <b/>
        <sz val="11"/>
        <color theme="1"/>
        <rFont val="Calibri"/>
        <family val="2"/>
        <scheme val="minor"/>
      </rPr>
      <t>loan</t>
    </r>
    <r>
      <rPr>
        <sz val="11"/>
        <color theme="1"/>
        <rFont val="Calibri"/>
        <family val="2"/>
        <scheme val="minor"/>
      </rPr>
      <t xml:space="preserve"> </t>
    </r>
    <r>
      <rPr>
        <b/>
        <sz val="11"/>
        <color theme="1"/>
        <rFont val="Calibri"/>
        <family val="2"/>
        <scheme val="minor"/>
      </rPr>
      <t>yes</t>
    </r>
    <r>
      <rPr>
        <sz val="11"/>
        <color theme="1"/>
        <rFont val="Calibri"/>
        <family val="2"/>
        <scheme val="minor"/>
      </rPr>
      <t>.</t>
    </r>
  </si>
  <si>
    <t>Class Id</t>
  </si>
  <si>
    <t>Class Description</t>
  </si>
  <si>
    <t>July</t>
  </si>
  <si>
    <t>Weekly</t>
  </si>
  <si>
    <t>Monthly</t>
  </si>
  <si>
    <t>Annually</t>
  </si>
  <si>
    <t>Bimonthly</t>
  </si>
  <si>
    <t>on the 15th and last day of a month—resulting in 24 total paychecks per year</t>
  </si>
  <si>
    <r>
      <t xml:space="preserve">System can allow only one deduction code with </t>
    </r>
    <r>
      <rPr>
        <b/>
        <sz val="11"/>
        <color theme="1"/>
        <rFont val="Calibri"/>
        <family val="2"/>
        <scheme val="minor"/>
      </rPr>
      <t>salary tax</t>
    </r>
    <r>
      <rPr>
        <sz val="11"/>
        <color theme="1"/>
        <rFont val="Calibri"/>
        <family val="2"/>
        <scheme val="minor"/>
      </rPr>
      <t xml:space="preserve"> </t>
    </r>
    <r>
      <rPr>
        <b/>
        <sz val="11"/>
        <color theme="1"/>
        <rFont val="Calibri"/>
        <family val="2"/>
        <scheme val="minor"/>
      </rPr>
      <t>yes</t>
    </r>
    <r>
      <rPr>
        <sz val="11"/>
        <color theme="1"/>
        <rFont val="Calibri"/>
        <family val="2"/>
        <scheme val="minor"/>
      </rPr>
      <t>.</t>
    </r>
  </si>
  <si>
    <t>Lump sum</t>
  </si>
  <si>
    <t>Min</t>
  </si>
  <si>
    <t>Increment %</t>
  </si>
  <si>
    <t>Max</t>
  </si>
  <si>
    <t>Treetment</t>
  </si>
  <si>
    <t>Benefit ledger entries</t>
  </si>
  <si>
    <t>at time of loan issue</t>
  </si>
  <si>
    <t>at time of loan settlement</t>
  </si>
  <si>
    <r>
      <t>there will be</t>
    </r>
    <r>
      <rPr>
        <b/>
        <sz val="11"/>
        <color theme="1"/>
        <rFont val="Calibri"/>
        <family val="2"/>
        <scheme val="minor"/>
      </rPr>
      <t xml:space="preserve"> NO impact in benefit ledger entries</t>
    </r>
  </si>
  <si>
    <t>Loan ledger entries</t>
  </si>
  <si>
    <t>Distribution-double entry</t>
  </si>
  <si>
    <r>
      <rPr>
        <b/>
        <sz val="11"/>
        <color theme="1"/>
        <rFont val="Calibri"/>
        <family val="2"/>
        <scheme val="minor"/>
      </rPr>
      <t>loan issue</t>
    </r>
    <r>
      <rPr>
        <sz val="11"/>
        <color theme="1"/>
        <rFont val="Calibri"/>
        <family val="2"/>
        <scheme val="minor"/>
      </rPr>
      <t xml:space="preserve"> reflection will be coming in</t>
    </r>
    <r>
      <rPr>
        <b/>
        <sz val="11"/>
        <color theme="1"/>
        <rFont val="Calibri"/>
        <family val="2"/>
        <scheme val="minor"/>
      </rPr>
      <t xml:space="preserve"> loan ledger entries with positive amount</t>
    </r>
    <r>
      <rPr>
        <sz val="11"/>
        <color theme="1"/>
        <rFont val="Calibri"/>
        <family val="2"/>
        <scheme val="minor"/>
      </rPr>
      <t xml:space="preserve"> with reference of </t>
    </r>
    <r>
      <rPr>
        <b/>
        <sz val="11"/>
        <color theme="1"/>
        <rFont val="Calibri"/>
        <family val="2"/>
        <scheme val="minor"/>
      </rPr>
      <t>loan pay code</t>
    </r>
  </si>
  <si>
    <r>
      <rPr>
        <b/>
        <sz val="11"/>
        <color theme="1"/>
        <rFont val="Calibri"/>
        <family val="2"/>
        <scheme val="minor"/>
      </rPr>
      <t>loan settlement</t>
    </r>
    <r>
      <rPr>
        <sz val="11"/>
        <color theme="1"/>
        <rFont val="Calibri"/>
        <family val="2"/>
        <scheme val="minor"/>
      </rPr>
      <t xml:space="preserve"> reflection will be coming in</t>
    </r>
    <r>
      <rPr>
        <b/>
        <sz val="11"/>
        <color theme="1"/>
        <rFont val="Calibri"/>
        <family val="2"/>
        <scheme val="minor"/>
      </rPr>
      <t xml:space="preserve"> loan ledger entries with negative amount</t>
    </r>
    <r>
      <rPr>
        <sz val="11"/>
        <color theme="1"/>
        <rFont val="Calibri"/>
        <family val="2"/>
        <scheme val="minor"/>
      </rPr>
      <t xml:space="preserve"> with reference of </t>
    </r>
    <r>
      <rPr>
        <b/>
        <sz val="11"/>
        <color theme="1"/>
        <rFont val="Calibri"/>
        <family val="2"/>
        <scheme val="minor"/>
      </rPr>
      <t>loan deduction code</t>
    </r>
  </si>
  <si>
    <r>
      <rPr>
        <b/>
        <sz val="11"/>
        <color theme="1"/>
        <rFont val="Calibri"/>
        <family val="2"/>
        <scheme val="minor"/>
      </rPr>
      <t>loan deduction code</t>
    </r>
    <r>
      <rPr>
        <sz val="11"/>
        <color theme="1"/>
        <rFont val="Calibri"/>
        <family val="2"/>
        <scheme val="minor"/>
      </rPr>
      <t xml:space="preserve"> will show in salary sheet</t>
    </r>
  </si>
  <si>
    <r>
      <rPr>
        <b/>
        <sz val="11"/>
        <color theme="1"/>
        <rFont val="Calibri"/>
        <family val="2"/>
        <scheme val="minor"/>
      </rPr>
      <t>loan pay code</t>
    </r>
    <r>
      <rPr>
        <sz val="11"/>
        <color theme="1"/>
        <rFont val="Calibri"/>
        <family val="2"/>
        <scheme val="minor"/>
      </rPr>
      <t xml:space="preserve"> will </t>
    </r>
    <r>
      <rPr>
        <b/>
        <sz val="11"/>
        <color theme="1"/>
        <rFont val="Calibri"/>
        <family val="2"/>
        <scheme val="minor"/>
      </rPr>
      <t>NOT</t>
    </r>
    <r>
      <rPr>
        <sz val="11"/>
        <color theme="1"/>
        <rFont val="Calibri"/>
        <family val="2"/>
        <scheme val="minor"/>
      </rPr>
      <t xml:space="preserve"> show in salary sheet</t>
    </r>
  </si>
  <si>
    <r>
      <rPr>
        <b/>
        <sz val="11"/>
        <color theme="1"/>
        <rFont val="Calibri"/>
        <family val="2"/>
        <scheme val="minor"/>
      </rPr>
      <t>loan settlement</t>
    </r>
    <r>
      <rPr>
        <sz val="11"/>
        <color theme="1"/>
        <rFont val="Calibri"/>
        <family val="2"/>
        <scheme val="minor"/>
      </rPr>
      <t xml:space="preserve"> reflection will be coming in</t>
    </r>
    <r>
      <rPr>
        <b/>
        <sz val="11"/>
        <color theme="1"/>
        <rFont val="Calibri"/>
        <family val="2"/>
        <scheme val="minor"/>
      </rPr>
      <t xml:space="preserve"> benefit ledger entries with negative amount</t>
    </r>
    <r>
      <rPr>
        <sz val="11"/>
        <color theme="1"/>
        <rFont val="Calibri"/>
        <family val="2"/>
        <scheme val="minor"/>
      </rPr>
      <t xml:space="preserve"> with reference of</t>
    </r>
    <r>
      <rPr>
        <b/>
        <sz val="11"/>
        <color theme="1"/>
        <rFont val="Calibri"/>
        <family val="2"/>
        <scheme val="minor"/>
      </rPr>
      <t xml:space="preserve"> benefit code</t>
    </r>
  </si>
  <si>
    <r>
      <rPr>
        <b/>
        <sz val="11"/>
        <color theme="1"/>
        <rFont val="Calibri"/>
        <family val="2"/>
        <scheme val="minor"/>
      </rPr>
      <t>DR</t>
    </r>
    <r>
      <rPr>
        <sz val="11"/>
        <color theme="1"/>
        <rFont val="Calibri"/>
        <family val="2"/>
        <scheme val="minor"/>
      </rPr>
      <t xml:space="preserve"> loan advances</t>
    </r>
  </si>
  <si>
    <r>
      <rPr>
        <b/>
        <sz val="11"/>
        <color theme="1"/>
        <rFont val="Calibri"/>
        <family val="2"/>
        <scheme val="minor"/>
      </rPr>
      <t>DR</t>
    </r>
    <r>
      <rPr>
        <sz val="11"/>
        <color theme="1"/>
        <rFont val="Calibri"/>
        <family val="2"/>
        <scheme val="minor"/>
      </rPr>
      <t xml:space="preserve"> Benefit payable</t>
    </r>
  </si>
  <si>
    <r>
      <rPr>
        <b/>
        <sz val="11"/>
        <color theme="1"/>
        <rFont val="Calibri"/>
        <family val="2"/>
        <scheme val="minor"/>
      </rPr>
      <t>CR</t>
    </r>
    <r>
      <rPr>
        <sz val="11"/>
        <color theme="1"/>
        <rFont val="Calibri"/>
        <family val="2"/>
        <scheme val="minor"/>
      </rPr>
      <t xml:space="preserve"> Bank</t>
    </r>
  </si>
  <si>
    <r>
      <rPr>
        <b/>
        <sz val="11"/>
        <color theme="1"/>
        <rFont val="Calibri"/>
        <family val="2"/>
        <scheme val="minor"/>
      </rPr>
      <t>CR</t>
    </r>
    <r>
      <rPr>
        <sz val="11"/>
        <color theme="1"/>
        <rFont val="Calibri"/>
        <family val="2"/>
        <scheme val="minor"/>
      </rPr>
      <t xml:space="preserve"> loan advances</t>
    </r>
  </si>
  <si>
    <r>
      <rPr>
        <b/>
        <sz val="11"/>
        <color theme="1"/>
        <rFont val="Calibri"/>
        <family val="2"/>
        <scheme val="minor"/>
      </rPr>
      <t>DR</t>
    </r>
    <r>
      <rPr>
        <sz val="11"/>
        <color theme="1"/>
        <rFont val="Calibri"/>
        <family val="2"/>
        <scheme val="minor"/>
      </rPr>
      <t xml:space="preserve"> salary payable</t>
    </r>
  </si>
  <si>
    <r>
      <rPr>
        <b/>
        <sz val="11"/>
        <color theme="1"/>
        <rFont val="Calibri"/>
        <family val="2"/>
        <scheme val="minor"/>
      </rPr>
      <t>DR</t>
    </r>
    <r>
      <rPr>
        <sz val="11"/>
        <color theme="1"/>
        <rFont val="Calibri"/>
        <family val="2"/>
        <scheme val="minor"/>
      </rPr>
      <t xml:space="preserve"> Bank</t>
    </r>
  </si>
  <si>
    <r>
      <rPr>
        <b/>
        <sz val="11"/>
        <color theme="1"/>
        <rFont val="Calibri"/>
        <family val="2"/>
        <scheme val="minor"/>
      </rPr>
      <t>loan issue</t>
    </r>
    <r>
      <rPr>
        <sz val="11"/>
        <color theme="1"/>
        <rFont val="Calibri"/>
        <family val="2"/>
        <scheme val="minor"/>
      </rPr>
      <t xml:space="preserve"> reflection will be coming in</t>
    </r>
    <r>
      <rPr>
        <b/>
        <sz val="11"/>
        <color theme="1"/>
        <rFont val="Calibri"/>
        <family val="2"/>
        <scheme val="minor"/>
      </rPr>
      <t xml:space="preserve"> loan ledger entries with positive amount </t>
    </r>
    <r>
      <rPr>
        <sz val="11"/>
        <color theme="1"/>
        <rFont val="Calibri"/>
        <family val="2"/>
        <scheme val="minor"/>
      </rPr>
      <t>with reference of</t>
    </r>
    <r>
      <rPr>
        <b/>
        <sz val="11"/>
        <color theme="1"/>
        <rFont val="Calibri"/>
        <family val="2"/>
        <scheme val="minor"/>
      </rPr>
      <t xml:space="preserve"> benefit code</t>
    </r>
  </si>
  <si>
    <r>
      <rPr>
        <b/>
        <sz val="11"/>
        <color theme="1"/>
        <rFont val="Calibri"/>
        <family val="2"/>
        <scheme val="minor"/>
      </rPr>
      <t>loan settlement</t>
    </r>
    <r>
      <rPr>
        <sz val="11"/>
        <color theme="1"/>
        <rFont val="Calibri"/>
        <family val="2"/>
        <scheme val="minor"/>
      </rPr>
      <t xml:space="preserve"> reflection will be coming in</t>
    </r>
    <r>
      <rPr>
        <b/>
        <sz val="11"/>
        <color theme="1"/>
        <rFont val="Calibri"/>
        <family val="2"/>
        <scheme val="minor"/>
      </rPr>
      <t xml:space="preserve"> loan ledger entries with negative amount</t>
    </r>
    <r>
      <rPr>
        <sz val="11"/>
        <color theme="1"/>
        <rFont val="Calibri"/>
        <family val="2"/>
        <scheme val="minor"/>
      </rPr>
      <t xml:space="preserve"> with reference of </t>
    </r>
    <r>
      <rPr>
        <b/>
        <sz val="11"/>
        <color theme="1"/>
        <rFont val="Calibri"/>
        <family val="2"/>
        <scheme val="minor"/>
      </rPr>
      <t>benefit code</t>
    </r>
  </si>
  <si>
    <r>
      <rPr>
        <b/>
        <sz val="11"/>
        <color theme="1"/>
        <rFont val="Calibri"/>
        <family val="2"/>
        <scheme val="minor"/>
      </rPr>
      <t>loan settlement</t>
    </r>
    <r>
      <rPr>
        <sz val="11"/>
        <color theme="1"/>
        <rFont val="Calibri"/>
        <family val="2"/>
        <scheme val="minor"/>
      </rPr>
      <t xml:space="preserve"> reflection will be coming in</t>
    </r>
    <r>
      <rPr>
        <b/>
        <sz val="11"/>
        <color theme="1"/>
        <rFont val="Calibri"/>
        <family val="2"/>
        <scheme val="minor"/>
      </rPr>
      <t xml:space="preserve"> loan ledger entries with negative amount</t>
    </r>
    <r>
      <rPr>
        <sz val="11"/>
        <color theme="1"/>
        <rFont val="Calibri"/>
        <family val="2"/>
        <scheme val="minor"/>
      </rPr>
      <t xml:space="preserve"> with reference of</t>
    </r>
    <r>
      <rPr>
        <b/>
        <sz val="11"/>
        <color theme="1"/>
        <rFont val="Calibri"/>
        <family val="2"/>
        <scheme val="minor"/>
      </rPr>
      <t xml:space="preserve"> bank ID</t>
    </r>
  </si>
  <si>
    <r>
      <rPr>
        <b/>
        <sz val="11"/>
        <color theme="1"/>
        <rFont val="Calibri"/>
        <family val="2"/>
        <scheme val="minor"/>
      </rPr>
      <t>loan issue</t>
    </r>
    <r>
      <rPr>
        <sz val="11"/>
        <color theme="1"/>
        <rFont val="Calibri"/>
        <family val="2"/>
        <scheme val="minor"/>
      </rPr>
      <t xml:space="preserve"> reflection will be coming in</t>
    </r>
    <r>
      <rPr>
        <b/>
        <sz val="11"/>
        <color theme="1"/>
        <rFont val="Calibri"/>
        <family val="2"/>
        <scheme val="minor"/>
      </rPr>
      <t xml:space="preserve"> loan ledger entries with positive amount</t>
    </r>
    <r>
      <rPr>
        <sz val="11"/>
        <color theme="1"/>
        <rFont val="Calibri"/>
        <family val="2"/>
        <scheme val="minor"/>
      </rPr>
      <t xml:space="preserve"> with reference of </t>
    </r>
    <r>
      <rPr>
        <b/>
        <sz val="11"/>
        <color theme="1"/>
        <rFont val="Calibri"/>
        <family val="2"/>
        <scheme val="minor"/>
      </rPr>
      <t>bank ID</t>
    </r>
  </si>
  <si>
    <t>User will select the bank.</t>
  </si>
  <si>
    <r>
      <t xml:space="preserve">On process gratuity payment, general ledger will be created in </t>
    </r>
    <r>
      <rPr>
        <b/>
        <sz val="11"/>
        <color theme="1"/>
        <rFont val="Calibri"/>
        <family val="2"/>
        <scheme val="minor"/>
      </rPr>
      <t>D365 FO</t>
    </r>
    <r>
      <rPr>
        <sz val="11"/>
        <color theme="1"/>
        <rFont val="Calibri"/>
        <family val="2"/>
        <scheme val="minor"/>
      </rPr>
      <t xml:space="preserve">, and also empl benefit ledger entries are also created in </t>
    </r>
    <r>
      <rPr>
        <b/>
        <sz val="11"/>
        <color theme="1"/>
        <rFont val="Calibri"/>
        <family val="2"/>
        <scheme val="minor"/>
      </rPr>
      <t>employee benefit ledger entries in payroll portal.</t>
    </r>
  </si>
  <si>
    <r>
      <t>List of employees coming after employees progression process completed. Only employees coming having amount gratuity balance</t>
    </r>
    <r>
      <rPr>
        <b/>
        <sz val="11"/>
        <color theme="1"/>
        <rFont val="Calibri"/>
        <family val="2"/>
        <scheme val="minor"/>
      </rPr>
      <t xml:space="preserve"> &gt; 0 </t>
    </r>
    <r>
      <rPr>
        <sz val="11"/>
        <color theme="1"/>
        <rFont val="Calibri"/>
        <family val="2"/>
        <scheme val="minor"/>
      </rPr>
      <t>OR</t>
    </r>
  </si>
  <si>
    <t>User can also select employee in grid, if select then correspoding gratuity amount balance also show.</t>
  </si>
  <si>
    <r>
      <rPr>
        <b/>
        <sz val="11"/>
        <color theme="1"/>
        <rFont val="Calibri"/>
        <family val="2"/>
        <scheme val="minor"/>
      </rPr>
      <t>in progression process</t>
    </r>
    <r>
      <rPr>
        <sz val="11"/>
        <color theme="1"/>
        <rFont val="Calibri"/>
        <family val="2"/>
        <scheme val="minor"/>
      </rPr>
      <t xml:space="preserve">, we will also make a process to filter out the employees </t>
    </r>
    <r>
      <rPr>
        <b/>
        <sz val="11"/>
        <color theme="1"/>
        <rFont val="Calibri"/>
        <family val="2"/>
        <scheme val="minor"/>
      </rPr>
      <t>as per condition mentioned in gratuity setup having gratuity amount &gt; 0</t>
    </r>
    <r>
      <rPr>
        <sz val="11"/>
        <color theme="1"/>
        <rFont val="Calibri"/>
        <family val="2"/>
        <scheme val="minor"/>
      </rPr>
      <t xml:space="preserve"> and</t>
    </r>
    <r>
      <rPr>
        <b/>
        <sz val="11"/>
        <color theme="1"/>
        <rFont val="Calibri"/>
        <family val="2"/>
        <scheme val="minor"/>
      </rPr>
      <t xml:space="preserve"> save it in gratuity payment table.</t>
    </r>
  </si>
  <si>
    <t>Employee personal no</t>
  </si>
  <si>
    <t>Non editable fields</t>
  </si>
  <si>
    <t>Employee full name</t>
  </si>
  <si>
    <t>Employee CNIC</t>
  </si>
  <si>
    <t>Employee Department\Wing</t>
  </si>
  <si>
    <t>Employee Job</t>
  </si>
  <si>
    <t>Employee Position</t>
  </si>
  <si>
    <t>Employee Job Level</t>
  </si>
  <si>
    <t>Employee Pay Grade</t>
  </si>
  <si>
    <t>District</t>
  </si>
  <si>
    <t>Tehsil</t>
  </si>
  <si>
    <t>Location (Centers)</t>
  </si>
  <si>
    <t>Status</t>
  </si>
  <si>
    <t>In process</t>
  </si>
  <si>
    <t>Close</t>
  </si>
  <si>
    <t>Loan request ID</t>
  </si>
  <si>
    <t>Notes</t>
  </si>
  <si>
    <t>Attachment</t>
  </si>
  <si>
    <t>Benefit entitled amount</t>
  </si>
  <si>
    <t>Loan applied amount</t>
  </si>
  <si>
    <t>Loan approved amount</t>
  </si>
  <si>
    <t>if benefit loan type select then show following fields</t>
  </si>
  <si>
    <t>if salary loan type select then show following fields</t>
  </si>
  <si>
    <t>list of benefit</t>
  </si>
  <si>
    <t>user will select benefit from list at time of loan apply</t>
  </si>
  <si>
    <t>auto; benefit balance amount coming from employee benefit ledger entries</t>
  </si>
  <si>
    <t>user will enter loan applied amount, user cannot enter amount greater than benefit entitled amount</t>
  </si>
  <si>
    <t>No. of installments</t>
  </si>
  <si>
    <t>Installments start date</t>
  </si>
  <si>
    <t>Installment frequency</t>
  </si>
  <si>
    <t>Installment amount</t>
  </si>
  <si>
    <t>Installment No</t>
  </si>
  <si>
    <t>amount paid</t>
  </si>
  <si>
    <t>Due date</t>
  </si>
  <si>
    <t>if cash loan type select then show following fields</t>
  </si>
  <si>
    <t>list of bank, used for settlement loan</t>
  </si>
  <si>
    <t>Generate installment plan</t>
  </si>
  <si>
    <t>user can change installment amount manually, sum of installment amount should equal to loan approved amount.</t>
  </si>
  <si>
    <t>in this case four deduction loan assignments with start and end date</t>
  </si>
  <si>
    <t>Settlement will be auto at time of issue loan</t>
  </si>
  <si>
    <t>installment plan will be made at time of loan approval</t>
  </si>
  <si>
    <t>Settlement of loan will be handled through loan deduction at time of payroll run</t>
  </si>
  <si>
    <t>Loan settlement will be required in case of cash loan.</t>
  </si>
  <si>
    <t>Loan settlement ID</t>
  </si>
  <si>
    <t>Loan ID</t>
  </si>
  <si>
    <t>auto fill as per selected loan ID</t>
  </si>
  <si>
    <t>Loan issue date</t>
  </si>
  <si>
    <t>on clicking amount paid, system will go into employee loan deduction entries</t>
  </si>
  <si>
    <t>on clicking amount paid, system will go into employee loan settlement entries</t>
  </si>
  <si>
    <t>Settlement Bank</t>
  </si>
  <si>
    <t>settlement date</t>
  </si>
  <si>
    <t>Balance</t>
  </si>
  <si>
    <t>Settlement amount</t>
  </si>
  <si>
    <t>In setup for loan cash type ; loan advance GL account need to setup</t>
  </si>
  <si>
    <r>
      <t>user will select the installment no against loan ID, only list installment no having</t>
    </r>
    <r>
      <rPr>
        <b/>
        <sz val="11"/>
        <color theme="1"/>
        <rFont val="Calibri"/>
        <family val="2"/>
        <scheme val="minor"/>
      </rPr>
      <t xml:space="preserve"> balance &gt; 0</t>
    </r>
  </si>
  <si>
    <t>Loan approval matrix</t>
  </si>
  <si>
    <t>default value will loan applied amount, user can edit it</t>
  </si>
  <si>
    <t>deduction loan code will be assigned to employees with start and end date as per installment plan</t>
  </si>
  <si>
    <r>
      <t xml:space="preserve">once </t>
    </r>
    <r>
      <rPr>
        <b/>
        <sz val="11"/>
        <color theme="1"/>
        <rFont val="Calibri"/>
        <family val="2"/>
        <scheme val="minor"/>
      </rPr>
      <t>loan approved</t>
    </r>
    <r>
      <rPr>
        <sz val="11"/>
        <color theme="1"/>
        <rFont val="Calibri"/>
        <family val="2"/>
        <scheme val="minor"/>
      </rPr>
      <t xml:space="preserve"> against benfit,</t>
    </r>
    <r>
      <rPr>
        <b/>
        <sz val="11"/>
        <color theme="1"/>
        <rFont val="Calibri"/>
        <family val="2"/>
        <scheme val="minor"/>
      </rPr>
      <t xml:space="preserve"> loan settlement entry will be created automatically in benefit ledge entries</t>
    </r>
  </si>
  <si>
    <t>In setup for loan benefit type ; loan advance GL account need to setup</t>
  </si>
  <si>
    <t>issue and settlement entry incase of loan benefit</t>
  </si>
  <si>
    <t xml:space="preserve"> once entry can also used</t>
  </si>
  <si>
    <t>Loan payment ID</t>
  </si>
  <si>
    <t>list of approved loan case  against selected employee</t>
  </si>
  <si>
    <t>Payment date</t>
  </si>
  <si>
    <t>Payment Bank/Cash</t>
  </si>
  <si>
    <t>Finance department will issue payments against approved loan cases</t>
  </si>
  <si>
    <t>If loan type benefit</t>
  </si>
  <si>
    <t>Issue and settlement impacts will be same time at time of posting loan payment</t>
  </si>
  <si>
    <t>list of approved loan case with type of cash and salary against selected employee</t>
  </si>
  <si>
    <t>Installment anount</t>
  </si>
  <si>
    <t>filter</t>
  </si>
  <si>
    <t>wing</t>
  </si>
  <si>
    <t>religon</t>
  </si>
  <si>
    <t>amount ype</t>
  </si>
  <si>
    <t>fixed</t>
  </si>
  <si>
    <t>based on percent earning</t>
  </si>
  <si>
    <t xml:space="preserve">filter </t>
  </si>
  <si>
    <t>religion</t>
  </si>
  <si>
    <t>Employee initiate this document</t>
  </si>
  <si>
    <t>Reimbursement ID</t>
  </si>
  <si>
    <t>The reporting officer shall forward the request to Director HR within 48 hours</t>
  </si>
  <si>
    <t>Reimbursement Date</t>
  </si>
  <si>
    <t>Reimbursement amount</t>
  </si>
  <si>
    <t>COA mapping</t>
  </si>
  <si>
    <t>Concerned wing director will approve the case</t>
  </si>
  <si>
    <t>TA/DA</t>
  </si>
  <si>
    <t>other expense</t>
  </si>
  <si>
    <t>from rimbursement setup</t>
  </si>
  <si>
    <t>Payment Type</t>
  </si>
  <si>
    <t>Reimbursement</t>
  </si>
  <si>
    <t>Reimbuesement ID</t>
  </si>
  <si>
    <t>list of approved reimbursement case  against selected employee</t>
  </si>
  <si>
    <t>Reimbuesement approved amount</t>
  </si>
  <si>
    <t>auto fill as per selected reimbursement ID</t>
  </si>
  <si>
    <t>reimbursement ID and approval amount enable once reimbursement type selected otherwise disabled</t>
  </si>
  <si>
    <t>loan ID and approval amount enable once loan type selected otherwise disabled</t>
  </si>
  <si>
    <t>Field expense ID</t>
  </si>
  <si>
    <t>Field expense Date</t>
  </si>
  <si>
    <t>Electricity</t>
  </si>
  <si>
    <t>Telephone &amp; Trunk call</t>
  </si>
  <si>
    <t>Postage &amp; telegraph</t>
  </si>
  <si>
    <t>Repair and maintenance of Machinery and Equipment</t>
  </si>
  <si>
    <t>Repair and maintenance of IT Equipment</t>
  </si>
  <si>
    <t>Repair and maintenance of Transport</t>
  </si>
  <si>
    <t>Repair and maintenance of Building</t>
  </si>
  <si>
    <t>Consumables</t>
  </si>
  <si>
    <t>Stationary</t>
  </si>
  <si>
    <t>Bank Charges</t>
  </si>
  <si>
    <t>Withholding tax</t>
  </si>
  <si>
    <t>Profit on bank deposit</t>
  </si>
  <si>
    <t>Remarks</t>
  </si>
  <si>
    <t>Heads</t>
  </si>
  <si>
    <t>Expense Heads</t>
  </si>
  <si>
    <t>Expense Head</t>
  </si>
  <si>
    <t>Add button and remove button</t>
  </si>
  <si>
    <t>Reimbursement Head</t>
  </si>
  <si>
    <t>Reimbursement head</t>
  </si>
  <si>
    <t>from field expense setup</t>
  </si>
  <si>
    <t>SCI can only initiate field expense management process</t>
  </si>
  <si>
    <t>Finance department will post the document</t>
  </si>
  <si>
    <t>in process</t>
  </si>
  <si>
    <t>reject</t>
  </si>
  <si>
    <t>approve</t>
  </si>
  <si>
    <t>Finance department will approve the case</t>
  </si>
  <si>
    <t>list of bank, used for payment expense</t>
  </si>
  <si>
    <t>list of bank, used for settlement loan and reimbursement</t>
  </si>
  <si>
    <t>once approved then payment date and payment bank/cash will enable otherwise disabled</t>
  </si>
  <si>
    <t>DR all expense heads having amount in it</t>
  </si>
  <si>
    <t>CR Payment Bank/Cash account</t>
  </si>
  <si>
    <t>Total</t>
  </si>
  <si>
    <t>Double entry</t>
  </si>
  <si>
    <t>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</si>
</sst>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d\-mmm\-yyyy;@"/>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4"/>
      <color theme="1"/>
      <name val="Calibri"/>
      <family val="2"/>
      <scheme val="minor"/>
    </font>
    <font>
      <b/>
      <sz val="11"/>
      <name val="Calibri"/>
      <family val="2"/>
      <scheme val="minor"/>
    </font>
    <font>
      <b/>
      <sz val="12"/>
      <color theme="1"/>
      <name val="Calibri"/>
      <family val="2"/>
      <scheme val="minor"/>
    </font>
    <font>
      <b/>
      <sz val="12"/>
      <color rgb="FFFF0000"/>
      <name val="Calibri"/>
      <family val="2"/>
      <scheme val="minor"/>
    </font>
    <font>
      <sz val="11"/>
      <name val="Calibri"/>
      <family val="2"/>
      <scheme val="minor"/>
    </font>
    <font>
      <sz val="11"/>
      <color rgb="FF000000"/>
      <name val="Calibri"/>
      <charset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67">
    <xf numFmtId="0" fontId="0" fillId="0" borderId="0" xfId="0"/>
    <xf numFmtId="0" fontId="0" fillId="0" borderId="0" xfId="0" applyAlignment="1">
      <alignment wrapText="1"/>
    </xf>
    <xf numFmtId="0" fontId="2" fillId="2" borderId="1" xfId="0" applyFont="1" applyFill="1" applyBorder="1" applyAlignment="1">
      <alignment horizontal="center" vertical="center" wrapText="1"/>
    </xf>
    <xf numFmtId="0" fontId="0" fillId="0" borderId="1" xfId="0" applyBorder="1"/>
    <xf numFmtId="164" fontId="0" fillId="0" borderId="1" xfId="1" applyNumberFormat="1" applyFont="1" applyBorder="1"/>
    <xf numFmtId="164" fontId="0" fillId="0" borderId="1" xfId="1" applyNumberFormat="1" applyFont="1" applyFill="1" applyBorder="1"/>
    <xf numFmtId="0" fontId="4" fillId="0" borderId="0" xfId="3"/>
    <xf numFmtId="0" fontId="4" fillId="0" borderId="0" xfId="3" quotePrefix="1"/>
    <xf numFmtId="49" fontId="0" fillId="0" borderId="0" xfId="0" applyNumberFormat="1"/>
    <xf numFmtId="43" fontId="0" fillId="0" borderId="0" xfId="1" applyFont="1"/>
    <xf numFmtId="10" fontId="0" fillId="0" borderId="0" xfId="2" applyNumberFormat="1" applyFont="1"/>
    <xf numFmtId="10" fontId="0" fillId="0" borderId="0" xfId="0" applyNumberFormat="1"/>
    <xf numFmtId="0" fontId="2" fillId="2" borderId="0" xfId="0" applyFont="1" applyFill="1"/>
    <xf numFmtId="0" fontId="4" fillId="0" borderId="0" xfId="3" quotePrefix="1" applyAlignment="1">
      <alignment wrapText="1"/>
    </xf>
    <xf numFmtId="164" fontId="0" fillId="0" borderId="0" xfId="1" applyNumberFormat="1" applyFont="1"/>
    <xf numFmtId="0" fontId="2" fillId="0" borderId="0" xfId="0" applyFont="1"/>
    <xf numFmtId="0" fontId="5" fillId="2" borderId="0" xfId="0" applyFont="1" applyFill="1"/>
    <xf numFmtId="0" fontId="0" fillId="2" borderId="0" xfId="0" applyFill="1"/>
    <xf numFmtId="0" fontId="5" fillId="0" borderId="0" xfId="0" applyFont="1"/>
    <xf numFmtId="0" fontId="6" fillId="2" borderId="0" xfId="0" applyFont="1" applyFill="1"/>
    <xf numFmtId="0" fontId="7" fillId="0" borderId="0" xfId="0" applyFont="1"/>
    <xf numFmtId="0" fontId="7" fillId="2" borderId="0" xfId="0" applyFont="1" applyFill="1"/>
    <xf numFmtId="0" fontId="2" fillId="3" borderId="5" xfId="0" applyFont="1" applyFill="1" applyBorder="1" applyAlignment="1">
      <alignment horizontal="center" vertical="center" wrapText="1"/>
    </xf>
    <xf numFmtId="164" fontId="2" fillId="2" borderId="1" xfId="1" applyNumberFormat="1" applyFont="1" applyFill="1" applyBorder="1"/>
    <xf numFmtId="165" fontId="0" fillId="0" borderId="0" xfId="0" applyNumberFormat="1"/>
    <xf numFmtId="49" fontId="0" fillId="2" borderId="0" xfId="0" applyNumberFormat="1" applyFill="1"/>
    <xf numFmtId="43" fontId="0" fillId="0" borderId="0" xfId="0" applyNumberFormat="1"/>
    <xf numFmtId="0" fontId="9" fillId="2" borderId="0" xfId="0" applyFont="1" applyFill="1"/>
    <xf numFmtId="0" fontId="10" fillId="2" borderId="0" xfId="0" applyFont="1" applyFill="1"/>
    <xf numFmtId="0" fontId="0" fillId="0" borderId="0" xfId="0" quotePrefix="1"/>
    <xf numFmtId="0" fontId="0" fillId="0" borderId="6" xfId="0" applyBorder="1"/>
    <xf numFmtId="0" fontId="0" fillId="0" borderId="7" xfId="0" applyBorder="1"/>
    <xf numFmtId="0" fontId="0" fillId="0" borderId="8" xfId="0" applyBorder="1"/>
    <xf numFmtId="0" fontId="0" fillId="0" borderId="10" xfId="0" applyBorder="1"/>
    <xf numFmtId="0" fontId="0" fillId="0" borderId="12" xfId="0" applyBorder="1"/>
    <xf numFmtId="0" fontId="0" fillId="0" borderId="13" xfId="0" applyBorder="1"/>
    <xf numFmtId="0" fontId="0" fillId="0" borderId="9" xfId="0" applyBorder="1"/>
    <xf numFmtId="0" fontId="0" fillId="0" borderId="11" xfId="0" applyBorder="1"/>
    <xf numFmtId="0" fontId="0" fillId="0" borderId="12" xfId="0" quotePrefix="1" applyBorder="1"/>
    <xf numFmtId="0" fontId="11" fillId="2" borderId="9" xfId="0" quotePrefix="1" applyFont="1" applyFill="1" applyBorder="1"/>
    <xf numFmtId="0" fontId="11" fillId="2" borderId="0" xfId="0" applyFont="1" applyFill="1"/>
    <xf numFmtId="14" fontId="0" fillId="2" borderId="0" xfId="0" applyNumberFormat="1" applyFill="1"/>
    <xf numFmtId="14" fontId="6" fillId="2" borderId="0" xfId="0" applyNumberFormat="1" applyFont="1" applyFill="1"/>
    <xf numFmtId="0" fontId="11" fillId="2" borderId="8" xfId="0" applyFont="1" applyFill="1" applyBorder="1"/>
    <xf numFmtId="0" fontId="11" fillId="2" borderId="7" xfId="0" quotePrefix="1" applyFont="1" applyFill="1" applyBorder="1"/>
    <xf numFmtId="0" fontId="11" fillId="2" borderId="11" xfId="0" quotePrefix="1" applyFont="1" applyFill="1" applyBorder="1"/>
    <xf numFmtId="0" fontId="11" fillId="2" borderId="12" xfId="0" applyFont="1" applyFill="1" applyBorder="1"/>
    <xf numFmtId="0" fontId="12" fillId="0" borderId="0" xfId="0" applyFont="1"/>
    <xf numFmtId="14" fontId="0" fillId="0" borderId="0" xfId="0" applyNumberFormat="1"/>
    <xf numFmtId="165" fontId="0" fillId="2" borderId="0" xfId="0" applyNumberFormat="1" applyFill="1"/>
    <xf numFmtId="165" fontId="0" fillId="0" borderId="0" xfId="0" quotePrefix="1" applyNumberFormat="1"/>
    <xf numFmtId="0" fontId="6" fillId="0" borderId="0" xfId="0" applyFont="1"/>
    <xf numFmtId="0" fontId="2" fillId="2" borderId="0" xfId="0" applyFont="1" applyFill="1" applyAlignment="1">
      <alignment horizontal="center"/>
    </xf>
    <xf numFmtId="0" fontId="8" fillId="2" borderId="0" xfId="0" applyFont="1" applyFill="1" applyAlignment="1">
      <alignment horizontal="center" vertical="center" wrapText="1"/>
    </xf>
    <xf numFmtId="0" fontId="0" fillId="0" borderId="0" xfId="0" applyAlignment="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164" fontId="2" fillId="2" borderId="1" xfId="1" applyNumberFormat="1" applyFont="1" applyFill="1" applyBorder="1" applyAlignment="1">
      <alignment horizontal="center" vertical="center"/>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0" borderId="14" xfId="0" applyFont="1" applyBorder="1" applyAlignment="1">
      <alignment horizontal="center" wrapText="1"/>
    </xf>
    <xf numFmtId="0" fontId="0" fillId="2" borderId="1" xfId="0" applyFill="1" applyBorder="1" applyAlignment="1">
      <alignment horizontal="center" vertical="center" textRotation="90"/>
    </xf>
    <xf numFmtId="0" fontId="0" fillId="0" borderId="0" xfId="0" applyFont="1"/>
    <xf numFmtId="164" fontId="2" fillId="0" borderId="0" xfId="1" applyNumberFormat="1" applyFon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2</xdr:col>
      <xdr:colOff>129540</xdr:colOff>
      <xdr:row>6</xdr:row>
      <xdr:rowOff>47625</xdr:rowOff>
    </xdr:from>
    <xdr:to>
      <xdr:col>7</xdr:col>
      <xdr:colOff>243445</xdr:colOff>
      <xdr:row>18</xdr:row>
      <xdr:rowOff>7340</xdr:rowOff>
    </xdr:to>
    <xdr:pic>
      <xdr:nvPicPr>
        <xdr:cNvPr id="2" name="Picture 1">
          <a:extLst>
            <a:ext uri="{FF2B5EF4-FFF2-40B4-BE49-F238E27FC236}">
              <a16:creationId xmlns:a16="http://schemas.microsoft.com/office/drawing/2014/main" id="{D5761815-52D4-2734-A3C8-4656E9772884}"/>
            </a:ext>
          </a:extLst>
        </xdr:cNvPr>
        <xdr:cNvPicPr>
          <a:picLocks noChangeAspect="1"/>
        </xdr:cNvPicPr>
      </xdr:nvPicPr>
      <xdr:blipFill>
        <a:blip xmlns:r="http://schemas.openxmlformats.org/officeDocument/2006/relationships" r:embed="rId1"/>
        <a:stretch>
          <a:fillRect/>
        </a:stretch>
      </xdr:blipFill>
      <xdr:spPr>
        <a:xfrm>
          <a:off x="2827020" y="1144905"/>
          <a:ext cx="3161905" cy="2154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314325</xdr:colOff>
      <xdr:row>12</xdr:row>
      <xdr:rowOff>95250</xdr:rowOff>
    </xdr:from>
    <xdr:to>
      <xdr:col>9</xdr:col>
      <xdr:colOff>219075</xdr:colOff>
      <xdr:row>24</xdr:row>
      <xdr:rowOff>19050</xdr:rowOff>
    </xdr:to>
    <xdr:pic>
      <xdr:nvPicPr>
        <xdr:cNvPr id="2" name="Picture 1">
          <a:extLst>
            <a:ext uri="{FF2B5EF4-FFF2-40B4-BE49-F238E27FC236}">
              <a16:creationId xmlns:a16="http://schemas.microsoft.com/office/drawing/2014/main" id="{BFC1E5D8-BB90-1722-8AB8-3F728F276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4150" y="3524250"/>
          <a:ext cx="356235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44</xdr:row>
      <xdr:rowOff>28575</xdr:rowOff>
    </xdr:from>
    <xdr:to>
      <xdr:col>10</xdr:col>
      <xdr:colOff>466725</xdr:colOff>
      <xdr:row>55</xdr:row>
      <xdr:rowOff>142875</xdr:rowOff>
    </xdr:to>
    <xdr:pic>
      <xdr:nvPicPr>
        <xdr:cNvPr id="3" name="Picture 2">
          <a:extLst>
            <a:ext uri="{FF2B5EF4-FFF2-40B4-BE49-F238E27FC236}">
              <a16:creationId xmlns:a16="http://schemas.microsoft.com/office/drawing/2014/main" id="{0C19C5E9-04E3-A617-2067-BA693E56F0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875" y="8410575"/>
          <a:ext cx="5857875"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2609850</xdr:colOff>
      <xdr:row>4</xdr:row>
      <xdr:rowOff>180975</xdr:rowOff>
    </xdr:from>
    <xdr:to>
      <xdr:col>8</xdr:col>
      <xdr:colOff>266700</xdr:colOff>
      <xdr:row>20</xdr:row>
      <xdr:rowOff>161925</xdr:rowOff>
    </xdr:to>
    <xdr:pic>
      <xdr:nvPicPr>
        <xdr:cNvPr id="2" name="Picture 1">
          <a:extLst>
            <a:ext uri="{FF2B5EF4-FFF2-40B4-BE49-F238E27FC236}">
              <a16:creationId xmlns:a16="http://schemas.microsoft.com/office/drawing/2014/main" id="{5E1253E2-9A95-1477-9BC0-4A3DEECDD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942975"/>
          <a:ext cx="6905625"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590550</xdr:colOff>
      <xdr:row>8</xdr:row>
      <xdr:rowOff>152400</xdr:rowOff>
    </xdr:from>
    <xdr:to>
      <xdr:col>24</xdr:col>
      <xdr:colOff>571500</xdr:colOff>
      <xdr:row>21</xdr:row>
      <xdr:rowOff>142875</xdr:rowOff>
    </xdr:to>
    <xdr:pic>
      <xdr:nvPicPr>
        <xdr:cNvPr id="3" name="Picture 2">
          <a:extLst>
            <a:ext uri="{FF2B5EF4-FFF2-40B4-BE49-F238E27FC236}">
              <a16:creationId xmlns:a16="http://schemas.microsoft.com/office/drawing/2014/main" id="{C7FF092A-A38B-4140-9D5E-43CC894311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48925" y="1676400"/>
          <a:ext cx="9734550"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47625</xdr:colOff>
      <xdr:row>8</xdr:row>
      <xdr:rowOff>171450</xdr:rowOff>
    </xdr:from>
    <xdr:to>
      <xdr:col>7</xdr:col>
      <xdr:colOff>352425</xdr:colOff>
      <xdr:row>26</xdr:row>
      <xdr:rowOff>161925</xdr:rowOff>
    </xdr:to>
    <xdr:pic>
      <xdr:nvPicPr>
        <xdr:cNvPr id="8" name="Picture 7">
          <a:extLst>
            <a:ext uri="{FF2B5EF4-FFF2-40B4-BE49-F238E27FC236}">
              <a16:creationId xmlns:a16="http://schemas.microsoft.com/office/drawing/2014/main" id="{E766A079-27A5-561B-92F3-2565DA3AC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0" y="1695450"/>
          <a:ext cx="4333875" cy="3419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352425</xdr:colOff>
      <xdr:row>13</xdr:row>
      <xdr:rowOff>76200</xdr:rowOff>
    </xdr:from>
    <xdr:to>
      <xdr:col>12</xdr:col>
      <xdr:colOff>55909</xdr:colOff>
      <xdr:row>20</xdr:row>
      <xdr:rowOff>56986</xdr:rowOff>
    </xdr:to>
    <xdr:pic>
      <xdr:nvPicPr>
        <xdr:cNvPr id="3" name="Picture 2">
          <a:extLst>
            <a:ext uri="{FF2B5EF4-FFF2-40B4-BE49-F238E27FC236}">
              <a16:creationId xmlns:a16="http://schemas.microsoft.com/office/drawing/2014/main" id="{3C7447C8-84DF-9EB3-6916-9BFC85F661B0}"/>
            </a:ext>
          </a:extLst>
        </xdr:cNvPr>
        <xdr:cNvPicPr>
          <a:picLocks noChangeAspect="1"/>
        </xdr:cNvPicPr>
      </xdr:nvPicPr>
      <xdr:blipFill>
        <a:blip xmlns:r="http://schemas.openxmlformats.org/officeDocument/2006/relationships" r:embed="rId1"/>
        <a:stretch>
          <a:fillRect/>
        </a:stretch>
      </xdr:blipFill>
      <xdr:spPr>
        <a:xfrm>
          <a:off x="962025" y="2362200"/>
          <a:ext cx="9923809" cy="1314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594360</xdr:colOff>
      <xdr:row>15</xdr:row>
      <xdr:rowOff>175260</xdr:rowOff>
    </xdr:from>
    <xdr:to>
      <xdr:col>9</xdr:col>
      <xdr:colOff>342900</xdr:colOff>
      <xdr:row>28</xdr:row>
      <xdr:rowOff>121920</xdr:rowOff>
    </xdr:to>
    <xdr:pic>
      <xdr:nvPicPr>
        <xdr:cNvPr id="2" name="Picture 1">
          <a:extLst>
            <a:ext uri="{FF2B5EF4-FFF2-40B4-BE49-F238E27FC236}">
              <a16:creationId xmlns:a16="http://schemas.microsoft.com/office/drawing/2014/main" id="{EA391795-FCF3-56DB-E096-6A022EBD4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3160" y="2918460"/>
          <a:ext cx="3406140"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9525</xdr:rowOff>
    </xdr:from>
    <xdr:to>
      <xdr:col>10</xdr:col>
      <xdr:colOff>409575</xdr:colOff>
      <xdr:row>8</xdr:row>
      <xdr:rowOff>95250</xdr:rowOff>
    </xdr:to>
    <xdr:pic>
      <xdr:nvPicPr>
        <xdr:cNvPr id="6" name="Picture 5">
          <a:extLst>
            <a:ext uri="{FF2B5EF4-FFF2-40B4-BE49-F238E27FC236}">
              <a16:creationId xmlns:a16="http://schemas.microsoft.com/office/drawing/2014/main" id="{F0193CAC-7AB6-0866-1E62-12BB1B802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0" y="1152525"/>
          <a:ext cx="46767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27</xdr:row>
      <xdr:rowOff>152400</xdr:rowOff>
    </xdr:from>
    <xdr:to>
      <xdr:col>13</xdr:col>
      <xdr:colOff>114300</xdr:colOff>
      <xdr:row>41</xdr:row>
      <xdr:rowOff>104775</xdr:rowOff>
    </xdr:to>
    <xdr:pic>
      <xdr:nvPicPr>
        <xdr:cNvPr id="10" name="Picture 9">
          <a:extLst>
            <a:ext uri="{FF2B5EF4-FFF2-40B4-BE49-F238E27FC236}">
              <a16:creationId xmlns:a16="http://schemas.microsoft.com/office/drawing/2014/main" id="{B1F70CC9-EFD1-0360-1739-85BCA4A833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7775" y="4914900"/>
          <a:ext cx="734377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19050</xdr:rowOff>
    </xdr:from>
    <xdr:to>
      <xdr:col>11</xdr:col>
      <xdr:colOff>85725</xdr:colOff>
      <xdr:row>41</xdr:row>
      <xdr:rowOff>0</xdr:rowOff>
    </xdr:to>
    <xdr:pic>
      <xdr:nvPicPr>
        <xdr:cNvPr id="3" name="Picture 2">
          <a:extLst>
            <a:ext uri="{FF2B5EF4-FFF2-40B4-BE49-F238E27FC236}">
              <a16:creationId xmlns:a16="http://schemas.microsoft.com/office/drawing/2014/main" id="{D0E3F414-CAE2-857F-0285-D8BC9ECA5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24175" y="3257550"/>
          <a:ext cx="5962650" cy="3028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xdr:colOff>
      <xdr:row>46</xdr:row>
      <xdr:rowOff>28575</xdr:rowOff>
    </xdr:from>
    <xdr:to>
      <xdr:col>9</xdr:col>
      <xdr:colOff>304800</xdr:colOff>
      <xdr:row>59</xdr:row>
      <xdr:rowOff>123825</xdr:rowOff>
    </xdr:to>
    <xdr:pic>
      <xdr:nvPicPr>
        <xdr:cNvPr id="6" name="Picture 5">
          <a:extLst>
            <a:ext uri="{FF2B5EF4-FFF2-40B4-BE49-F238E27FC236}">
              <a16:creationId xmlns:a16="http://schemas.microsoft.com/office/drawing/2014/main" id="{8616DF7F-7CAD-8470-B098-378AB50E9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 y="8601075"/>
          <a:ext cx="5934075" cy="2571750"/>
        </a:xfrm>
        <a:prstGeom prst="rect">
          <a:avLst/>
        </a:prstGeom>
        <a:noFill/>
      </xdr:spPr>
    </xdr:pic>
    <xdr:clientData/>
  </xdr:twoCellAnchor>
  <xdr:twoCellAnchor editAs="oneCell">
    <xdr:from>
      <xdr:col>1</xdr:col>
      <xdr:colOff>552450</xdr:colOff>
      <xdr:row>20</xdr:row>
      <xdr:rowOff>123825</xdr:rowOff>
    </xdr:from>
    <xdr:to>
      <xdr:col>14</xdr:col>
      <xdr:colOff>238125</xdr:colOff>
      <xdr:row>35</xdr:row>
      <xdr:rowOff>85725</xdr:rowOff>
    </xdr:to>
    <xdr:pic>
      <xdr:nvPicPr>
        <xdr:cNvPr id="8" name="Picture 7">
          <a:extLst>
            <a:ext uri="{FF2B5EF4-FFF2-40B4-BE49-F238E27FC236}">
              <a16:creationId xmlns:a16="http://schemas.microsoft.com/office/drawing/2014/main" id="{A5240FCA-A86A-C63B-7DC9-0DB160159C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2050" y="3933825"/>
          <a:ext cx="8982075" cy="281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10</xdr:row>
      <xdr:rowOff>0</xdr:rowOff>
    </xdr:from>
    <xdr:to>
      <xdr:col>9</xdr:col>
      <xdr:colOff>333375</xdr:colOff>
      <xdr:row>20</xdr:row>
      <xdr:rowOff>104775</xdr:rowOff>
    </xdr:to>
    <xdr:pic>
      <xdr:nvPicPr>
        <xdr:cNvPr id="4" name="Picture 3">
          <a:extLst>
            <a:ext uri="{FF2B5EF4-FFF2-40B4-BE49-F238E27FC236}">
              <a16:creationId xmlns:a16="http://schemas.microsoft.com/office/drawing/2014/main" id="{A71C970D-3730-59E4-724D-FD34621075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1905000"/>
          <a:ext cx="5962650" cy="2009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D134-82B4-4F9C-B1E5-8BF681D4590E}">
  <dimension ref="A2:B33"/>
  <sheetViews>
    <sheetView topLeftCell="A17" workbookViewId="0">
      <selection activeCell="B9" sqref="B9"/>
    </sheetView>
  </sheetViews>
  <sheetFormatPr defaultRowHeight="15" x14ac:dyDescent="0.25"/>
  <cols>
    <col min="2" max="2" width="29.7109375" bestFit="1" customWidth="1"/>
  </cols>
  <sheetData>
    <row r="2" spans="1:2" x14ac:dyDescent="0.25">
      <c r="A2">
        <v>1</v>
      </c>
      <c r="B2" s="6" t="s">
        <v>0</v>
      </c>
    </row>
    <row r="3" spans="1:2" x14ac:dyDescent="0.25">
      <c r="A3">
        <v>2</v>
      </c>
      <c r="B3" s="6" t="s">
        <v>1</v>
      </c>
    </row>
    <row r="4" spans="1:2" x14ac:dyDescent="0.25">
      <c r="A4">
        <v>3</v>
      </c>
      <c r="B4" s="6" t="s">
        <v>2</v>
      </c>
    </row>
    <row r="5" spans="1:2" x14ac:dyDescent="0.25">
      <c r="A5">
        <v>4</v>
      </c>
      <c r="B5" s="6" t="s">
        <v>3</v>
      </c>
    </row>
    <row r="6" spans="1:2" x14ac:dyDescent="0.25">
      <c r="A6">
        <v>5</v>
      </c>
      <c r="B6" s="6" t="s">
        <v>4</v>
      </c>
    </row>
    <row r="7" spans="1:2" x14ac:dyDescent="0.25">
      <c r="A7">
        <v>6</v>
      </c>
      <c r="B7" s="6" t="s">
        <v>5</v>
      </c>
    </row>
    <row r="8" spans="1:2" x14ac:dyDescent="0.25">
      <c r="A8">
        <v>7</v>
      </c>
      <c r="B8" s="6" t="s">
        <v>6</v>
      </c>
    </row>
    <row r="9" spans="1:2" x14ac:dyDescent="0.25">
      <c r="A9">
        <v>8</v>
      </c>
      <c r="B9" s="6" t="s">
        <v>7</v>
      </c>
    </row>
    <row r="10" spans="1:2" x14ac:dyDescent="0.25">
      <c r="A10">
        <v>9</v>
      </c>
      <c r="B10" s="6" t="s">
        <v>8</v>
      </c>
    </row>
    <row r="11" spans="1:2" x14ac:dyDescent="0.25">
      <c r="A11">
        <v>10</v>
      </c>
      <c r="B11" s="6" t="s">
        <v>9</v>
      </c>
    </row>
    <row r="12" spans="1:2" x14ac:dyDescent="0.25">
      <c r="A12">
        <v>11</v>
      </c>
      <c r="B12" s="6" t="s">
        <v>10</v>
      </c>
    </row>
    <row r="13" spans="1:2" x14ac:dyDescent="0.25">
      <c r="A13">
        <v>12</v>
      </c>
      <c r="B13" s="6" t="s">
        <v>11</v>
      </c>
    </row>
    <row r="14" spans="1:2" x14ac:dyDescent="0.25">
      <c r="A14">
        <v>13</v>
      </c>
      <c r="B14" s="6" t="s">
        <v>12</v>
      </c>
    </row>
    <row r="15" spans="1:2" x14ac:dyDescent="0.25">
      <c r="A15">
        <v>14</v>
      </c>
      <c r="B15" s="6" t="s">
        <v>13</v>
      </c>
    </row>
    <row r="16" spans="1:2" x14ac:dyDescent="0.25">
      <c r="A16">
        <v>15</v>
      </c>
      <c r="B16" s="6" t="s">
        <v>14</v>
      </c>
    </row>
    <row r="17" spans="1:2" x14ac:dyDescent="0.25">
      <c r="A17">
        <v>16</v>
      </c>
      <c r="B17" s="6" t="s">
        <v>15</v>
      </c>
    </row>
    <row r="18" spans="1:2" x14ac:dyDescent="0.25">
      <c r="A18">
        <v>17</v>
      </c>
      <c r="B18" s="6" t="s">
        <v>16</v>
      </c>
    </row>
    <row r="19" spans="1:2" x14ac:dyDescent="0.25">
      <c r="A19">
        <v>18</v>
      </c>
      <c r="B19" s="6" t="s">
        <v>17</v>
      </c>
    </row>
    <row r="20" spans="1:2" x14ac:dyDescent="0.25">
      <c r="A20">
        <v>19</v>
      </c>
      <c r="B20" s="6" t="s">
        <v>18</v>
      </c>
    </row>
    <row r="21" spans="1:2" x14ac:dyDescent="0.25">
      <c r="A21">
        <v>20</v>
      </c>
      <c r="B21" s="6" t="s">
        <v>19</v>
      </c>
    </row>
    <row r="22" spans="1:2" x14ac:dyDescent="0.25">
      <c r="A22">
        <v>21</v>
      </c>
      <c r="B22" s="6" t="s">
        <v>20</v>
      </c>
    </row>
    <row r="23" spans="1:2" x14ac:dyDescent="0.25">
      <c r="A23">
        <v>22</v>
      </c>
      <c r="B23" s="6" t="s">
        <v>21</v>
      </c>
    </row>
    <row r="24" spans="1:2" x14ac:dyDescent="0.25">
      <c r="A24">
        <v>23</v>
      </c>
      <c r="B24" s="6" t="s">
        <v>22</v>
      </c>
    </row>
    <row r="25" spans="1:2" x14ac:dyDescent="0.25">
      <c r="A25">
        <v>24</v>
      </c>
      <c r="B25" s="6" t="s">
        <v>574</v>
      </c>
    </row>
    <row r="26" spans="1:2" x14ac:dyDescent="0.25">
      <c r="A26">
        <v>25</v>
      </c>
      <c r="B26" s="6" t="s">
        <v>23</v>
      </c>
    </row>
    <row r="27" spans="1:2" x14ac:dyDescent="0.25">
      <c r="A27">
        <v>26</v>
      </c>
      <c r="B27" s="6" t="s">
        <v>24</v>
      </c>
    </row>
    <row r="28" spans="1:2" x14ac:dyDescent="0.25">
      <c r="A28">
        <v>27</v>
      </c>
      <c r="B28" s="6" t="s">
        <v>25</v>
      </c>
    </row>
    <row r="29" spans="1:2" x14ac:dyDescent="0.25">
      <c r="A29">
        <v>28</v>
      </c>
      <c r="B29" s="6" t="s">
        <v>26</v>
      </c>
    </row>
    <row r="30" spans="1:2" x14ac:dyDescent="0.25">
      <c r="A30">
        <v>29</v>
      </c>
      <c r="B30" s="6" t="s">
        <v>27</v>
      </c>
    </row>
    <row r="31" spans="1:2" x14ac:dyDescent="0.25">
      <c r="A31">
        <v>30</v>
      </c>
      <c r="B31" s="6" t="s">
        <v>28</v>
      </c>
    </row>
    <row r="32" spans="1:2" x14ac:dyDescent="0.25">
      <c r="A32">
        <v>31</v>
      </c>
      <c r="B32" s="6" t="s">
        <v>592</v>
      </c>
    </row>
    <row r="33" spans="1:2" x14ac:dyDescent="0.25">
      <c r="A33">
        <v>32</v>
      </c>
      <c r="B33" s="6" t="s">
        <v>593</v>
      </c>
    </row>
  </sheetData>
  <hyperlinks>
    <hyperlink ref="B2" location="'Payroll employee fields'!A1" display="Payroll employee fields" xr:uid="{2C0CEADA-4672-47DD-9A4F-6AC949BE84E4}"/>
    <hyperlink ref="B4" location="'Payroll setup'!A1" display="Payroll setup" xr:uid="{8989DC45-950C-45AE-96F0-3226AB15D4E9}"/>
    <hyperlink ref="B5" location="'Payroll periods'!A1" display="Payroll periods" xr:uid="{9B56DDC2-18C9-431B-9905-3E4CC565858F}"/>
    <hyperlink ref="B6" location="'Tax slabs'!A1" display="Tax slabs" xr:uid="{1AF12005-6057-4F7B-993C-833B27DC4FED}"/>
    <hyperlink ref="B7" location="'Salary tax calculation'!A1" display="Salary tax calculation" xr:uid="{E7202AA2-29E3-43B1-BE31-7DDF7DD01BB7}"/>
    <hyperlink ref="B9" location="'Pay code'!A1" display="Pay code" xr:uid="{F96A3DEB-0B75-4771-891A-485793AA9069}"/>
    <hyperlink ref="B11" location="'Deduction code'!A1" display="Deduction code" xr:uid="{B8372815-3EB7-46EC-A522-D089E5EBB735}"/>
    <hyperlink ref="B10" location="'Basis pay code group'!A1" display="Basis pay code group" xr:uid="{615805A0-C996-48EA-B956-1FA418BB26E5}"/>
    <hyperlink ref="B12" location="'Benefit code'!A1" display="Benefit code" xr:uid="{7A288A30-C739-4BB3-B51E-FE103C624949}"/>
    <hyperlink ref="B18" location="'Payroll Posting Accounts Setup'!A1" display="Payroll Posting Accounts Setup" xr:uid="{F4EAA0A4-1A76-4F60-ACC6-97DA22B84F60}"/>
    <hyperlink ref="B22" location="'Payroll Transaction Entry'!A1" display="Payroll Transaction Entry" xr:uid="{ABD96A43-D07A-463C-9867-051818A48505}"/>
    <hyperlink ref="B23" location="'Payroll Mass Transaction Entry'!A1" display="Payroll Mass Transaction Entry" xr:uid="{EDE92E8B-5538-4756-A49C-ECA2C4BAF949}"/>
    <hyperlink ref="B24" location="'Payroll Manual Pay Entry'!A1" display="Payroll Manual Pay Entry" xr:uid="{C4EA51DA-E446-435E-813B-208EF9A2AD84}"/>
    <hyperlink ref="B26" location="'Build Pay'!A1" display="Build Pay" xr:uid="{DE0B2038-144D-4390-B934-09E6452E1289}"/>
    <hyperlink ref="B3" location="'Class setup'!A1" display="Class setup" xr:uid="{BA2E5283-E7A6-4EFA-91E9-6F1035AB1850}"/>
    <hyperlink ref="B13" location="'Job Level Salary Matrix'!A1" display="Job Level Salary Matrix" xr:uid="{EB7636A9-0865-4B7B-B230-333D89CF4612}"/>
    <hyperlink ref="B14" location="'Pay code Assignment'!A1" display="Pay code Assignment" xr:uid="{EF63E7F2-7F9A-4FC3-AF34-D940A940DBAE}"/>
    <hyperlink ref="B27" location="'Calculate Pay'!A1" display="Calculate Pay" xr:uid="{974087AB-F875-416F-8326-492ADB42D96C}"/>
    <hyperlink ref="B28" location="'Pay History Detail'!A1" display="Pay History Detail" xr:uid="{5B116968-0012-4133-B275-86C3625DF887}"/>
    <hyperlink ref="B29" location="'Pay History Summary'!A1" display="Pay History Summary" xr:uid="{970E3FDC-B4AB-40E0-A671-B3F7048E6657}"/>
    <hyperlink ref="B30" location="'Pay Slip'!A1" display="Pay Slip" xr:uid="{0B69AE7F-8F4E-4876-B827-A3C805F06E03}"/>
    <hyperlink ref="B31" location="'Tax Certificate'!A1" display="Tax Certificate" xr:uid="{8542E11E-FC45-4430-85D4-D0CC7659B109}"/>
    <hyperlink ref="B20" location="'Additional Position Salary'!A1" display="Additional position salary" xr:uid="{9AE03BCD-070D-4C74-88CB-9CF86B92A1FD}"/>
    <hyperlink ref="B19" location="'Addtl position salary setup'!A1" display="Additional position salary setup" xr:uid="{4F9EB8A2-1AE0-4879-B8BF-329BAE33F516}"/>
    <hyperlink ref="B21" location="'Annual Increment Process'!A1" display="Annual Increment Salary" xr:uid="{92DA95EB-6F9A-4D6C-9CE5-193744ED12BA}"/>
    <hyperlink ref="B16" location="'Deduction code assignment'!A1" display="Deduction code Assignment" xr:uid="{8A143687-3327-4DEB-9397-762E6226AB3B}"/>
    <hyperlink ref="B17" location="'Benefit code assignment'!A1" display="Benefit code Assignment" xr:uid="{D8328DDD-41FD-413A-9253-6466FB38069E}"/>
    <hyperlink ref="B15" location="'Job related pay code assignment'!A1" display="Job related pay code assignment" xr:uid="{F6297CD5-E0E5-4471-BD72-A52A034CDEE7}"/>
    <hyperlink ref="B8" location="'Tax Credit Claim'!A1" display="Tax credit claim" xr:uid="{C40B5E20-7D1C-49B3-BA37-0C67A64F28B1}"/>
    <hyperlink ref="B25" location="'Pay deduction benefit ledgers'!A1" display="Pay deduction benefit ledgers" xr:uid="{CEFBA57E-864F-4E4D-ADD5-460CAA30AF0F}"/>
    <hyperlink ref="B32" location="'Gratuity Setup'!A1" display="Gratuity setup" xr:uid="{AC0A4A63-E880-4FF0-9326-A6C48E936109}"/>
    <hyperlink ref="B33" location="'Gratuity Process '!A1" display="Gratuity process" xr:uid="{F98F720D-6A3F-4937-9AB8-8D78E9FEC32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62EE6-7DA9-4895-B76E-F4143283E556}">
  <dimension ref="A1:C4"/>
  <sheetViews>
    <sheetView workbookViewId="0">
      <selection activeCell="G4" sqref="G4"/>
    </sheetView>
  </sheetViews>
  <sheetFormatPr defaultRowHeight="15" x14ac:dyDescent="0.25"/>
  <cols>
    <col min="1" max="1" width="16.140625" bestFit="1" customWidth="1"/>
    <col min="2" max="2" width="23.28515625" bestFit="1" customWidth="1"/>
  </cols>
  <sheetData>
    <row r="1" spans="1:3" x14ac:dyDescent="0.25">
      <c r="A1" s="7" t="s">
        <v>29</v>
      </c>
    </row>
    <row r="2" spans="1:3" x14ac:dyDescent="0.25">
      <c r="A2">
        <v>1</v>
      </c>
      <c r="B2" t="s">
        <v>8</v>
      </c>
    </row>
    <row r="3" spans="1:3" x14ac:dyDescent="0.25">
      <c r="A3">
        <v>2</v>
      </c>
      <c r="B3" t="s">
        <v>34</v>
      </c>
    </row>
    <row r="4" spans="1:3" x14ac:dyDescent="0.25">
      <c r="A4">
        <v>3</v>
      </c>
      <c r="B4" t="s">
        <v>149</v>
      </c>
      <c r="C4" s="15" t="s">
        <v>150</v>
      </c>
    </row>
  </sheetData>
  <hyperlinks>
    <hyperlink ref="A1" location="'Master sheet'!A1" display="'Master sheet'!A1" xr:uid="{7146B8F5-9A2F-4D99-AD4C-53A8C0A0B24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A1823-824D-454B-93CA-3B3437AACB4A}">
  <dimension ref="A1:W35"/>
  <sheetViews>
    <sheetView workbookViewId="0">
      <selection activeCell="I15" sqref="I15"/>
    </sheetView>
  </sheetViews>
  <sheetFormatPr defaultRowHeight="15" x14ac:dyDescent="0.25"/>
  <cols>
    <col min="1" max="1" width="9.28515625" customWidth="1"/>
    <col min="2" max="2" width="23.28515625" bestFit="1" customWidth="1"/>
    <col min="3" max="3" width="18.42578125" bestFit="1" customWidth="1"/>
  </cols>
  <sheetData>
    <row r="1" spans="1:4" x14ac:dyDescent="0.25">
      <c r="A1" s="7" t="s">
        <v>29</v>
      </c>
    </row>
    <row r="2" spans="1:4" x14ac:dyDescent="0.25">
      <c r="A2">
        <v>1</v>
      </c>
      <c r="B2" t="s">
        <v>9</v>
      </c>
    </row>
    <row r="3" spans="1:4" x14ac:dyDescent="0.25">
      <c r="A3">
        <v>2</v>
      </c>
      <c r="B3" t="s">
        <v>34</v>
      </c>
    </row>
    <row r="4" spans="1:4" x14ac:dyDescent="0.25">
      <c r="A4">
        <v>4</v>
      </c>
      <c r="B4" t="s">
        <v>110</v>
      </c>
      <c r="C4" t="s">
        <v>111</v>
      </c>
    </row>
    <row r="5" spans="1:4" x14ac:dyDescent="0.25">
      <c r="C5" t="s">
        <v>112</v>
      </c>
    </row>
    <row r="6" spans="1:4" x14ac:dyDescent="0.25">
      <c r="C6" t="s">
        <v>113</v>
      </c>
    </row>
    <row r="7" spans="1:4" x14ac:dyDescent="0.25">
      <c r="C7" t="s">
        <v>114</v>
      </c>
    </row>
    <row r="9" spans="1:4" x14ac:dyDescent="0.25">
      <c r="B9" t="s">
        <v>51</v>
      </c>
      <c r="C9" s="8" t="s">
        <v>612</v>
      </c>
    </row>
    <row r="10" spans="1:4" x14ac:dyDescent="0.25">
      <c r="C10" s="8" t="s">
        <v>613</v>
      </c>
    </row>
    <row r="11" spans="1:4" x14ac:dyDescent="0.25">
      <c r="C11" s="8" t="s">
        <v>614</v>
      </c>
    </row>
    <row r="12" spans="1:4" x14ac:dyDescent="0.25">
      <c r="C12" s="8" t="s">
        <v>615</v>
      </c>
    </row>
    <row r="16" spans="1:4" x14ac:dyDescent="0.25">
      <c r="A16">
        <v>5</v>
      </c>
      <c r="B16" t="s">
        <v>152</v>
      </c>
      <c r="D16" t="s">
        <v>153</v>
      </c>
    </row>
    <row r="17" spans="1:23" x14ac:dyDescent="0.25">
      <c r="A17">
        <v>6</v>
      </c>
      <c r="B17" t="s">
        <v>116</v>
      </c>
      <c r="C17" s="8">
        <v>2.5000000000000001E-2</v>
      </c>
      <c r="D17" t="s">
        <v>118</v>
      </c>
    </row>
    <row r="19" spans="1:23" x14ac:dyDescent="0.25">
      <c r="A19">
        <v>8</v>
      </c>
      <c r="B19" s="15" t="s">
        <v>120</v>
      </c>
      <c r="C19" s="14">
        <v>50000</v>
      </c>
    </row>
    <row r="21" spans="1:23" ht="15" customHeight="1" x14ac:dyDescent="0.25">
      <c r="A21">
        <v>9</v>
      </c>
      <c r="B21" t="s">
        <v>124</v>
      </c>
      <c r="C21" t="s">
        <v>122</v>
      </c>
      <c r="D21" s="54" t="s">
        <v>154</v>
      </c>
      <c r="E21" s="54"/>
      <c r="F21" s="54"/>
      <c r="G21" s="54"/>
      <c r="H21" s="54"/>
      <c r="I21" s="54"/>
      <c r="J21" s="54"/>
      <c r="K21" s="54"/>
      <c r="L21" s="54"/>
      <c r="M21" s="54"/>
      <c r="N21" s="54"/>
      <c r="O21" s="54"/>
      <c r="P21" s="54"/>
      <c r="Q21" s="54"/>
      <c r="R21" s="54"/>
      <c r="S21" s="54"/>
      <c r="T21" s="54"/>
      <c r="U21" s="54"/>
    </row>
    <row r="22" spans="1:23" x14ac:dyDescent="0.25">
      <c r="C22" t="s">
        <v>123</v>
      </c>
      <c r="D22" s="54"/>
      <c r="E22" s="54"/>
      <c r="F22" s="54"/>
      <c r="G22" s="54"/>
      <c r="H22" s="54"/>
      <c r="I22" s="54"/>
      <c r="J22" s="54"/>
      <c r="K22" s="54"/>
      <c r="L22" s="54"/>
      <c r="M22" s="54"/>
      <c r="N22" s="54"/>
      <c r="O22" s="54"/>
      <c r="P22" s="54"/>
      <c r="Q22" s="54"/>
      <c r="R22" s="54"/>
      <c r="S22" s="54"/>
      <c r="T22" s="54"/>
      <c r="U22" s="54"/>
    </row>
    <row r="23" spans="1:23" ht="15" customHeight="1" x14ac:dyDescent="0.25">
      <c r="D23" t="s">
        <v>155</v>
      </c>
      <c r="E23" s="1"/>
      <c r="F23" s="1"/>
      <c r="G23" s="1"/>
      <c r="H23" s="1"/>
      <c r="I23" s="1"/>
      <c r="J23" s="1"/>
      <c r="K23" s="1"/>
      <c r="L23" s="1"/>
      <c r="M23" s="1"/>
      <c r="N23" s="1"/>
      <c r="O23" s="1"/>
      <c r="P23" s="1"/>
      <c r="Q23" s="1"/>
      <c r="R23" s="1"/>
      <c r="S23" s="1"/>
    </row>
    <row r="24" spans="1:23" ht="15" customHeight="1" x14ac:dyDescent="0.25">
      <c r="D24" s="54" t="s">
        <v>156</v>
      </c>
      <c r="E24" s="54"/>
      <c r="F24" s="54"/>
      <c r="G24" s="54"/>
      <c r="H24" s="54"/>
      <c r="I24" s="54"/>
      <c r="J24" s="54"/>
      <c r="K24" s="54"/>
      <c r="L24" s="54"/>
      <c r="M24" s="54"/>
      <c r="N24" s="54"/>
      <c r="O24" s="54"/>
      <c r="P24" s="54"/>
      <c r="Q24" s="54"/>
      <c r="R24" s="54"/>
      <c r="S24" s="54"/>
      <c r="T24" s="54"/>
      <c r="U24" s="54"/>
      <c r="V24" s="54"/>
      <c r="W24" s="54"/>
    </row>
    <row r="25" spans="1:23" x14ac:dyDescent="0.25">
      <c r="D25" s="54"/>
      <c r="E25" s="54"/>
      <c r="F25" s="54"/>
      <c r="G25" s="54"/>
      <c r="H25" s="54"/>
      <c r="I25" s="54"/>
      <c r="J25" s="54"/>
      <c r="K25" s="54"/>
      <c r="L25" s="54"/>
      <c r="M25" s="54"/>
      <c r="N25" s="54"/>
      <c r="O25" s="54"/>
      <c r="P25" s="54"/>
      <c r="Q25" s="54"/>
      <c r="R25" s="54"/>
      <c r="S25" s="54"/>
      <c r="T25" s="54"/>
      <c r="U25" s="54"/>
      <c r="V25" s="54"/>
      <c r="W25" s="54"/>
    </row>
    <row r="26" spans="1:23" x14ac:dyDescent="0.25">
      <c r="D26" t="s">
        <v>157</v>
      </c>
    </row>
    <row r="28" spans="1:23" x14ac:dyDescent="0.25">
      <c r="A28">
        <v>10</v>
      </c>
      <c r="B28" t="s">
        <v>158</v>
      </c>
      <c r="C28" t="s">
        <v>122</v>
      </c>
      <c r="D28" t="s">
        <v>617</v>
      </c>
    </row>
    <row r="29" spans="1:23" x14ac:dyDescent="0.25">
      <c r="C29" t="s">
        <v>123</v>
      </c>
      <c r="D29" t="s">
        <v>608</v>
      </c>
    </row>
    <row r="31" spans="1:23" x14ac:dyDescent="0.25">
      <c r="A31">
        <v>11</v>
      </c>
      <c r="B31" t="s">
        <v>159</v>
      </c>
      <c r="C31" t="s">
        <v>122</v>
      </c>
    </row>
    <row r="32" spans="1:23" x14ac:dyDescent="0.25">
      <c r="C32" t="s">
        <v>123</v>
      </c>
    </row>
    <row r="34" spans="1:3" x14ac:dyDescent="0.25">
      <c r="A34">
        <v>12</v>
      </c>
      <c r="B34" t="s">
        <v>581</v>
      </c>
      <c r="C34" t="s">
        <v>122</v>
      </c>
    </row>
    <row r="35" spans="1:3" x14ac:dyDescent="0.25">
      <c r="C35" t="s">
        <v>123</v>
      </c>
    </row>
  </sheetData>
  <mergeCells count="2">
    <mergeCell ref="D21:U22"/>
    <mergeCell ref="D24:W25"/>
  </mergeCells>
  <hyperlinks>
    <hyperlink ref="A1" location="'Master sheet'!A1" display="'Master sheet'!A1" xr:uid="{E90B6BBB-57EF-4E88-B45D-BA86B34C45F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FA470-913C-43C6-9CF0-2CE4174A17A6}">
  <dimension ref="A1:U59"/>
  <sheetViews>
    <sheetView workbookViewId="0">
      <selection activeCell="C7" sqref="C7:C10"/>
    </sheetView>
  </sheetViews>
  <sheetFormatPr defaultRowHeight="15" x14ac:dyDescent="0.25"/>
  <cols>
    <col min="2" max="2" width="31.5703125" bestFit="1" customWidth="1"/>
    <col min="3" max="3" width="25.85546875" bestFit="1" customWidth="1"/>
  </cols>
  <sheetData>
    <row r="1" spans="1:4" x14ac:dyDescent="0.25">
      <c r="A1" s="7" t="s">
        <v>29</v>
      </c>
    </row>
    <row r="2" spans="1:4" x14ac:dyDescent="0.25">
      <c r="A2">
        <v>1</v>
      </c>
      <c r="B2" t="s">
        <v>10</v>
      </c>
    </row>
    <row r="3" spans="1:4" x14ac:dyDescent="0.25">
      <c r="A3">
        <v>2</v>
      </c>
      <c r="B3" t="s">
        <v>34</v>
      </c>
    </row>
    <row r="4" spans="1:4" x14ac:dyDescent="0.25">
      <c r="A4">
        <v>4</v>
      </c>
      <c r="B4" t="s">
        <v>160</v>
      </c>
      <c r="C4" t="s">
        <v>111</v>
      </c>
      <c r="D4" t="s">
        <v>153</v>
      </c>
    </row>
    <row r="5" spans="1:4" x14ac:dyDescent="0.25">
      <c r="C5" t="s">
        <v>112</v>
      </c>
      <c r="D5" t="s">
        <v>118</v>
      </c>
    </row>
    <row r="7" spans="1:4" x14ac:dyDescent="0.25">
      <c r="B7" t="s">
        <v>51</v>
      </c>
      <c r="C7" s="8" t="s">
        <v>612</v>
      </c>
    </row>
    <row r="8" spans="1:4" x14ac:dyDescent="0.25">
      <c r="C8" s="8" t="s">
        <v>613</v>
      </c>
    </row>
    <row r="9" spans="1:4" x14ac:dyDescent="0.25">
      <c r="C9" s="8" t="s">
        <v>614</v>
      </c>
    </row>
    <row r="10" spans="1:4" x14ac:dyDescent="0.25">
      <c r="C10" s="8" t="s">
        <v>615</v>
      </c>
    </row>
    <row r="13" spans="1:4" x14ac:dyDescent="0.25">
      <c r="A13">
        <v>5</v>
      </c>
      <c r="B13" t="s">
        <v>152</v>
      </c>
    </row>
    <row r="14" spans="1:4" x14ac:dyDescent="0.25">
      <c r="A14">
        <v>6</v>
      </c>
      <c r="B14" t="s">
        <v>116</v>
      </c>
      <c r="C14" s="8">
        <v>2.5000000000000001E-2</v>
      </c>
    </row>
    <row r="16" spans="1:4" x14ac:dyDescent="0.25">
      <c r="A16">
        <v>7</v>
      </c>
      <c r="B16" s="15" t="s">
        <v>161</v>
      </c>
      <c r="C16" s="14">
        <v>50000</v>
      </c>
    </row>
    <row r="18" spans="1:21" x14ac:dyDescent="0.25">
      <c r="A18">
        <v>8</v>
      </c>
      <c r="B18" t="s">
        <v>124</v>
      </c>
      <c r="C18" t="s">
        <v>122</v>
      </c>
      <c r="D18" s="54" t="s">
        <v>162</v>
      </c>
      <c r="E18" s="54"/>
      <c r="F18" s="54"/>
      <c r="G18" s="54"/>
      <c r="H18" s="54"/>
      <c r="I18" s="54"/>
      <c r="J18" s="54"/>
      <c r="K18" s="54"/>
      <c r="L18" s="54"/>
      <c r="M18" s="54"/>
      <c r="N18" s="54"/>
      <c r="O18" s="54"/>
      <c r="P18" s="54"/>
      <c r="Q18" s="54"/>
      <c r="R18" s="54"/>
      <c r="S18" s="54"/>
      <c r="T18" s="54"/>
      <c r="U18" s="54"/>
    </row>
    <row r="19" spans="1:21" x14ac:dyDescent="0.25">
      <c r="C19" t="s">
        <v>123</v>
      </c>
      <c r="D19" s="54"/>
      <c r="E19" s="54"/>
      <c r="F19" s="54"/>
      <c r="G19" s="54"/>
      <c r="H19" s="54"/>
      <c r="I19" s="54"/>
      <c r="J19" s="54"/>
      <c r="K19" s="54"/>
      <c r="L19" s="54"/>
      <c r="M19" s="54"/>
      <c r="N19" s="54"/>
      <c r="O19" s="54"/>
      <c r="P19" s="54"/>
      <c r="Q19" s="54"/>
      <c r="R19" s="54"/>
      <c r="S19" s="54"/>
      <c r="T19" s="54"/>
      <c r="U19" s="54"/>
    </row>
    <row r="20" spans="1:21" x14ac:dyDescent="0.25">
      <c r="C20" s="8"/>
      <c r="D20" t="s">
        <v>163</v>
      </c>
      <c r="E20" s="1"/>
      <c r="F20" s="1"/>
      <c r="G20" s="1"/>
      <c r="H20" s="1"/>
      <c r="I20" s="1"/>
      <c r="J20" s="1"/>
      <c r="K20" s="1"/>
      <c r="L20" s="1"/>
      <c r="M20" s="1"/>
      <c r="N20" s="1"/>
      <c r="O20" s="1"/>
      <c r="P20" s="1"/>
      <c r="Q20" s="1"/>
      <c r="R20" s="1"/>
      <c r="S20" s="1"/>
    </row>
    <row r="21" spans="1:21" x14ac:dyDescent="0.25">
      <c r="A21">
        <v>9</v>
      </c>
      <c r="B21" t="s">
        <v>553</v>
      </c>
      <c r="C21" s="8" t="s">
        <v>122</v>
      </c>
    </row>
    <row r="22" spans="1:21" x14ac:dyDescent="0.25">
      <c r="C22" s="8" t="s">
        <v>123</v>
      </c>
    </row>
    <row r="23" spans="1:21" x14ac:dyDescent="0.25">
      <c r="C23" s="8"/>
      <c r="D23" t="s">
        <v>554</v>
      </c>
    </row>
    <row r="24" spans="1:21" x14ac:dyDescent="0.25">
      <c r="C24" s="8"/>
    </row>
    <row r="25" spans="1:21" x14ac:dyDescent="0.25">
      <c r="C25" s="8"/>
    </row>
    <row r="26" spans="1:21" x14ac:dyDescent="0.25">
      <c r="C26" s="8"/>
    </row>
    <row r="27" spans="1:21" x14ac:dyDescent="0.25">
      <c r="C27" s="8"/>
    </row>
    <row r="28" spans="1:21" x14ac:dyDescent="0.25">
      <c r="C28" s="8"/>
    </row>
    <row r="29" spans="1:21" x14ac:dyDescent="0.25">
      <c r="C29" s="8"/>
    </row>
    <row r="30" spans="1:21" x14ac:dyDescent="0.25">
      <c r="C30" s="8"/>
    </row>
    <row r="31" spans="1:21" x14ac:dyDescent="0.25">
      <c r="C31" s="8"/>
    </row>
    <row r="32" spans="1:21" x14ac:dyDescent="0.25">
      <c r="C32" s="8"/>
    </row>
    <row r="33" spans="1:21" x14ac:dyDescent="0.25">
      <c r="C33" s="8"/>
    </row>
    <row r="34" spans="1:21" x14ac:dyDescent="0.25">
      <c r="C34" s="8"/>
    </row>
    <row r="35" spans="1:21" x14ac:dyDescent="0.25">
      <c r="C35" s="8"/>
    </row>
    <row r="36" spans="1:21" x14ac:dyDescent="0.25">
      <c r="C36" s="8"/>
    </row>
    <row r="37" spans="1:21" x14ac:dyDescent="0.25">
      <c r="C37" s="8"/>
    </row>
    <row r="38" spans="1:21" x14ac:dyDescent="0.25">
      <c r="C38" s="8"/>
    </row>
    <row r="39" spans="1:21" x14ac:dyDescent="0.25">
      <c r="C39" s="8"/>
    </row>
    <row r="44" spans="1:21" x14ac:dyDescent="0.25">
      <c r="A44">
        <v>8</v>
      </c>
      <c r="B44" t="s">
        <v>121</v>
      </c>
      <c r="C44" t="s">
        <v>122</v>
      </c>
    </row>
    <row r="45" spans="1:21" x14ac:dyDescent="0.25">
      <c r="C45" t="s">
        <v>123</v>
      </c>
    </row>
    <row r="47" spans="1:21" x14ac:dyDescent="0.25">
      <c r="A47">
        <v>9</v>
      </c>
      <c r="B47" t="s">
        <v>124</v>
      </c>
      <c r="C47" t="s">
        <v>122</v>
      </c>
      <c r="D47" s="54" t="s">
        <v>125</v>
      </c>
      <c r="E47" s="54"/>
      <c r="F47" s="54"/>
      <c r="G47" s="54"/>
      <c r="H47" s="54"/>
      <c r="I47" s="54"/>
      <c r="J47" s="54"/>
      <c r="K47" s="54"/>
      <c r="L47" s="54"/>
      <c r="M47" s="54"/>
      <c r="N47" s="54"/>
      <c r="O47" s="54"/>
      <c r="P47" s="54"/>
      <c r="Q47" s="54"/>
      <c r="R47" s="54"/>
      <c r="S47" s="54"/>
      <c r="T47" s="54"/>
      <c r="U47" s="54"/>
    </row>
    <row r="48" spans="1:21" x14ac:dyDescent="0.25">
      <c r="C48" t="s">
        <v>123</v>
      </c>
      <c r="D48" s="54"/>
      <c r="E48" s="54"/>
      <c r="F48" s="54"/>
      <c r="G48" s="54"/>
      <c r="H48" s="54"/>
      <c r="I48" s="54"/>
      <c r="J48" s="54"/>
      <c r="K48" s="54"/>
      <c r="L48" s="54"/>
      <c r="M48" s="54"/>
      <c r="N48" s="54"/>
      <c r="O48" s="54"/>
      <c r="P48" s="54"/>
      <c r="Q48" s="54"/>
      <c r="R48" s="54"/>
      <c r="S48" s="54"/>
      <c r="T48" s="54"/>
      <c r="U48" s="54"/>
    </row>
    <row r="49" spans="1:21" x14ac:dyDescent="0.25">
      <c r="D49" t="s">
        <v>126</v>
      </c>
      <c r="E49" s="1"/>
      <c r="F49" s="1"/>
      <c r="G49" s="1"/>
      <c r="H49" s="1"/>
      <c r="I49" s="1"/>
      <c r="J49" s="1"/>
      <c r="K49" s="1"/>
      <c r="L49" s="1"/>
      <c r="M49" s="1"/>
      <c r="N49" s="1"/>
      <c r="O49" s="1"/>
      <c r="P49" s="1"/>
      <c r="Q49" s="1"/>
      <c r="R49" s="1"/>
      <c r="S49" s="1"/>
    </row>
    <row r="50" spans="1:21" x14ac:dyDescent="0.25">
      <c r="D50" s="54" t="s">
        <v>164</v>
      </c>
      <c r="E50" s="54"/>
      <c r="F50" s="54"/>
      <c r="G50" s="54"/>
      <c r="H50" s="54"/>
      <c r="I50" s="54"/>
      <c r="J50" s="54"/>
      <c r="K50" s="54"/>
      <c r="L50" s="54"/>
      <c r="M50" s="54"/>
      <c r="N50" s="54"/>
      <c r="O50" s="54"/>
      <c r="P50" s="54"/>
      <c r="Q50" s="54"/>
      <c r="R50" s="54"/>
      <c r="S50" s="54"/>
      <c r="T50" s="54"/>
      <c r="U50" s="54"/>
    </row>
    <row r="51" spans="1:21" x14ac:dyDescent="0.25">
      <c r="D51" s="54"/>
      <c r="E51" s="54"/>
      <c r="F51" s="54"/>
      <c r="G51" s="54"/>
      <c r="H51" s="54"/>
      <c r="I51" s="54"/>
      <c r="J51" s="54"/>
      <c r="K51" s="54"/>
      <c r="L51" s="54"/>
      <c r="M51" s="54"/>
      <c r="N51" s="54"/>
      <c r="O51" s="54"/>
      <c r="P51" s="54"/>
      <c r="Q51" s="54"/>
      <c r="R51" s="54"/>
      <c r="S51" s="54"/>
      <c r="T51" s="54"/>
      <c r="U51" s="54"/>
    </row>
    <row r="52" spans="1:21" x14ac:dyDescent="0.25">
      <c r="D52" t="s">
        <v>128</v>
      </c>
    </row>
    <row r="54" spans="1:21" x14ac:dyDescent="0.25">
      <c r="A54">
        <v>10</v>
      </c>
      <c r="B54" t="s">
        <v>129</v>
      </c>
      <c r="C54" t="s">
        <v>122</v>
      </c>
      <c r="D54" t="s">
        <v>165</v>
      </c>
    </row>
    <row r="55" spans="1:21" x14ac:dyDescent="0.25">
      <c r="C55" t="s">
        <v>123</v>
      </c>
    </row>
    <row r="58" spans="1:21" x14ac:dyDescent="0.25">
      <c r="A58">
        <v>11</v>
      </c>
      <c r="B58" t="s">
        <v>145</v>
      </c>
    </row>
    <row r="59" spans="1:21" x14ac:dyDescent="0.25">
      <c r="A59">
        <v>12</v>
      </c>
      <c r="B59" t="s">
        <v>147</v>
      </c>
    </row>
  </sheetData>
  <mergeCells count="3">
    <mergeCell ref="D47:U48"/>
    <mergeCell ref="D50:U51"/>
    <mergeCell ref="D18:U19"/>
  </mergeCells>
  <hyperlinks>
    <hyperlink ref="A1" location="'Master sheet'!A1" display="'Master sheet'!A1" xr:uid="{20D0DE83-7C70-4937-A539-3152D30FAC3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CA808-DA52-49DF-A1D0-A3781FD8AA89}">
  <dimension ref="A1:T42"/>
  <sheetViews>
    <sheetView zoomScale="80" zoomScaleNormal="80" workbookViewId="0">
      <pane xSplit="2" ySplit="4" topLeftCell="C5" activePane="bottomRight" state="frozen"/>
      <selection pane="topRight" activeCell="C1" sqref="C1"/>
      <selection pane="bottomLeft" activeCell="A4" sqref="A4"/>
      <selection pane="bottomRight" activeCell="N40" sqref="N40"/>
    </sheetView>
  </sheetViews>
  <sheetFormatPr defaultRowHeight="15" x14ac:dyDescent="0.25"/>
  <cols>
    <col min="1" max="1" width="63.85546875" customWidth="1"/>
    <col min="2" max="2" width="9.140625" bestFit="1" customWidth="1"/>
    <col min="3" max="3" width="17.42578125" customWidth="1"/>
    <col min="4" max="4" width="10" bestFit="1" customWidth="1"/>
    <col min="5" max="5" width="16.85546875" bestFit="1" customWidth="1"/>
    <col min="6" max="6" width="14.5703125" bestFit="1" customWidth="1"/>
    <col min="7" max="7" width="22.42578125" bestFit="1" customWidth="1"/>
    <col min="8" max="8" width="15.140625" bestFit="1" customWidth="1"/>
    <col min="9" max="10" width="15.140625" customWidth="1"/>
    <col min="11" max="11" width="16.5703125" bestFit="1" customWidth="1"/>
    <col min="12" max="12" width="23.140625" bestFit="1" customWidth="1"/>
    <col min="13" max="13" width="17.42578125" bestFit="1" customWidth="1"/>
    <col min="14" max="14" width="25.42578125" customWidth="1"/>
    <col min="15" max="16" width="27.140625" customWidth="1"/>
    <col min="17" max="18" width="9.5703125" bestFit="1" customWidth="1"/>
    <col min="19" max="19" width="18.85546875" bestFit="1" customWidth="1"/>
    <col min="20" max="20" width="33.42578125" bestFit="1" customWidth="1"/>
  </cols>
  <sheetData>
    <row r="1" spans="1:20" ht="15.75" x14ac:dyDescent="0.25">
      <c r="A1" s="7" t="s">
        <v>29</v>
      </c>
      <c r="B1" s="28" t="s">
        <v>166</v>
      </c>
      <c r="C1" s="27" t="s">
        <v>167</v>
      </c>
      <c r="D1" s="17"/>
      <c r="E1" s="17"/>
      <c r="N1" s="16" t="s">
        <v>168</v>
      </c>
      <c r="O1" s="17"/>
      <c r="P1" s="17"/>
      <c r="R1" s="55" t="s">
        <v>169</v>
      </c>
      <c r="S1" s="55"/>
    </row>
    <row r="2" spans="1:20" x14ac:dyDescent="0.25">
      <c r="A2" s="56" t="s">
        <v>170</v>
      </c>
      <c r="B2" s="57"/>
      <c r="C2" s="57"/>
      <c r="D2" s="57"/>
      <c r="E2" s="57"/>
      <c r="F2" s="57"/>
      <c r="G2" s="57"/>
      <c r="H2" s="57"/>
      <c r="I2" s="57"/>
      <c r="J2" s="57"/>
      <c r="K2" s="57"/>
      <c r="L2" s="57"/>
      <c r="M2" s="57"/>
      <c r="N2" s="57"/>
      <c r="O2" s="57"/>
      <c r="P2" s="58"/>
      <c r="R2" s="55" t="s">
        <v>171</v>
      </c>
      <c r="S2" s="55"/>
      <c r="T2" s="7" t="s">
        <v>172</v>
      </c>
    </row>
    <row r="3" spans="1:20" x14ac:dyDescent="0.25">
      <c r="A3" s="52"/>
      <c r="B3" s="52"/>
      <c r="C3" s="52"/>
      <c r="D3" s="52"/>
      <c r="E3" s="52"/>
      <c r="F3" s="60" t="s">
        <v>618</v>
      </c>
      <c r="G3" s="61"/>
      <c r="H3" s="62"/>
      <c r="I3" s="63" t="s">
        <v>178</v>
      </c>
      <c r="J3" s="63"/>
      <c r="K3" s="63"/>
      <c r="L3" s="52"/>
      <c r="M3" s="52"/>
      <c r="N3" s="52"/>
      <c r="O3" s="52"/>
      <c r="P3" s="52"/>
      <c r="R3" s="52"/>
      <c r="S3" s="52"/>
      <c r="T3" s="7"/>
    </row>
    <row r="4" spans="1:20" x14ac:dyDescent="0.25">
      <c r="A4" s="15" t="s">
        <v>173</v>
      </c>
      <c r="B4" s="18" t="s">
        <v>174</v>
      </c>
      <c r="C4" s="18" t="s">
        <v>175</v>
      </c>
      <c r="D4" s="15" t="s">
        <v>176</v>
      </c>
      <c r="E4" s="15" t="s">
        <v>177</v>
      </c>
      <c r="F4" s="16" t="s">
        <v>619</v>
      </c>
      <c r="G4" s="16" t="s">
        <v>620</v>
      </c>
      <c r="H4" s="16" t="s">
        <v>621</v>
      </c>
      <c r="I4" s="16" t="s">
        <v>619</v>
      </c>
      <c r="J4" s="16" t="s">
        <v>620</v>
      </c>
      <c r="K4" s="16" t="s">
        <v>621</v>
      </c>
      <c r="L4" s="15" t="s">
        <v>179</v>
      </c>
      <c r="M4" s="15" t="s">
        <v>180</v>
      </c>
      <c r="N4" s="15" t="s">
        <v>181</v>
      </c>
      <c r="O4" s="15" t="s">
        <v>182</v>
      </c>
      <c r="P4" s="15" t="s">
        <v>183</v>
      </c>
      <c r="R4" s="15" t="s">
        <v>184</v>
      </c>
      <c r="S4" s="15" t="s">
        <v>185</v>
      </c>
    </row>
    <row r="5" spans="1:20" x14ac:dyDescent="0.25">
      <c r="A5" t="s">
        <v>186</v>
      </c>
      <c r="B5" t="s">
        <v>186</v>
      </c>
      <c r="C5">
        <v>2</v>
      </c>
      <c r="D5" t="s">
        <v>187</v>
      </c>
      <c r="E5" s="19">
        <f>2*12</f>
        <v>24</v>
      </c>
      <c r="F5" s="59" t="s">
        <v>188</v>
      </c>
      <c r="G5" s="59"/>
      <c r="H5" s="59"/>
      <c r="I5" s="59"/>
      <c r="J5" s="59"/>
      <c r="K5" s="59"/>
      <c r="L5" s="59"/>
      <c r="M5" s="14">
        <v>10000</v>
      </c>
      <c r="N5" s="14">
        <v>0</v>
      </c>
      <c r="O5" s="14">
        <v>112500</v>
      </c>
      <c r="P5" s="14">
        <v>0</v>
      </c>
      <c r="R5" t="s">
        <v>189</v>
      </c>
      <c r="S5">
        <v>9</v>
      </c>
    </row>
    <row r="6" spans="1:20" x14ac:dyDescent="0.25">
      <c r="A6" t="s">
        <v>190</v>
      </c>
      <c r="B6" t="s">
        <v>191</v>
      </c>
      <c r="C6">
        <v>1</v>
      </c>
      <c r="D6" t="s">
        <v>187</v>
      </c>
      <c r="E6" s="19">
        <f>2*12</f>
        <v>24</v>
      </c>
      <c r="F6" s="59"/>
      <c r="G6" s="59"/>
      <c r="H6" s="59"/>
      <c r="I6" s="59"/>
      <c r="J6" s="59"/>
      <c r="K6" s="59"/>
      <c r="L6" s="59"/>
      <c r="M6" s="14">
        <v>7000</v>
      </c>
      <c r="N6" s="14">
        <v>0</v>
      </c>
      <c r="O6" s="14">
        <v>90000</v>
      </c>
      <c r="P6" s="14">
        <v>0</v>
      </c>
      <c r="R6" t="s">
        <v>192</v>
      </c>
      <c r="S6">
        <v>8</v>
      </c>
    </row>
    <row r="7" spans="1:20" x14ac:dyDescent="0.25">
      <c r="A7" t="s">
        <v>193</v>
      </c>
      <c r="B7" t="s">
        <v>191</v>
      </c>
      <c r="C7">
        <v>1</v>
      </c>
      <c r="D7" t="s">
        <v>187</v>
      </c>
      <c r="E7" s="19">
        <f>2*12</f>
        <v>24</v>
      </c>
      <c r="F7" s="59"/>
      <c r="G7" s="59"/>
      <c r="H7" s="59"/>
      <c r="I7" s="59"/>
      <c r="J7" s="59"/>
      <c r="K7" s="59"/>
      <c r="L7" s="59"/>
      <c r="M7" s="14">
        <v>7000</v>
      </c>
      <c r="N7" s="14">
        <v>0</v>
      </c>
      <c r="O7" s="14">
        <v>90000</v>
      </c>
      <c r="P7" s="14">
        <v>0</v>
      </c>
      <c r="R7" t="s">
        <v>194</v>
      </c>
      <c r="S7">
        <v>7</v>
      </c>
    </row>
    <row r="8" spans="1:20" x14ac:dyDescent="0.25">
      <c r="A8" t="s">
        <v>195</v>
      </c>
      <c r="B8" t="s">
        <v>196</v>
      </c>
      <c r="C8">
        <v>3</v>
      </c>
      <c r="D8" t="s">
        <v>189</v>
      </c>
      <c r="E8">
        <f>2*12</f>
        <v>24</v>
      </c>
      <c r="F8" s="14">
        <v>300000</v>
      </c>
      <c r="G8" s="14">
        <v>5</v>
      </c>
      <c r="H8" s="14">
        <v>500000</v>
      </c>
      <c r="I8" s="14">
        <v>30000</v>
      </c>
      <c r="J8" s="14">
        <v>0</v>
      </c>
      <c r="K8" s="14">
        <v>30000</v>
      </c>
      <c r="L8" s="14">
        <v>0</v>
      </c>
      <c r="M8" s="14">
        <v>6000</v>
      </c>
      <c r="N8" s="14">
        <v>55000</v>
      </c>
      <c r="O8" s="14">
        <v>75000</v>
      </c>
      <c r="P8" s="14">
        <v>100000</v>
      </c>
      <c r="R8" t="s">
        <v>197</v>
      </c>
      <c r="S8">
        <v>6</v>
      </c>
    </row>
    <row r="9" spans="1:20" x14ac:dyDescent="0.25">
      <c r="A9" t="s">
        <v>195</v>
      </c>
      <c r="B9" t="s">
        <v>198</v>
      </c>
      <c r="C9">
        <v>2</v>
      </c>
      <c r="D9" t="s">
        <v>189</v>
      </c>
      <c r="E9">
        <f>2*12</f>
        <v>24</v>
      </c>
      <c r="F9" s="14">
        <v>300000</v>
      </c>
      <c r="G9" s="14">
        <v>5</v>
      </c>
      <c r="H9" s="14">
        <v>500000</v>
      </c>
      <c r="I9" s="14">
        <v>25000</v>
      </c>
      <c r="J9" s="14">
        <v>0</v>
      </c>
      <c r="K9" s="14">
        <v>25000</v>
      </c>
      <c r="L9" s="14">
        <v>0</v>
      </c>
      <c r="M9" s="14">
        <v>5500</v>
      </c>
      <c r="N9" s="14">
        <v>50000</v>
      </c>
      <c r="O9" s="14">
        <v>70500</v>
      </c>
      <c r="P9" s="14">
        <v>95000</v>
      </c>
      <c r="R9" t="s">
        <v>199</v>
      </c>
      <c r="S9">
        <v>5</v>
      </c>
    </row>
    <row r="10" spans="1:20" x14ac:dyDescent="0.25">
      <c r="A10" t="s">
        <v>195</v>
      </c>
      <c r="B10" t="s">
        <v>200</v>
      </c>
      <c r="C10" s="15">
        <v>1</v>
      </c>
      <c r="D10" t="s">
        <v>189</v>
      </c>
      <c r="E10" s="15">
        <v>36</v>
      </c>
      <c r="F10" s="14">
        <v>300000</v>
      </c>
      <c r="G10" s="14">
        <v>5</v>
      </c>
      <c r="H10" s="14">
        <v>500000</v>
      </c>
      <c r="I10" s="14">
        <v>20000</v>
      </c>
      <c r="J10" s="14">
        <v>0</v>
      </c>
      <c r="K10" s="14">
        <v>20000</v>
      </c>
      <c r="L10" s="14">
        <v>0</v>
      </c>
      <c r="M10" s="14">
        <v>5000</v>
      </c>
      <c r="N10" s="14">
        <v>45000</v>
      </c>
      <c r="O10" s="14">
        <v>66000</v>
      </c>
      <c r="P10" s="14">
        <v>90000</v>
      </c>
      <c r="R10" t="s">
        <v>201</v>
      </c>
      <c r="S10">
        <v>4</v>
      </c>
    </row>
    <row r="11" spans="1:20" x14ac:dyDescent="0.25">
      <c r="A11" t="s">
        <v>202</v>
      </c>
      <c r="B11" t="s">
        <v>203</v>
      </c>
      <c r="C11">
        <v>3</v>
      </c>
      <c r="D11" t="s">
        <v>192</v>
      </c>
      <c r="E11">
        <v>24</v>
      </c>
      <c r="F11" s="14">
        <v>175000</v>
      </c>
      <c r="G11" s="14">
        <v>10</v>
      </c>
      <c r="H11" s="14">
        <v>300000</v>
      </c>
      <c r="I11" s="14">
        <v>18000</v>
      </c>
      <c r="J11" s="14">
        <v>0</v>
      </c>
      <c r="K11" s="14">
        <v>18000</v>
      </c>
      <c r="L11" s="14">
        <v>0</v>
      </c>
      <c r="M11" s="14">
        <v>4500</v>
      </c>
      <c r="N11" s="14">
        <v>40000</v>
      </c>
      <c r="O11" s="14">
        <v>60000</v>
      </c>
      <c r="P11" s="14">
        <v>85000</v>
      </c>
      <c r="R11" t="s">
        <v>204</v>
      </c>
      <c r="S11">
        <v>3</v>
      </c>
    </row>
    <row r="12" spans="1:20" x14ac:dyDescent="0.25">
      <c r="A12" t="s">
        <v>202</v>
      </c>
      <c r="B12" t="s">
        <v>205</v>
      </c>
      <c r="C12">
        <v>2</v>
      </c>
      <c r="D12" t="s">
        <v>192</v>
      </c>
      <c r="E12">
        <f>2*12</f>
        <v>24</v>
      </c>
      <c r="F12" s="14">
        <v>175000</v>
      </c>
      <c r="G12" s="14">
        <v>10</v>
      </c>
      <c r="H12" s="14">
        <v>300000</v>
      </c>
      <c r="I12" s="14">
        <v>16000</v>
      </c>
      <c r="J12" s="14">
        <v>0</v>
      </c>
      <c r="K12" s="14">
        <v>16000</v>
      </c>
      <c r="L12" s="14">
        <v>0</v>
      </c>
      <c r="M12" s="14">
        <v>4000</v>
      </c>
      <c r="N12" s="14">
        <v>35000</v>
      </c>
      <c r="O12" s="14">
        <v>55500</v>
      </c>
      <c r="P12" s="14">
        <v>82000</v>
      </c>
      <c r="R12" t="s">
        <v>206</v>
      </c>
      <c r="S12">
        <v>2</v>
      </c>
    </row>
    <row r="13" spans="1:20" x14ac:dyDescent="0.25">
      <c r="A13" t="s">
        <v>202</v>
      </c>
      <c r="B13" t="s">
        <v>207</v>
      </c>
      <c r="C13" s="15">
        <v>1</v>
      </c>
      <c r="D13" t="s">
        <v>192</v>
      </c>
      <c r="E13" s="15">
        <v>36</v>
      </c>
      <c r="F13" s="14">
        <v>175000</v>
      </c>
      <c r="G13" s="14">
        <v>10</v>
      </c>
      <c r="H13" s="14">
        <v>300000</v>
      </c>
      <c r="I13" s="14">
        <v>14000</v>
      </c>
      <c r="J13" s="14">
        <v>0</v>
      </c>
      <c r="K13" s="14">
        <v>14000</v>
      </c>
      <c r="L13" s="14">
        <v>0</v>
      </c>
      <c r="M13" s="14">
        <v>3500</v>
      </c>
      <c r="N13" s="14">
        <v>30000</v>
      </c>
      <c r="O13" s="14">
        <v>51000</v>
      </c>
      <c r="P13" s="14">
        <v>79000</v>
      </c>
      <c r="R13" t="s">
        <v>208</v>
      </c>
      <c r="S13">
        <v>1</v>
      </c>
    </row>
    <row r="14" spans="1:20" x14ac:dyDescent="0.25">
      <c r="A14" s="17" t="s">
        <v>209</v>
      </c>
      <c r="B14" s="17" t="s">
        <v>210</v>
      </c>
      <c r="C14" s="17">
        <v>3</v>
      </c>
      <c r="D14" s="17" t="s">
        <v>194</v>
      </c>
      <c r="E14">
        <v>24</v>
      </c>
      <c r="F14" s="14">
        <v>120000</v>
      </c>
      <c r="G14" s="14">
        <v>10</v>
      </c>
      <c r="H14" s="14">
        <v>215000</v>
      </c>
      <c r="I14" s="14">
        <v>12000</v>
      </c>
      <c r="J14" s="14">
        <v>0</v>
      </c>
      <c r="K14" s="14">
        <v>12000</v>
      </c>
      <c r="L14" s="14">
        <v>0</v>
      </c>
      <c r="M14" s="14">
        <v>3000</v>
      </c>
      <c r="N14" s="14">
        <v>25000</v>
      </c>
      <c r="O14" s="14">
        <v>37500</v>
      </c>
      <c r="P14" s="14">
        <v>75000</v>
      </c>
      <c r="R14" t="s">
        <v>187</v>
      </c>
      <c r="S14">
        <v>0</v>
      </c>
    </row>
    <row r="15" spans="1:20" x14ac:dyDescent="0.25">
      <c r="A15" s="17" t="s">
        <v>209</v>
      </c>
      <c r="B15" s="17" t="s">
        <v>211</v>
      </c>
      <c r="C15" s="17">
        <v>2</v>
      </c>
      <c r="D15" s="17" t="s">
        <v>194</v>
      </c>
      <c r="E15">
        <f>2*12</f>
        <v>24</v>
      </c>
      <c r="F15" s="14">
        <v>120000</v>
      </c>
      <c r="G15" s="14">
        <v>10</v>
      </c>
      <c r="H15" s="14">
        <v>215000</v>
      </c>
      <c r="I15" s="14">
        <v>11000</v>
      </c>
      <c r="J15" s="14">
        <v>0</v>
      </c>
      <c r="K15" s="14">
        <v>11000</v>
      </c>
      <c r="L15" s="14">
        <v>0</v>
      </c>
      <c r="M15" s="14">
        <v>2500</v>
      </c>
      <c r="N15" s="14">
        <v>21000</v>
      </c>
      <c r="O15" s="14">
        <v>34500</v>
      </c>
      <c r="P15" s="14">
        <v>70000</v>
      </c>
    </row>
    <row r="16" spans="1:20" x14ac:dyDescent="0.25">
      <c r="A16" s="17" t="s">
        <v>209</v>
      </c>
      <c r="B16" s="17" t="s">
        <v>212</v>
      </c>
      <c r="C16" s="12">
        <v>1</v>
      </c>
      <c r="D16" s="17" t="s">
        <v>194</v>
      </c>
      <c r="E16" s="15">
        <v>36</v>
      </c>
      <c r="F16" s="14">
        <v>120000</v>
      </c>
      <c r="G16" s="14">
        <v>10</v>
      </c>
      <c r="H16" s="14">
        <v>215000</v>
      </c>
      <c r="I16" s="14">
        <v>10000</v>
      </c>
      <c r="J16" s="14">
        <v>0</v>
      </c>
      <c r="K16" s="14">
        <v>10000</v>
      </c>
      <c r="L16" s="14">
        <v>0</v>
      </c>
      <c r="M16" s="14">
        <v>2000</v>
      </c>
      <c r="N16" s="14">
        <v>18000</v>
      </c>
      <c r="O16" s="14">
        <v>30000</v>
      </c>
      <c r="P16" s="14">
        <v>65000</v>
      </c>
    </row>
    <row r="17" spans="1:17" x14ac:dyDescent="0.25">
      <c r="A17" t="s">
        <v>213</v>
      </c>
      <c r="B17" t="s">
        <v>214</v>
      </c>
      <c r="C17">
        <v>3</v>
      </c>
      <c r="D17" t="s">
        <v>197</v>
      </c>
      <c r="E17">
        <v>24</v>
      </c>
      <c r="F17" s="14">
        <v>75000</v>
      </c>
      <c r="G17" s="14">
        <v>10</v>
      </c>
      <c r="H17" s="14">
        <v>195000</v>
      </c>
      <c r="I17" s="14">
        <v>9000</v>
      </c>
      <c r="J17" s="14">
        <v>0</v>
      </c>
      <c r="K17" s="14">
        <v>9000</v>
      </c>
      <c r="L17" s="14">
        <v>0</v>
      </c>
      <c r="M17" s="14">
        <v>1500</v>
      </c>
      <c r="N17" s="14">
        <v>15000</v>
      </c>
      <c r="O17" s="14">
        <v>27000</v>
      </c>
      <c r="P17" s="14">
        <v>50000</v>
      </c>
    </row>
    <row r="18" spans="1:17" x14ac:dyDescent="0.25">
      <c r="A18" t="s">
        <v>213</v>
      </c>
      <c r="B18" t="s">
        <v>215</v>
      </c>
      <c r="C18">
        <v>2</v>
      </c>
      <c r="D18" t="s">
        <v>197</v>
      </c>
      <c r="E18">
        <f>2*12</f>
        <v>24</v>
      </c>
      <c r="F18" s="14">
        <v>75000</v>
      </c>
      <c r="G18" s="14">
        <v>10</v>
      </c>
      <c r="H18" s="14">
        <v>195000</v>
      </c>
      <c r="I18" s="14">
        <v>8500</v>
      </c>
      <c r="J18" s="14">
        <v>0</v>
      </c>
      <c r="K18" s="14">
        <v>8500</v>
      </c>
      <c r="L18" s="14">
        <v>0</v>
      </c>
      <c r="M18" s="14">
        <v>1000</v>
      </c>
      <c r="N18" s="14">
        <v>12000</v>
      </c>
      <c r="O18" s="14">
        <v>24000</v>
      </c>
      <c r="P18" s="14">
        <v>45000</v>
      </c>
    </row>
    <row r="19" spans="1:17" x14ac:dyDescent="0.25">
      <c r="A19" t="s">
        <v>213</v>
      </c>
      <c r="B19" t="s">
        <v>216</v>
      </c>
      <c r="C19" s="15">
        <v>1</v>
      </c>
      <c r="D19" t="s">
        <v>197</v>
      </c>
      <c r="E19" s="15">
        <v>36</v>
      </c>
      <c r="F19" s="14">
        <v>75000</v>
      </c>
      <c r="G19" s="14">
        <v>10</v>
      </c>
      <c r="H19" s="14">
        <v>195000</v>
      </c>
      <c r="I19" s="14">
        <v>8000</v>
      </c>
      <c r="J19" s="14">
        <v>0</v>
      </c>
      <c r="K19" s="14">
        <v>8000</v>
      </c>
      <c r="L19" s="14">
        <v>0</v>
      </c>
      <c r="M19" s="14">
        <v>500</v>
      </c>
      <c r="N19" s="14">
        <v>10000</v>
      </c>
      <c r="O19" s="14">
        <v>21000</v>
      </c>
      <c r="P19" s="14">
        <v>40000</v>
      </c>
    </row>
    <row r="20" spans="1:17" x14ac:dyDescent="0.25">
      <c r="A20" t="s">
        <v>217</v>
      </c>
      <c r="B20" t="s">
        <v>218</v>
      </c>
      <c r="C20">
        <v>3</v>
      </c>
      <c r="D20" t="s">
        <v>199</v>
      </c>
      <c r="E20">
        <v>24</v>
      </c>
      <c r="F20" s="14">
        <v>55000</v>
      </c>
      <c r="G20" s="14">
        <v>10</v>
      </c>
      <c r="H20" s="14">
        <v>140000</v>
      </c>
      <c r="I20" s="14">
        <v>7500</v>
      </c>
      <c r="J20" s="14">
        <v>0</v>
      </c>
      <c r="K20" s="14">
        <v>7500</v>
      </c>
      <c r="L20" s="14">
        <v>8000</v>
      </c>
      <c r="M20" s="14">
        <v>0</v>
      </c>
      <c r="N20" s="14">
        <v>0</v>
      </c>
      <c r="O20" s="14">
        <v>18000</v>
      </c>
      <c r="P20" s="14"/>
    </row>
    <row r="21" spans="1:17" x14ac:dyDescent="0.25">
      <c r="A21" t="s">
        <v>217</v>
      </c>
      <c r="B21" t="s">
        <v>219</v>
      </c>
      <c r="C21">
        <v>2</v>
      </c>
      <c r="D21" t="s">
        <v>199</v>
      </c>
      <c r="E21">
        <f>2*12</f>
        <v>24</v>
      </c>
      <c r="F21" s="14">
        <v>55000</v>
      </c>
      <c r="G21" s="14">
        <v>10</v>
      </c>
      <c r="H21" s="14">
        <v>140000</v>
      </c>
      <c r="I21" s="14">
        <v>7000</v>
      </c>
      <c r="J21" s="14">
        <v>0</v>
      </c>
      <c r="K21" s="14">
        <v>7000</v>
      </c>
      <c r="L21" s="14">
        <v>7500</v>
      </c>
      <c r="M21" s="14">
        <v>0</v>
      </c>
      <c r="N21" s="14">
        <v>0</v>
      </c>
      <c r="O21" s="14">
        <v>16500</v>
      </c>
      <c r="P21" s="14"/>
      <c r="Q21" t="s">
        <v>220</v>
      </c>
    </row>
    <row r="22" spans="1:17" x14ac:dyDescent="0.25">
      <c r="A22" t="s">
        <v>217</v>
      </c>
      <c r="B22" t="s">
        <v>221</v>
      </c>
      <c r="C22" s="15">
        <v>1</v>
      </c>
      <c r="D22" t="s">
        <v>199</v>
      </c>
      <c r="E22" s="15">
        <v>36</v>
      </c>
      <c r="F22" s="14">
        <v>55000</v>
      </c>
      <c r="G22" s="14">
        <v>10</v>
      </c>
      <c r="H22" s="14">
        <v>140000</v>
      </c>
      <c r="I22" s="14">
        <v>6500</v>
      </c>
      <c r="J22" s="14">
        <v>0</v>
      </c>
      <c r="K22" s="14">
        <v>6500</v>
      </c>
      <c r="L22" s="14">
        <v>7000</v>
      </c>
      <c r="M22" s="14">
        <v>0</v>
      </c>
      <c r="N22" s="14">
        <v>0</v>
      </c>
      <c r="O22" s="14">
        <v>15000</v>
      </c>
      <c r="P22" s="14"/>
    </row>
    <row r="23" spans="1:17" x14ac:dyDescent="0.25">
      <c r="A23" t="s">
        <v>222</v>
      </c>
      <c r="B23" t="s">
        <v>223</v>
      </c>
      <c r="C23">
        <v>3</v>
      </c>
      <c r="D23" t="s">
        <v>201</v>
      </c>
      <c r="E23">
        <v>24</v>
      </c>
      <c r="F23" s="14">
        <v>40000</v>
      </c>
      <c r="G23" s="14">
        <v>10</v>
      </c>
      <c r="H23" s="14">
        <v>95000</v>
      </c>
      <c r="I23" s="14">
        <v>6000</v>
      </c>
      <c r="J23" s="14">
        <v>0</v>
      </c>
      <c r="K23" s="14">
        <v>6000</v>
      </c>
      <c r="L23" s="14">
        <v>6500</v>
      </c>
      <c r="M23" s="14">
        <v>0</v>
      </c>
      <c r="N23" s="14">
        <v>0</v>
      </c>
      <c r="O23" s="14">
        <v>18000</v>
      </c>
      <c r="P23" s="14"/>
    </row>
    <row r="24" spans="1:17" x14ac:dyDescent="0.25">
      <c r="A24" t="s">
        <v>222</v>
      </c>
      <c r="B24" t="s">
        <v>224</v>
      </c>
      <c r="C24">
        <v>2</v>
      </c>
      <c r="D24" t="s">
        <v>201</v>
      </c>
      <c r="E24">
        <f>2*12</f>
        <v>24</v>
      </c>
      <c r="F24" s="14">
        <v>40000</v>
      </c>
      <c r="G24" s="14">
        <v>10</v>
      </c>
      <c r="H24" s="14">
        <v>95000</v>
      </c>
      <c r="I24" s="14">
        <v>5500</v>
      </c>
      <c r="J24" s="14">
        <v>0</v>
      </c>
      <c r="K24" s="14">
        <v>5500</v>
      </c>
      <c r="L24" s="14">
        <v>6000</v>
      </c>
      <c r="M24" s="14">
        <v>0</v>
      </c>
      <c r="N24" s="14">
        <v>0</v>
      </c>
      <c r="O24" s="14">
        <v>16500</v>
      </c>
      <c r="P24" s="14"/>
    </row>
    <row r="25" spans="1:17" x14ac:dyDescent="0.25">
      <c r="A25" t="s">
        <v>222</v>
      </c>
      <c r="B25" t="s">
        <v>225</v>
      </c>
      <c r="C25" s="15">
        <v>1</v>
      </c>
      <c r="D25" t="s">
        <v>201</v>
      </c>
      <c r="E25" s="15">
        <v>36</v>
      </c>
      <c r="F25" s="14">
        <v>40000</v>
      </c>
      <c r="G25" s="14">
        <v>10</v>
      </c>
      <c r="H25" s="14">
        <v>95000</v>
      </c>
      <c r="I25" s="14">
        <v>5000</v>
      </c>
      <c r="J25" s="14">
        <v>0</v>
      </c>
      <c r="K25" s="14">
        <v>5000</v>
      </c>
      <c r="L25" s="14">
        <v>5500</v>
      </c>
      <c r="M25" s="14">
        <v>0</v>
      </c>
      <c r="N25" s="14">
        <v>0</v>
      </c>
      <c r="O25" s="14">
        <v>15000</v>
      </c>
      <c r="P25" s="14"/>
    </row>
    <row r="26" spans="1:17" x14ac:dyDescent="0.25">
      <c r="A26" t="s">
        <v>226</v>
      </c>
      <c r="B26" t="s">
        <v>227</v>
      </c>
      <c r="C26">
        <v>3</v>
      </c>
      <c r="D26" t="s">
        <v>204</v>
      </c>
      <c r="E26">
        <v>24</v>
      </c>
      <c r="F26" s="14">
        <v>30000</v>
      </c>
      <c r="G26" s="14">
        <v>10</v>
      </c>
      <c r="H26" s="14">
        <v>75000</v>
      </c>
      <c r="I26" s="14">
        <v>4500</v>
      </c>
      <c r="J26" s="14">
        <v>0</v>
      </c>
      <c r="K26" s="14">
        <v>4500</v>
      </c>
      <c r="L26" s="14">
        <v>5000</v>
      </c>
      <c r="M26" s="14">
        <v>0</v>
      </c>
      <c r="N26" s="14">
        <v>0</v>
      </c>
      <c r="O26" s="14">
        <v>15000</v>
      </c>
      <c r="P26" s="14"/>
    </row>
    <row r="27" spans="1:17" x14ac:dyDescent="0.25">
      <c r="A27" t="s">
        <v>226</v>
      </c>
      <c r="B27" t="s">
        <v>228</v>
      </c>
      <c r="C27">
        <v>2</v>
      </c>
      <c r="D27" t="s">
        <v>204</v>
      </c>
      <c r="E27">
        <f>2*12</f>
        <v>24</v>
      </c>
      <c r="F27" s="14">
        <v>30000</v>
      </c>
      <c r="G27" s="14">
        <v>10</v>
      </c>
      <c r="H27" s="14">
        <v>75000</v>
      </c>
      <c r="I27" s="14">
        <v>4000</v>
      </c>
      <c r="J27" s="14">
        <v>0</v>
      </c>
      <c r="K27" s="14">
        <v>4000</v>
      </c>
      <c r="L27" s="14">
        <v>4500</v>
      </c>
      <c r="M27" s="14">
        <v>0</v>
      </c>
      <c r="N27" s="14">
        <v>0</v>
      </c>
      <c r="O27" s="14">
        <v>13500</v>
      </c>
      <c r="P27" s="14"/>
    </row>
    <row r="28" spans="1:17" x14ac:dyDescent="0.25">
      <c r="A28" t="s">
        <v>226</v>
      </c>
      <c r="B28" t="s">
        <v>229</v>
      </c>
      <c r="C28" s="15">
        <v>1</v>
      </c>
      <c r="D28" t="s">
        <v>204</v>
      </c>
      <c r="E28" s="15">
        <v>36</v>
      </c>
      <c r="F28" s="14">
        <v>30000</v>
      </c>
      <c r="G28" s="14">
        <v>10</v>
      </c>
      <c r="H28" s="14">
        <v>75000</v>
      </c>
      <c r="I28" s="14">
        <v>3500</v>
      </c>
      <c r="J28" s="14">
        <v>0</v>
      </c>
      <c r="K28" s="14">
        <v>3500</v>
      </c>
      <c r="L28" s="14">
        <v>4000</v>
      </c>
      <c r="M28" s="14">
        <v>0</v>
      </c>
      <c r="N28" s="14">
        <v>0</v>
      </c>
      <c r="O28" s="14">
        <v>12000</v>
      </c>
      <c r="P28" s="14"/>
    </row>
    <row r="29" spans="1:17" x14ac:dyDescent="0.25">
      <c r="A29" t="s">
        <v>230</v>
      </c>
      <c r="B29" t="s">
        <v>231</v>
      </c>
      <c r="C29">
        <v>3</v>
      </c>
      <c r="D29" t="s">
        <v>206</v>
      </c>
      <c r="E29">
        <v>24</v>
      </c>
      <c r="F29" s="14">
        <v>20000</v>
      </c>
      <c r="G29" s="14">
        <v>10</v>
      </c>
      <c r="H29" s="14">
        <v>50000</v>
      </c>
      <c r="I29" s="14">
        <v>3000</v>
      </c>
      <c r="J29" s="14">
        <v>0</v>
      </c>
      <c r="K29" s="14">
        <v>3000</v>
      </c>
      <c r="L29" s="14">
        <v>3500</v>
      </c>
      <c r="M29" s="14">
        <v>0</v>
      </c>
      <c r="N29" s="14">
        <v>0</v>
      </c>
      <c r="O29" s="14">
        <v>10500</v>
      </c>
      <c r="P29" s="14"/>
    </row>
    <row r="30" spans="1:17" x14ac:dyDescent="0.25">
      <c r="A30" t="s">
        <v>230</v>
      </c>
      <c r="B30" t="s">
        <v>232</v>
      </c>
      <c r="C30">
        <v>2</v>
      </c>
      <c r="D30" t="s">
        <v>206</v>
      </c>
      <c r="E30">
        <f>2*12</f>
        <v>24</v>
      </c>
      <c r="F30" s="14">
        <v>20000</v>
      </c>
      <c r="G30" s="14">
        <v>10</v>
      </c>
      <c r="H30" s="14">
        <v>50000</v>
      </c>
      <c r="I30" s="14">
        <v>2500</v>
      </c>
      <c r="J30" s="14">
        <v>0</v>
      </c>
      <c r="K30" s="14">
        <v>2500</v>
      </c>
      <c r="L30" s="14">
        <v>3000</v>
      </c>
      <c r="M30" s="14">
        <v>0</v>
      </c>
      <c r="N30" s="14">
        <v>0</v>
      </c>
      <c r="O30" s="14">
        <v>9000</v>
      </c>
      <c r="P30" s="14"/>
    </row>
    <row r="31" spans="1:17" x14ac:dyDescent="0.25">
      <c r="A31" t="s">
        <v>230</v>
      </c>
      <c r="B31" t="s">
        <v>233</v>
      </c>
      <c r="C31" s="15">
        <v>1</v>
      </c>
      <c r="D31" t="s">
        <v>206</v>
      </c>
      <c r="E31" s="15">
        <v>36</v>
      </c>
      <c r="F31" s="14">
        <v>20000</v>
      </c>
      <c r="G31" s="14">
        <v>10</v>
      </c>
      <c r="H31" s="14">
        <v>50000</v>
      </c>
      <c r="I31" s="14">
        <v>2000</v>
      </c>
      <c r="J31" s="14">
        <v>0</v>
      </c>
      <c r="K31" s="14">
        <v>2000</v>
      </c>
      <c r="L31" s="14">
        <v>2500</v>
      </c>
      <c r="M31" s="14">
        <v>0</v>
      </c>
      <c r="N31" s="14">
        <v>0</v>
      </c>
      <c r="O31" s="14">
        <v>7500</v>
      </c>
      <c r="P31" s="14"/>
    </row>
    <row r="32" spans="1:17" x14ac:dyDescent="0.25">
      <c r="A32" t="s">
        <v>234</v>
      </c>
      <c r="B32" t="s">
        <v>235</v>
      </c>
      <c r="C32">
        <v>3</v>
      </c>
      <c r="D32" t="s">
        <v>208</v>
      </c>
      <c r="E32">
        <v>24</v>
      </c>
      <c r="F32" s="14">
        <v>18000</v>
      </c>
      <c r="G32" s="14">
        <v>10</v>
      </c>
      <c r="H32" s="14">
        <v>45000</v>
      </c>
      <c r="I32" s="14">
        <v>1500</v>
      </c>
      <c r="J32" s="14">
        <v>0</v>
      </c>
      <c r="K32" s="14">
        <v>1500</v>
      </c>
      <c r="L32" s="14">
        <v>2000</v>
      </c>
      <c r="M32" s="14">
        <v>0</v>
      </c>
      <c r="N32" s="14">
        <v>0</v>
      </c>
      <c r="O32" s="14">
        <v>10500</v>
      </c>
      <c r="P32" s="14"/>
    </row>
    <row r="33" spans="1:16" x14ac:dyDescent="0.25">
      <c r="A33" t="s">
        <v>234</v>
      </c>
      <c r="B33" t="s">
        <v>236</v>
      </c>
      <c r="C33">
        <v>2</v>
      </c>
      <c r="D33" t="s">
        <v>208</v>
      </c>
      <c r="E33">
        <f>2*12</f>
        <v>24</v>
      </c>
      <c r="F33" s="14">
        <v>18000</v>
      </c>
      <c r="G33" s="14">
        <v>10</v>
      </c>
      <c r="H33" s="14">
        <v>45000</v>
      </c>
      <c r="I33" s="14">
        <v>1200</v>
      </c>
      <c r="J33" s="14">
        <v>0</v>
      </c>
      <c r="K33" s="14">
        <v>1200</v>
      </c>
      <c r="L33" s="14">
        <v>1500</v>
      </c>
      <c r="M33" s="14">
        <v>0</v>
      </c>
      <c r="N33" s="14">
        <v>0</v>
      </c>
      <c r="O33" s="14">
        <v>9000</v>
      </c>
      <c r="P33" s="14"/>
    </row>
    <row r="34" spans="1:16" x14ac:dyDescent="0.25">
      <c r="A34" t="s">
        <v>234</v>
      </c>
      <c r="B34" t="s">
        <v>237</v>
      </c>
      <c r="C34" s="15">
        <v>1</v>
      </c>
      <c r="D34" t="s">
        <v>208</v>
      </c>
      <c r="E34" s="15">
        <v>36</v>
      </c>
      <c r="F34" s="14">
        <v>18000</v>
      </c>
      <c r="G34" s="14">
        <v>10</v>
      </c>
      <c r="H34" s="14">
        <v>45000</v>
      </c>
      <c r="I34" s="14">
        <v>800</v>
      </c>
      <c r="J34" s="14">
        <v>0</v>
      </c>
      <c r="K34" s="14">
        <v>800</v>
      </c>
      <c r="L34" s="14">
        <v>1000</v>
      </c>
      <c r="M34" s="14">
        <v>0</v>
      </c>
      <c r="N34" s="14">
        <v>0</v>
      </c>
      <c r="O34" s="14">
        <v>7500</v>
      </c>
      <c r="P34" s="14"/>
    </row>
    <row r="41" spans="1:16" ht="18.75" x14ac:dyDescent="0.3">
      <c r="A41" s="20" t="s">
        <v>11</v>
      </c>
    </row>
    <row r="42" spans="1:16" ht="18.75" x14ac:dyDescent="0.3">
      <c r="A42" s="21" t="s">
        <v>238</v>
      </c>
    </row>
  </sheetData>
  <mergeCells count="6">
    <mergeCell ref="R1:S1"/>
    <mergeCell ref="A2:P2"/>
    <mergeCell ref="R2:S2"/>
    <mergeCell ref="F5:L7"/>
    <mergeCell ref="F3:H3"/>
    <mergeCell ref="I3:K3"/>
  </mergeCells>
  <hyperlinks>
    <hyperlink ref="T2" location="'Progression &amp; Elevation process'!A1" display="'Progression &amp; Elevation process'!A1" xr:uid="{EC249608-CB07-4DD9-BDD2-FC9D59C61782}"/>
    <hyperlink ref="A1" location="'Master sheet'!A1" display="'Master sheet'!A1" xr:uid="{0CE46088-0A93-41B0-A43E-D399C2D7122E}"/>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C1685-89BC-4FD2-8AFB-D94977A505D0}">
  <dimension ref="A1:B43"/>
  <sheetViews>
    <sheetView zoomScale="90" zoomScaleNormal="90" workbookViewId="0"/>
  </sheetViews>
  <sheetFormatPr defaultRowHeight="15" x14ac:dyDescent="0.25"/>
  <cols>
    <col min="2" max="2" width="83.85546875" bestFit="1" customWidth="1"/>
  </cols>
  <sheetData>
    <row r="1" spans="1:2" x14ac:dyDescent="0.25">
      <c r="A1" s="7" t="s">
        <v>29</v>
      </c>
    </row>
    <row r="2" spans="1:2" x14ac:dyDescent="0.25">
      <c r="B2" t="s">
        <v>239</v>
      </c>
    </row>
    <row r="3" spans="1:2" x14ac:dyDescent="0.25">
      <c r="B3" t="s">
        <v>240</v>
      </c>
    </row>
    <row r="4" spans="1:2" x14ac:dyDescent="0.25">
      <c r="B4" t="s">
        <v>241</v>
      </c>
    </row>
    <row r="6" spans="1:2" x14ac:dyDescent="0.25">
      <c r="A6">
        <v>1</v>
      </c>
      <c r="B6" t="s">
        <v>242</v>
      </c>
    </row>
    <row r="7" spans="1:2" x14ac:dyDescent="0.25">
      <c r="A7">
        <v>2</v>
      </c>
      <c r="B7" t="s">
        <v>243</v>
      </c>
    </row>
    <row r="8" spans="1:2" x14ac:dyDescent="0.25">
      <c r="A8">
        <v>3</v>
      </c>
      <c r="B8" t="s">
        <v>244</v>
      </c>
    </row>
    <row r="9" spans="1:2" x14ac:dyDescent="0.25">
      <c r="A9">
        <v>4</v>
      </c>
      <c r="B9" t="s">
        <v>174</v>
      </c>
    </row>
    <row r="10" spans="1:2" x14ac:dyDescent="0.25">
      <c r="A10">
        <v>5</v>
      </c>
      <c r="B10" t="s">
        <v>245</v>
      </c>
    </row>
    <row r="11" spans="1:2" x14ac:dyDescent="0.25">
      <c r="A11">
        <v>6</v>
      </c>
      <c r="B11" t="s">
        <v>246</v>
      </c>
    </row>
    <row r="12" spans="1:2" x14ac:dyDescent="0.25">
      <c r="A12">
        <v>7</v>
      </c>
      <c r="B12" t="s">
        <v>161</v>
      </c>
    </row>
    <row r="13" spans="1:2" x14ac:dyDescent="0.25">
      <c r="A13">
        <v>8</v>
      </c>
      <c r="B13" t="s">
        <v>247</v>
      </c>
    </row>
    <row r="23" spans="1:2" x14ac:dyDescent="0.25">
      <c r="B23" s="12" t="s">
        <v>248</v>
      </c>
    </row>
    <row r="24" spans="1:2" x14ac:dyDescent="0.25">
      <c r="A24">
        <v>1</v>
      </c>
      <c r="B24" t="s">
        <v>249</v>
      </c>
    </row>
    <row r="25" spans="1:2" x14ac:dyDescent="0.25">
      <c r="A25">
        <v>2</v>
      </c>
      <c r="B25" t="s">
        <v>250</v>
      </c>
    </row>
    <row r="26" spans="1:2" x14ac:dyDescent="0.25">
      <c r="A26">
        <v>3</v>
      </c>
      <c r="B26" t="s">
        <v>251</v>
      </c>
    </row>
    <row r="27" spans="1:2" x14ac:dyDescent="0.25">
      <c r="A27">
        <v>4</v>
      </c>
      <c r="B27" t="s">
        <v>252</v>
      </c>
    </row>
    <row r="28" spans="1:2" x14ac:dyDescent="0.25">
      <c r="A28">
        <v>5</v>
      </c>
      <c r="B28" t="s">
        <v>253</v>
      </c>
    </row>
    <row r="30" spans="1:2" x14ac:dyDescent="0.25">
      <c r="B30" s="12" t="s">
        <v>254</v>
      </c>
    </row>
    <row r="31" spans="1:2" x14ac:dyDescent="0.25">
      <c r="A31">
        <v>1</v>
      </c>
      <c r="B31" t="s">
        <v>255</v>
      </c>
    </row>
    <row r="33" spans="1:2" x14ac:dyDescent="0.25">
      <c r="B33" s="12" t="s">
        <v>256</v>
      </c>
    </row>
    <row r="34" spans="1:2" x14ac:dyDescent="0.25">
      <c r="A34">
        <v>1</v>
      </c>
      <c r="B34" t="s">
        <v>257</v>
      </c>
    </row>
    <row r="35" spans="1:2" x14ac:dyDescent="0.25">
      <c r="B35" t="s">
        <v>258</v>
      </c>
    </row>
    <row r="36" spans="1:2" x14ac:dyDescent="0.25">
      <c r="A36">
        <v>1</v>
      </c>
      <c r="B36" t="s">
        <v>259</v>
      </c>
    </row>
    <row r="37" spans="1:2" x14ac:dyDescent="0.25">
      <c r="A37">
        <v>2</v>
      </c>
      <c r="B37" t="s">
        <v>260</v>
      </c>
    </row>
    <row r="38" spans="1:2" x14ac:dyDescent="0.25">
      <c r="A38">
        <v>3</v>
      </c>
    </row>
    <row r="41" spans="1:2" x14ac:dyDescent="0.25">
      <c r="A41">
        <v>1</v>
      </c>
    </row>
    <row r="42" spans="1:2" x14ac:dyDescent="0.25">
      <c r="A42">
        <v>2</v>
      </c>
    </row>
    <row r="43" spans="1:2" x14ac:dyDescent="0.25">
      <c r="A43">
        <v>3</v>
      </c>
    </row>
  </sheetData>
  <hyperlinks>
    <hyperlink ref="A1" location="'Master sheet'!A1" display="'Master sheet'!A1" xr:uid="{FF2474B2-FA3A-4E18-851B-D6FCB968A6B5}"/>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1628-E76C-4C92-9AC4-A0481FE5AD50}">
  <dimension ref="A1:G30"/>
  <sheetViews>
    <sheetView zoomScaleNormal="100" workbookViewId="0"/>
  </sheetViews>
  <sheetFormatPr defaultRowHeight="15" x14ac:dyDescent="0.25"/>
  <sheetData>
    <row r="1" spans="1:7" x14ac:dyDescent="0.25">
      <c r="A1" s="7" t="s">
        <v>29</v>
      </c>
    </row>
    <row r="3" spans="1:7" x14ac:dyDescent="0.25">
      <c r="C3" t="s">
        <v>261</v>
      </c>
    </row>
    <row r="4" spans="1:7" x14ac:dyDescent="0.25">
      <c r="C4" s="15">
        <v>1</v>
      </c>
      <c r="D4" s="12" t="s">
        <v>262</v>
      </c>
      <c r="E4" s="17"/>
      <c r="F4" s="17"/>
      <c r="G4" s="17"/>
    </row>
    <row r="5" spans="1:7" x14ac:dyDescent="0.25">
      <c r="C5" s="15">
        <v>2</v>
      </c>
      <c r="D5" s="12" t="s">
        <v>263</v>
      </c>
      <c r="E5" s="17"/>
      <c r="F5" s="17"/>
      <c r="G5" s="17"/>
    </row>
    <row r="8" spans="1:7" x14ac:dyDescent="0.25">
      <c r="C8" s="15">
        <v>1</v>
      </c>
      <c r="D8" s="15" t="s">
        <v>262</v>
      </c>
    </row>
    <row r="9" spans="1:7" x14ac:dyDescent="0.25">
      <c r="C9">
        <v>1</v>
      </c>
      <c r="D9" s="15" t="s">
        <v>264</v>
      </c>
    </row>
    <row r="10" spans="1:7" x14ac:dyDescent="0.25">
      <c r="C10">
        <v>2</v>
      </c>
      <c r="D10" t="s">
        <v>265</v>
      </c>
    </row>
    <row r="11" spans="1:7" x14ac:dyDescent="0.25">
      <c r="C11">
        <v>3</v>
      </c>
      <c r="D11" t="s">
        <v>266</v>
      </c>
    </row>
    <row r="12" spans="1:7" x14ac:dyDescent="0.25">
      <c r="C12">
        <v>4</v>
      </c>
      <c r="D12" t="s">
        <v>267</v>
      </c>
    </row>
    <row r="13" spans="1:7" x14ac:dyDescent="0.25">
      <c r="C13">
        <v>5</v>
      </c>
      <c r="D13" s="17" t="s">
        <v>268</v>
      </c>
    </row>
    <row r="14" spans="1:7" x14ac:dyDescent="0.25">
      <c r="C14">
        <v>6</v>
      </c>
      <c r="D14" t="s">
        <v>269</v>
      </c>
    </row>
    <row r="15" spans="1:7" x14ac:dyDescent="0.25">
      <c r="C15">
        <v>7</v>
      </c>
      <c r="D15" s="17" t="s">
        <v>270</v>
      </c>
    </row>
    <row r="16" spans="1:7" x14ac:dyDescent="0.25">
      <c r="C16">
        <v>8</v>
      </c>
      <c r="D16" t="s">
        <v>271</v>
      </c>
    </row>
    <row r="17" spans="3:4" x14ac:dyDescent="0.25">
      <c r="C17">
        <v>9</v>
      </c>
      <c r="D17" t="s">
        <v>272</v>
      </c>
    </row>
    <row r="18" spans="3:4" x14ac:dyDescent="0.25">
      <c r="C18">
        <v>10</v>
      </c>
      <c r="D18" s="12" t="s">
        <v>273</v>
      </c>
    </row>
    <row r="21" spans="3:4" x14ac:dyDescent="0.25">
      <c r="C21" s="15">
        <v>2</v>
      </c>
      <c r="D21" s="15" t="s">
        <v>263</v>
      </c>
    </row>
    <row r="22" spans="3:4" x14ac:dyDescent="0.25">
      <c r="C22">
        <v>1</v>
      </c>
      <c r="D22" t="s">
        <v>274</v>
      </c>
    </row>
    <row r="23" spans="3:4" x14ac:dyDescent="0.25">
      <c r="C23">
        <v>2</v>
      </c>
      <c r="D23" t="s">
        <v>275</v>
      </c>
    </row>
    <row r="24" spans="3:4" x14ac:dyDescent="0.25">
      <c r="C24">
        <v>3</v>
      </c>
      <c r="D24" t="s">
        <v>276</v>
      </c>
    </row>
    <row r="25" spans="3:4" x14ac:dyDescent="0.25">
      <c r="C25">
        <v>4</v>
      </c>
      <c r="D25" t="s">
        <v>277</v>
      </c>
    </row>
    <row r="26" spans="3:4" x14ac:dyDescent="0.25">
      <c r="C26">
        <v>5</v>
      </c>
      <c r="D26" s="15" t="s">
        <v>278</v>
      </c>
    </row>
    <row r="27" spans="3:4" x14ac:dyDescent="0.25">
      <c r="C27">
        <v>6</v>
      </c>
      <c r="D27" t="s">
        <v>271</v>
      </c>
    </row>
    <row r="28" spans="3:4" x14ac:dyDescent="0.25">
      <c r="C28">
        <v>7</v>
      </c>
      <c r="D28" t="s">
        <v>272</v>
      </c>
    </row>
    <row r="29" spans="3:4" x14ac:dyDescent="0.25">
      <c r="C29">
        <v>8</v>
      </c>
      <c r="D29" s="17" t="s">
        <v>279</v>
      </c>
    </row>
    <row r="30" spans="3:4" x14ac:dyDescent="0.25">
      <c r="C30">
        <v>9</v>
      </c>
      <c r="D30" s="12" t="s">
        <v>273</v>
      </c>
    </row>
  </sheetData>
  <hyperlinks>
    <hyperlink ref="A1" location="'Master sheet'!A1" display="'Master sheet'!A1" xr:uid="{E41A5B4C-9AA4-43B1-89D1-E2934E77721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19F80-FE3A-486A-AE96-6325A12D648E}">
  <dimension ref="A1:C6"/>
  <sheetViews>
    <sheetView workbookViewId="0"/>
  </sheetViews>
  <sheetFormatPr defaultRowHeight="15" x14ac:dyDescent="0.25"/>
  <sheetData>
    <row r="1" spans="1:3" x14ac:dyDescent="0.25">
      <c r="A1" s="7" t="s">
        <v>29</v>
      </c>
    </row>
    <row r="2" spans="1:3" x14ac:dyDescent="0.25">
      <c r="B2">
        <v>1</v>
      </c>
      <c r="C2" t="s">
        <v>280</v>
      </c>
    </row>
    <row r="3" spans="1:3" x14ac:dyDescent="0.25">
      <c r="B3">
        <v>2</v>
      </c>
      <c r="C3" t="s">
        <v>281</v>
      </c>
    </row>
    <row r="4" spans="1:3" x14ac:dyDescent="0.25">
      <c r="B4">
        <v>3</v>
      </c>
      <c r="C4" t="s">
        <v>282</v>
      </c>
    </row>
    <row r="5" spans="1:3" x14ac:dyDescent="0.25">
      <c r="B5">
        <v>4</v>
      </c>
      <c r="C5" t="s">
        <v>283</v>
      </c>
    </row>
    <row r="6" spans="1:3" x14ac:dyDescent="0.25">
      <c r="B6">
        <v>5</v>
      </c>
      <c r="C6" t="s">
        <v>284</v>
      </c>
    </row>
  </sheetData>
  <hyperlinks>
    <hyperlink ref="A1" location="'Master sheet'!A1" display="'Master sheet'!A1" xr:uid="{B22C0DFD-2CF7-445B-A981-C089305DE343}"/>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F418-F6C9-462A-AEA0-B4FA6F27CA3B}">
  <dimension ref="A1:C6"/>
  <sheetViews>
    <sheetView workbookViewId="0"/>
  </sheetViews>
  <sheetFormatPr defaultRowHeight="15" x14ac:dyDescent="0.25"/>
  <sheetData>
    <row r="1" spans="1:3" x14ac:dyDescent="0.25">
      <c r="A1" s="7" t="s">
        <v>29</v>
      </c>
    </row>
    <row r="2" spans="1:3" x14ac:dyDescent="0.25">
      <c r="B2">
        <v>1</v>
      </c>
      <c r="C2" t="s">
        <v>285</v>
      </c>
    </row>
    <row r="3" spans="1:3" x14ac:dyDescent="0.25">
      <c r="B3">
        <v>2</v>
      </c>
      <c r="C3" t="s">
        <v>286</v>
      </c>
    </row>
    <row r="4" spans="1:3" x14ac:dyDescent="0.25">
      <c r="B4">
        <v>3</v>
      </c>
      <c r="C4" t="s">
        <v>287</v>
      </c>
    </row>
    <row r="5" spans="1:3" x14ac:dyDescent="0.25">
      <c r="B5">
        <v>4</v>
      </c>
      <c r="C5" t="s">
        <v>288</v>
      </c>
    </row>
    <row r="6" spans="1:3" x14ac:dyDescent="0.25">
      <c r="B6">
        <v>5</v>
      </c>
      <c r="C6" t="s">
        <v>289</v>
      </c>
    </row>
  </sheetData>
  <hyperlinks>
    <hyperlink ref="A1" location="'Master sheet'!A1" display="'Master sheet'!A1" xr:uid="{4055841D-4530-4324-859A-B8BFB8DC02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D21AA-16FC-4D6B-8674-9B302FD69977}">
  <dimension ref="A1:C30"/>
  <sheetViews>
    <sheetView workbookViewId="0">
      <selection activeCell="F2" sqref="F2"/>
    </sheetView>
  </sheetViews>
  <sheetFormatPr defaultRowHeight="15" x14ac:dyDescent="0.25"/>
  <cols>
    <col min="1" max="1" width="16.140625" bestFit="1" customWidth="1"/>
    <col min="2" max="2" width="18.85546875" bestFit="1" customWidth="1"/>
    <col min="3" max="3" width="23.85546875" bestFit="1" customWidth="1"/>
  </cols>
  <sheetData>
    <row r="1" spans="1:3" x14ac:dyDescent="0.25">
      <c r="A1" s="7" t="s">
        <v>29</v>
      </c>
    </row>
    <row r="3" spans="1:3" x14ac:dyDescent="0.25">
      <c r="B3" t="s">
        <v>290</v>
      </c>
      <c r="C3" t="s">
        <v>291</v>
      </c>
    </row>
    <row r="4" spans="1:3" x14ac:dyDescent="0.25">
      <c r="C4" t="s">
        <v>292</v>
      </c>
    </row>
    <row r="5" spans="1:3" x14ac:dyDescent="0.25">
      <c r="C5" t="s">
        <v>293</v>
      </c>
    </row>
    <row r="6" spans="1:3" x14ac:dyDescent="0.25">
      <c r="C6" t="s">
        <v>294</v>
      </c>
    </row>
    <row r="7" spans="1:3" x14ac:dyDescent="0.25">
      <c r="C7" t="s">
        <v>295</v>
      </c>
    </row>
    <row r="8" spans="1:3" x14ac:dyDescent="0.25">
      <c r="C8" t="s">
        <v>296</v>
      </c>
    </row>
    <row r="30" spans="3:3" x14ac:dyDescent="0.25">
      <c r="C30" t="s">
        <v>297</v>
      </c>
    </row>
  </sheetData>
  <hyperlinks>
    <hyperlink ref="A1" location="'Master sheet'!A1" display="'Master sheet'!A1" xr:uid="{D1FB84ED-0569-475A-99A7-5B6C27E2E6B7}"/>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04B6-91E1-4C48-A0D7-B5CB2E6D7E32}">
  <dimension ref="A1:D4"/>
  <sheetViews>
    <sheetView workbookViewId="0"/>
  </sheetViews>
  <sheetFormatPr defaultRowHeight="15" x14ac:dyDescent="0.25"/>
  <cols>
    <col min="2" max="2" width="28.28515625" bestFit="1" customWidth="1"/>
    <col min="3" max="3" width="10.5703125" bestFit="1" customWidth="1"/>
  </cols>
  <sheetData>
    <row r="1" spans="1:4" x14ac:dyDescent="0.25">
      <c r="A1" s="7" t="s">
        <v>29</v>
      </c>
    </row>
    <row r="3" spans="1:4" x14ac:dyDescent="0.25">
      <c r="B3" t="s">
        <v>298</v>
      </c>
      <c r="C3">
        <v>15</v>
      </c>
      <c r="D3" t="s">
        <v>299</v>
      </c>
    </row>
    <row r="4" spans="1:4" x14ac:dyDescent="0.25">
      <c r="B4" t="s">
        <v>300</v>
      </c>
      <c r="C4" s="14">
        <v>20000</v>
      </c>
      <c r="D4" t="s">
        <v>299</v>
      </c>
    </row>
  </sheetData>
  <hyperlinks>
    <hyperlink ref="A1" location="'Master sheet'!A1" display="'Master sheet'!A1" xr:uid="{3A8990CA-424A-48D8-9778-75FBB25200B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4C4DC-7426-497B-A0F6-A1246FF257B7}">
  <dimension ref="A1:E9"/>
  <sheetViews>
    <sheetView workbookViewId="0">
      <selection activeCell="D8" sqref="D8"/>
    </sheetView>
  </sheetViews>
  <sheetFormatPr defaultRowHeight="15" x14ac:dyDescent="0.25"/>
  <cols>
    <col min="1" max="1" width="16.140625" bestFit="1" customWidth="1"/>
    <col min="3" max="3" width="17.42578125" bestFit="1" customWidth="1"/>
    <col min="4" max="4" width="11.7109375" bestFit="1" customWidth="1"/>
    <col min="5" max="5" width="11.140625" bestFit="1" customWidth="1"/>
  </cols>
  <sheetData>
    <row r="1" spans="1:5" x14ac:dyDescent="0.25">
      <c r="A1" s="7" t="s">
        <v>29</v>
      </c>
    </row>
    <row r="2" spans="1:5" x14ac:dyDescent="0.25">
      <c r="B2">
        <v>1</v>
      </c>
      <c r="C2" t="s">
        <v>30</v>
      </c>
      <c r="D2" t="s">
        <v>31</v>
      </c>
      <c r="E2" t="s">
        <v>32</v>
      </c>
    </row>
    <row r="3" spans="1:5" x14ac:dyDescent="0.25">
      <c r="B3">
        <v>2</v>
      </c>
      <c r="C3" t="s">
        <v>33</v>
      </c>
      <c r="E3" t="s">
        <v>34</v>
      </c>
    </row>
    <row r="4" spans="1:5" x14ac:dyDescent="0.25">
      <c r="B4">
        <v>3</v>
      </c>
      <c r="C4" t="s">
        <v>35</v>
      </c>
    </row>
    <row r="5" spans="1:5" x14ac:dyDescent="0.25">
      <c r="B5">
        <v>4</v>
      </c>
      <c r="C5" t="s">
        <v>36</v>
      </c>
    </row>
    <row r="6" spans="1:5" x14ac:dyDescent="0.25">
      <c r="B6">
        <v>5</v>
      </c>
      <c r="C6" t="s">
        <v>37</v>
      </c>
      <c r="D6" t="s">
        <v>38</v>
      </c>
    </row>
    <row r="7" spans="1:5" x14ac:dyDescent="0.25">
      <c r="B7">
        <v>6</v>
      </c>
      <c r="C7" t="s">
        <v>39</v>
      </c>
      <c r="D7" s="47" t="s">
        <v>38</v>
      </c>
    </row>
    <row r="8" spans="1:5" x14ac:dyDescent="0.25">
      <c r="B8">
        <v>7</v>
      </c>
      <c r="C8" t="s">
        <v>40</v>
      </c>
      <c r="D8" s="47" t="s">
        <v>38</v>
      </c>
    </row>
    <row r="9" spans="1:5" x14ac:dyDescent="0.25">
      <c r="B9">
        <v>8</v>
      </c>
      <c r="C9" t="s">
        <v>41</v>
      </c>
      <c r="D9" s="47" t="s">
        <v>38</v>
      </c>
    </row>
  </sheetData>
  <hyperlinks>
    <hyperlink ref="A1" location="'Master sheet'!A1" display="'Master sheet'!A1" xr:uid="{93FE0CF5-E45F-4BAA-98B6-00EFFE055A9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C2DE-FB4D-438B-A0D0-190BF2DD12E8}">
  <dimension ref="A1:AB107"/>
  <sheetViews>
    <sheetView workbookViewId="0"/>
  </sheetViews>
  <sheetFormatPr defaultRowHeight="15" x14ac:dyDescent="0.25"/>
  <cols>
    <col min="2" max="2" width="19.7109375" bestFit="1" customWidth="1"/>
    <col min="3" max="3" width="10.5703125" bestFit="1" customWidth="1"/>
    <col min="4" max="4" width="10.5703125" customWidth="1"/>
    <col min="5" max="5" width="10.5703125" bestFit="1" customWidth="1"/>
    <col min="6" max="6" width="12.5703125" bestFit="1" customWidth="1"/>
    <col min="7" max="7" width="14.5703125" customWidth="1"/>
    <col min="8" max="8" width="17.5703125" customWidth="1"/>
    <col min="9" max="9" width="23.28515625" bestFit="1" customWidth="1"/>
    <col min="10" max="10" width="15.5703125" customWidth="1"/>
    <col min="17" max="17" width="12.5703125" bestFit="1" customWidth="1"/>
    <col min="18" max="18" width="8.5703125" bestFit="1" customWidth="1"/>
    <col min="19" max="19" width="32.7109375" bestFit="1" customWidth="1"/>
  </cols>
  <sheetData>
    <row r="1" spans="1:4" x14ac:dyDescent="0.25">
      <c r="A1" s="7" t="s">
        <v>29</v>
      </c>
    </row>
    <row r="2" spans="1:4" x14ac:dyDescent="0.25">
      <c r="B2" t="s">
        <v>301</v>
      </c>
      <c r="C2" t="s">
        <v>302</v>
      </c>
    </row>
    <row r="3" spans="1:4" x14ac:dyDescent="0.25">
      <c r="C3" t="s">
        <v>303</v>
      </c>
    </row>
    <row r="4" spans="1:4" x14ac:dyDescent="0.25">
      <c r="B4" t="s">
        <v>304</v>
      </c>
      <c r="C4" t="s">
        <v>305</v>
      </c>
    </row>
    <row r="5" spans="1:4" x14ac:dyDescent="0.25">
      <c r="B5" t="s">
        <v>306</v>
      </c>
    </row>
    <row r="6" spans="1:4" x14ac:dyDescent="0.25">
      <c r="B6" t="s">
        <v>307</v>
      </c>
      <c r="D6" s="15" t="s">
        <v>308</v>
      </c>
    </row>
    <row r="7" spans="1:4" x14ac:dyDescent="0.25">
      <c r="B7" t="s">
        <v>309</v>
      </c>
      <c r="C7" t="s">
        <v>310</v>
      </c>
    </row>
    <row r="8" spans="1:4" x14ac:dyDescent="0.25">
      <c r="B8" t="s">
        <v>311</v>
      </c>
    </row>
    <row r="21" spans="3:3" x14ac:dyDescent="0.25">
      <c r="C21" t="s">
        <v>312</v>
      </c>
    </row>
    <row r="23" spans="3:3" x14ac:dyDescent="0.25">
      <c r="C23" t="s">
        <v>313</v>
      </c>
    </row>
    <row r="24" spans="3:3" x14ac:dyDescent="0.25">
      <c r="C24" s="15" t="s">
        <v>314</v>
      </c>
    </row>
    <row r="25" spans="3:3" x14ac:dyDescent="0.25">
      <c r="C25" t="s">
        <v>315</v>
      </c>
    </row>
    <row r="26" spans="3:3" x14ac:dyDescent="0.25">
      <c r="C26" t="s">
        <v>316</v>
      </c>
    </row>
    <row r="27" spans="3:3" x14ac:dyDescent="0.25">
      <c r="C27" t="s">
        <v>317</v>
      </c>
    </row>
    <row r="28" spans="3:3" x14ac:dyDescent="0.25">
      <c r="C28" t="s">
        <v>318</v>
      </c>
    </row>
    <row r="29" spans="3:3" x14ac:dyDescent="0.25">
      <c r="C29" t="s">
        <v>319</v>
      </c>
    </row>
    <row r="31" spans="3:3" x14ac:dyDescent="0.25">
      <c r="C31" s="15" t="s">
        <v>137</v>
      </c>
    </row>
    <row r="32" spans="3:3" x14ac:dyDescent="0.25">
      <c r="C32" t="s">
        <v>138</v>
      </c>
    </row>
    <row r="33" spans="3:28" x14ac:dyDescent="0.25">
      <c r="C33" s="15" t="s">
        <v>139</v>
      </c>
    </row>
    <row r="34" spans="3:28" x14ac:dyDescent="0.25">
      <c r="C34" t="s">
        <v>140</v>
      </c>
    </row>
    <row r="35" spans="3:28" x14ac:dyDescent="0.25">
      <c r="C35" t="s">
        <v>141</v>
      </c>
    </row>
    <row r="36" spans="3:28" x14ac:dyDescent="0.25">
      <c r="C36" t="s">
        <v>142</v>
      </c>
    </row>
    <row r="37" spans="3:28" x14ac:dyDescent="0.25">
      <c r="C37" t="s">
        <v>144</v>
      </c>
    </row>
    <row r="39" spans="3:28" x14ac:dyDescent="0.25">
      <c r="D39" s="26"/>
      <c r="E39" s="26"/>
      <c r="H39" t="s">
        <v>320</v>
      </c>
      <c r="I39" s="29" t="s">
        <v>321</v>
      </c>
    </row>
    <row r="41" spans="3:28" x14ac:dyDescent="0.25">
      <c r="C41" s="17" t="s">
        <v>322</v>
      </c>
      <c r="D41" s="19" t="s">
        <v>323</v>
      </c>
    </row>
    <row r="42" spans="3:28" x14ac:dyDescent="0.25">
      <c r="C42" s="17" t="s">
        <v>324</v>
      </c>
      <c r="D42" s="17" t="s">
        <v>325</v>
      </c>
    </row>
    <row r="43" spans="3:28" ht="15.75" thickBot="1" x14ac:dyDescent="0.3">
      <c r="E43" t="s">
        <v>326</v>
      </c>
    </row>
    <row r="44" spans="3:28" x14ac:dyDescent="0.25">
      <c r="C44" s="17" t="s">
        <v>327</v>
      </c>
      <c r="D44" s="17">
        <v>5</v>
      </c>
      <c r="E44">
        <v>5</v>
      </c>
      <c r="F44" t="s">
        <v>328</v>
      </c>
      <c r="G44" t="b">
        <v>0</v>
      </c>
      <c r="H44" s="30">
        <v>0</v>
      </c>
      <c r="I44" s="31"/>
      <c r="J44" s="31"/>
      <c r="K44" s="32"/>
    </row>
    <row r="45" spans="3:28" x14ac:dyDescent="0.25">
      <c r="C45" s="17" t="s">
        <v>329</v>
      </c>
      <c r="D45" s="17">
        <v>30</v>
      </c>
      <c r="E45">
        <f>E44+D45</f>
        <v>35</v>
      </c>
      <c r="F45" s="17" t="s">
        <v>330</v>
      </c>
      <c r="G45" t="b">
        <v>1</v>
      </c>
      <c r="H45" s="39" t="s">
        <v>331</v>
      </c>
      <c r="I45" s="40" t="s">
        <v>332</v>
      </c>
      <c r="J45" s="29" t="s">
        <v>333</v>
      </c>
      <c r="K45" s="33" t="s">
        <v>332</v>
      </c>
      <c r="Z45" s="29"/>
      <c r="AB45" s="29"/>
    </row>
    <row r="46" spans="3:28" x14ac:dyDescent="0.25">
      <c r="C46" s="17" t="s">
        <v>334</v>
      </c>
      <c r="D46" s="17">
        <v>31</v>
      </c>
      <c r="E46">
        <f t="shared" ref="E46:E47" si="0">E45+D46</f>
        <v>66</v>
      </c>
      <c r="F46" t="s">
        <v>335</v>
      </c>
      <c r="G46" t="b">
        <v>1</v>
      </c>
      <c r="H46" s="36"/>
      <c r="J46" s="29" t="s">
        <v>336</v>
      </c>
      <c r="K46" s="33" t="s">
        <v>332</v>
      </c>
      <c r="Z46" s="29"/>
      <c r="AB46" s="29"/>
    </row>
    <row r="47" spans="3:28" ht="15.75" thickBot="1" x14ac:dyDescent="0.3">
      <c r="C47" s="17" t="s">
        <v>337</v>
      </c>
      <c r="D47" s="17">
        <v>15</v>
      </c>
      <c r="E47">
        <f t="shared" si="0"/>
        <v>81</v>
      </c>
      <c r="F47" t="s">
        <v>338</v>
      </c>
      <c r="G47" t="b">
        <v>1</v>
      </c>
      <c r="H47" s="37"/>
      <c r="I47" s="34"/>
      <c r="J47" s="38" t="s">
        <v>339</v>
      </c>
      <c r="K47" s="35" t="s">
        <v>332</v>
      </c>
      <c r="AB47" s="29"/>
    </row>
    <row r="49" spans="3:11" x14ac:dyDescent="0.25">
      <c r="E49" t="s">
        <v>340</v>
      </c>
      <c r="H49" t="s">
        <v>341</v>
      </c>
      <c r="J49" t="s">
        <v>342</v>
      </c>
    </row>
    <row r="50" spans="3:11" x14ac:dyDescent="0.25">
      <c r="C50" s="17" t="s">
        <v>327</v>
      </c>
      <c r="E50">
        <v>31</v>
      </c>
      <c r="I50" s="29"/>
      <c r="K50" t="s">
        <v>343</v>
      </c>
    </row>
    <row r="51" spans="3:11" x14ac:dyDescent="0.25">
      <c r="C51" s="17" t="s">
        <v>329</v>
      </c>
      <c r="E51">
        <v>30</v>
      </c>
      <c r="G51" s="17"/>
      <c r="H51" s="17">
        <f>E44</f>
        <v>5</v>
      </c>
      <c r="I51">
        <f>E45-E44</f>
        <v>30</v>
      </c>
      <c r="J51" s="29" t="s">
        <v>344</v>
      </c>
    </row>
    <row r="52" spans="3:11" x14ac:dyDescent="0.25">
      <c r="C52" s="17" t="s">
        <v>334</v>
      </c>
      <c r="E52">
        <v>31</v>
      </c>
      <c r="H52" s="19">
        <f>E45</f>
        <v>35</v>
      </c>
      <c r="I52">
        <f>E46-E45</f>
        <v>31</v>
      </c>
      <c r="J52" s="29" t="s">
        <v>345</v>
      </c>
    </row>
    <row r="53" spans="3:11" x14ac:dyDescent="0.25">
      <c r="C53" s="17" t="s">
        <v>337</v>
      </c>
      <c r="E53">
        <v>30</v>
      </c>
      <c r="H53" s="19">
        <f>E46</f>
        <v>66</v>
      </c>
      <c r="I53">
        <f>E47-E46</f>
        <v>15</v>
      </c>
      <c r="J53" s="29" t="s">
        <v>346</v>
      </c>
    </row>
    <row r="57" spans="3:11" x14ac:dyDescent="0.25">
      <c r="C57" s="17" t="s">
        <v>322</v>
      </c>
      <c r="D57" s="42">
        <v>45054</v>
      </c>
    </row>
    <row r="58" spans="3:11" x14ac:dyDescent="0.25">
      <c r="C58" s="17" t="s">
        <v>324</v>
      </c>
      <c r="D58" s="17" t="s">
        <v>325</v>
      </c>
    </row>
    <row r="59" spans="3:11" ht="15.75" thickBot="1" x14ac:dyDescent="0.3">
      <c r="E59" t="s">
        <v>326</v>
      </c>
    </row>
    <row r="60" spans="3:11" x14ac:dyDescent="0.25">
      <c r="C60" s="17" t="s">
        <v>327</v>
      </c>
      <c r="D60" s="17">
        <v>27</v>
      </c>
      <c r="E60">
        <v>27</v>
      </c>
      <c r="F60" t="s">
        <v>347</v>
      </c>
      <c r="G60" t="b">
        <v>1</v>
      </c>
      <c r="H60" s="30"/>
      <c r="I60" s="31"/>
      <c r="J60" s="44" t="s">
        <v>348</v>
      </c>
      <c r="K60" s="43" t="s">
        <v>332</v>
      </c>
    </row>
    <row r="61" spans="3:11" x14ac:dyDescent="0.25">
      <c r="C61" s="17" t="s">
        <v>329</v>
      </c>
      <c r="D61" s="17">
        <v>30</v>
      </c>
      <c r="E61">
        <f>E60+D61</f>
        <v>57</v>
      </c>
      <c r="F61" s="17" t="s">
        <v>349</v>
      </c>
      <c r="G61" t="b">
        <v>1</v>
      </c>
      <c r="H61" s="36"/>
      <c r="J61" s="29" t="s">
        <v>333</v>
      </c>
      <c r="K61" s="33" t="s">
        <v>332</v>
      </c>
    </row>
    <row r="62" spans="3:11" x14ac:dyDescent="0.25">
      <c r="C62" s="17" t="s">
        <v>334</v>
      </c>
      <c r="D62" s="17">
        <v>31</v>
      </c>
      <c r="E62">
        <f t="shared" ref="E62:E63" si="1">E61+D62</f>
        <v>88</v>
      </c>
      <c r="F62" t="s">
        <v>350</v>
      </c>
      <c r="G62" t="b">
        <v>1</v>
      </c>
      <c r="H62" s="36"/>
      <c r="J62" s="29" t="s">
        <v>336</v>
      </c>
      <c r="K62" s="33" t="s">
        <v>332</v>
      </c>
    </row>
    <row r="63" spans="3:11" ht="15.75" thickBot="1" x14ac:dyDescent="0.3">
      <c r="C63" s="17" t="s">
        <v>337</v>
      </c>
      <c r="D63" s="17">
        <v>15</v>
      </c>
      <c r="E63">
        <f t="shared" si="1"/>
        <v>103</v>
      </c>
      <c r="F63" t="s">
        <v>351</v>
      </c>
      <c r="G63" t="b">
        <v>1</v>
      </c>
      <c r="H63" s="37"/>
      <c r="I63" s="34"/>
      <c r="J63" s="38" t="s">
        <v>339</v>
      </c>
      <c r="K63" s="35" t="s">
        <v>332</v>
      </c>
    </row>
    <row r="65" spans="3:11" x14ac:dyDescent="0.25">
      <c r="E65" t="s">
        <v>340</v>
      </c>
      <c r="H65" t="s">
        <v>341</v>
      </c>
      <c r="J65" t="s">
        <v>342</v>
      </c>
    </row>
    <row r="66" spans="3:11" x14ac:dyDescent="0.25">
      <c r="C66" s="17" t="s">
        <v>327</v>
      </c>
      <c r="E66">
        <v>31</v>
      </c>
      <c r="H66">
        <v>0</v>
      </c>
      <c r="I66" s="29">
        <f>E60-0</f>
        <v>27</v>
      </c>
      <c r="J66" s="29" t="s">
        <v>352</v>
      </c>
    </row>
    <row r="67" spans="3:11" x14ac:dyDescent="0.25">
      <c r="C67" s="17" t="s">
        <v>329</v>
      </c>
      <c r="E67">
        <v>30</v>
      </c>
      <c r="H67" s="17">
        <f>E60</f>
        <v>27</v>
      </c>
      <c r="I67">
        <f>E61-E60</f>
        <v>30</v>
      </c>
      <c r="J67" s="29" t="s">
        <v>353</v>
      </c>
    </row>
    <row r="68" spans="3:11" x14ac:dyDescent="0.25">
      <c r="C68" s="17" t="s">
        <v>334</v>
      </c>
      <c r="E68">
        <v>31</v>
      </c>
      <c r="H68" s="19">
        <f t="shared" ref="H68" si="2">E61</f>
        <v>57</v>
      </c>
      <c r="I68">
        <f>E62-E61</f>
        <v>31</v>
      </c>
      <c r="J68" s="29" t="s">
        <v>354</v>
      </c>
    </row>
    <row r="69" spans="3:11" x14ac:dyDescent="0.25">
      <c r="C69" s="17" t="s">
        <v>337</v>
      </c>
      <c r="E69">
        <v>30</v>
      </c>
      <c r="H69" s="19">
        <f>E62</f>
        <v>88</v>
      </c>
      <c r="I69">
        <f>E63-E62</f>
        <v>15</v>
      </c>
      <c r="J69" s="29" t="s">
        <v>355</v>
      </c>
    </row>
    <row r="73" spans="3:11" x14ac:dyDescent="0.25">
      <c r="C73" s="17" t="s">
        <v>322</v>
      </c>
      <c r="D73" s="19" t="s">
        <v>323</v>
      </c>
    </row>
    <row r="74" spans="3:11" x14ac:dyDescent="0.25">
      <c r="C74" s="17" t="s">
        <v>324</v>
      </c>
      <c r="D74" s="41">
        <v>45116</v>
      </c>
    </row>
    <row r="75" spans="3:11" ht="15.75" thickBot="1" x14ac:dyDescent="0.3">
      <c r="E75" t="s">
        <v>326</v>
      </c>
    </row>
    <row r="76" spans="3:11" x14ac:dyDescent="0.25">
      <c r="C76" s="17" t="s">
        <v>327</v>
      </c>
      <c r="D76" s="17">
        <v>5</v>
      </c>
      <c r="E76">
        <v>5</v>
      </c>
      <c r="F76" t="s">
        <v>328</v>
      </c>
      <c r="G76" t="b">
        <v>0</v>
      </c>
      <c r="H76" s="30">
        <v>0</v>
      </c>
      <c r="I76" s="31"/>
      <c r="J76" s="31"/>
      <c r="K76" s="32"/>
    </row>
    <row r="77" spans="3:11" ht="15.75" thickBot="1" x14ac:dyDescent="0.3">
      <c r="C77" s="17" t="s">
        <v>329</v>
      </c>
      <c r="D77" s="17">
        <v>7</v>
      </c>
      <c r="E77">
        <f>E76+D77</f>
        <v>12</v>
      </c>
      <c r="F77" s="17" t="s">
        <v>356</v>
      </c>
      <c r="G77" t="b">
        <v>0</v>
      </c>
      <c r="H77" s="45">
        <v>0</v>
      </c>
      <c r="I77" s="46"/>
      <c r="J77" s="38"/>
      <c r="K77" s="35"/>
    </row>
    <row r="81" spans="3:11" x14ac:dyDescent="0.25">
      <c r="C81" s="17" t="s">
        <v>322</v>
      </c>
      <c r="D81" s="19" t="s">
        <v>323</v>
      </c>
    </row>
    <row r="82" spans="3:11" x14ac:dyDescent="0.25">
      <c r="C82" s="17" t="s">
        <v>324</v>
      </c>
      <c r="D82" s="41">
        <v>45208</v>
      </c>
    </row>
    <row r="83" spans="3:11" ht="15.75" thickBot="1" x14ac:dyDescent="0.3">
      <c r="E83" t="s">
        <v>326</v>
      </c>
    </row>
    <row r="84" spans="3:11" x14ac:dyDescent="0.25">
      <c r="C84" s="17" t="s">
        <v>327</v>
      </c>
      <c r="D84" s="17">
        <v>5</v>
      </c>
      <c r="E84">
        <v>5</v>
      </c>
      <c r="F84" t="s">
        <v>328</v>
      </c>
      <c r="G84" t="b">
        <v>0</v>
      </c>
      <c r="H84" s="30">
        <v>0</v>
      </c>
      <c r="I84" s="31"/>
      <c r="J84" s="31"/>
      <c r="K84" s="32"/>
    </row>
    <row r="85" spans="3:11" x14ac:dyDescent="0.25">
      <c r="C85" s="17" t="s">
        <v>329</v>
      </c>
      <c r="D85" s="17">
        <v>10</v>
      </c>
      <c r="E85">
        <f>E84+D85</f>
        <v>15</v>
      </c>
      <c r="F85" s="17" t="s">
        <v>357</v>
      </c>
      <c r="G85" t="b">
        <v>1</v>
      </c>
      <c r="H85" s="39" t="s">
        <v>331</v>
      </c>
      <c r="I85" s="40" t="s">
        <v>332</v>
      </c>
      <c r="J85" s="29" t="s">
        <v>358</v>
      </c>
      <c r="K85" s="33" t="s">
        <v>332</v>
      </c>
    </row>
    <row r="88" spans="3:11" x14ac:dyDescent="0.25">
      <c r="E88" t="s">
        <v>340</v>
      </c>
      <c r="H88" t="s">
        <v>341</v>
      </c>
      <c r="J88" t="s">
        <v>342</v>
      </c>
    </row>
    <row r="89" spans="3:11" x14ac:dyDescent="0.25">
      <c r="C89" s="17" t="s">
        <v>327</v>
      </c>
      <c r="E89">
        <v>31</v>
      </c>
      <c r="I89" s="29"/>
      <c r="J89" s="29"/>
      <c r="K89" t="s">
        <v>343</v>
      </c>
    </row>
    <row r="90" spans="3:11" x14ac:dyDescent="0.25">
      <c r="C90" s="17" t="s">
        <v>329</v>
      </c>
      <c r="E90">
        <v>30</v>
      </c>
      <c r="H90" s="17">
        <f>E84</f>
        <v>5</v>
      </c>
      <c r="I90">
        <f>E85-E84</f>
        <v>10</v>
      </c>
      <c r="J90" s="29" t="s">
        <v>359</v>
      </c>
    </row>
    <row r="96" spans="3:11" x14ac:dyDescent="0.25">
      <c r="C96" s="17" t="s">
        <v>322</v>
      </c>
      <c r="D96" s="19" t="s">
        <v>360</v>
      </c>
    </row>
    <row r="97" spans="3:11" x14ac:dyDescent="0.25">
      <c r="C97" s="17" t="s">
        <v>324</v>
      </c>
      <c r="D97" s="17" t="s">
        <v>361</v>
      </c>
    </row>
    <row r="98" spans="3:11" ht="15.75" thickBot="1" x14ac:dyDescent="0.3">
      <c r="E98" t="s">
        <v>326</v>
      </c>
    </row>
    <row r="99" spans="3:11" x14ac:dyDescent="0.25">
      <c r="C99" s="17" t="s">
        <v>362</v>
      </c>
      <c r="D99" s="17">
        <v>1</v>
      </c>
      <c r="E99">
        <v>1</v>
      </c>
      <c r="F99" t="s">
        <v>363</v>
      </c>
      <c r="G99" t="b">
        <v>0</v>
      </c>
      <c r="H99" s="30">
        <v>0</v>
      </c>
      <c r="I99" s="31"/>
      <c r="J99" s="31"/>
      <c r="K99" s="32"/>
    </row>
    <row r="100" spans="3:11" x14ac:dyDescent="0.25">
      <c r="C100" s="17" t="s">
        <v>364</v>
      </c>
      <c r="D100" s="17">
        <v>28</v>
      </c>
      <c r="E100">
        <f>E99+D100</f>
        <v>29</v>
      </c>
      <c r="F100" s="17" t="s">
        <v>365</v>
      </c>
      <c r="G100" t="b">
        <v>0</v>
      </c>
      <c r="H100" s="39"/>
      <c r="I100" s="40"/>
      <c r="J100" s="29"/>
      <c r="K100" s="33"/>
    </row>
    <row r="101" spans="3:11" x14ac:dyDescent="0.25">
      <c r="C101" s="17" t="s">
        <v>366</v>
      </c>
      <c r="D101" s="17">
        <v>15</v>
      </c>
      <c r="E101">
        <f>E100+D101</f>
        <v>44</v>
      </c>
      <c r="F101" t="s">
        <v>367</v>
      </c>
      <c r="G101" t="b">
        <v>1</v>
      </c>
      <c r="H101" s="39" t="s">
        <v>368</v>
      </c>
      <c r="I101" s="40" t="s">
        <v>332</v>
      </c>
      <c r="J101" s="29" t="s">
        <v>339</v>
      </c>
      <c r="K101" s="33" t="s">
        <v>332</v>
      </c>
    </row>
    <row r="102" spans="3:11" ht="15.75" thickBot="1" x14ac:dyDescent="0.3">
      <c r="C102" s="17"/>
      <c r="D102" s="17"/>
      <c r="H102" s="37"/>
      <c r="I102" s="34"/>
      <c r="J102" s="38"/>
      <c r="K102" s="35"/>
    </row>
    <row r="104" spans="3:11" x14ac:dyDescent="0.25">
      <c r="E104" t="s">
        <v>340</v>
      </c>
      <c r="H104" t="s">
        <v>369</v>
      </c>
      <c r="J104" t="s">
        <v>342</v>
      </c>
    </row>
    <row r="105" spans="3:11" x14ac:dyDescent="0.25">
      <c r="C105" s="17" t="s">
        <v>362</v>
      </c>
      <c r="E105">
        <v>31</v>
      </c>
      <c r="I105" s="29"/>
      <c r="K105" t="s">
        <v>343</v>
      </c>
    </row>
    <row r="106" spans="3:11" x14ac:dyDescent="0.25">
      <c r="C106" s="17" t="s">
        <v>364</v>
      </c>
      <c r="E106">
        <v>30</v>
      </c>
      <c r="G106" s="17"/>
      <c r="H106" s="17"/>
      <c r="J106" s="29"/>
    </row>
    <row r="107" spans="3:11" x14ac:dyDescent="0.25">
      <c r="C107" s="17" t="s">
        <v>366</v>
      </c>
      <c r="E107">
        <v>31</v>
      </c>
      <c r="H107" s="19">
        <f>E100</f>
        <v>29</v>
      </c>
      <c r="I107">
        <f>E101-E100</f>
        <v>15</v>
      </c>
      <c r="J107" s="29" t="s">
        <v>370</v>
      </c>
    </row>
  </sheetData>
  <hyperlinks>
    <hyperlink ref="A1" location="'Master sheet'!A1" display="'Master sheet'!A1" xr:uid="{4E76E4D2-24AB-4606-8C73-454885B8B6C2}"/>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BD8E4-4383-4504-9C12-91962C2048CD}">
  <dimension ref="A1:D44"/>
  <sheetViews>
    <sheetView topLeftCell="A9" workbookViewId="0">
      <selection activeCell="O22" sqref="O22"/>
    </sheetView>
  </sheetViews>
  <sheetFormatPr defaultRowHeight="15" x14ac:dyDescent="0.25"/>
  <sheetData>
    <row r="1" spans="1:3" x14ac:dyDescent="0.25">
      <c r="A1" s="7" t="s">
        <v>29</v>
      </c>
    </row>
    <row r="3" spans="1:3" x14ac:dyDescent="0.25">
      <c r="C3" s="17" t="s">
        <v>371</v>
      </c>
    </row>
    <row r="5" spans="1:3" x14ac:dyDescent="0.25">
      <c r="C5" s="15" t="s">
        <v>134</v>
      </c>
    </row>
    <row r="6" spans="1:3" x14ac:dyDescent="0.25">
      <c r="C6" s="15" t="s">
        <v>372</v>
      </c>
    </row>
    <row r="7" spans="1:3" x14ac:dyDescent="0.25">
      <c r="C7" t="s">
        <v>373</v>
      </c>
    </row>
    <row r="8" spans="1:3" x14ac:dyDescent="0.25">
      <c r="C8" t="s">
        <v>374</v>
      </c>
    </row>
    <row r="9" spans="1:3" x14ac:dyDescent="0.25">
      <c r="C9" t="s">
        <v>375</v>
      </c>
    </row>
    <row r="12" spans="1:3" x14ac:dyDescent="0.25">
      <c r="C12" t="s">
        <v>376</v>
      </c>
    </row>
    <row r="13" spans="1:3" x14ac:dyDescent="0.25">
      <c r="C13" s="15" t="s">
        <v>377</v>
      </c>
    </row>
    <row r="15" spans="1:3" x14ac:dyDescent="0.25">
      <c r="C15" s="15" t="s">
        <v>378</v>
      </c>
    </row>
    <row r="16" spans="1:3" x14ac:dyDescent="0.25">
      <c r="C16" s="15"/>
    </row>
    <row r="18" spans="3:3" x14ac:dyDescent="0.25">
      <c r="C18" t="s">
        <v>379</v>
      </c>
    </row>
    <row r="19" spans="3:3" x14ac:dyDescent="0.25">
      <c r="C19" t="s">
        <v>380</v>
      </c>
    </row>
    <row r="20" spans="3:3" x14ac:dyDescent="0.25">
      <c r="C20" t="s">
        <v>381</v>
      </c>
    </row>
    <row r="21" spans="3:3" x14ac:dyDescent="0.25">
      <c r="C21" t="s">
        <v>382</v>
      </c>
    </row>
    <row r="22" spans="3:3" x14ac:dyDescent="0.25">
      <c r="C22" t="s">
        <v>244</v>
      </c>
    </row>
    <row r="23" spans="3:3" x14ac:dyDescent="0.25">
      <c r="C23" t="s">
        <v>174</v>
      </c>
    </row>
    <row r="24" spans="3:3" x14ac:dyDescent="0.25">
      <c r="C24" t="s">
        <v>383</v>
      </c>
    </row>
    <row r="40" spans="3:4" x14ac:dyDescent="0.25">
      <c r="C40">
        <v>1</v>
      </c>
      <c r="D40" t="s">
        <v>384</v>
      </c>
    </row>
    <row r="41" spans="3:4" x14ac:dyDescent="0.25">
      <c r="C41">
        <v>2</v>
      </c>
      <c r="D41" t="s">
        <v>385</v>
      </c>
    </row>
    <row r="42" spans="3:4" x14ac:dyDescent="0.25">
      <c r="C42">
        <v>3</v>
      </c>
      <c r="D42" t="s">
        <v>386</v>
      </c>
    </row>
    <row r="43" spans="3:4" x14ac:dyDescent="0.25">
      <c r="C43">
        <v>4</v>
      </c>
      <c r="D43" t="s">
        <v>387</v>
      </c>
    </row>
    <row r="44" spans="3:4" x14ac:dyDescent="0.25">
      <c r="C44">
        <v>5</v>
      </c>
      <c r="D44" s="15" t="s">
        <v>388</v>
      </c>
    </row>
  </sheetData>
  <hyperlinks>
    <hyperlink ref="A1" location="'Master sheet'!A1" display="'Master sheet'!A1" xr:uid="{57275A2E-45F1-4930-BAFD-5DB1588E279C}"/>
  </hyperlinks>
  <pageMargins left="0.7" right="0.7" top="0.75" bottom="0.75" header="0.3" footer="0.3"/>
  <pageSetup orientation="portrait" verticalDpi="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CF432-1CB4-4F73-B5B3-32741091D4C2}">
  <dimension ref="A1:E46"/>
  <sheetViews>
    <sheetView topLeftCell="A22" workbookViewId="0"/>
  </sheetViews>
  <sheetFormatPr defaultRowHeight="15" x14ac:dyDescent="0.25"/>
  <cols>
    <col min="3" max="3" width="17.42578125" customWidth="1"/>
  </cols>
  <sheetData>
    <row r="1" spans="1:4" x14ac:dyDescent="0.25">
      <c r="A1" s="7" t="s">
        <v>29</v>
      </c>
    </row>
    <row r="2" spans="1:4" x14ac:dyDescent="0.25">
      <c r="B2" t="s">
        <v>389</v>
      </c>
    </row>
    <row r="3" spans="1:4" x14ac:dyDescent="0.25">
      <c r="B3">
        <v>1</v>
      </c>
      <c r="C3" t="s">
        <v>390</v>
      </c>
    </row>
    <row r="4" spans="1:4" x14ac:dyDescent="0.25">
      <c r="B4">
        <v>2</v>
      </c>
      <c r="C4" t="s">
        <v>391</v>
      </c>
    </row>
    <row r="5" spans="1:4" x14ac:dyDescent="0.25">
      <c r="B5">
        <v>3</v>
      </c>
      <c r="C5" t="s">
        <v>392</v>
      </c>
    </row>
    <row r="7" spans="1:4" x14ac:dyDescent="0.25">
      <c r="C7" t="s">
        <v>393</v>
      </c>
    </row>
    <row r="8" spans="1:4" x14ac:dyDescent="0.25">
      <c r="B8">
        <v>1</v>
      </c>
      <c r="C8" t="s">
        <v>394</v>
      </c>
    </row>
    <row r="9" spans="1:4" x14ac:dyDescent="0.25">
      <c r="B9">
        <v>2</v>
      </c>
      <c r="C9" t="s">
        <v>395</v>
      </c>
    </row>
    <row r="10" spans="1:4" x14ac:dyDescent="0.25">
      <c r="B10">
        <v>3</v>
      </c>
      <c r="C10" t="s">
        <v>396</v>
      </c>
      <c r="D10" t="s">
        <v>20</v>
      </c>
    </row>
    <row r="11" spans="1:4" x14ac:dyDescent="0.25">
      <c r="D11" t="s">
        <v>397</v>
      </c>
    </row>
    <row r="12" spans="1:4" x14ac:dyDescent="0.25">
      <c r="D12" t="s">
        <v>398</v>
      </c>
    </row>
    <row r="14" spans="1:4" x14ac:dyDescent="0.25">
      <c r="B14" t="s">
        <v>399</v>
      </c>
    </row>
    <row r="15" spans="1:4" x14ac:dyDescent="0.25">
      <c r="B15">
        <v>1</v>
      </c>
      <c r="C15" t="s">
        <v>394</v>
      </c>
    </row>
    <row r="16" spans="1:4" x14ac:dyDescent="0.25">
      <c r="B16">
        <v>2</v>
      </c>
      <c r="C16" t="s">
        <v>47</v>
      </c>
      <c r="D16" t="s">
        <v>400</v>
      </c>
    </row>
    <row r="17" spans="2:5" x14ac:dyDescent="0.25">
      <c r="B17">
        <v>3</v>
      </c>
      <c r="C17" t="s">
        <v>401</v>
      </c>
      <c r="D17" s="15" t="s">
        <v>402</v>
      </c>
    </row>
    <row r="18" spans="2:5" x14ac:dyDescent="0.25">
      <c r="B18">
        <v>4</v>
      </c>
      <c r="C18" t="s">
        <v>383</v>
      </c>
    </row>
    <row r="19" spans="2:5" x14ac:dyDescent="0.25">
      <c r="B19">
        <v>5</v>
      </c>
      <c r="C19" t="s">
        <v>403</v>
      </c>
      <c r="D19" t="s">
        <v>404</v>
      </c>
    </row>
    <row r="20" spans="2:5" x14ac:dyDescent="0.25">
      <c r="B20">
        <v>6</v>
      </c>
      <c r="C20" t="s">
        <v>405</v>
      </c>
      <c r="D20" t="s">
        <v>109</v>
      </c>
      <c r="E20" t="s">
        <v>406</v>
      </c>
    </row>
    <row r="21" spans="2:5" x14ac:dyDescent="0.25">
      <c r="D21" t="s">
        <v>151</v>
      </c>
      <c r="E21" t="s">
        <v>406</v>
      </c>
    </row>
    <row r="22" spans="2:5" x14ac:dyDescent="0.25">
      <c r="D22" t="s">
        <v>159</v>
      </c>
      <c r="E22" t="s">
        <v>406</v>
      </c>
    </row>
    <row r="24" spans="2:5" x14ac:dyDescent="0.25">
      <c r="B24">
        <v>7</v>
      </c>
      <c r="C24" t="s">
        <v>407</v>
      </c>
      <c r="D24" t="s">
        <v>408</v>
      </c>
    </row>
    <row r="25" spans="2:5" x14ac:dyDescent="0.25">
      <c r="B25">
        <v>8</v>
      </c>
      <c r="C25" t="s">
        <v>409</v>
      </c>
      <c r="D25" t="s">
        <v>410</v>
      </c>
    </row>
    <row r="26" spans="2:5" x14ac:dyDescent="0.25">
      <c r="B26">
        <v>9</v>
      </c>
      <c r="C26" t="s">
        <v>119</v>
      </c>
      <c r="D26" t="s">
        <v>411</v>
      </c>
    </row>
    <row r="27" spans="2:5" x14ac:dyDescent="0.25">
      <c r="B27">
        <v>10</v>
      </c>
      <c r="C27" t="s">
        <v>161</v>
      </c>
      <c r="D27" t="s">
        <v>412</v>
      </c>
    </row>
    <row r="45" spans="2:3" x14ac:dyDescent="0.25">
      <c r="B45">
        <v>1</v>
      </c>
      <c r="C45" t="s">
        <v>413</v>
      </c>
    </row>
    <row r="46" spans="2:3" x14ac:dyDescent="0.25">
      <c r="B46">
        <v>2</v>
      </c>
      <c r="C46" t="s">
        <v>414</v>
      </c>
    </row>
  </sheetData>
  <hyperlinks>
    <hyperlink ref="A1" location="'Master sheet'!A1" display="'Master sheet'!A1" xr:uid="{E88FBEDD-C26B-4D0C-A65E-202C48324499}"/>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F547-1770-4B93-B987-1CA6E4E83D5F}">
  <dimension ref="B1:N50"/>
  <sheetViews>
    <sheetView topLeftCell="A19" workbookViewId="0">
      <selection activeCell="O34" sqref="O34"/>
    </sheetView>
  </sheetViews>
  <sheetFormatPr defaultRowHeight="15" x14ac:dyDescent="0.25"/>
  <cols>
    <col min="2" max="2" width="15.42578125" customWidth="1"/>
    <col min="3" max="3" width="19.28515625" customWidth="1"/>
    <col min="4" max="4" width="24.140625" bestFit="1" customWidth="1"/>
  </cols>
  <sheetData>
    <row r="1" spans="2:4" x14ac:dyDescent="0.25">
      <c r="B1" s="7" t="s">
        <v>29</v>
      </c>
    </row>
    <row r="2" spans="2:4" x14ac:dyDescent="0.25">
      <c r="B2" t="s">
        <v>415</v>
      </c>
    </row>
    <row r="4" spans="2:4" x14ac:dyDescent="0.25">
      <c r="B4" t="s">
        <v>394</v>
      </c>
    </row>
    <row r="5" spans="2:4" x14ac:dyDescent="0.25">
      <c r="B5" t="s">
        <v>416</v>
      </c>
      <c r="C5" t="s">
        <v>109</v>
      </c>
      <c r="D5" t="s">
        <v>406</v>
      </c>
    </row>
    <row r="6" spans="2:4" x14ac:dyDescent="0.25">
      <c r="C6" t="s">
        <v>151</v>
      </c>
      <c r="D6" t="s">
        <v>406</v>
      </c>
    </row>
    <row r="7" spans="2:4" x14ac:dyDescent="0.25">
      <c r="C7" t="s">
        <v>159</v>
      </c>
      <c r="D7" t="s">
        <v>406</v>
      </c>
    </row>
    <row r="8" spans="2:4" x14ac:dyDescent="0.25">
      <c r="B8" t="s">
        <v>407</v>
      </c>
    </row>
    <row r="9" spans="2:4" x14ac:dyDescent="0.25">
      <c r="B9" t="s">
        <v>34</v>
      </c>
      <c r="C9" t="s">
        <v>417</v>
      </c>
      <c r="D9" t="s">
        <v>418</v>
      </c>
    </row>
    <row r="10" spans="2:4" x14ac:dyDescent="0.25">
      <c r="B10" t="s">
        <v>47</v>
      </c>
      <c r="C10" t="s">
        <v>400</v>
      </c>
    </row>
    <row r="12" spans="2:4" x14ac:dyDescent="0.25">
      <c r="B12" t="s">
        <v>119</v>
      </c>
      <c r="D12" t="s">
        <v>419</v>
      </c>
    </row>
    <row r="13" spans="2:4" x14ac:dyDescent="0.25">
      <c r="B13" t="s">
        <v>161</v>
      </c>
      <c r="D13" t="s">
        <v>420</v>
      </c>
    </row>
    <row r="14" spans="2:4" x14ac:dyDescent="0.25">
      <c r="D14" t="s">
        <v>421</v>
      </c>
    </row>
    <row r="15" spans="2:4" x14ac:dyDescent="0.25">
      <c r="D15" t="s">
        <v>422</v>
      </c>
    </row>
    <row r="23" spans="2:9" x14ac:dyDescent="0.25">
      <c r="B23" s="15" t="s">
        <v>423</v>
      </c>
      <c r="C23" t="s">
        <v>383</v>
      </c>
      <c r="D23" t="s">
        <v>424</v>
      </c>
      <c r="E23" t="s">
        <v>425</v>
      </c>
      <c r="F23" s="15" t="s">
        <v>426</v>
      </c>
      <c r="G23" t="s">
        <v>427</v>
      </c>
      <c r="H23" s="15" t="s">
        <v>428</v>
      </c>
      <c r="I23" t="s">
        <v>427</v>
      </c>
    </row>
    <row r="24" spans="2:9" x14ac:dyDescent="0.25">
      <c r="C24" t="s">
        <v>429</v>
      </c>
      <c r="F24" t="s">
        <v>430</v>
      </c>
    </row>
    <row r="25" spans="2:9" x14ac:dyDescent="0.25">
      <c r="C25" t="s">
        <v>431</v>
      </c>
    </row>
    <row r="33" spans="3:14" x14ac:dyDescent="0.25">
      <c r="M33" t="s">
        <v>723</v>
      </c>
      <c r="N33" t="s">
        <v>724</v>
      </c>
    </row>
    <row r="34" spans="3:14" x14ac:dyDescent="0.25">
      <c r="N34" t="s">
        <v>725</v>
      </c>
    </row>
    <row r="35" spans="3:14" x14ac:dyDescent="0.25">
      <c r="M35" t="s">
        <v>720</v>
      </c>
      <c r="N35" t="s">
        <v>721</v>
      </c>
    </row>
    <row r="36" spans="3:14" x14ac:dyDescent="0.25">
      <c r="N36" t="s">
        <v>722</v>
      </c>
    </row>
    <row r="43" spans="3:14" x14ac:dyDescent="0.25">
      <c r="C43">
        <v>1</v>
      </c>
      <c r="D43" t="s">
        <v>432</v>
      </c>
    </row>
    <row r="44" spans="3:14" x14ac:dyDescent="0.25">
      <c r="C44">
        <v>2</v>
      </c>
      <c r="D44" t="s">
        <v>433</v>
      </c>
    </row>
    <row r="45" spans="3:14" x14ac:dyDescent="0.25">
      <c r="C45">
        <v>3</v>
      </c>
      <c r="D45" t="s">
        <v>434</v>
      </c>
    </row>
    <row r="46" spans="3:14" x14ac:dyDescent="0.25">
      <c r="C46">
        <v>4</v>
      </c>
      <c r="D46" t="s">
        <v>435</v>
      </c>
    </row>
    <row r="47" spans="3:14" x14ac:dyDescent="0.25">
      <c r="C47">
        <v>5</v>
      </c>
      <c r="D47" t="s">
        <v>436</v>
      </c>
    </row>
    <row r="48" spans="3:14" x14ac:dyDescent="0.25">
      <c r="C48">
        <v>6</v>
      </c>
      <c r="D48" t="s">
        <v>437</v>
      </c>
    </row>
    <row r="49" spans="3:4" x14ac:dyDescent="0.25">
      <c r="C49">
        <v>7</v>
      </c>
      <c r="D49" t="s">
        <v>438</v>
      </c>
    </row>
    <row r="50" spans="3:4" x14ac:dyDescent="0.25">
      <c r="C50">
        <v>8</v>
      </c>
      <c r="D50" t="s">
        <v>439</v>
      </c>
    </row>
  </sheetData>
  <hyperlinks>
    <hyperlink ref="B1" location="'Master sheet'!A1" display="'Master sheet'!A1" xr:uid="{FAD83706-A773-4411-BE08-C80CEDDBF2C1}"/>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C4D0E-7EAB-4D77-ABB6-C5D7C9FCDE99}">
  <dimension ref="A1:H63"/>
  <sheetViews>
    <sheetView topLeftCell="A34" workbookViewId="0">
      <selection activeCell="Q56" sqref="Q56"/>
    </sheetView>
  </sheetViews>
  <sheetFormatPr defaultRowHeight="15" x14ac:dyDescent="0.25"/>
  <cols>
    <col min="3" max="3" width="29.7109375" customWidth="1"/>
  </cols>
  <sheetData>
    <row r="1" spans="1:5" x14ac:dyDescent="0.25">
      <c r="A1" s="7" t="s">
        <v>29</v>
      </c>
    </row>
    <row r="2" spans="1:5" x14ac:dyDescent="0.25">
      <c r="C2" t="s">
        <v>440</v>
      </c>
    </row>
    <row r="4" spans="1:5" x14ac:dyDescent="0.25">
      <c r="B4">
        <v>1</v>
      </c>
      <c r="C4" t="s">
        <v>441</v>
      </c>
      <c r="D4" t="s">
        <v>442</v>
      </c>
    </row>
    <row r="5" spans="1:5" x14ac:dyDescent="0.25">
      <c r="D5" t="s">
        <v>443</v>
      </c>
    </row>
    <row r="6" spans="1:5" x14ac:dyDescent="0.25">
      <c r="B6">
        <v>2</v>
      </c>
      <c r="C6" t="s">
        <v>394</v>
      </c>
    </row>
    <row r="7" spans="1:5" x14ac:dyDescent="0.25">
      <c r="B7">
        <v>3</v>
      </c>
      <c r="C7" t="s">
        <v>444</v>
      </c>
    </row>
    <row r="8" spans="1:5" x14ac:dyDescent="0.25">
      <c r="B8">
        <v>4</v>
      </c>
      <c r="C8" t="s">
        <v>445</v>
      </c>
    </row>
    <row r="9" spans="1:5" x14ac:dyDescent="0.25">
      <c r="B9">
        <v>5</v>
      </c>
      <c r="C9" t="s">
        <v>383</v>
      </c>
    </row>
    <row r="10" spans="1:5" x14ac:dyDescent="0.25">
      <c r="B10">
        <v>6</v>
      </c>
      <c r="C10" t="s">
        <v>403</v>
      </c>
    </row>
    <row r="11" spans="1:5" x14ac:dyDescent="0.25">
      <c r="B11">
        <v>7</v>
      </c>
      <c r="C11" t="s">
        <v>401</v>
      </c>
    </row>
    <row r="12" spans="1:5" x14ac:dyDescent="0.25">
      <c r="B12">
        <v>8</v>
      </c>
      <c r="C12" t="s">
        <v>383</v>
      </c>
    </row>
    <row r="13" spans="1:5" x14ac:dyDescent="0.25">
      <c r="B13">
        <v>9</v>
      </c>
      <c r="C13" t="s">
        <v>403</v>
      </c>
      <c r="D13" t="s">
        <v>404</v>
      </c>
    </row>
    <row r="14" spans="1:5" x14ac:dyDescent="0.25">
      <c r="B14">
        <v>10</v>
      </c>
      <c r="C14" t="s">
        <v>405</v>
      </c>
      <c r="D14" t="s">
        <v>109</v>
      </c>
      <c r="E14" t="s">
        <v>446</v>
      </c>
    </row>
    <row r="15" spans="1:5" x14ac:dyDescent="0.25">
      <c r="D15" t="s">
        <v>151</v>
      </c>
      <c r="E15" t="s">
        <v>446</v>
      </c>
    </row>
    <row r="16" spans="1:5" x14ac:dyDescent="0.25">
      <c r="D16" t="s">
        <v>159</v>
      </c>
      <c r="E16" t="s">
        <v>446</v>
      </c>
    </row>
    <row r="17" spans="2:4" x14ac:dyDescent="0.25">
      <c r="B17">
        <v>11</v>
      </c>
      <c r="C17" t="s">
        <v>407</v>
      </c>
      <c r="D17" t="s">
        <v>408</v>
      </c>
    </row>
    <row r="18" spans="2:4" x14ac:dyDescent="0.25">
      <c r="B18">
        <v>12</v>
      </c>
      <c r="C18" t="s">
        <v>409</v>
      </c>
      <c r="D18" t="s">
        <v>410</v>
      </c>
    </row>
    <row r="19" spans="2:4" x14ac:dyDescent="0.25">
      <c r="B19">
        <v>13</v>
      </c>
      <c r="C19" t="s">
        <v>119</v>
      </c>
      <c r="D19" t="s">
        <v>411</v>
      </c>
    </row>
    <row r="20" spans="2:4" x14ac:dyDescent="0.25">
      <c r="B20">
        <v>14</v>
      </c>
      <c r="C20" t="s">
        <v>161</v>
      </c>
      <c r="D20" t="s">
        <v>412</v>
      </c>
    </row>
    <row r="38" spans="2:8" x14ac:dyDescent="0.25">
      <c r="B38">
        <v>1</v>
      </c>
      <c r="C38" t="s">
        <v>447</v>
      </c>
    </row>
    <row r="39" spans="2:8" x14ac:dyDescent="0.25">
      <c r="B39">
        <v>2</v>
      </c>
      <c r="C39" t="s">
        <v>448</v>
      </c>
    </row>
    <row r="40" spans="2:8" x14ac:dyDescent="0.25">
      <c r="B40">
        <v>3</v>
      </c>
      <c r="C40" t="s">
        <v>449</v>
      </c>
    </row>
    <row r="41" spans="2:8" x14ac:dyDescent="0.25">
      <c r="B41">
        <v>4</v>
      </c>
      <c r="C41" s="17" t="s">
        <v>450</v>
      </c>
      <c r="D41" s="17"/>
      <c r="E41" s="17"/>
      <c r="F41" s="17"/>
      <c r="G41" s="17"/>
      <c r="H41" s="17"/>
    </row>
    <row r="42" spans="2:8" x14ac:dyDescent="0.25">
      <c r="B42">
        <v>5</v>
      </c>
      <c r="C42" s="17" t="s">
        <v>451</v>
      </c>
      <c r="D42" s="17"/>
      <c r="E42" s="17"/>
      <c r="F42" s="17"/>
      <c r="G42" s="17"/>
      <c r="H42" s="17"/>
    </row>
    <row r="43" spans="2:8" x14ac:dyDescent="0.25">
      <c r="B43">
        <v>6</v>
      </c>
      <c r="C43" s="17" t="s">
        <v>452</v>
      </c>
      <c r="D43" s="17"/>
      <c r="E43" s="17"/>
      <c r="F43" s="17"/>
      <c r="G43" s="17"/>
      <c r="H43" s="17"/>
    </row>
    <row r="44" spans="2:8" x14ac:dyDescent="0.25">
      <c r="B44">
        <v>7</v>
      </c>
      <c r="C44" t="s">
        <v>453</v>
      </c>
    </row>
    <row r="45" spans="2:8" x14ac:dyDescent="0.25">
      <c r="B45">
        <v>8</v>
      </c>
      <c r="C45" t="s">
        <v>454</v>
      </c>
    </row>
    <row r="46" spans="2:8" x14ac:dyDescent="0.25">
      <c r="B46">
        <v>9</v>
      </c>
      <c r="C46" t="s">
        <v>594</v>
      </c>
    </row>
    <row r="63" spans="2:3" x14ac:dyDescent="0.25">
      <c r="B63">
        <v>9</v>
      </c>
      <c r="C63" s="15" t="s">
        <v>455</v>
      </c>
    </row>
  </sheetData>
  <hyperlinks>
    <hyperlink ref="A1" location="'Master sheet'!A1" display="'Master sheet'!A1" xr:uid="{0CC31F11-9C67-4397-B752-E4B33969397B}"/>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7F82-66DE-40CA-AF8F-9359B3E694D8}">
  <sheetPr>
    <tabColor rgb="FF00B050"/>
  </sheetPr>
  <dimension ref="A1:M19"/>
  <sheetViews>
    <sheetView workbookViewId="0"/>
  </sheetViews>
  <sheetFormatPr defaultRowHeight="15" x14ac:dyDescent="0.25"/>
  <cols>
    <col min="3" max="3" width="15.85546875" bestFit="1" customWidth="1"/>
    <col min="4" max="4" width="13.5703125" bestFit="1" customWidth="1"/>
    <col min="5" max="6" width="12.5703125" bestFit="1" customWidth="1"/>
    <col min="7" max="7" width="16.7109375" bestFit="1" customWidth="1"/>
    <col min="8" max="8" width="11.42578125" bestFit="1" customWidth="1"/>
    <col min="9" max="9" width="8.28515625" bestFit="1" customWidth="1"/>
    <col min="10" max="10" width="8.7109375" bestFit="1" customWidth="1"/>
    <col min="11" max="11" width="7.85546875" bestFit="1" customWidth="1"/>
    <col min="12" max="12" width="15.28515625" bestFit="1" customWidth="1"/>
  </cols>
  <sheetData>
    <row r="1" spans="1:12" x14ac:dyDescent="0.25">
      <c r="A1" s="7" t="s">
        <v>29</v>
      </c>
      <c r="B1" s="16" t="s">
        <v>569</v>
      </c>
      <c r="C1" s="12"/>
    </row>
    <row r="4" spans="1:12" x14ac:dyDescent="0.25">
      <c r="B4" t="s">
        <v>555</v>
      </c>
    </row>
    <row r="5" spans="1:12" x14ac:dyDescent="0.25">
      <c r="B5" t="s">
        <v>556</v>
      </c>
    </row>
    <row r="7" spans="1:12" x14ac:dyDescent="0.25">
      <c r="B7" t="s">
        <v>557</v>
      </c>
    </row>
    <row r="8" spans="1:12" x14ac:dyDescent="0.25">
      <c r="B8" t="s">
        <v>558</v>
      </c>
    </row>
    <row r="9" spans="1:12" x14ac:dyDescent="0.25">
      <c r="B9" t="s">
        <v>559</v>
      </c>
    </row>
    <row r="12" spans="1:12" x14ac:dyDescent="0.25">
      <c r="B12" t="s">
        <v>560</v>
      </c>
      <c r="C12" t="s">
        <v>561</v>
      </c>
      <c r="D12" t="s">
        <v>571</v>
      </c>
      <c r="E12" t="s">
        <v>562</v>
      </c>
      <c r="F12" t="s">
        <v>563</v>
      </c>
      <c r="G12" t="s">
        <v>564</v>
      </c>
      <c r="H12" t="s">
        <v>565</v>
      </c>
      <c r="I12" t="s">
        <v>566</v>
      </c>
      <c r="J12" t="s">
        <v>567</v>
      </c>
      <c r="K12" t="s">
        <v>568</v>
      </c>
      <c r="L12" t="s">
        <v>570</v>
      </c>
    </row>
    <row r="18" spans="13:13" x14ac:dyDescent="0.25">
      <c r="M18" t="s">
        <v>572</v>
      </c>
    </row>
    <row r="19" spans="13:13" x14ac:dyDescent="0.25">
      <c r="M19" t="s">
        <v>573</v>
      </c>
    </row>
  </sheetData>
  <hyperlinks>
    <hyperlink ref="A1" location="'Master sheet'!A1" display="'Master sheet'!A1" xr:uid="{39045067-E80B-4EC9-9CBA-A9C0ED8C38CA}"/>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7438C-8419-4A8F-8CF7-4EC8C6403941}">
  <dimension ref="A1:L33"/>
  <sheetViews>
    <sheetView workbookViewId="0">
      <selection activeCell="L20" sqref="L20"/>
    </sheetView>
  </sheetViews>
  <sheetFormatPr defaultRowHeight="15" x14ac:dyDescent="0.25"/>
  <cols>
    <col min="2" max="2" width="20.7109375" customWidth="1"/>
  </cols>
  <sheetData>
    <row r="1" spans="1:3" x14ac:dyDescent="0.25">
      <c r="A1" s="7" t="s">
        <v>29</v>
      </c>
    </row>
    <row r="2" spans="1:3" x14ac:dyDescent="0.25">
      <c r="B2" t="s">
        <v>456</v>
      </c>
    </row>
    <row r="4" spans="1:3" x14ac:dyDescent="0.25">
      <c r="A4">
        <v>1</v>
      </c>
      <c r="B4" t="s">
        <v>394</v>
      </c>
    </row>
    <row r="5" spans="1:3" x14ac:dyDescent="0.25">
      <c r="A5">
        <v>2</v>
      </c>
      <c r="B5" t="s">
        <v>457</v>
      </c>
    </row>
    <row r="6" spans="1:3" x14ac:dyDescent="0.25">
      <c r="A6">
        <v>3</v>
      </c>
      <c r="B6" t="s">
        <v>458</v>
      </c>
    </row>
    <row r="7" spans="1:3" x14ac:dyDescent="0.25">
      <c r="A7">
        <v>4</v>
      </c>
      <c r="B7" t="s">
        <v>459</v>
      </c>
    </row>
    <row r="8" spans="1:3" x14ac:dyDescent="0.25">
      <c r="A8">
        <v>5</v>
      </c>
      <c r="B8" t="s">
        <v>380</v>
      </c>
    </row>
    <row r="9" spans="1:3" x14ac:dyDescent="0.25">
      <c r="A9">
        <v>6</v>
      </c>
      <c r="B9" t="s">
        <v>460</v>
      </c>
      <c r="C9" t="s">
        <v>461</v>
      </c>
    </row>
    <row r="19" spans="1:12" x14ac:dyDescent="0.25">
      <c r="K19" t="s">
        <v>726</v>
      </c>
      <c r="L19" t="s">
        <v>727</v>
      </c>
    </row>
    <row r="20" spans="1:12" x14ac:dyDescent="0.25">
      <c r="L20" t="s">
        <v>721</v>
      </c>
    </row>
    <row r="22" spans="1:12" x14ac:dyDescent="0.25">
      <c r="A22">
        <v>1</v>
      </c>
      <c r="B22" t="s">
        <v>462</v>
      </c>
    </row>
    <row r="23" spans="1:12" x14ac:dyDescent="0.25">
      <c r="A23">
        <v>2</v>
      </c>
      <c r="B23" t="s">
        <v>463</v>
      </c>
    </row>
    <row r="24" spans="1:12" x14ac:dyDescent="0.25">
      <c r="A24">
        <v>3</v>
      </c>
      <c r="B24" t="s">
        <v>464</v>
      </c>
    </row>
    <row r="25" spans="1:12" x14ac:dyDescent="0.25">
      <c r="A25">
        <v>4</v>
      </c>
      <c r="B25" t="s">
        <v>465</v>
      </c>
    </row>
    <row r="26" spans="1:12" x14ac:dyDescent="0.25">
      <c r="A26">
        <v>5</v>
      </c>
      <c r="B26" t="s">
        <v>466</v>
      </c>
    </row>
    <row r="27" spans="1:12" x14ac:dyDescent="0.25">
      <c r="B27" t="s">
        <v>467</v>
      </c>
    </row>
    <row r="28" spans="1:12" x14ac:dyDescent="0.25">
      <c r="A28">
        <v>6</v>
      </c>
      <c r="B28" t="s">
        <v>468</v>
      </c>
    </row>
    <row r="29" spans="1:12" x14ac:dyDescent="0.25">
      <c r="B29" t="s">
        <v>469</v>
      </c>
    </row>
    <row r="30" spans="1:12" x14ac:dyDescent="0.25">
      <c r="A30">
        <v>7</v>
      </c>
      <c r="B30" t="s">
        <v>470</v>
      </c>
    </row>
    <row r="31" spans="1:12" x14ac:dyDescent="0.25">
      <c r="A31">
        <v>8</v>
      </c>
      <c r="B31" t="s">
        <v>471</v>
      </c>
    </row>
    <row r="33" spans="1:2" x14ac:dyDescent="0.25">
      <c r="A33">
        <v>9</v>
      </c>
      <c r="B33" t="s">
        <v>472</v>
      </c>
    </row>
  </sheetData>
  <hyperlinks>
    <hyperlink ref="A1" location="'Master sheet'!A1" display="'Master sheet'!A1" xr:uid="{ABC301CC-ECE6-4183-8973-1F7D759CF02C}"/>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0FB7-1844-4086-AA7E-CD9753343FA5}">
  <dimension ref="A1:Q26"/>
  <sheetViews>
    <sheetView workbookViewId="0">
      <selection activeCell="N20" sqref="N20"/>
    </sheetView>
  </sheetViews>
  <sheetFormatPr defaultRowHeight="15" x14ac:dyDescent="0.25"/>
  <cols>
    <col min="2" max="2" width="11.42578125" bestFit="1" customWidth="1"/>
    <col min="3" max="3" width="13.5703125" bestFit="1" customWidth="1"/>
    <col min="4" max="4" width="15.85546875" bestFit="1" customWidth="1"/>
    <col min="5" max="5" width="9" customWidth="1"/>
    <col min="6" max="6" width="13.42578125" customWidth="1"/>
    <col min="7" max="7" width="17.85546875" customWidth="1"/>
    <col min="8" max="8" width="5.28515625" bestFit="1" customWidth="1"/>
    <col min="9" max="9" width="10.140625" customWidth="1"/>
    <col min="10" max="10" width="11.85546875" customWidth="1"/>
    <col min="12" max="12" width="14.85546875" bestFit="1" customWidth="1"/>
    <col min="13" max="13" width="12.5703125" bestFit="1" customWidth="1"/>
    <col min="14" max="15" width="13.85546875" bestFit="1" customWidth="1"/>
    <col min="16" max="17" width="16.85546875" bestFit="1" customWidth="1"/>
  </cols>
  <sheetData>
    <row r="1" spans="1:17" x14ac:dyDescent="0.25">
      <c r="A1" s="7" t="s">
        <v>29</v>
      </c>
      <c r="B1" s="7"/>
      <c r="C1" s="7"/>
      <c r="D1" s="7"/>
    </row>
    <row r="3" spans="1:17" x14ac:dyDescent="0.25">
      <c r="B3" t="s">
        <v>473</v>
      </c>
    </row>
    <row r="4" spans="1:17" x14ac:dyDescent="0.25">
      <c r="B4" t="s">
        <v>474</v>
      </c>
    </row>
    <row r="6" spans="1:17" x14ac:dyDescent="0.25">
      <c r="A6" s="15" t="s">
        <v>475</v>
      </c>
      <c r="B6" t="s">
        <v>30</v>
      </c>
      <c r="C6" t="s">
        <v>476</v>
      </c>
      <c r="D6" s="15"/>
    </row>
    <row r="7" spans="1:17" x14ac:dyDescent="0.25">
      <c r="B7" t="s">
        <v>185</v>
      </c>
      <c r="C7" t="s">
        <v>476</v>
      </c>
    </row>
    <row r="8" spans="1:17" x14ac:dyDescent="0.25">
      <c r="B8" t="s">
        <v>477</v>
      </c>
      <c r="C8" t="s">
        <v>476</v>
      </c>
    </row>
    <row r="11" spans="1:17" x14ac:dyDescent="0.25">
      <c r="A11" t="s">
        <v>478</v>
      </c>
      <c r="B11" t="s">
        <v>479</v>
      </c>
      <c r="C11" t="s">
        <v>47</v>
      </c>
      <c r="D11" t="s">
        <v>480</v>
      </c>
      <c r="E11" t="s">
        <v>30</v>
      </c>
      <c r="F11" t="s">
        <v>481</v>
      </c>
      <c r="G11" t="s">
        <v>482</v>
      </c>
      <c r="H11" t="s">
        <v>483</v>
      </c>
      <c r="I11" t="s">
        <v>484</v>
      </c>
      <c r="J11" t="s">
        <v>485</v>
      </c>
      <c r="K11" t="s">
        <v>486</v>
      </c>
      <c r="L11" t="s">
        <v>487</v>
      </c>
      <c r="M11" t="s">
        <v>488</v>
      </c>
      <c r="N11" t="s">
        <v>489</v>
      </c>
      <c r="O11" t="s">
        <v>490</v>
      </c>
      <c r="P11" t="s">
        <v>491</v>
      </c>
      <c r="Q11" t="s">
        <v>492</v>
      </c>
    </row>
    <row r="12" spans="1:17" x14ac:dyDescent="0.25">
      <c r="M12" s="15" t="s">
        <v>493</v>
      </c>
      <c r="N12" s="15" t="s">
        <v>493</v>
      </c>
      <c r="O12" s="15" t="s">
        <v>493</v>
      </c>
      <c r="P12" s="15" t="s">
        <v>493</v>
      </c>
      <c r="Q12" s="15" t="s">
        <v>493</v>
      </c>
    </row>
    <row r="16" spans="1:17" x14ac:dyDescent="0.25">
      <c r="B16" t="s">
        <v>494</v>
      </c>
    </row>
    <row r="17" spans="2:2" x14ac:dyDescent="0.25">
      <c r="B17" t="s">
        <v>495</v>
      </c>
    </row>
    <row r="19" spans="2:2" x14ac:dyDescent="0.25">
      <c r="B19" t="s">
        <v>496</v>
      </c>
    </row>
    <row r="20" spans="2:2" x14ac:dyDescent="0.25">
      <c r="B20" t="s">
        <v>497</v>
      </c>
    </row>
    <row r="22" spans="2:2" x14ac:dyDescent="0.25">
      <c r="B22" s="15" t="s">
        <v>498</v>
      </c>
    </row>
    <row r="24" spans="2:2" x14ac:dyDescent="0.25">
      <c r="B24" s="15" t="s">
        <v>499</v>
      </c>
    </row>
    <row r="26" spans="2:2" x14ac:dyDescent="0.25">
      <c r="B26" s="15" t="s">
        <v>500</v>
      </c>
    </row>
  </sheetData>
  <hyperlinks>
    <hyperlink ref="A1" location="'Master sheet'!A1" display="'Master sheet'!A1" xr:uid="{00839C19-B26B-47DA-9909-EE7A7F60CBD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CE50-70B0-4B72-A1DC-409DCC93CE19}">
  <dimension ref="A1:R25"/>
  <sheetViews>
    <sheetView workbookViewId="0">
      <selection activeCell="F34" sqref="F34"/>
    </sheetView>
  </sheetViews>
  <sheetFormatPr defaultRowHeight="15" x14ac:dyDescent="0.25"/>
  <cols>
    <col min="2" max="2" width="8.85546875" customWidth="1"/>
    <col min="3" max="3" width="20.42578125" customWidth="1"/>
    <col min="4" max="4" width="11.42578125" bestFit="1" customWidth="1"/>
    <col min="5" max="5" width="13.5703125" bestFit="1" customWidth="1"/>
    <col min="6" max="6" width="15.85546875" bestFit="1" customWidth="1"/>
    <col min="7" max="7" width="12.5703125" bestFit="1" customWidth="1"/>
    <col min="8" max="8" width="15.42578125" bestFit="1" customWidth="1"/>
    <col min="9" max="9" width="15.5703125" bestFit="1" customWidth="1"/>
    <col min="10" max="10" width="20.85546875" bestFit="1" customWidth="1"/>
    <col min="11" max="11" width="11.85546875" bestFit="1" customWidth="1"/>
    <col min="12" max="13" width="14.85546875" bestFit="1" customWidth="1"/>
    <col min="14" max="14" width="12.5703125" bestFit="1" customWidth="1"/>
    <col min="15" max="15" width="11.5703125" bestFit="1" customWidth="1"/>
    <col min="16" max="16" width="13.85546875" bestFit="1" customWidth="1"/>
    <col min="17" max="18" width="16.85546875" bestFit="1" customWidth="1"/>
  </cols>
  <sheetData>
    <row r="1" spans="1:6" x14ac:dyDescent="0.25">
      <c r="A1" s="7" t="s">
        <v>29</v>
      </c>
    </row>
    <row r="2" spans="1:6" x14ac:dyDescent="0.25">
      <c r="A2" t="s">
        <v>501</v>
      </c>
    </row>
    <row r="4" spans="1:6" x14ac:dyDescent="0.25">
      <c r="A4" s="15" t="s">
        <v>379</v>
      </c>
      <c r="B4" t="s">
        <v>30</v>
      </c>
    </row>
    <row r="5" spans="1:6" x14ac:dyDescent="0.25">
      <c r="B5" t="s">
        <v>383</v>
      </c>
    </row>
    <row r="6" spans="1:6" x14ac:dyDescent="0.25">
      <c r="B6" t="s">
        <v>502</v>
      </c>
    </row>
    <row r="7" spans="1:6" x14ac:dyDescent="0.25">
      <c r="B7" t="s">
        <v>484</v>
      </c>
    </row>
    <row r="8" spans="1:6" x14ac:dyDescent="0.25">
      <c r="B8" t="s">
        <v>485</v>
      </c>
    </row>
    <row r="9" spans="1:6" x14ac:dyDescent="0.25">
      <c r="B9" t="s">
        <v>479</v>
      </c>
    </row>
    <row r="10" spans="1:6" x14ac:dyDescent="0.25">
      <c r="B10" t="s">
        <v>47</v>
      </c>
    </row>
    <row r="12" spans="1:6" x14ac:dyDescent="0.25">
      <c r="A12" s="15" t="s">
        <v>475</v>
      </c>
      <c r="B12" t="s">
        <v>503</v>
      </c>
      <c r="F12" t="s">
        <v>476</v>
      </c>
    </row>
    <row r="13" spans="1:6" x14ac:dyDescent="0.25">
      <c r="B13" t="s">
        <v>30</v>
      </c>
      <c r="F13" t="s">
        <v>476</v>
      </c>
    </row>
    <row r="14" spans="1:6" x14ac:dyDescent="0.25">
      <c r="B14" t="s">
        <v>185</v>
      </c>
      <c r="F14" t="s">
        <v>476</v>
      </c>
    </row>
    <row r="15" spans="1:6" x14ac:dyDescent="0.25">
      <c r="B15" t="s">
        <v>477</v>
      </c>
      <c r="F15" t="s">
        <v>476</v>
      </c>
    </row>
    <row r="17" spans="1:18" x14ac:dyDescent="0.25">
      <c r="A17" t="s">
        <v>478</v>
      </c>
      <c r="B17" t="s">
        <v>504</v>
      </c>
      <c r="C17" t="s">
        <v>479</v>
      </c>
      <c r="D17" t="s">
        <v>47</v>
      </c>
      <c r="E17" t="s">
        <v>480</v>
      </c>
      <c r="F17" t="s">
        <v>30</v>
      </c>
      <c r="G17" t="s">
        <v>481</v>
      </c>
      <c r="H17" t="s">
        <v>482</v>
      </c>
      <c r="I17" t="s">
        <v>483</v>
      </c>
      <c r="J17" t="s">
        <v>484</v>
      </c>
      <c r="K17" t="s">
        <v>485</v>
      </c>
      <c r="L17" t="s">
        <v>486</v>
      </c>
      <c r="M17" t="s">
        <v>487</v>
      </c>
      <c r="N17" t="s">
        <v>488</v>
      </c>
      <c r="O17" t="s">
        <v>489</v>
      </c>
      <c r="P17" t="s">
        <v>490</v>
      </c>
      <c r="Q17" t="s">
        <v>491</v>
      </c>
      <c r="R17" t="s">
        <v>492</v>
      </c>
    </row>
    <row r="18" spans="1:18" x14ac:dyDescent="0.25">
      <c r="B18" s="15" t="s">
        <v>505</v>
      </c>
      <c r="C18" s="15"/>
      <c r="D18" s="15"/>
      <c r="E18" s="15"/>
      <c r="N18" s="15" t="s">
        <v>493</v>
      </c>
      <c r="O18" s="15" t="s">
        <v>493</v>
      </c>
      <c r="P18" s="15" t="s">
        <v>493</v>
      </c>
      <c r="Q18" s="15" t="s">
        <v>493</v>
      </c>
      <c r="R18" s="15" t="s">
        <v>493</v>
      </c>
    </row>
    <row r="19" spans="1:18" x14ac:dyDescent="0.25">
      <c r="B19" s="15" t="s">
        <v>506</v>
      </c>
      <c r="C19" s="15"/>
      <c r="D19" s="15"/>
      <c r="E19" s="15"/>
    </row>
    <row r="20" spans="1:18" x14ac:dyDescent="0.25">
      <c r="B20" s="15" t="s">
        <v>507</v>
      </c>
      <c r="C20" s="15"/>
      <c r="D20" s="15"/>
      <c r="E20" s="15"/>
    </row>
    <row r="23" spans="1:18" x14ac:dyDescent="0.25">
      <c r="B23" s="15" t="s">
        <v>508</v>
      </c>
      <c r="C23" s="15"/>
      <c r="D23" s="15"/>
      <c r="E23" s="15"/>
    </row>
    <row r="24" spans="1:18" x14ac:dyDescent="0.25">
      <c r="A24">
        <v>1</v>
      </c>
      <c r="B24" t="s">
        <v>509</v>
      </c>
    </row>
    <row r="25" spans="1:18" x14ac:dyDescent="0.25">
      <c r="A25">
        <v>2</v>
      </c>
      <c r="B25" t="s">
        <v>510</v>
      </c>
    </row>
  </sheetData>
  <hyperlinks>
    <hyperlink ref="A1" location="'Master sheet'!A1" display="'Master sheet'!A1" xr:uid="{26C67CF0-A1FA-427D-B4DF-3361D8A64513}"/>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4F68F-A3A2-43F0-9F58-E49AC4BE07AD}">
  <dimension ref="B1:Q25"/>
  <sheetViews>
    <sheetView topLeftCell="B1" workbookViewId="0">
      <selection activeCell="O27" sqref="O27"/>
    </sheetView>
  </sheetViews>
  <sheetFormatPr defaultRowHeight="15" x14ac:dyDescent="0.25"/>
  <cols>
    <col min="3" max="3" width="12.7109375" customWidth="1"/>
    <col min="4" max="4" width="13.5703125" bestFit="1" customWidth="1"/>
    <col min="5" max="5" width="12.5703125" bestFit="1" customWidth="1"/>
    <col min="6" max="7" width="15.42578125" bestFit="1" customWidth="1"/>
    <col min="8" max="8" width="5.28515625" bestFit="1" customWidth="1"/>
    <col min="9" max="9" width="11.85546875" bestFit="1" customWidth="1"/>
    <col min="10" max="12" width="14.85546875" bestFit="1" customWidth="1"/>
    <col min="13" max="13" width="11.5703125" bestFit="1" customWidth="1"/>
    <col min="14" max="14" width="11" bestFit="1" customWidth="1"/>
    <col min="15" max="15" width="11" customWidth="1"/>
    <col min="16" max="16" width="10" bestFit="1" customWidth="1"/>
    <col min="17" max="17" width="8.42578125" bestFit="1" customWidth="1"/>
  </cols>
  <sheetData>
    <row r="1" spans="2:4" x14ac:dyDescent="0.25">
      <c r="B1" s="7" t="s">
        <v>29</v>
      </c>
    </row>
    <row r="2" spans="2:4" x14ac:dyDescent="0.25">
      <c r="B2" t="s">
        <v>511</v>
      </c>
    </row>
    <row r="4" spans="2:4" x14ac:dyDescent="0.25">
      <c r="B4" s="15" t="s">
        <v>379</v>
      </c>
      <c r="C4" t="s">
        <v>30</v>
      </c>
    </row>
    <row r="5" spans="2:4" x14ac:dyDescent="0.25">
      <c r="C5" t="s">
        <v>383</v>
      </c>
    </row>
    <row r="6" spans="2:4" x14ac:dyDescent="0.25">
      <c r="C6" t="s">
        <v>502</v>
      </c>
    </row>
    <row r="7" spans="2:4" x14ac:dyDescent="0.25">
      <c r="C7" t="s">
        <v>484</v>
      </c>
    </row>
    <row r="8" spans="2:4" x14ac:dyDescent="0.25">
      <c r="C8" t="s">
        <v>485</v>
      </c>
    </row>
    <row r="9" spans="2:4" x14ac:dyDescent="0.25">
      <c r="C9" t="s">
        <v>479</v>
      </c>
    </row>
    <row r="10" spans="2:4" x14ac:dyDescent="0.25">
      <c r="C10" t="s">
        <v>47</v>
      </c>
    </row>
    <row r="12" spans="2:4" x14ac:dyDescent="0.25">
      <c r="B12" s="15" t="s">
        <v>475</v>
      </c>
      <c r="C12" t="s">
        <v>503</v>
      </c>
      <c r="D12" t="s">
        <v>476</v>
      </c>
    </row>
    <row r="13" spans="2:4" x14ac:dyDescent="0.25">
      <c r="C13" t="s">
        <v>30</v>
      </c>
      <c r="D13" t="s">
        <v>476</v>
      </c>
    </row>
    <row r="14" spans="2:4" x14ac:dyDescent="0.25">
      <c r="C14" t="s">
        <v>185</v>
      </c>
      <c r="D14" t="s">
        <v>476</v>
      </c>
    </row>
    <row r="15" spans="2:4" x14ac:dyDescent="0.25">
      <c r="C15" t="s">
        <v>477</v>
      </c>
      <c r="D15" t="s">
        <v>476</v>
      </c>
    </row>
    <row r="17" spans="2:17" x14ac:dyDescent="0.25">
      <c r="B17" t="s">
        <v>478</v>
      </c>
      <c r="C17" t="s">
        <v>479</v>
      </c>
      <c r="D17" t="s">
        <v>47</v>
      </c>
      <c r="E17" t="s">
        <v>30</v>
      </c>
      <c r="F17" t="s">
        <v>481</v>
      </c>
      <c r="G17" t="s">
        <v>482</v>
      </c>
      <c r="H17" t="s">
        <v>483</v>
      </c>
      <c r="I17" t="s">
        <v>484</v>
      </c>
      <c r="J17" t="s">
        <v>485</v>
      </c>
      <c r="K17" t="s">
        <v>486</v>
      </c>
      <c r="L17" t="s">
        <v>487</v>
      </c>
      <c r="M17" t="s">
        <v>489</v>
      </c>
      <c r="N17" t="s">
        <v>512</v>
      </c>
      <c r="O17" t="s">
        <v>158</v>
      </c>
      <c r="P17" t="s">
        <v>491</v>
      </c>
      <c r="Q17" t="s">
        <v>513</v>
      </c>
    </row>
    <row r="18" spans="2:17" x14ac:dyDescent="0.25">
      <c r="M18" s="15" t="s">
        <v>493</v>
      </c>
      <c r="N18" s="15" t="s">
        <v>493</v>
      </c>
      <c r="O18" s="15" t="s">
        <v>493</v>
      </c>
      <c r="P18" s="15" t="s">
        <v>493</v>
      </c>
      <c r="Q18" s="15" t="s">
        <v>493</v>
      </c>
    </row>
    <row r="19" spans="2:17" x14ac:dyDescent="0.25">
      <c r="C19" s="15"/>
    </row>
    <row r="20" spans="2:17" x14ac:dyDescent="0.25">
      <c r="C20" s="15"/>
    </row>
    <row r="23" spans="2:17" x14ac:dyDescent="0.25">
      <c r="C23" s="15" t="s">
        <v>508</v>
      </c>
    </row>
    <row r="24" spans="2:17" x14ac:dyDescent="0.25">
      <c r="B24">
        <v>1</v>
      </c>
      <c r="C24" t="s">
        <v>514</v>
      </c>
    </row>
    <row r="25" spans="2:17" x14ac:dyDescent="0.25">
      <c r="B25">
        <v>2</v>
      </c>
      <c r="C25" t="s">
        <v>510</v>
      </c>
    </row>
  </sheetData>
  <hyperlinks>
    <hyperlink ref="B1" location="'Master sheet'!A1" display="'Master sheet'!A1" xr:uid="{44B22AAF-4966-4EF2-AE6A-49DC7445395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60B9C-A69B-4B7F-A88E-5DB6EC5A1C62}">
  <dimension ref="A1:C10"/>
  <sheetViews>
    <sheetView workbookViewId="0">
      <selection activeCell="C5" sqref="C5"/>
    </sheetView>
  </sheetViews>
  <sheetFormatPr defaultRowHeight="15" x14ac:dyDescent="0.25"/>
  <sheetData>
    <row r="1" spans="1:3" x14ac:dyDescent="0.25">
      <c r="A1" s="7" t="s">
        <v>29</v>
      </c>
    </row>
    <row r="3" spans="1:3" x14ac:dyDescent="0.25">
      <c r="C3" t="s">
        <v>609</v>
      </c>
    </row>
    <row r="4" spans="1:3" x14ac:dyDescent="0.25">
      <c r="C4" t="s">
        <v>610</v>
      </c>
    </row>
    <row r="9" spans="1:3" x14ac:dyDescent="0.25">
      <c r="C9" t="s">
        <v>42</v>
      </c>
    </row>
    <row r="10" spans="1:3" x14ac:dyDescent="0.25">
      <c r="C10" t="s">
        <v>43</v>
      </c>
    </row>
  </sheetData>
  <hyperlinks>
    <hyperlink ref="A1" location="'Master sheet'!A1" display="'Master sheet'!A1" xr:uid="{71E26BA9-BB1F-4EF1-B345-ED77E903069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C85EC-1B1D-40BB-89B9-5F33C5D3EF12}">
  <dimension ref="A1:D7"/>
  <sheetViews>
    <sheetView workbookViewId="0">
      <selection activeCell="L32" sqref="L32"/>
    </sheetView>
  </sheetViews>
  <sheetFormatPr defaultRowHeight="15" x14ac:dyDescent="0.25"/>
  <cols>
    <col min="3" max="3" width="20.85546875" bestFit="1" customWidth="1"/>
  </cols>
  <sheetData>
    <row r="1" spans="1:4" x14ac:dyDescent="0.25">
      <c r="A1" s="7" t="s">
        <v>29</v>
      </c>
    </row>
    <row r="2" spans="1:4" x14ac:dyDescent="0.25">
      <c r="B2" t="s">
        <v>515</v>
      </c>
    </row>
    <row r="4" spans="1:4" x14ac:dyDescent="0.25">
      <c r="B4" s="15" t="s">
        <v>379</v>
      </c>
      <c r="C4" t="s">
        <v>479</v>
      </c>
    </row>
    <row r="5" spans="1:4" x14ac:dyDescent="0.25">
      <c r="C5" t="s">
        <v>47</v>
      </c>
    </row>
    <row r="7" spans="1:4" x14ac:dyDescent="0.25">
      <c r="C7" s="16" t="s">
        <v>516</v>
      </c>
      <c r="D7" s="19"/>
    </row>
  </sheetData>
  <hyperlinks>
    <hyperlink ref="A1" location="'Master sheet'!A1" display="'Master sheet'!A1" xr:uid="{385FAE0C-9577-4EFB-AA23-22B7E8926B6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0F06-6215-4C8B-B9EF-13063C402279}">
  <dimension ref="A1:I10"/>
  <sheetViews>
    <sheetView workbookViewId="0"/>
  </sheetViews>
  <sheetFormatPr defaultRowHeight="15" x14ac:dyDescent="0.25"/>
  <sheetData>
    <row r="1" spans="1:9" x14ac:dyDescent="0.25">
      <c r="A1" s="7" t="s">
        <v>29</v>
      </c>
    </row>
    <row r="3" spans="1:9" x14ac:dyDescent="0.25">
      <c r="B3" t="s">
        <v>517</v>
      </c>
    </row>
    <row r="5" spans="1:9" x14ac:dyDescent="0.25">
      <c r="B5" s="15" t="s">
        <v>379</v>
      </c>
      <c r="C5" t="s">
        <v>518</v>
      </c>
    </row>
    <row r="8" spans="1:9" x14ac:dyDescent="0.25">
      <c r="C8" s="16" t="s">
        <v>516</v>
      </c>
      <c r="D8" s="19"/>
    </row>
    <row r="10" spans="1:9" x14ac:dyDescent="0.25">
      <c r="I10" t="s">
        <v>519</v>
      </c>
    </row>
  </sheetData>
  <hyperlinks>
    <hyperlink ref="A1" location="'Master sheet'!A1" display="'Master sheet'!A1" xr:uid="{88774B10-DD4E-4CC8-8692-BB0C2B0565A6}"/>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A35F0-9034-4DF6-8DAF-3DD42FF1D082}">
  <dimension ref="A1:F58"/>
  <sheetViews>
    <sheetView workbookViewId="0">
      <selection activeCell="A20" sqref="A20"/>
    </sheetView>
  </sheetViews>
  <sheetFormatPr defaultRowHeight="15" x14ac:dyDescent="0.25"/>
  <cols>
    <col min="1" max="1" width="53.140625" bestFit="1" customWidth="1"/>
    <col min="2" max="2" width="41.85546875" customWidth="1"/>
    <col min="3" max="3" width="20.28515625" bestFit="1" customWidth="1"/>
    <col min="4" max="4" width="29.85546875" bestFit="1" customWidth="1"/>
    <col min="5" max="5" width="35.7109375" bestFit="1" customWidth="1"/>
  </cols>
  <sheetData>
    <row r="1" spans="1:6" x14ac:dyDescent="0.25">
      <c r="A1" s="7" t="s">
        <v>29</v>
      </c>
    </row>
    <row r="2" spans="1:6" x14ac:dyDescent="0.25">
      <c r="A2">
        <v>1</v>
      </c>
      <c r="B2" t="s">
        <v>525</v>
      </c>
      <c r="C2">
        <f>3*12</f>
        <v>36</v>
      </c>
      <c r="D2" t="s">
        <v>299</v>
      </c>
    </row>
    <row r="3" spans="1:6" x14ac:dyDescent="0.25">
      <c r="A3">
        <v>2</v>
      </c>
      <c r="B3" s="17" t="s">
        <v>534</v>
      </c>
      <c r="C3" s="41">
        <v>44013</v>
      </c>
      <c r="D3" t="s">
        <v>526</v>
      </c>
    </row>
    <row r="4" spans="1:6" x14ac:dyDescent="0.25">
      <c r="A4">
        <v>3</v>
      </c>
      <c r="B4" t="s">
        <v>527</v>
      </c>
      <c r="C4" t="s">
        <v>528</v>
      </c>
    </row>
    <row r="5" spans="1:6" x14ac:dyDescent="0.25">
      <c r="C5" t="s">
        <v>529</v>
      </c>
    </row>
    <row r="6" spans="1:6" x14ac:dyDescent="0.25">
      <c r="A6">
        <v>4</v>
      </c>
      <c r="B6" t="s">
        <v>532</v>
      </c>
      <c r="C6">
        <v>1</v>
      </c>
    </row>
    <row r="14" spans="1:6" x14ac:dyDescent="0.25">
      <c r="C14" s="41">
        <v>44013</v>
      </c>
      <c r="D14" s="16" t="s">
        <v>530</v>
      </c>
      <c r="E14" t="s">
        <v>525</v>
      </c>
      <c r="F14" s="41" t="s">
        <v>533</v>
      </c>
    </row>
    <row r="15" spans="1:6" x14ac:dyDescent="0.25">
      <c r="A15" t="s">
        <v>528</v>
      </c>
      <c r="B15" s="48">
        <v>42186</v>
      </c>
      <c r="C15">
        <f>B15-C14</f>
        <v>-1827</v>
      </c>
      <c r="D15" s="42">
        <f>C14</f>
        <v>44013</v>
      </c>
      <c r="E15">
        <v>36</v>
      </c>
      <c r="F15" s="48">
        <v>45108</v>
      </c>
    </row>
    <row r="16" spans="1:6" x14ac:dyDescent="0.25">
      <c r="A16" t="s">
        <v>529</v>
      </c>
      <c r="B16" s="48">
        <v>44743</v>
      </c>
      <c r="C16">
        <f>B16-C14</f>
        <v>730</v>
      </c>
      <c r="D16" s="42">
        <f>B16</f>
        <v>44743</v>
      </c>
      <c r="E16">
        <v>36</v>
      </c>
      <c r="F16" s="48">
        <v>45839</v>
      </c>
    </row>
    <row r="17" spans="1:4" x14ac:dyDescent="0.25">
      <c r="A17" t="s">
        <v>529</v>
      </c>
      <c r="B17" s="48">
        <v>42186</v>
      </c>
      <c r="C17">
        <f>B17-C14</f>
        <v>-1827</v>
      </c>
      <c r="D17" s="48">
        <f>C14</f>
        <v>44013</v>
      </c>
    </row>
    <row r="20" spans="1:4" x14ac:dyDescent="0.25">
      <c r="B20" s="16" t="s">
        <v>531</v>
      </c>
    </row>
    <row r="21" spans="1:4" x14ac:dyDescent="0.25">
      <c r="A21" s="16" t="s">
        <v>550</v>
      </c>
      <c r="B21" s="24">
        <v>45108</v>
      </c>
    </row>
    <row r="22" spans="1:4" x14ac:dyDescent="0.25">
      <c r="A22" s="16" t="s">
        <v>525</v>
      </c>
      <c r="B22" t="s">
        <v>536</v>
      </c>
      <c r="C22" s="51" t="s">
        <v>552</v>
      </c>
    </row>
    <row r="23" spans="1:4" x14ac:dyDescent="0.25">
      <c r="A23" t="s">
        <v>535</v>
      </c>
      <c r="B23" s="49">
        <v>46204</v>
      </c>
    </row>
    <row r="24" spans="1:4" x14ac:dyDescent="0.25">
      <c r="A24" t="s">
        <v>537</v>
      </c>
      <c r="B24" s="24">
        <v>45474</v>
      </c>
    </row>
    <row r="25" spans="1:4" x14ac:dyDescent="0.25">
      <c r="B25" s="50" t="s">
        <v>540</v>
      </c>
      <c r="C25" t="s">
        <v>538</v>
      </c>
    </row>
    <row r="27" spans="1:4" x14ac:dyDescent="0.25">
      <c r="A27" t="s">
        <v>537</v>
      </c>
      <c r="B27" s="24">
        <v>45839</v>
      </c>
    </row>
    <row r="28" spans="1:4" x14ac:dyDescent="0.25">
      <c r="B28" s="50" t="s">
        <v>539</v>
      </c>
      <c r="C28" t="s">
        <v>538</v>
      </c>
    </row>
    <row r="30" spans="1:4" x14ac:dyDescent="0.25">
      <c r="A30" t="s">
        <v>537</v>
      </c>
      <c r="B30" s="24">
        <v>46204</v>
      </c>
    </row>
    <row r="31" spans="1:4" x14ac:dyDescent="0.25">
      <c r="B31" s="50" t="s">
        <v>541</v>
      </c>
      <c r="C31" t="s">
        <v>542</v>
      </c>
    </row>
    <row r="33" spans="1:3" x14ac:dyDescent="0.25">
      <c r="A33" t="s">
        <v>537</v>
      </c>
      <c r="B33" s="24">
        <v>46569</v>
      </c>
    </row>
    <row r="34" spans="1:3" x14ac:dyDescent="0.25">
      <c r="B34" s="50" t="s">
        <v>543</v>
      </c>
      <c r="C34" t="s">
        <v>542</v>
      </c>
    </row>
    <row r="37" spans="1:3" x14ac:dyDescent="0.25">
      <c r="A37" s="12" t="s">
        <v>544</v>
      </c>
    </row>
    <row r="39" spans="1:3" x14ac:dyDescent="0.25">
      <c r="A39" s="16" t="s">
        <v>550</v>
      </c>
      <c r="B39" s="24">
        <v>46876</v>
      </c>
    </row>
    <row r="40" spans="1:3" x14ac:dyDescent="0.25">
      <c r="A40" s="16" t="s">
        <v>525</v>
      </c>
      <c r="B40" t="s">
        <v>536</v>
      </c>
      <c r="C40" s="51" t="s">
        <v>552</v>
      </c>
    </row>
    <row r="41" spans="1:3" x14ac:dyDescent="0.25">
      <c r="A41" t="s">
        <v>535</v>
      </c>
      <c r="B41" s="49">
        <v>47971</v>
      </c>
    </row>
    <row r="42" spans="1:3" x14ac:dyDescent="0.25">
      <c r="A42" t="s">
        <v>537</v>
      </c>
      <c r="B42" s="24">
        <v>46935</v>
      </c>
    </row>
    <row r="43" spans="1:3" x14ac:dyDescent="0.25">
      <c r="B43" s="50" t="s">
        <v>545</v>
      </c>
      <c r="C43" t="s">
        <v>538</v>
      </c>
    </row>
    <row r="45" spans="1:3" x14ac:dyDescent="0.25">
      <c r="A45" t="s">
        <v>537</v>
      </c>
      <c r="B45" s="24">
        <v>47300</v>
      </c>
    </row>
    <row r="46" spans="1:3" x14ac:dyDescent="0.25">
      <c r="B46" s="50" t="s">
        <v>546</v>
      </c>
      <c r="C46" t="s">
        <v>538</v>
      </c>
    </row>
    <row r="48" spans="1:3" x14ac:dyDescent="0.25">
      <c r="A48" t="s">
        <v>537</v>
      </c>
      <c r="B48" s="24">
        <v>47665</v>
      </c>
    </row>
    <row r="49" spans="1:3" x14ac:dyDescent="0.25">
      <c r="B49" s="50" t="s">
        <v>547</v>
      </c>
      <c r="C49" t="s">
        <v>538</v>
      </c>
    </row>
    <row r="52" spans="1:3" x14ac:dyDescent="0.25">
      <c r="A52" t="s">
        <v>537</v>
      </c>
      <c r="B52" s="24">
        <v>47665</v>
      </c>
    </row>
    <row r="53" spans="1:3" x14ac:dyDescent="0.25">
      <c r="B53" s="50" t="s">
        <v>548</v>
      </c>
      <c r="C53" t="s">
        <v>542</v>
      </c>
    </row>
    <row r="57" spans="1:3" x14ac:dyDescent="0.25">
      <c r="A57">
        <v>1</v>
      </c>
      <c r="B57" t="s">
        <v>551</v>
      </c>
    </row>
    <row r="58" spans="1:3" x14ac:dyDescent="0.25">
      <c r="A58">
        <v>2</v>
      </c>
      <c r="B58" t="s">
        <v>549</v>
      </c>
    </row>
  </sheetData>
  <hyperlinks>
    <hyperlink ref="A1" location="'Master sheet'!A1" display="'Master sheet'!A1" xr:uid="{655038C5-5368-488E-9EB7-A08D691A9E95}"/>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40888-DE45-4EC2-AB3E-762CFBFA19BD}">
  <dimension ref="A1:D74"/>
  <sheetViews>
    <sheetView topLeftCell="A37" workbookViewId="0">
      <selection activeCell="C67" sqref="C67"/>
    </sheetView>
  </sheetViews>
  <sheetFormatPr defaultRowHeight="15" x14ac:dyDescent="0.25"/>
  <cols>
    <col min="3" max="3" width="17.85546875" bestFit="1" customWidth="1"/>
  </cols>
  <sheetData>
    <row r="1" spans="1:4" x14ac:dyDescent="0.25">
      <c r="A1" s="7" t="s">
        <v>29</v>
      </c>
    </row>
    <row r="2" spans="1:4" x14ac:dyDescent="0.25">
      <c r="B2" t="s">
        <v>575</v>
      </c>
    </row>
    <row r="3" spans="1:4" x14ac:dyDescent="0.25">
      <c r="B3" t="s">
        <v>576</v>
      </c>
    </row>
    <row r="4" spans="1:4" x14ac:dyDescent="0.25">
      <c r="B4" s="15" t="s">
        <v>577</v>
      </c>
    </row>
    <row r="7" spans="1:4" x14ac:dyDescent="0.25">
      <c r="B7">
        <v>1</v>
      </c>
      <c r="C7" t="s">
        <v>578</v>
      </c>
      <c r="D7" t="s">
        <v>582</v>
      </c>
    </row>
    <row r="8" spans="1:4" x14ac:dyDescent="0.25">
      <c r="B8">
        <v>2</v>
      </c>
      <c r="C8" t="s">
        <v>579</v>
      </c>
      <c r="D8" t="s">
        <v>583</v>
      </c>
    </row>
    <row r="10" spans="1:4" x14ac:dyDescent="0.25">
      <c r="B10">
        <v>3</v>
      </c>
      <c r="C10" t="s">
        <v>580</v>
      </c>
    </row>
    <row r="28" spans="2:3" x14ac:dyDescent="0.25">
      <c r="B28">
        <v>1</v>
      </c>
      <c r="C28" t="s">
        <v>584</v>
      </c>
    </row>
    <row r="29" spans="2:3" x14ac:dyDescent="0.25">
      <c r="B29">
        <v>2</v>
      </c>
      <c r="C29" t="s">
        <v>585</v>
      </c>
    </row>
    <row r="30" spans="2:3" x14ac:dyDescent="0.25">
      <c r="B30">
        <v>3</v>
      </c>
      <c r="C30" t="s">
        <v>586</v>
      </c>
    </row>
    <row r="31" spans="2:3" x14ac:dyDescent="0.25">
      <c r="B31">
        <v>4</v>
      </c>
      <c r="C31" t="s">
        <v>587</v>
      </c>
    </row>
    <row r="32" spans="2:3" x14ac:dyDescent="0.25">
      <c r="B32">
        <v>5</v>
      </c>
      <c r="C32" t="s">
        <v>588</v>
      </c>
    </row>
    <row r="33" spans="2:4" x14ac:dyDescent="0.25">
      <c r="B33">
        <v>6</v>
      </c>
      <c r="C33" t="s">
        <v>591</v>
      </c>
    </row>
    <row r="34" spans="2:4" x14ac:dyDescent="0.25">
      <c r="C34" t="s">
        <v>589</v>
      </c>
    </row>
    <row r="35" spans="2:4" x14ac:dyDescent="0.25">
      <c r="C35" t="s">
        <v>590</v>
      </c>
    </row>
    <row r="38" spans="2:4" x14ac:dyDescent="0.25">
      <c r="B38">
        <v>7</v>
      </c>
      <c r="C38" s="15" t="s">
        <v>601</v>
      </c>
    </row>
    <row r="40" spans="2:4" x14ac:dyDescent="0.25">
      <c r="B40">
        <v>1</v>
      </c>
      <c r="C40" t="s">
        <v>595</v>
      </c>
    </row>
    <row r="41" spans="2:4" x14ac:dyDescent="0.25">
      <c r="B41">
        <v>2</v>
      </c>
      <c r="C41" t="s">
        <v>596</v>
      </c>
      <c r="D41" t="s">
        <v>597</v>
      </c>
    </row>
    <row r="42" spans="2:4" x14ac:dyDescent="0.25">
      <c r="B42">
        <v>3</v>
      </c>
      <c r="C42" t="s">
        <v>562</v>
      </c>
    </row>
    <row r="61" spans="2:3" x14ac:dyDescent="0.25">
      <c r="B61">
        <v>1</v>
      </c>
      <c r="C61" t="s">
        <v>646</v>
      </c>
    </row>
    <row r="62" spans="2:3" x14ac:dyDescent="0.25">
      <c r="B62">
        <v>2</v>
      </c>
      <c r="C62" t="s">
        <v>647</v>
      </c>
    </row>
    <row r="63" spans="2:3" x14ac:dyDescent="0.25">
      <c r="B63">
        <v>3</v>
      </c>
      <c r="C63" t="s">
        <v>644</v>
      </c>
    </row>
    <row r="64" spans="2:3" x14ac:dyDescent="0.25">
      <c r="B64">
        <v>4</v>
      </c>
      <c r="C64" t="s">
        <v>645</v>
      </c>
    </row>
    <row r="65" spans="2:3" x14ac:dyDescent="0.25">
      <c r="B65">
        <v>5</v>
      </c>
      <c r="C65" s="12" t="s">
        <v>600</v>
      </c>
    </row>
    <row r="66" spans="2:3" x14ac:dyDescent="0.25">
      <c r="C66" s="15" t="s">
        <v>598</v>
      </c>
    </row>
    <row r="67" spans="2:3" x14ac:dyDescent="0.25">
      <c r="C67" s="15" t="s">
        <v>599</v>
      </c>
    </row>
    <row r="74" spans="2:3" x14ac:dyDescent="0.25">
      <c r="C74" t="s">
        <v>648</v>
      </c>
    </row>
  </sheetData>
  <hyperlinks>
    <hyperlink ref="A1" location="'Master sheet'!A1" display="'Master sheet'!A1" xr:uid="{DF8E92DA-7A17-4103-9CF8-00843CD13E68}"/>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345B-1C58-41C0-8E0C-408BA5FF990A}">
  <dimension ref="B2:I121"/>
  <sheetViews>
    <sheetView topLeftCell="A85" workbookViewId="0">
      <selection activeCell="G106" sqref="G106"/>
    </sheetView>
  </sheetViews>
  <sheetFormatPr defaultRowHeight="15" x14ac:dyDescent="0.25"/>
  <cols>
    <col min="2" max="2" width="27.140625" bestFit="1" customWidth="1"/>
    <col min="3" max="3" width="43.85546875" customWidth="1"/>
    <col min="4" max="4" width="18.85546875" customWidth="1"/>
    <col min="5" max="5" width="11.42578125" customWidth="1"/>
    <col min="6" max="6" width="14.140625" customWidth="1"/>
    <col min="7" max="7" width="24.42578125" bestFit="1" customWidth="1"/>
  </cols>
  <sheetData>
    <row r="2" spans="2:6" x14ac:dyDescent="0.25">
      <c r="F2" t="s">
        <v>606</v>
      </c>
    </row>
    <row r="4" spans="2:6" x14ac:dyDescent="0.25">
      <c r="B4">
        <v>1</v>
      </c>
      <c r="C4" t="s">
        <v>664</v>
      </c>
    </row>
    <row r="5" spans="2:6" x14ac:dyDescent="0.25">
      <c r="B5">
        <v>2</v>
      </c>
      <c r="C5" t="s">
        <v>649</v>
      </c>
      <c r="D5" s="64" t="s">
        <v>650</v>
      </c>
    </row>
    <row r="6" spans="2:6" x14ac:dyDescent="0.25">
      <c r="B6">
        <v>3</v>
      </c>
      <c r="C6" t="s">
        <v>651</v>
      </c>
      <c r="D6" s="64"/>
    </row>
    <row r="7" spans="2:6" x14ac:dyDescent="0.25">
      <c r="B7">
        <v>4</v>
      </c>
      <c r="C7" t="s">
        <v>652</v>
      </c>
      <c r="D7" s="64"/>
    </row>
    <row r="8" spans="2:6" x14ac:dyDescent="0.25">
      <c r="B8">
        <v>5</v>
      </c>
      <c r="C8" t="s">
        <v>653</v>
      </c>
      <c r="D8" s="64"/>
    </row>
    <row r="9" spans="2:6" x14ac:dyDescent="0.25">
      <c r="B9">
        <v>6</v>
      </c>
      <c r="C9" t="s">
        <v>654</v>
      </c>
      <c r="D9" s="64"/>
    </row>
    <row r="10" spans="2:6" x14ac:dyDescent="0.25">
      <c r="B10">
        <v>7</v>
      </c>
      <c r="C10" t="s">
        <v>655</v>
      </c>
      <c r="D10" s="64"/>
    </row>
    <row r="11" spans="2:6" x14ac:dyDescent="0.25">
      <c r="B11">
        <v>8</v>
      </c>
      <c r="C11" t="s">
        <v>656</v>
      </c>
      <c r="D11" s="64"/>
    </row>
    <row r="12" spans="2:6" x14ac:dyDescent="0.25">
      <c r="B12">
        <v>9</v>
      </c>
      <c r="C12" t="s">
        <v>657</v>
      </c>
      <c r="D12" s="64"/>
    </row>
    <row r="13" spans="2:6" x14ac:dyDescent="0.25">
      <c r="B13">
        <v>10</v>
      </c>
      <c r="C13" t="s">
        <v>658</v>
      </c>
      <c r="D13" s="64"/>
    </row>
    <row r="14" spans="2:6" x14ac:dyDescent="0.25">
      <c r="B14">
        <v>11</v>
      </c>
      <c r="C14" t="s">
        <v>659</v>
      </c>
      <c r="D14" s="64"/>
    </row>
    <row r="15" spans="2:6" x14ac:dyDescent="0.25">
      <c r="B15">
        <v>12</v>
      </c>
      <c r="C15" t="s">
        <v>660</v>
      </c>
      <c r="D15" s="64"/>
    </row>
    <row r="16" spans="2:6" x14ac:dyDescent="0.25">
      <c r="B16">
        <v>13</v>
      </c>
      <c r="C16" t="s">
        <v>661</v>
      </c>
      <c r="D16" t="s">
        <v>662</v>
      </c>
    </row>
    <row r="17" spans="2:5" x14ac:dyDescent="0.25">
      <c r="D17" t="s">
        <v>663</v>
      </c>
    </row>
    <row r="19" spans="2:5" x14ac:dyDescent="0.25">
      <c r="B19">
        <v>14</v>
      </c>
      <c r="C19" t="s">
        <v>695</v>
      </c>
    </row>
    <row r="20" spans="2:5" x14ac:dyDescent="0.25">
      <c r="B20">
        <v>15</v>
      </c>
      <c r="C20" s="17" t="s">
        <v>602</v>
      </c>
      <c r="D20" s="17" t="s">
        <v>603</v>
      </c>
    </row>
    <row r="21" spans="2:5" x14ac:dyDescent="0.25">
      <c r="C21" s="17"/>
      <c r="D21" s="17" t="s">
        <v>604</v>
      </c>
    </row>
    <row r="22" spans="2:5" x14ac:dyDescent="0.25">
      <c r="C22" s="17"/>
      <c r="D22" s="17" t="s">
        <v>605</v>
      </c>
    </row>
    <row r="23" spans="2:5" x14ac:dyDescent="0.25">
      <c r="B23">
        <v>16</v>
      </c>
      <c r="C23" t="s">
        <v>665</v>
      </c>
    </row>
    <row r="24" spans="2:5" x14ac:dyDescent="0.25">
      <c r="B24">
        <v>17</v>
      </c>
      <c r="C24" t="s">
        <v>666</v>
      </c>
    </row>
    <row r="26" spans="2:5" x14ac:dyDescent="0.25">
      <c r="B26">
        <v>1</v>
      </c>
      <c r="C26" s="12" t="s">
        <v>670</v>
      </c>
      <c r="D26" s="17"/>
    </row>
    <row r="27" spans="2:5" x14ac:dyDescent="0.25">
      <c r="C27" s="65" t="s">
        <v>159</v>
      </c>
      <c r="D27" t="s">
        <v>672</v>
      </c>
      <c r="E27" t="s">
        <v>673</v>
      </c>
    </row>
    <row r="28" spans="2:5" x14ac:dyDescent="0.25">
      <c r="C28" t="s">
        <v>667</v>
      </c>
      <c r="D28" t="s">
        <v>674</v>
      </c>
    </row>
    <row r="29" spans="2:5" x14ac:dyDescent="0.25">
      <c r="C29" t="s">
        <v>668</v>
      </c>
      <c r="D29" t="s">
        <v>675</v>
      </c>
    </row>
    <row r="30" spans="2:5" x14ac:dyDescent="0.25">
      <c r="C30" t="s">
        <v>669</v>
      </c>
      <c r="D30" t="s">
        <v>705</v>
      </c>
    </row>
    <row r="32" spans="2:5" x14ac:dyDescent="0.25">
      <c r="B32">
        <v>2</v>
      </c>
      <c r="C32" s="12" t="s">
        <v>671</v>
      </c>
      <c r="D32" s="17"/>
    </row>
    <row r="33" spans="3:9" x14ac:dyDescent="0.25">
      <c r="C33" t="s">
        <v>668</v>
      </c>
      <c r="D33">
        <v>100000</v>
      </c>
    </row>
    <row r="34" spans="3:9" x14ac:dyDescent="0.25">
      <c r="C34" t="s">
        <v>669</v>
      </c>
      <c r="D34">
        <v>72000</v>
      </c>
      <c r="E34" t="s">
        <v>705</v>
      </c>
    </row>
    <row r="35" spans="3:9" x14ac:dyDescent="0.25">
      <c r="C35" t="s">
        <v>678</v>
      </c>
      <c r="D35" s="8" t="s">
        <v>612</v>
      </c>
    </row>
    <row r="36" spans="3:9" x14ac:dyDescent="0.25">
      <c r="D36" s="8" t="s">
        <v>613</v>
      </c>
    </row>
    <row r="37" spans="3:9" x14ac:dyDescent="0.25">
      <c r="D37" s="8" t="s">
        <v>614</v>
      </c>
    </row>
    <row r="38" spans="3:9" x14ac:dyDescent="0.25">
      <c r="D38" s="8" t="s">
        <v>615</v>
      </c>
    </row>
    <row r="39" spans="3:9" x14ac:dyDescent="0.25">
      <c r="C39" t="s">
        <v>676</v>
      </c>
      <c r="D39">
        <v>4</v>
      </c>
    </row>
    <row r="40" spans="3:9" x14ac:dyDescent="0.25">
      <c r="C40" t="s">
        <v>679</v>
      </c>
      <c r="D40">
        <f>D34/D39</f>
        <v>18000</v>
      </c>
    </row>
    <row r="41" spans="3:9" x14ac:dyDescent="0.25">
      <c r="C41" t="s">
        <v>677</v>
      </c>
      <c r="D41" s="48">
        <v>44936</v>
      </c>
    </row>
    <row r="42" spans="3:9" x14ac:dyDescent="0.25">
      <c r="C42" s="16" t="s">
        <v>685</v>
      </c>
    </row>
    <row r="43" spans="3:9" x14ac:dyDescent="0.25">
      <c r="C43" s="15" t="s">
        <v>680</v>
      </c>
      <c r="D43" s="15" t="s">
        <v>679</v>
      </c>
      <c r="E43" s="15" t="s">
        <v>682</v>
      </c>
      <c r="F43" s="15" t="s">
        <v>681</v>
      </c>
      <c r="G43" s="15" t="s">
        <v>700</v>
      </c>
      <c r="I43" s="15" t="s">
        <v>706</v>
      </c>
    </row>
    <row r="44" spans="3:9" x14ac:dyDescent="0.25">
      <c r="C44">
        <v>1</v>
      </c>
      <c r="D44">
        <f>D40</f>
        <v>18000</v>
      </c>
      <c r="E44" s="48">
        <f>D41</f>
        <v>44936</v>
      </c>
      <c r="F44">
        <v>18000</v>
      </c>
      <c r="G44">
        <f>D44-F44</f>
        <v>0</v>
      </c>
      <c r="I44" s="15" t="s">
        <v>687</v>
      </c>
    </row>
    <row r="45" spans="3:9" x14ac:dyDescent="0.25">
      <c r="C45">
        <v>2</v>
      </c>
      <c r="D45">
        <v>18000</v>
      </c>
      <c r="E45" s="48">
        <v>44937</v>
      </c>
      <c r="F45">
        <v>0</v>
      </c>
      <c r="G45">
        <f t="shared" ref="G45:G48" si="0">D45-F45</f>
        <v>18000</v>
      </c>
      <c r="I45" s="15" t="s">
        <v>696</v>
      </c>
    </row>
    <row r="46" spans="3:9" x14ac:dyDescent="0.25">
      <c r="C46">
        <v>3</v>
      </c>
      <c r="D46">
        <f>D45</f>
        <v>18000</v>
      </c>
      <c r="E46" s="48">
        <v>44938</v>
      </c>
      <c r="F46">
        <v>0</v>
      </c>
      <c r="G46">
        <f t="shared" si="0"/>
        <v>18000</v>
      </c>
    </row>
    <row r="47" spans="3:9" x14ac:dyDescent="0.25">
      <c r="C47">
        <v>4</v>
      </c>
      <c r="D47">
        <f>D46</f>
        <v>18000</v>
      </c>
      <c r="E47" s="48">
        <v>45292</v>
      </c>
      <c r="F47">
        <v>0</v>
      </c>
      <c r="G47">
        <f t="shared" si="0"/>
        <v>18000</v>
      </c>
    </row>
    <row r="48" spans="3:9" x14ac:dyDescent="0.25">
      <c r="D48">
        <f>SUM(D44:D47)</f>
        <v>72000</v>
      </c>
      <c r="F48">
        <f>SUM(F44:F47)</f>
        <v>18000</v>
      </c>
      <c r="G48">
        <f t="shared" si="0"/>
        <v>54000</v>
      </c>
    </row>
    <row r="49" spans="2:9" x14ac:dyDescent="0.25">
      <c r="D49" s="15" t="s">
        <v>686</v>
      </c>
    </row>
    <row r="51" spans="2:9" x14ac:dyDescent="0.25">
      <c r="B51">
        <v>3</v>
      </c>
      <c r="C51" s="12" t="s">
        <v>683</v>
      </c>
      <c r="D51" s="17"/>
    </row>
    <row r="52" spans="2:9" x14ac:dyDescent="0.25">
      <c r="C52" t="s">
        <v>668</v>
      </c>
      <c r="D52">
        <v>100000</v>
      </c>
    </row>
    <row r="53" spans="2:9" x14ac:dyDescent="0.25">
      <c r="C53" t="s">
        <v>669</v>
      </c>
      <c r="D53">
        <v>72000</v>
      </c>
    </row>
    <row r="54" spans="2:9" x14ac:dyDescent="0.25">
      <c r="C54" t="s">
        <v>678</v>
      </c>
      <c r="D54" s="8" t="s">
        <v>612</v>
      </c>
    </row>
    <row r="55" spans="2:9" x14ac:dyDescent="0.25">
      <c r="D55" s="8" t="s">
        <v>613</v>
      </c>
    </row>
    <row r="56" spans="2:9" x14ac:dyDescent="0.25">
      <c r="D56" s="8" t="s">
        <v>614</v>
      </c>
    </row>
    <row r="57" spans="2:9" x14ac:dyDescent="0.25">
      <c r="D57" s="8" t="s">
        <v>615</v>
      </c>
    </row>
    <row r="58" spans="2:9" x14ac:dyDescent="0.25">
      <c r="C58" t="s">
        <v>676</v>
      </c>
      <c r="D58">
        <v>4</v>
      </c>
    </row>
    <row r="59" spans="2:9" x14ac:dyDescent="0.25">
      <c r="C59" t="s">
        <v>679</v>
      </c>
      <c r="D59">
        <f>D53/D58</f>
        <v>18000</v>
      </c>
    </row>
    <row r="60" spans="2:9" x14ac:dyDescent="0.25">
      <c r="C60" t="s">
        <v>677</v>
      </c>
      <c r="D60" s="48">
        <v>44936</v>
      </c>
    </row>
    <row r="61" spans="2:9" x14ac:dyDescent="0.25">
      <c r="C61" s="15" t="s">
        <v>685</v>
      </c>
    </row>
    <row r="62" spans="2:9" x14ac:dyDescent="0.25">
      <c r="C62" s="15" t="s">
        <v>680</v>
      </c>
      <c r="D62" s="15" t="s">
        <v>679</v>
      </c>
      <c r="E62" s="15" t="s">
        <v>682</v>
      </c>
      <c r="F62" s="15" t="s">
        <v>681</v>
      </c>
      <c r="G62" s="15" t="s">
        <v>700</v>
      </c>
      <c r="H62" s="15" t="s">
        <v>697</v>
      </c>
      <c r="I62" s="15"/>
    </row>
    <row r="63" spans="2:9" x14ac:dyDescent="0.25">
      <c r="C63">
        <v>1</v>
      </c>
      <c r="D63">
        <f>D59</f>
        <v>18000</v>
      </c>
      <c r="E63" s="48">
        <f>D60</f>
        <v>44936</v>
      </c>
      <c r="F63">
        <v>18000</v>
      </c>
      <c r="G63">
        <f>D63-F63</f>
        <v>0</v>
      </c>
      <c r="I63" s="15"/>
    </row>
    <row r="64" spans="2:9" x14ac:dyDescent="0.25">
      <c r="C64">
        <v>2</v>
      </c>
      <c r="D64">
        <v>18000</v>
      </c>
      <c r="E64" s="48">
        <v>44937</v>
      </c>
      <c r="F64">
        <v>0</v>
      </c>
      <c r="G64">
        <f t="shared" ref="G64:G67" si="1">D64-F64</f>
        <v>18000</v>
      </c>
    </row>
    <row r="65" spans="2:7" x14ac:dyDescent="0.25">
      <c r="C65">
        <v>3</v>
      </c>
      <c r="D65">
        <f>D64</f>
        <v>18000</v>
      </c>
      <c r="E65" s="48">
        <v>44938</v>
      </c>
      <c r="F65">
        <v>0</v>
      </c>
      <c r="G65">
        <f t="shared" si="1"/>
        <v>18000</v>
      </c>
    </row>
    <row r="66" spans="2:7" x14ac:dyDescent="0.25">
      <c r="C66">
        <v>4</v>
      </c>
      <c r="D66">
        <f>D65</f>
        <v>18000</v>
      </c>
      <c r="E66" s="48">
        <v>45292</v>
      </c>
      <c r="F66">
        <v>0</v>
      </c>
      <c r="G66">
        <f t="shared" si="1"/>
        <v>18000</v>
      </c>
    </row>
    <row r="67" spans="2:7" x14ac:dyDescent="0.25">
      <c r="D67">
        <f>SUM(D63:D66)</f>
        <v>72000</v>
      </c>
      <c r="F67">
        <f>SUM(F63:F66)</f>
        <v>18000</v>
      </c>
      <c r="G67">
        <f t="shared" si="1"/>
        <v>54000</v>
      </c>
    </row>
    <row r="68" spans="2:7" x14ac:dyDescent="0.25">
      <c r="D68" s="15" t="s">
        <v>686</v>
      </c>
    </row>
    <row r="74" spans="2:7" x14ac:dyDescent="0.25">
      <c r="C74" s="15" t="s">
        <v>622</v>
      </c>
    </row>
    <row r="75" spans="2:7" x14ac:dyDescent="0.25">
      <c r="B75">
        <v>1</v>
      </c>
      <c r="C75" s="12" t="s">
        <v>603</v>
      </c>
    </row>
    <row r="76" spans="2:7" x14ac:dyDescent="0.25">
      <c r="C76" s="15" t="s">
        <v>623</v>
      </c>
    </row>
    <row r="77" spans="2:7" x14ac:dyDescent="0.25">
      <c r="C77" s="15"/>
      <c r="D77" t="s">
        <v>707</v>
      </c>
    </row>
    <row r="78" spans="2:7" x14ac:dyDescent="0.25">
      <c r="C78" t="s">
        <v>624</v>
      </c>
      <c r="D78" t="s">
        <v>626</v>
      </c>
    </row>
    <row r="79" spans="2:7" x14ac:dyDescent="0.25">
      <c r="C79" t="s">
        <v>625</v>
      </c>
      <c r="D79" t="s">
        <v>633</v>
      </c>
    </row>
    <row r="81" spans="2:7" x14ac:dyDescent="0.25">
      <c r="C81" s="15" t="s">
        <v>627</v>
      </c>
    </row>
    <row r="82" spans="2:7" x14ac:dyDescent="0.25">
      <c r="C82" t="s">
        <v>624</v>
      </c>
      <c r="D82" t="s">
        <v>640</v>
      </c>
    </row>
    <row r="83" spans="2:7" x14ac:dyDescent="0.25">
      <c r="C83" t="s">
        <v>625</v>
      </c>
      <c r="D83" t="s">
        <v>641</v>
      </c>
    </row>
    <row r="85" spans="2:7" x14ac:dyDescent="0.25">
      <c r="C85" s="15" t="s">
        <v>628</v>
      </c>
    </row>
    <row r="86" spans="2:7" x14ac:dyDescent="0.25">
      <c r="C86" t="s">
        <v>624</v>
      </c>
      <c r="D86" t="s">
        <v>634</v>
      </c>
      <c r="F86" t="s">
        <v>636</v>
      </c>
      <c r="G86" s="15" t="s">
        <v>708</v>
      </c>
    </row>
    <row r="87" spans="2:7" x14ac:dyDescent="0.25">
      <c r="C87" t="s">
        <v>625</v>
      </c>
      <c r="D87" t="s">
        <v>635</v>
      </c>
      <c r="F87" t="s">
        <v>637</v>
      </c>
    </row>
    <row r="88" spans="2:7" x14ac:dyDescent="0.25">
      <c r="C88" t="s">
        <v>709</v>
      </c>
      <c r="D88" s="17" t="s">
        <v>635</v>
      </c>
      <c r="E88" s="17"/>
      <c r="F88" s="17" t="s">
        <v>636</v>
      </c>
      <c r="G88" s="12" t="s">
        <v>710</v>
      </c>
    </row>
    <row r="90" spans="2:7" x14ac:dyDescent="0.25">
      <c r="B90">
        <v>2</v>
      </c>
      <c r="C90" s="12" t="s">
        <v>604</v>
      </c>
    </row>
    <row r="91" spans="2:7" x14ac:dyDescent="0.25">
      <c r="C91" s="15" t="s">
        <v>627</v>
      </c>
    </row>
    <row r="92" spans="2:7" x14ac:dyDescent="0.25">
      <c r="C92" t="s">
        <v>624</v>
      </c>
      <c r="D92" t="s">
        <v>629</v>
      </c>
    </row>
    <row r="93" spans="2:7" x14ac:dyDescent="0.25">
      <c r="C93" t="s">
        <v>625</v>
      </c>
      <c r="D93" t="s">
        <v>630</v>
      </c>
    </row>
    <row r="95" spans="2:7" x14ac:dyDescent="0.25">
      <c r="C95" s="15" t="s">
        <v>628</v>
      </c>
    </row>
    <row r="96" spans="2:7" x14ac:dyDescent="0.25">
      <c r="C96" t="s">
        <v>624</v>
      </c>
      <c r="D96" t="s">
        <v>634</v>
      </c>
      <c r="F96" t="s">
        <v>636</v>
      </c>
    </row>
    <row r="97" spans="2:6" x14ac:dyDescent="0.25">
      <c r="C97" t="s">
        <v>625</v>
      </c>
      <c r="D97" t="s">
        <v>638</v>
      </c>
      <c r="F97" t="s">
        <v>637</v>
      </c>
    </row>
    <row r="99" spans="2:6" x14ac:dyDescent="0.25">
      <c r="C99" t="s">
        <v>632</v>
      </c>
    </row>
    <row r="100" spans="2:6" x14ac:dyDescent="0.25">
      <c r="C100" t="s">
        <v>631</v>
      </c>
    </row>
    <row r="103" spans="2:6" x14ac:dyDescent="0.25">
      <c r="B103">
        <v>3</v>
      </c>
      <c r="C103" s="12" t="s">
        <v>605</v>
      </c>
    </row>
    <row r="104" spans="2:6" x14ac:dyDescent="0.25">
      <c r="C104" s="15" t="s">
        <v>627</v>
      </c>
    </row>
    <row r="105" spans="2:6" x14ac:dyDescent="0.25">
      <c r="C105" t="s">
        <v>624</v>
      </c>
      <c r="D105" t="s">
        <v>643</v>
      </c>
    </row>
    <row r="106" spans="2:6" x14ac:dyDescent="0.25">
      <c r="C106" t="s">
        <v>625</v>
      </c>
      <c r="D106" t="s">
        <v>642</v>
      </c>
    </row>
    <row r="108" spans="2:6" x14ac:dyDescent="0.25">
      <c r="C108" s="15" t="s">
        <v>628</v>
      </c>
    </row>
    <row r="109" spans="2:6" x14ac:dyDescent="0.25">
      <c r="C109" t="s">
        <v>624</v>
      </c>
      <c r="D109" t="s">
        <v>634</v>
      </c>
      <c r="F109" t="s">
        <v>636</v>
      </c>
    </row>
    <row r="110" spans="2:6" x14ac:dyDescent="0.25">
      <c r="C110" t="s">
        <v>625</v>
      </c>
      <c r="D110" t="s">
        <v>639</v>
      </c>
      <c r="F110" t="s">
        <v>637</v>
      </c>
    </row>
    <row r="115" spans="3:4" x14ac:dyDescent="0.25">
      <c r="C115" s="15" t="s">
        <v>702</v>
      </c>
    </row>
    <row r="118" spans="3:4" x14ac:dyDescent="0.25">
      <c r="C118" s="15" t="s">
        <v>704</v>
      </c>
    </row>
    <row r="119" spans="3:4" x14ac:dyDescent="0.25">
      <c r="C119" s="17" t="s">
        <v>522</v>
      </c>
      <c r="D119" s="15" t="s">
        <v>730</v>
      </c>
    </row>
    <row r="120" spans="3:4" x14ac:dyDescent="0.25">
      <c r="C120" s="17" t="s">
        <v>523</v>
      </c>
    </row>
    <row r="121" spans="3:4" x14ac:dyDescent="0.25">
      <c r="C121" s="17" t="s">
        <v>524</v>
      </c>
    </row>
  </sheetData>
  <mergeCells count="1">
    <mergeCell ref="D5:D15"/>
  </mergeCells>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CB0C3-5F1E-45C2-8D54-A9FB4995D65E}">
  <dimension ref="B1:J33"/>
  <sheetViews>
    <sheetView tabSelected="1" workbookViewId="0">
      <selection activeCell="F14" sqref="F14"/>
    </sheetView>
  </sheetViews>
  <sheetFormatPr defaultRowHeight="15" x14ac:dyDescent="0.25"/>
  <cols>
    <col min="3" max="3" width="32.5703125" customWidth="1"/>
    <col min="4" max="4" width="18" customWidth="1"/>
  </cols>
  <sheetData>
    <row r="1" spans="2:4" x14ac:dyDescent="0.25">
      <c r="C1" s="15" t="s">
        <v>715</v>
      </c>
    </row>
    <row r="3" spans="2:4" x14ac:dyDescent="0.25">
      <c r="B3">
        <v>1</v>
      </c>
      <c r="C3" t="s">
        <v>711</v>
      </c>
    </row>
    <row r="4" spans="2:4" x14ac:dyDescent="0.25">
      <c r="B4">
        <v>2</v>
      </c>
      <c r="C4" t="s">
        <v>649</v>
      </c>
      <c r="D4" s="64" t="s">
        <v>650</v>
      </c>
    </row>
    <row r="5" spans="2:4" x14ac:dyDescent="0.25">
      <c r="B5">
        <v>3</v>
      </c>
      <c r="C5" t="s">
        <v>651</v>
      </c>
      <c r="D5" s="64"/>
    </row>
    <row r="6" spans="2:4" x14ac:dyDescent="0.25">
      <c r="B6">
        <v>4</v>
      </c>
      <c r="C6" t="s">
        <v>652</v>
      </c>
      <c r="D6" s="64"/>
    </row>
    <row r="7" spans="2:4" x14ac:dyDescent="0.25">
      <c r="B7">
        <v>5</v>
      </c>
      <c r="C7" t="s">
        <v>653</v>
      </c>
      <c r="D7" s="64"/>
    </row>
    <row r="8" spans="2:4" x14ac:dyDescent="0.25">
      <c r="B8">
        <v>6</v>
      </c>
      <c r="C8" t="s">
        <v>654</v>
      </c>
      <c r="D8" s="64"/>
    </row>
    <row r="9" spans="2:4" x14ac:dyDescent="0.25">
      <c r="B9">
        <v>7</v>
      </c>
      <c r="C9" t="s">
        <v>655</v>
      </c>
      <c r="D9" s="64"/>
    </row>
    <row r="10" spans="2:4" x14ac:dyDescent="0.25">
      <c r="B10">
        <v>8</v>
      </c>
      <c r="C10" t="s">
        <v>656</v>
      </c>
      <c r="D10" s="64"/>
    </row>
    <row r="11" spans="2:4" x14ac:dyDescent="0.25">
      <c r="B11">
        <v>9</v>
      </c>
      <c r="C11" t="s">
        <v>657</v>
      </c>
      <c r="D11" s="64"/>
    </row>
    <row r="12" spans="2:4" x14ac:dyDescent="0.25">
      <c r="B12">
        <v>10</v>
      </c>
      <c r="C12" t="s">
        <v>658</v>
      </c>
      <c r="D12" s="64"/>
    </row>
    <row r="13" spans="2:4" x14ac:dyDescent="0.25">
      <c r="B13">
        <v>11</v>
      </c>
      <c r="C13" t="s">
        <v>659</v>
      </c>
      <c r="D13" s="64"/>
    </row>
    <row r="14" spans="2:4" x14ac:dyDescent="0.25">
      <c r="B14">
        <v>12</v>
      </c>
      <c r="C14" t="s">
        <v>660</v>
      </c>
      <c r="D14" s="64"/>
    </row>
    <row r="16" spans="2:4" x14ac:dyDescent="0.25">
      <c r="C16" t="s">
        <v>738</v>
      </c>
      <c r="D16" t="s">
        <v>581</v>
      </c>
    </row>
    <row r="17" spans="2:10" x14ac:dyDescent="0.25">
      <c r="D17" t="s">
        <v>739</v>
      </c>
    </row>
    <row r="18" spans="2:10" x14ac:dyDescent="0.25">
      <c r="D18" s="17" t="s">
        <v>781</v>
      </c>
    </row>
    <row r="20" spans="2:10" x14ac:dyDescent="0.25">
      <c r="B20">
        <v>13</v>
      </c>
      <c r="C20" t="s">
        <v>693</v>
      </c>
      <c r="D20" t="s">
        <v>712</v>
      </c>
      <c r="J20" s="15" t="s">
        <v>745</v>
      </c>
    </row>
    <row r="21" spans="2:10" x14ac:dyDescent="0.25">
      <c r="B21">
        <v>14</v>
      </c>
      <c r="C21" t="s">
        <v>669</v>
      </c>
      <c r="D21" t="s">
        <v>694</v>
      </c>
    </row>
    <row r="23" spans="2:10" x14ac:dyDescent="0.25">
      <c r="B23">
        <v>15</v>
      </c>
      <c r="C23" t="s">
        <v>740</v>
      </c>
      <c r="D23" t="s">
        <v>741</v>
      </c>
      <c r="J23" s="15" t="s">
        <v>744</v>
      </c>
    </row>
    <row r="24" spans="2:10" x14ac:dyDescent="0.25">
      <c r="B24">
        <v>16</v>
      </c>
      <c r="C24" t="s">
        <v>742</v>
      </c>
      <c r="D24" t="s">
        <v>743</v>
      </c>
    </row>
    <row r="28" spans="2:10" x14ac:dyDescent="0.25">
      <c r="B28">
        <v>17</v>
      </c>
      <c r="C28" t="s">
        <v>713</v>
      </c>
    </row>
    <row r="29" spans="2:10" x14ac:dyDescent="0.25">
      <c r="B29">
        <v>18</v>
      </c>
      <c r="C29" t="s">
        <v>714</v>
      </c>
      <c r="D29" t="s">
        <v>775</v>
      </c>
    </row>
    <row r="32" spans="2:10" x14ac:dyDescent="0.25">
      <c r="C32" s="12" t="s">
        <v>716</v>
      </c>
    </row>
    <row r="33" spans="3:3" x14ac:dyDescent="0.25">
      <c r="C33" t="s">
        <v>717</v>
      </c>
    </row>
  </sheetData>
  <mergeCells count="1">
    <mergeCell ref="D4:D1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B864-50FC-47A8-AC18-783C25672A07}">
  <dimension ref="B2:G44"/>
  <sheetViews>
    <sheetView topLeftCell="A10" workbookViewId="0">
      <selection activeCell="D37" sqref="D37"/>
    </sheetView>
  </sheetViews>
  <sheetFormatPr defaultRowHeight="15" x14ac:dyDescent="0.25"/>
  <cols>
    <col min="2" max="2" width="10.42578125" bestFit="1" customWidth="1"/>
    <col min="3" max="3" width="24.7109375" customWidth="1"/>
    <col min="4" max="4" width="18" customWidth="1"/>
    <col min="5" max="5" width="12.140625" customWidth="1"/>
    <col min="6" max="6" width="12.5703125" customWidth="1"/>
    <col min="7" max="7" width="9.7109375" customWidth="1"/>
  </cols>
  <sheetData>
    <row r="2" spans="2:3" x14ac:dyDescent="0.25">
      <c r="B2" t="s">
        <v>602</v>
      </c>
      <c r="C2" t="s">
        <v>603</v>
      </c>
    </row>
    <row r="3" spans="2:3" x14ac:dyDescent="0.25">
      <c r="C3" t="s">
        <v>604</v>
      </c>
    </row>
    <row r="4" spans="2:3" x14ac:dyDescent="0.25">
      <c r="C4" t="s">
        <v>605</v>
      </c>
    </row>
    <row r="6" spans="2:3" x14ac:dyDescent="0.25">
      <c r="C6" s="12" t="s">
        <v>603</v>
      </c>
    </row>
    <row r="7" spans="2:3" x14ac:dyDescent="0.25">
      <c r="C7" t="s">
        <v>688</v>
      </c>
    </row>
    <row r="9" spans="2:3" x14ac:dyDescent="0.25">
      <c r="C9" s="12" t="s">
        <v>604</v>
      </c>
    </row>
    <row r="10" spans="2:3" x14ac:dyDescent="0.25">
      <c r="C10" t="s">
        <v>689</v>
      </c>
    </row>
    <row r="11" spans="2:3" x14ac:dyDescent="0.25">
      <c r="C11" t="s">
        <v>690</v>
      </c>
    </row>
    <row r="13" spans="2:3" x14ac:dyDescent="0.25">
      <c r="C13" s="12" t="s">
        <v>605</v>
      </c>
    </row>
    <row r="14" spans="2:3" x14ac:dyDescent="0.25">
      <c r="C14" s="15" t="s">
        <v>691</v>
      </c>
    </row>
    <row r="17" spans="2:4" x14ac:dyDescent="0.25">
      <c r="B17">
        <v>1</v>
      </c>
      <c r="C17" t="s">
        <v>692</v>
      </c>
    </row>
    <row r="18" spans="2:4" x14ac:dyDescent="0.25">
      <c r="B18">
        <v>2</v>
      </c>
      <c r="C18" t="s">
        <v>649</v>
      </c>
      <c r="D18" s="64" t="s">
        <v>650</v>
      </c>
    </row>
    <row r="19" spans="2:4" x14ac:dyDescent="0.25">
      <c r="B19">
        <v>3</v>
      </c>
      <c r="C19" t="s">
        <v>651</v>
      </c>
      <c r="D19" s="64"/>
    </row>
    <row r="20" spans="2:4" x14ac:dyDescent="0.25">
      <c r="B20">
        <v>4</v>
      </c>
      <c r="C20" t="s">
        <v>652</v>
      </c>
      <c r="D20" s="64"/>
    </row>
    <row r="21" spans="2:4" x14ac:dyDescent="0.25">
      <c r="B21">
        <v>5</v>
      </c>
      <c r="C21" t="s">
        <v>653</v>
      </c>
      <c r="D21" s="64"/>
    </row>
    <row r="22" spans="2:4" x14ac:dyDescent="0.25">
      <c r="B22">
        <v>6</v>
      </c>
      <c r="C22" t="s">
        <v>654</v>
      </c>
      <c r="D22" s="64"/>
    </row>
    <row r="23" spans="2:4" x14ac:dyDescent="0.25">
      <c r="B23">
        <v>7</v>
      </c>
      <c r="C23" t="s">
        <v>655</v>
      </c>
      <c r="D23" s="64"/>
    </row>
    <row r="24" spans="2:4" x14ac:dyDescent="0.25">
      <c r="B24">
        <v>8</v>
      </c>
      <c r="C24" t="s">
        <v>656</v>
      </c>
      <c r="D24" s="64"/>
    </row>
    <row r="25" spans="2:4" x14ac:dyDescent="0.25">
      <c r="B25">
        <v>9</v>
      </c>
      <c r="C25" t="s">
        <v>657</v>
      </c>
      <c r="D25" s="64"/>
    </row>
    <row r="26" spans="2:4" x14ac:dyDescent="0.25">
      <c r="B26">
        <v>10</v>
      </c>
      <c r="C26" t="s">
        <v>658</v>
      </c>
      <c r="D26" s="64"/>
    </row>
    <row r="27" spans="2:4" x14ac:dyDescent="0.25">
      <c r="B27">
        <v>11</v>
      </c>
      <c r="C27" t="s">
        <v>659</v>
      </c>
      <c r="D27" s="64"/>
    </row>
    <row r="28" spans="2:4" x14ac:dyDescent="0.25">
      <c r="B28">
        <v>12</v>
      </c>
      <c r="C28" t="s">
        <v>660</v>
      </c>
      <c r="D28" s="64"/>
    </row>
    <row r="30" spans="2:4" x14ac:dyDescent="0.25">
      <c r="B30">
        <v>13</v>
      </c>
      <c r="C30" t="s">
        <v>693</v>
      </c>
      <c r="D30" t="s">
        <v>718</v>
      </c>
    </row>
    <row r="31" spans="2:4" x14ac:dyDescent="0.25">
      <c r="B31">
        <v>14</v>
      </c>
      <c r="C31" t="s">
        <v>669</v>
      </c>
      <c r="D31" t="s">
        <v>694</v>
      </c>
    </row>
    <row r="32" spans="2:4" x14ac:dyDescent="0.25">
      <c r="B32">
        <v>15</v>
      </c>
      <c r="C32" t="s">
        <v>699</v>
      </c>
    </row>
    <row r="33" spans="2:7" x14ac:dyDescent="0.25">
      <c r="B33">
        <v>16</v>
      </c>
      <c r="C33" t="s">
        <v>698</v>
      </c>
      <c r="D33" t="s">
        <v>684</v>
      </c>
    </row>
    <row r="35" spans="2:7" x14ac:dyDescent="0.25">
      <c r="B35">
        <v>17</v>
      </c>
      <c r="C35" t="s">
        <v>680</v>
      </c>
      <c r="D35" t="s">
        <v>703</v>
      </c>
    </row>
    <row r="36" spans="2:7" x14ac:dyDescent="0.25">
      <c r="B36">
        <v>18</v>
      </c>
      <c r="C36" t="s">
        <v>719</v>
      </c>
      <c r="D36">
        <v>18000</v>
      </c>
    </row>
    <row r="37" spans="2:7" x14ac:dyDescent="0.25">
      <c r="B37">
        <v>19</v>
      </c>
      <c r="C37" t="s">
        <v>701</v>
      </c>
      <c r="D37">
        <v>8000</v>
      </c>
    </row>
    <row r="39" spans="2:7" x14ac:dyDescent="0.25">
      <c r="C39" s="15" t="s">
        <v>680</v>
      </c>
      <c r="D39" s="15" t="s">
        <v>679</v>
      </c>
      <c r="E39" s="15" t="s">
        <v>682</v>
      </c>
      <c r="F39" s="15" t="s">
        <v>681</v>
      </c>
      <c r="G39" s="15" t="s">
        <v>700</v>
      </c>
    </row>
    <row r="40" spans="2:7" x14ac:dyDescent="0.25">
      <c r="C40">
        <v>1</v>
      </c>
      <c r="D40">
        <v>18000</v>
      </c>
      <c r="E40" s="48">
        <f>D37</f>
        <v>8000</v>
      </c>
      <c r="F40">
        <v>18000</v>
      </c>
      <c r="G40">
        <f>D40-F40</f>
        <v>0</v>
      </c>
    </row>
    <row r="41" spans="2:7" x14ac:dyDescent="0.25">
      <c r="C41">
        <v>2</v>
      </c>
      <c r="D41">
        <v>18000</v>
      </c>
      <c r="E41" s="48">
        <v>44937</v>
      </c>
      <c r="F41">
        <v>0</v>
      </c>
      <c r="G41">
        <f t="shared" ref="G41:G44" si="0">D41-F41</f>
        <v>18000</v>
      </c>
    </row>
    <row r="42" spans="2:7" x14ac:dyDescent="0.25">
      <c r="C42">
        <v>3</v>
      </c>
      <c r="D42">
        <f>D41</f>
        <v>18000</v>
      </c>
      <c r="E42" s="48">
        <v>44938</v>
      </c>
      <c r="F42">
        <v>0</v>
      </c>
      <c r="G42">
        <f t="shared" si="0"/>
        <v>18000</v>
      </c>
    </row>
    <row r="43" spans="2:7" x14ac:dyDescent="0.25">
      <c r="C43">
        <v>4</v>
      </c>
      <c r="D43">
        <f>D42</f>
        <v>18000</v>
      </c>
      <c r="E43" s="48">
        <v>45292</v>
      </c>
      <c r="F43">
        <v>0</v>
      </c>
      <c r="G43">
        <f t="shared" si="0"/>
        <v>18000</v>
      </c>
    </row>
    <row r="44" spans="2:7" x14ac:dyDescent="0.25">
      <c r="D44">
        <f>SUM(D40:D43)</f>
        <v>72000</v>
      </c>
      <c r="F44">
        <f>SUM(F40:F43)</f>
        <v>18000</v>
      </c>
      <c r="G44">
        <f t="shared" si="0"/>
        <v>54000</v>
      </c>
    </row>
  </sheetData>
  <mergeCells count="1">
    <mergeCell ref="D18:D2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7583-FB85-4756-BBBD-5F762CF5597C}">
  <dimension ref="B3:D10"/>
  <sheetViews>
    <sheetView workbookViewId="0">
      <selection activeCell="C8" sqref="C8"/>
    </sheetView>
  </sheetViews>
  <sheetFormatPr defaultRowHeight="15" x14ac:dyDescent="0.25"/>
  <cols>
    <col min="3" max="3" width="29" bestFit="1" customWidth="1"/>
    <col min="4" max="4" width="13.140625" bestFit="1" customWidth="1"/>
  </cols>
  <sheetData>
    <row r="3" spans="2:4" x14ac:dyDescent="0.25">
      <c r="B3">
        <v>1</v>
      </c>
      <c r="C3" t="s">
        <v>765</v>
      </c>
      <c r="D3" t="s">
        <v>735</v>
      </c>
    </row>
    <row r="4" spans="2:4" x14ac:dyDescent="0.25">
      <c r="B4">
        <v>2</v>
      </c>
      <c r="C4" t="s">
        <v>733</v>
      </c>
      <c r="D4">
        <v>1101</v>
      </c>
    </row>
    <row r="6" spans="2:4" x14ac:dyDescent="0.25">
      <c r="C6" s="12" t="s">
        <v>764</v>
      </c>
    </row>
    <row r="8" spans="2:4" x14ac:dyDescent="0.25">
      <c r="C8" s="15" t="s">
        <v>766</v>
      </c>
      <c r="D8" s="15" t="s">
        <v>733</v>
      </c>
    </row>
    <row r="9" spans="2:4" x14ac:dyDescent="0.25">
      <c r="C9" t="s">
        <v>735</v>
      </c>
      <c r="D9">
        <v>1101</v>
      </c>
    </row>
    <row r="10" spans="2:4" x14ac:dyDescent="0.25">
      <c r="C10" t="s">
        <v>736</v>
      </c>
      <c r="D10">
        <v>1102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43E1E-2675-445A-83C6-D1B39897AB99}">
  <dimension ref="B2:D26"/>
  <sheetViews>
    <sheetView workbookViewId="0">
      <selection activeCell="B23" sqref="B23"/>
    </sheetView>
  </sheetViews>
  <sheetFormatPr defaultRowHeight="15" x14ac:dyDescent="0.25"/>
  <cols>
    <col min="3" max="3" width="27" bestFit="1" customWidth="1"/>
    <col min="4" max="4" width="18.7109375" customWidth="1"/>
  </cols>
  <sheetData>
    <row r="2" spans="2:4" x14ac:dyDescent="0.25">
      <c r="C2" t="s">
        <v>728</v>
      </c>
    </row>
    <row r="3" spans="2:4" x14ac:dyDescent="0.25">
      <c r="B3">
        <v>1</v>
      </c>
      <c r="C3" t="s">
        <v>729</v>
      </c>
    </row>
    <row r="4" spans="2:4" x14ac:dyDescent="0.25">
      <c r="B4">
        <v>2</v>
      </c>
      <c r="C4" t="s">
        <v>649</v>
      </c>
      <c r="D4" s="64" t="s">
        <v>650</v>
      </c>
    </row>
    <row r="5" spans="2:4" x14ac:dyDescent="0.25">
      <c r="B5">
        <v>3</v>
      </c>
      <c r="C5" t="s">
        <v>651</v>
      </c>
      <c r="D5" s="64"/>
    </row>
    <row r="6" spans="2:4" x14ac:dyDescent="0.25">
      <c r="B6">
        <v>4</v>
      </c>
      <c r="C6" t="s">
        <v>652</v>
      </c>
      <c r="D6" s="64"/>
    </row>
    <row r="7" spans="2:4" x14ac:dyDescent="0.25">
      <c r="B7">
        <v>5</v>
      </c>
      <c r="C7" t="s">
        <v>653</v>
      </c>
      <c r="D7" s="64"/>
    </row>
    <row r="8" spans="2:4" x14ac:dyDescent="0.25">
      <c r="B8">
        <v>6</v>
      </c>
      <c r="C8" t="s">
        <v>654</v>
      </c>
      <c r="D8" s="64"/>
    </row>
    <row r="9" spans="2:4" x14ac:dyDescent="0.25">
      <c r="B9">
        <v>7</v>
      </c>
      <c r="C9" t="s">
        <v>655</v>
      </c>
      <c r="D9" s="64"/>
    </row>
    <row r="10" spans="2:4" x14ac:dyDescent="0.25">
      <c r="B10">
        <v>8</v>
      </c>
      <c r="C10" t="s">
        <v>656</v>
      </c>
      <c r="D10" s="64"/>
    </row>
    <row r="11" spans="2:4" x14ac:dyDescent="0.25">
      <c r="B11">
        <v>9</v>
      </c>
      <c r="C11" t="s">
        <v>657</v>
      </c>
      <c r="D11" s="64"/>
    </row>
    <row r="12" spans="2:4" x14ac:dyDescent="0.25">
      <c r="B12">
        <v>10</v>
      </c>
      <c r="C12" t="s">
        <v>658</v>
      </c>
      <c r="D12" s="64"/>
    </row>
    <row r="13" spans="2:4" x14ac:dyDescent="0.25">
      <c r="B13">
        <v>11</v>
      </c>
      <c r="C13" t="s">
        <v>659</v>
      </c>
      <c r="D13" s="64"/>
    </row>
    <row r="14" spans="2:4" x14ac:dyDescent="0.25">
      <c r="B14">
        <v>12</v>
      </c>
      <c r="C14" t="s">
        <v>660</v>
      </c>
      <c r="D14" s="64"/>
    </row>
    <row r="16" spans="2:4" x14ac:dyDescent="0.25">
      <c r="B16">
        <v>13</v>
      </c>
      <c r="C16" t="s">
        <v>301</v>
      </c>
      <c r="D16" t="s">
        <v>770</v>
      </c>
    </row>
    <row r="17" spans="2:4" x14ac:dyDescent="0.25">
      <c r="D17" t="s">
        <v>772</v>
      </c>
    </row>
    <row r="18" spans="2:4" x14ac:dyDescent="0.25">
      <c r="D18" t="s">
        <v>771</v>
      </c>
    </row>
    <row r="20" spans="2:4" x14ac:dyDescent="0.25">
      <c r="B20">
        <v>13</v>
      </c>
      <c r="C20" t="s">
        <v>731</v>
      </c>
    </row>
    <row r="21" spans="2:4" x14ac:dyDescent="0.25">
      <c r="B21">
        <v>14</v>
      </c>
      <c r="C21" t="s">
        <v>766</v>
      </c>
      <c r="D21" t="s">
        <v>737</v>
      </c>
    </row>
    <row r="22" spans="2:4" x14ac:dyDescent="0.25">
      <c r="B22">
        <v>15</v>
      </c>
      <c r="C22" t="s">
        <v>732</v>
      </c>
    </row>
    <row r="23" spans="2:4" x14ac:dyDescent="0.25">
      <c r="B23">
        <v>16</v>
      </c>
      <c r="C23" t="s">
        <v>665</v>
      </c>
    </row>
    <row r="24" spans="2:4" x14ac:dyDescent="0.25">
      <c r="B24">
        <v>17</v>
      </c>
      <c r="C24" t="s">
        <v>666</v>
      </c>
    </row>
    <row r="26" spans="2:4" x14ac:dyDescent="0.25">
      <c r="C26" s="15" t="s">
        <v>734</v>
      </c>
    </row>
  </sheetData>
  <mergeCells count="1">
    <mergeCell ref="D4:D1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2BF17-1C59-48DD-88F4-FAFA9854D3E7}">
  <dimension ref="B2:D20"/>
  <sheetViews>
    <sheetView workbookViewId="0">
      <selection activeCell="C5" sqref="C5"/>
    </sheetView>
  </sheetViews>
  <sheetFormatPr defaultRowHeight="15" x14ac:dyDescent="0.25"/>
  <cols>
    <col min="3" max="3" width="49.5703125" bestFit="1" customWidth="1"/>
    <col min="4" max="4" width="13.140625" bestFit="1" customWidth="1"/>
  </cols>
  <sheetData>
    <row r="2" spans="2:4" x14ac:dyDescent="0.25">
      <c r="B2">
        <v>1</v>
      </c>
      <c r="C2" s="65" t="s">
        <v>763</v>
      </c>
      <c r="D2" t="s">
        <v>748</v>
      </c>
    </row>
    <row r="3" spans="2:4" x14ac:dyDescent="0.25">
      <c r="B3">
        <v>2</v>
      </c>
      <c r="C3" t="s">
        <v>733</v>
      </c>
      <c r="D3">
        <v>1101</v>
      </c>
    </row>
    <row r="5" spans="2:4" x14ac:dyDescent="0.25">
      <c r="C5" s="12" t="s">
        <v>764</v>
      </c>
    </row>
    <row r="7" spans="2:4" x14ac:dyDescent="0.25">
      <c r="C7" s="15" t="s">
        <v>762</v>
      </c>
      <c r="D7" s="15" t="s">
        <v>733</v>
      </c>
    </row>
    <row r="8" spans="2:4" x14ac:dyDescent="0.25">
      <c r="C8" t="s">
        <v>748</v>
      </c>
      <c r="D8">
        <v>1101</v>
      </c>
    </row>
    <row r="9" spans="2:4" x14ac:dyDescent="0.25">
      <c r="C9" t="s">
        <v>749</v>
      </c>
      <c r="D9">
        <v>1102</v>
      </c>
    </row>
    <row r="10" spans="2:4" x14ac:dyDescent="0.25">
      <c r="C10" t="s">
        <v>750</v>
      </c>
      <c r="D10">
        <v>1103</v>
      </c>
    </row>
    <row r="11" spans="2:4" x14ac:dyDescent="0.25">
      <c r="C11" t="s">
        <v>751</v>
      </c>
      <c r="D11">
        <v>1104</v>
      </c>
    </row>
    <row r="12" spans="2:4" x14ac:dyDescent="0.25">
      <c r="C12" t="s">
        <v>752</v>
      </c>
      <c r="D12">
        <v>1105</v>
      </c>
    </row>
    <row r="13" spans="2:4" x14ac:dyDescent="0.25">
      <c r="C13" t="s">
        <v>753</v>
      </c>
      <c r="D13">
        <v>1106</v>
      </c>
    </row>
    <row r="14" spans="2:4" x14ac:dyDescent="0.25">
      <c r="C14" t="s">
        <v>754</v>
      </c>
      <c r="D14">
        <v>1107</v>
      </c>
    </row>
    <row r="15" spans="2:4" x14ac:dyDescent="0.25">
      <c r="C15" t="s">
        <v>755</v>
      </c>
      <c r="D15">
        <v>1108</v>
      </c>
    </row>
    <row r="16" spans="2:4" x14ac:dyDescent="0.25">
      <c r="C16" t="s">
        <v>756</v>
      </c>
      <c r="D16">
        <v>1109</v>
      </c>
    </row>
    <row r="17" spans="3:4" x14ac:dyDescent="0.25">
      <c r="C17" t="s">
        <v>757</v>
      </c>
      <c r="D17">
        <v>1110</v>
      </c>
    </row>
    <row r="18" spans="3:4" x14ac:dyDescent="0.25">
      <c r="C18" t="s">
        <v>758</v>
      </c>
      <c r="D18">
        <v>1111</v>
      </c>
    </row>
    <row r="19" spans="3:4" x14ac:dyDescent="0.25">
      <c r="C19" t="s">
        <v>759</v>
      </c>
      <c r="D19">
        <v>1112</v>
      </c>
    </row>
    <row r="20" spans="3:4" x14ac:dyDescent="0.25">
      <c r="C20" t="s">
        <v>735</v>
      </c>
      <c r="D20">
        <v>1113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9BCA-E9B9-4B9B-9E7A-44281F5D22F8}">
  <dimension ref="A1:C4"/>
  <sheetViews>
    <sheetView workbookViewId="0">
      <selection activeCell="B11" sqref="B11"/>
    </sheetView>
  </sheetViews>
  <sheetFormatPr defaultRowHeight="15" x14ac:dyDescent="0.25"/>
  <cols>
    <col min="1" max="1" width="16.140625" bestFit="1" customWidth="1"/>
    <col min="2" max="2" width="29.85546875" bestFit="1" customWidth="1"/>
    <col min="3" max="3" width="14.5703125" bestFit="1" customWidth="1"/>
  </cols>
  <sheetData>
    <row r="1" spans="1:3" x14ac:dyDescent="0.25">
      <c r="A1" s="7" t="s">
        <v>29</v>
      </c>
    </row>
    <row r="3" spans="1:3" x14ac:dyDescent="0.25">
      <c r="A3">
        <v>1</v>
      </c>
      <c r="B3" t="s">
        <v>44</v>
      </c>
      <c r="C3" t="s">
        <v>45</v>
      </c>
    </row>
    <row r="4" spans="1:3" x14ac:dyDescent="0.25">
      <c r="C4" t="s">
        <v>46</v>
      </c>
    </row>
  </sheetData>
  <hyperlinks>
    <hyperlink ref="A1" location="'Master sheet'!A1" display="'Master sheet'!A1" xr:uid="{D19FD0BD-D3F0-4BCB-BB80-B4B855E3C5E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98AB-6F2B-4B42-A485-4186A635F161}">
  <dimension ref="B1:G39"/>
  <sheetViews>
    <sheetView topLeftCell="A7" workbookViewId="0">
      <selection activeCell="C37" sqref="C37"/>
    </sheetView>
  </sheetViews>
  <sheetFormatPr defaultRowHeight="15" x14ac:dyDescent="0.25"/>
  <cols>
    <col min="3" max="3" width="48.5703125" bestFit="1" customWidth="1"/>
    <col min="4" max="4" width="13.140625" bestFit="1" customWidth="1"/>
  </cols>
  <sheetData>
    <row r="1" spans="2:7" x14ac:dyDescent="0.25">
      <c r="C1" t="s">
        <v>768</v>
      </c>
    </row>
    <row r="2" spans="2:7" x14ac:dyDescent="0.25">
      <c r="C2" t="s">
        <v>769</v>
      </c>
    </row>
    <row r="3" spans="2:7" x14ac:dyDescent="0.25">
      <c r="B3">
        <v>1</v>
      </c>
      <c r="C3" t="s">
        <v>746</v>
      </c>
    </row>
    <row r="4" spans="2:7" ht="15" customHeight="1" x14ac:dyDescent="0.25">
      <c r="B4">
        <v>2</v>
      </c>
      <c r="C4" t="s">
        <v>660</v>
      </c>
    </row>
    <row r="5" spans="2:7" x14ac:dyDescent="0.25">
      <c r="B5">
        <v>3</v>
      </c>
      <c r="C5" t="s">
        <v>747</v>
      </c>
    </row>
    <row r="8" spans="2:7" x14ac:dyDescent="0.25">
      <c r="B8">
        <v>4</v>
      </c>
      <c r="C8" s="15" t="s">
        <v>761</v>
      </c>
      <c r="D8" s="15" t="s">
        <v>161</v>
      </c>
      <c r="E8" s="15" t="s">
        <v>760</v>
      </c>
      <c r="G8" s="65" t="s">
        <v>767</v>
      </c>
    </row>
    <row r="9" spans="2:7" x14ac:dyDescent="0.25">
      <c r="C9" t="s">
        <v>748</v>
      </c>
      <c r="D9" s="14">
        <v>200</v>
      </c>
    </row>
    <row r="10" spans="2:7" x14ac:dyDescent="0.25">
      <c r="C10" t="s">
        <v>749</v>
      </c>
      <c r="D10" s="14">
        <v>3000</v>
      </c>
    </row>
    <row r="11" spans="2:7" x14ac:dyDescent="0.25">
      <c r="C11" t="s">
        <v>750</v>
      </c>
      <c r="D11" s="14"/>
    </row>
    <row r="12" spans="2:7" x14ac:dyDescent="0.25">
      <c r="C12" t="s">
        <v>751</v>
      </c>
      <c r="D12" s="14"/>
    </row>
    <row r="13" spans="2:7" x14ac:dyDescent="0.25">
      <c r="C13" t="s">
        <v>752</v>
      </c>
      <c r="D13" s="14"/>
    </row>
    <row r="14" spans="2:7" x14ac:dyDescent="0.25">
      <c r="C14" t="s">
        <v>753</v>
      </c>
      <c r="D14" s="14"/>
    </row>
    <row r="15" spans="2:7" x14ac:dyDescent="0.25">
      <c r="C15" t="s">
        <v>754</v>
      </c>
      <c r="D15" s="14">
        <v>9000</v>
      </c>
    </row>
    <row r="16" spans="2:7" x14ac:dyDescent="0.25">
      <c r="C16" t="s">
        <v>755</v>
      </c>
      <c r="D16" s="14"/>
    </row>
    <row r="17" spans="2:6" x14ac:dyDescent="0.25">
      <c r="C17" t="s">
        <v>756</v>
      </c>
      <c r="D17" s="14"/>
    </row>
    <row r="18" spans="2:6" x14ac:dyDescent="0.25">
      <c r="C18" t="s">
        <v>757</v>
      </c>
      <c r="D18" s="14"/>
    </row>
    <row r="19" spans="2:6" x14ac:dyDescent="0.25">
      <c r="C19" t="s">
        <v>758</v>
      </c>
      <c r="D19" s="14"/>
    </row>
    <row r="20" spans="2:6" x14ac:dyDescent="0.25">
      <c r="C20" t="s">
        <v>759</v>
      </c>
      <c r="D20" s="14"/>
    </row>
    <row r="21" spans="2:6" x14ac:dyDescent="0.25">
      <c r="C21" t="s">
        <v>735</v>
      </c>
      <c r="D21" s="14"/>
    </row>
    <row r="22" spans="2:6" x14ac:dyDescent="0.25">
      <c r="C22" s="15" t="s">
        <v>779</v>
      </c>
      <c r="D22" s="66">
        <f>SUM(D9:D21)</f>
        <v>12200</v>
      </c>
    </row>
    <row r="24" spans="2:6" x14ac:dyDescent="0.25">
      <c r="B24">
        <v>5</v>
      </c>
      <c r="C24" t="s">
        <v>301</v>
      </c>
      <c r="D24" t="s">
        <v>770</v>
      </c>
    </row>
    <row r="25" spans="2:6" x14ac:dyDescent="0.25">
      <c r="D25" t="s">
        <v>772</v>
      </c>
      <c r="F25" t="s">
        <v>776</v>
      </c>
    </row>
    <row r="26" spans="2:6" x14ac:dyDescent="0.25">
      <c r="D26" t="s">
        <v>771</v>
      </c>
    </row>
    <row r="27" spans="2:6" x14ac:dyDescent="0.25">
      <c r="B27">
        <v>6</v>
      </c>
      <c r="C27" t="s">
        <v>665</v>
      </c>
    </row>
    <row r="28" spans="2:6" x14ac:dyDescent="0.25">
      <c r="B28">
        <v>7</v>
      </c>
      <c r="C28" t="s">
        <v>666</v>
      </c>
    </row>
    <row r="30" spans="2:6" x14ac:dyDescent="0.25">
      <c r="B30">
        <v>8</v>
      </c>
      <c r="C30" t="s">
        <v>714</v>
      </c>
      <c r="D30" t="s">
        <v>774</v>
      </c>
    </row>
    <row r="31" spans="2:6" x14ac:dyDescent="0.25">
      <c r="B31">
        <v>9</v>
      </c>
      <c r="C31" t="s">
        <v>713</v>
      </c>
    </row>
    <row r="34" spans="3:3" x14ac:dyDescent="0.25">
      <c r="C34" s="15" t="s">
        <v>773</v>
      </c>
    </row>
    <row r="37" spans="3:3" x14ac:dyDescent="0.25">
      <c r="C37" s="15" t="s">
        <v>780</v>
      </c>
    </row>
    <row r="38" spans="3:3" x14ac:dyDescent="0.25">
      <c r="C38" t="s">
        <v>777</v>
      </c>
    </row>
    <row r="39" spans="3:3" x14ac:dyDescent="0.25">
      <c r="C39" t="s">
        <v>778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2655-FDB7-4EE4-921E-4B40D85E1021}">
  <dimension ref="A1:Q24"/>
  <sheetViews>
    <sheetView workbookViewId="0">
      <selection activeCell="C4" sqref="C4"/>
    </sheetView>
  </sheetViews>
  <sheetFormatPr defaultRowHeight="15" x14ac:dyDescent="0.25"/>
  <cols>
    <col min="1" max="1" width="16.140625" bestFit="1" customWidth="1"/>
    <col min="2" max="2" width="13.5703125" bestFit="1" customWidth="1"/>
    <col min="3" max="3" width="23.28515625" style="8" bestFit="1" customWidth="1"/>
    <col min="4" max="4" width="12.85546875" bestFit="1" customWidth="1"/>
  </cols>
  <sheetData>
    <row r="1" spans="1:17" x14ac:dyDescent="0.25">
      <c r="A1" s="7" t="s">
        <v>29</v>
      </c>
    </row>
    <row r="2" spans="1:17" x14ac:dyDescent="0.25">
      <c r="A2">
        <v>1</v>
      </c>
      <c r="B2" t="s">
        <v>47</v>
      </c>
      <c r="C2" s="8" t="s">
        <v>48</v>
      </c>
    </row>
    <row r="3" spans="1:17" x14ac:dyDescent="0.25">
      <c r="A3">
        <v>2</v>
      </c>
      <c r="B3" t="s">
        <v>49</v>
      </c>
      <c r="C3" s="8" t="s">
        <v>50</v>
      </c>
      <c r="D3" t="s">
        <v>611</v>
      </c>
    </row>
    <row r="4" spans="1:17" x14ac:dyDescent="0.25">
      <c r="A4">
        <v>3</v>
      </c>
      <c r="B4" t="s">
        <v>51</v>
      </c>
      <c r="C4" s="8" t="s">
        <v>612</v>
      </c>
    </row>
    <row r="5" spans="1:17" x14ac:dyDescent="0.25">
      <c r="C5" s="8" t="s">
        <v>613</v>
      </c>
    </row>
    <row r="6" spans="1:17" x14ac:dyDescent="0.25">
      <c r="C6" s="8" t="s">
        <v>614</v>
      </c>
    </row>
    <row r="7" spans="1:17" x14ac:dyDescent="0.25">
      <c r="C7" s="8" t="s">
        <v>615</v>
      </c>
      <c r="D7" s="15" t="s">
        <v>616</v>
      </c>
    </row>
    <row r="9" spans="1:17" x14ac:dyDescent="0.25">
      <c r="I9" s="8"/>
    </row>
    <row r="10" spans="1:17" x14ac:dyDescent="0.25">
      <c r="E10" s="12" t="s">
        <v>52</v>
      </c>
      <c r="F10" s="17"/>
      <c r="G10" s="17"/>
      <c r="H10" s="17"/>
      <c r="I10" s="25"/>
      <c r="J10" s="17"/>
      <c r="K10" s="17"/>
      <c r="L10" s="17"/>
      <c r="M10" s="17"/>
      <c r="N10" s="17"/>
      <c r="O10" s="17"/>
      <c r="P10" s="17"/>
      <c r="Q10" s="17"/>
    </row>
    <row r="11" spans="1:17" x14ac:dyDescent="0.25">
      <c r="A11" t="s">
        <v>53</v>
      </c>
      <c r="B11" t="s">
        <v>54</v>
      </c>
      <c r="I11" s="8"/>
    </row>
    <row r="12" spans="1:17" x14ac:dyDescent="0.25">
      <c r="C12" s="8" t="s">
        <v>55</v>
      </c>
      <c r="D12" t="s">
        <v>56</v>
      </c>
      <c r="I12" s="8"/>
    </row>
    <row r="13" spans="1:17" x14ac:dyDescent="0.25">
      <c r="B13" t="s">
        <v>57</v>
      </c>
      <c r="C13" s="24">
        <v>45108</v>
      </c>
      <c r="D13" t="s">
        <v>58</v>
      </c>
    </row>
    <row r="14" spans="1:17" x14ac:dyDescent="0.25">
      <c r="B14" t="s">
        <v>59</v>
      </c>
      <c r="C14" s="24">
        <v>45139</v>
      </c>
      <c r="D14" t="s">
        <v>58</v>
      </c>
    </row>
    <row r="15" spans="1:17" x14ac:dyDescent="0.25">
      <c r="B15" t="s">
        <v>60</v>
      </c>
      <c r="C15" s="24">
        <v>45170</v>
      </c>
      <c r="D15" t="s">
        <v>58</v>
      </c>
    </row>
    <row r="16" spans="1:17" x14ac:dyDescent="0.25">
      <c r="B16" t="s">
        <v>61</v>
      </c>
      <c r="C16" s="24">
        <v>45200</v>
      </c>
      <c r="D16" t="s">
        <v>58</v>
      </c>
    </row>
    <row r="17" spans="2:4" x14ac:dyDescent="0.25">
      <c r="B17" t="s">
        <v>62</v>
      </c>
      <c r="C17" s="24">
        <v>45231</v>
      </c>
      <c r="D17" t="s">
        <v>58</v>
      </c>
    </row>
    <row r="18" spans="2:4" x14ac:dyDescent="0.25">
      <c r="B18" t="s">
        <v>63</v>
      </c>
      <c r="C18" s="24">
        <v>45261</v>
      </c>
      <c r="D18" t="s">
        <v>58</v>
      </c>
    </row>
    <row r="19" spans="2:4" x14ac:dyDescent="0.25">
      <c r="B19" t="s">
        <v>64</v>
      </c>
      <c r="C19" s="24">
        <v>45292</v>
      </c>
      <c r="D19" t="s">
        <v>58</v>
      </c>
    </row>
    <row r="20" spans="2:4" x14ac:dyDescent="0.25">
      <c r="B20" t="s">
        <v>65</v>
      </c>
      <c r="C20" s="24">
        <v>45323</v>
      </c>
      <c r="D20" t="s">
        <v>58</v>
      </c>
    </row>
    <row r="21" spans="2:4" x14ac:dyDescent="0.25">
      <c r="B21" t="s">
        <v>66</v>
      </c>
      <c r="C21" s="24">
        <v>45352</v>
      </c>
      <c r="D21" t="s">
        <v>58</v>
      </c>
    </row>
    <row r="22" spans="2:4" x14ac:dyDescent="0.25">
      <c r="B22" t="s">
        <v>67</v>
      </c>
      <c r="C22" s="24">
        <v>45383</v>
      </c>
      <c r="D22" t="s">
        <v>58</v>
      </c>
    </row>
    <row r="23" spans="2:4" x14ac:dyDescent="0.25">
      <c r="B23" t="s">
        <v>68</v>
      </c>
      <c r="C23" s="24">
        <v>45413</v>
      </c>
      <c r="D23" t="s">
        <v>58</v>
      </c>
    </row>
    <row r="24" spans="2:4" x14ac:dyDescent="0.25">
      <c r="B24" t="s">
        <v>69</v>
      </c>
      <c r="C24" s="24">
        <v>45444</v>
      </c>
      <c r="D24" t="s">
        <v>58</v>
      </c>
    </row>
  </sheetData>
  <phoneticPr fontId="3" type="noConversion"/>
  <hyperlinks>
    <hyperlink ref="A1" location="'Master sheet'!A1" display="'Master sheet'!A1" xr:uid="{6135D431-E0E0-4300-A3F1-970EF7D2A91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E1723-62E9-45CA-A283-487C10A047B7}">
  <dimension ref="A1:G26"/>
  <sheetViews>
    <sheetView zoomScale="90" zoomScaleNormal="90" workbookViewId="0">
      <selection activeCell="G20" sqref="G20"/>
    </sheetView>
  </sheetViews>
  <sheetFormatPr defaultRowHeight="15" x14ac:dyDescent="0.25"/>
  <cols>
    <col min="1" max="1" width="16.140625" bestFit="1" customWidth="1"/>
    <col min="2" max="2" width="23.85546875" bestFit="1" customWidth="1"/>
    <col min="3" max="3" width="13.85546875" bestFit="1" customWidth="1"/>
    <col min="4" max="4" width="19.28515625" bestFit="1" customWidth="1"/>
    <col min="5" max="5" width="22.28515625" bestFit="1" customWidth="1"/>
    <col min="6" max="6" width="13.7109375" bestFit="1" customWidth="1"/>
    <col min="7" max="7" width="23.85546875" bestFit="1" customWidth="1"/>
  </cols>
  <sheetData>
    <row r="1" spans="1:7" x14ac:dyDescent="0.25">
      <c r="A1" s="7" t="s">
        <v>29</v>
      </c>
    </row>
    <row r="2" spans="1:7" x14ac:dyDescent="0.25">
      <c r="A2">
        <v>1</v>
      </c>
      <c r="B2" t="s">
        <v>70</v>
      </c>
    </row>
    <row r="3" spans="1:7" x14ac:dyDescent="0.25">
      <c r="A3">
        <v>2</v>
      </c>
      <c r="B3" t="s">
        <v>71</v>
      </c>
    </row>
    <row r="4" spans="1:7" x14ac:dyDescent="0.25">
      <c r="A4">
        <v>3</v>
      </c>
      <c r="B4" t="s">
        <v>72</v>
      </c>
    </row>
    <row r="5" spans="1:7" x14ac:dyDescent="0.25">
      <c r="A5">
        <v>4</v>
      </c>
      <c r="B5" t="s">
        <v>73</v>
      </c>
    </row>
    <row r="6" spans="1:7" x14ac:dyDescent="0.25">
      <c r="A6">
        <v>5</v>
      </c>
      <c r="B6" t="s">
        <v>74</v>
      </c>
    </row>
    <row r="7" spans="1:7" x14ac:dyDescent="0.25">
      <c r="A7">
        <v>6</v>
      </c>
      <c r="B7" t="s">
        <v>75</v>
      </c>
    </row>
    <row r="9" spans="1:7" x14ac:dyDescent="0.25">
      <c r="B9" s="12" t="s">
        <v>70</v>
      </c>
      <c r="C9" s="12" t="s">
        <v>71</v>
      </c>
      <c r="D9" s="12" t="s">
        <v>72</v>
      </c>
      <c r="E9" s="12" t="s">
        <v>73</v>
      </c>
      <c r="F9" s="12" t="s">
        <v>74</v>
      </c>
      <c r="G9" s="12" t="s">
        <v>75</v>
      </c>
    </row>
    <row r="10" spans="1:7" x14ac:dyDescent="0.25">
      <c r="B10">
        <v>1</v>
      </c>
      <c r="C10" s="9">
        <v>0</v>
      </c>
      <c r="D10" s="9">
        <v>600000</v>
      </c>
      <c r="E10" s="9">
        <v>0</v>
      </c>
      <c r="F10" s="10">
        <v>0</v>
      </c>
      <c r="G10" s="9">
        <v>0</v>
      </c>
    </row>
    <row r="11" spans="1:7" x14ac:dyDescent="0.25">
      <c r="B11">
        <v>2</v>
      </c>
      <c r="C11" s="9">
        <v>600000</v>
      </c>
      <c r="D11" s="9">
        <v>1200000</v>
      </c>
      <c r="E11" s="9">
        <v>0</v>
      </c>
      <c r="F11" s="10">
        <v>2.5000000000000001E-2</v>
      </c>
      <c r="G11" s="9">
        <v>600000</v>
      </c>
    </row>
    <row r="12" spans="1:7" x14ac:dyDescent="0.25">
      <c r="B12">
        <v>3</v>
      </c>
      <c r="C12" s="9">
        <v>1200000</v>
      </c>
      <c r="D12" s="9">
        <v>2400000</v>
      </c>
      <c r="E12" s="9">
        <v>15000</v>
      </c>
      <c r="F12" s="10">
        <v>0.125</v>
      </c>
      <c r="G12" s="9">
        <v>1200000</v>
      </c>
    </row>
    <row r="13" spans="1:7" x14ac:dyDescent="0.25">
      <c r="B13">
        <v>4</v>
      </c>
      <c r="C13" s="9">
        <v>2400000</v>
      </c>
      <c r="D13" s="9">
        <v>3600000</v>
      </c>
      <c r="E13" s="9">
        <v>165000</v>
      </c>
      <c r="F13" s="10">
        <v>0.22500000000000001</v>
      </c>
      <c r="G13" s="9">
        <v>2400000</v>
      </c>
    </row>
    <row r="14" spans="1:7" x14ac:dyDescent="0.25">
      <c r="B14">
        <v>5</v>
      </c>
      <c r="C14" s="9">
        <v>3600000</v>
      </c>
      <c r="D14" s="9">
        <v>6000000</v>
      </c>
      <c r="E14" s="9">
        <v>435000</v>
      </c>
      <c r="F14" s="10">
        <v>0.27500000000000002</v>
      </c>
      <c r="G14" s="9">
        <v>3600000</v>
      </c>
    </row>
    <row r="15" spans="1:7" x14ac:dyDescent="0.25">
      <c r="B15">
        <v>6</v>
      </c>
      <c r="C15" s="9">
        <v>6000000</v>
      </c>
      <c r="D15" s="9">
        <v>9999999999</v>
      </c>
      <c r="E15" s="9">
        <v>1095000</v>
      </c>
      <c r="F15" s="10">
        <v>0.35</v>
      </c>
      <c r="G15" s="9">
        <v>6000000</v>
      </c>
    </row>
    <row r="16" spans="1:7" x14ac:dyDescent="0.25">
      <c r="F16" s="11"/>
    </row>
    <row r="26" spans="4:4" x14ac:dyDescent="0.25">
      <c r="D26" s="9"/>
    </row>
  </sheetData>
  <hyperlinks>
    <hyperlink ref="A1" location="'Master sheet'!A1" display="'Master sheet'!A1" xr:uid="{264C635C-F717-4A49-8AB5-3A90790279F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3E01F-0CE7-4C2D-A5B4-C89720AA917E}">
  <dimension ref="A1:N17"/>
  <sheetViews>
    <sheetView zoomScale="90" zoomScaleNormal="90" workbookViewId="0"/>
  </sheetViews>
  <sheetFormatPr defaultRowHeight="15" x14ac:dyDescent="0.25"/>
  <cols>
    <col min="1" max="1" width="9.42578125" bestFit="1" customWidth="1"/>
    <col min="2" max="2" width="31.42578125" customWidth="1"/>
    <col min="3" max="3" width="28.7109375" customWidth="1"/>
    <col min="4" max="4" width="27.28515625" customWidth="1"/>
    <col min="5" max="5" width="20.28515625" bestFit="1" customWidth="1"/>
    <col min="6" max="6" width="27.140625" bestFit="1" customWidth="1"/>
    <col min="7" max="7" width="22.85546875" customWidth="1"/>
    <col min="8" max="8" width="18.5703125" bestFit="1" customWidth="1"/>
    <col min="9" max="9" width="17.5703125" bestFit="1" customWidth="1"/>
    <col min="10" max="10" width="10" bestFit="1" customWidth="1"/>
    <col min="11" max="11" width="14.28515625" bestFit="1" customWidth="1"/>
    <col min="12" max="12" width="12.85546875" bestFit="1" customWidth="1"/>
    <col min="13" max="13" width="12.140625" customWidth="1"/>
    <col min="14" max="14" width="12.85546875" customWidth="1"/>
  </cols>
  <sheetData>
    <row r="1" spans="1:14" s="1" customFormat="1" ht="30" x14ac:dyDescent="0.25">
      <c r="A1" s="13" t="s">
        <v>29</v>
      </c>
      <c r="M1" s="53" t="s">
        <v>76</v>
      </c>
      <c r="N1" s="53"/>
    </row>
    <row r="2" spans="1:14" ht="90" x14ac:dyDescent="0.25">
      <c r="A2" s="2" t="s">
        <v>77</v>
      </c>
      <c r="B2" s="2" t="s">
        <v>78</v>
      </c>
      <c r="C2" s="2" t="s">
        <v>79</v>
      </c>
      <c r="D2" s="2" t="s">
        <v>80</v>
      </c>
      <c r="E2" s="2" t="s">
        <v>81</v>
      </c>
      <c r="F2" s="2" t="s">
        <v>82</v>
      </c>
      <c r="G2" s="2" t="s">
        <v>83</v>
      </c>
      <c r="H2" s="2" t="s">
        <v>84</v>
      </c>
      <c r="I2" s="2" t="s">
        <v>85</v>
      </c>
      <c r="J2" s="2" t="s">
        <v>86</v>
      </c>
      <c r="K2" s="2" t="s">
        <v>87</v>
      </c>
      <c r="L2" s="2" t="s">
        <v>88</v>
      </c>
      <c r="M2" s="22" t="s">
        <v>89</v>
      </c>
      <c r="N2" s="22" t="s">
        <v>90</v>
      </c>
    </row>
    <row r="3" spans="1:14" x14ac:dyDescent="0.25">
      <c r="A3" s="3" t="s">
        <v>91</v>
      </c>
      <c r="B3" s="4">
        <v>50000</v>
      </c>
      <c r="C3" s="4">
        <v>0</v>
      </c>
      <c r="D3" s="4"/>
      <c r="E3" s="5">
        <f>B3+C3+D3</f>
        <v>50000</v>
      </c>
      <c r="F3" s="4">
        <f>E3</f>
        <v>50000</v>
      </c>
      <c r="G3" s="4">
        <f>(B3*I3)+(D3*I3)</f>
        <v>550000</v>
      </c>
      <c r="H3" s="23">
        <f t="shared" ref="H3:H14" si="0">F3+G3</f>
        <v>600000</v>
      </c>
      <c r="I3" s="4">
        <v>11</v>
      </c>
      <c r="J3" s="23">
        <v>0</v>
      </c>
      <c r="K3" s="4">
        <f>(J3-0)/(I3+1)</f>
        <v>0</v>
      </c>
      <c r="L3" s="4">
        <f>K3</f>
        <v>0</v>
      </c>
      <c r="M3">
        <v>500</v>
      </c>
    </row>
    <row r="4" spans="1:14" x14ac:dyDescent="0.25">
      <c r="A4" s="3" t="s">
        <v>92</v>
      </c>
      <c r="B4" s="4">
        <v>50000</v>
      </c>
      <c r="C4" s="4">
        <v>0</v>
      </c>
      <c r="D4" s="4"/>
      <c r="E4" s="5">
        <f t="shared" ref="E4:E14" si="1">B4+C4+D4</f>
        <v>50000</v>
      </c>
      <c r="F4" s="4">
        <f t="shared" ref="F4:F14" si="2">F3+E4</f>
        <v>100000</v>
      </c>
      <c r="G4" s="4">
        <f t="shared" ref="G4:G12" si="3">(B4*I4)+(D4*I4)</f>
        <v>500000</v>
      </c>
      <c r="H4" s="23">
        <f t="shared" si="0"/>
        <v>600000</v>
      </c>
      <c r="I4" s="4">
        <v>10</v>
      </c>
      <c r="J4" s="23">
        <v>0</v>
      </c>
      <c r="K4" s="4">
        <f>(J4-L3-M4)/(I4+1)</f>
        <v>-45.454545454545453</v>
      </c>
      <c r="L4" s="4">
        <f>L3+K4</f>
        <v>-45.454545454545453</v>
      </c>
      <c r="M4">
        <v>500</v>
      </c>
    </row>
    <row r="5" spans="1:14" x14ac:dyDescent="0.25">
      <c r="A5" s="3" t="s">
        <v>93</v>
      </c>
      <c r="B5" s="4">
        <v>0</v>
      </c>
      <c r="C5" s="5">
        <v>100000</v>
      </c>
      <c r="D5" s="4">
        <f>5000*10</f>
        <v>50000</v>
      </c>
      <c r="E5" s="5">
        <f>B5+C5+D5</f>
        <v>150000</v>
      </c>
      <c r="F5" s="4">
        <f t="shared" si="2"/>
        <v>250000</v>
      </c>
      <c r="G5" s="4">
        <f>(B5*I5)+(D5*I5)</f>
        <v>450000</v>
      </c>
      <c r="H5" s="23">
        <f>F5+G5</f>
        <v>700000</v>
      </c>
      <c r="I5" s="4">
        <v>9</v>
      </c>
      <c r="J5" s="23">
        <v>2500</v>
      </c>
      <c r="K5" s="4">
        <f>(J5-L4-M5)/(I5+1)</f>
        <v>204.54545454545456</v>
      </c>
      <c r="L5" s="4">
        <f>L4+K5</f>
        <v>159.09090909090912</v>
      </c>
      <c r="M5">
        <v>500</v>
      </c>
    </row>
    <row r="6" spans="1:14" x14ac:dyDescent="0.25">
      <c r="A6" s="3" t="s">
        <v>94</v>
      </c>
      <c r="B6" s="4">
        <v>50000</v>
      </c>
      <c r="C6" s="5">
        <v>0</v>
      </c>
      <c r="D6" s="4"/>
      <c r="E6" s="5">
        <f t="shared" si="1"/>
        <v>50000</v>
      </c>
      <c r="F6" s="4">
        <f t="shared" si="2"/>
        <v>300000</v>
      </c>
      <c r="G6" s="4">
        <f t="shared" si="3"/>
        <v>400000</v>
      </c>
      <c r="H6" s="23">
        <f t="shared" si="0"/>
        <v>700000</v>
      </c>
      <c r="I6" s="4">
        <v>8</v>
      </c>
      <c r="J6" s="23">
        <v>2500</v>
      </c>
      <c r="K6" s="4">
        <f t="shared" ref="K6:K14" si="4">(J6-L5-M6)/(I6+1)</f>
        <v>204.54545454545456</v>
      </c>
      <c r="L6" s="4">
        <f>L5+K6</f>
        <v>363.63636363636368</v>
      </c>
      <c r="M6">
        <v>500</v>
      </c>
    </row>
    <row r="7" spans="1:14" x14ac:dyDescent="0.25">
      <c r="A7" s="3" t="s">
        <v>95</v>
      </c>
      <c r="B7" s="4">
        <v>50000</v>
      </c>
      <c r="C7" s="4">
        <v>0</v>
      </c>
      <c r="D7" s="4"/>
      <c r="E7" s="5">
        <f>B7+C7+D7</f>
        <v>50000</v>
      </c>
      <c r="F7" s="4">
        <f t="shared" si="2"/>
        <v>350000</v>
      </c>
      <c r="G7" s="4">
        <f t="shared" si="3"/>
        <v>350000</v>
      </c>
      <c r="H7" s="23">
        <f t="shared" si="0"/>
        <v>700000</v>
      </c>
      <c r="I7" s="4">
        <v>7</v>
      </c>
      <c r="J7" s="23">
        <v>2500</v>
      </c>
      <c r="K7" s="4">
        <f t="shared" si="4"/>
        <v>204.54545454545456</v>
      </c>
      <c r="L7" s="4">
        <f t="shared" ref="L7:L12" si="5">L6+K7</f>
        <v>568.18181818181824</v>
      </c>
      <c r="M7">
        <v>500</v>
      </c>
    </row>
    <row r="8" spans="1:14" x14ac:dyDescent="0.25">
      <c r="A8" s="3" t="s">
        <v>96</v>
      </c>
      <c r="B8" s="4">
        <v>50000</v>
      </c>
      <c r="C8" s="4">
        <v>0</v>
      </c>
      <c r="D8" s="4"/>
      <c r="E8" s="5">
        <f t="shared" si="1"/>
        <v>50000</v>
      </c>
      <c r="F8" s="4">
        <f t="shared" si="2"/>
        <v>400000</v>
      </c>
      <c r="G8" s="4">
        <f t="shared" si="3"/>
        <v>300000</v>
      </c>
      <c r="H8" s="23">
        <f t="shared" si="0"/>
        <v>700000</v>
      </c>
      <c r="I8" s="4">
        <v>6</v>
      </c>
      <c r="J8" s="23">
        <v>2500</v>
      </c>
      <c r="K8" s="4">
        <f t="shared" si="4"/>
        <v>204.54545454545453</v>
      </c>
      <c r="L8" s="4">
        <f>L7+K8</f>
        <v>772.72727272727275</v>
      </c>
      <c r="M8">
        <v>500</v>
      </c>
    </row>
    <row r="9" spans="1:14" x14ac:dyDescent="0.25">
      <c r="A9" s="3" t="s">
        <v>97</v>
      </c>
      <c r="B9" s="4">
        <v>50000</v>
      </c>
      <c r="C9" s="4">
        <v>100000</v>
      </c>
      <c r="D9" s="4"/>
      <c r="E9" s="5">
        <f t="shared" si="1"/>
        <v>150000</v>
      </c>
      <c r="F9" s="4">
        <f t="shared" si="2"/>
        <v>550000</v>
      </c>
      <c r="G9" s="4">
        <f t="shared" si="3"/>
        <v>250000</v>
      </c>
      <c r="H9" s="23">
        <f t="shared" si="0"/>
        <v>800000</v>
      </c>
      <c r="I9" s="4">
        <v>5</v>
      </c>
      <c r="J9" s="23">
        <v>5000</v>
      </c>
      <c r="K9" s="4">
        <f t="shared" si="4"/>
        <v>621.21212121212113</v>
      </c>
      <c r="L9" s="4">
        <f t="shared" si="5"/>
        <v>1393.939393939394</v>
      </c>
      <c r="M9">
        <v>500</v>
      </c>
    </row>
    <row r="10" spans="1:14" x14ac:dyDescent="0.25">
      <c r="A10" s="3" t="s">
        <v>98</v>
      </c>
      <c r="B10" s="4">
        <v>50000</v>
      </c>
      <c r="C10" s="4">
        <v>100000</v>
      </c>
      <c r="D10" s="4"/>
      <c r="E10" s="5">
        <f t="shared" si="1"/>
        <v>150000</v>
      </c>
      <c r="F10" s="4">
        <f t="shared" si="2"/>
        <v>700000</v>
      </c>
      <c r="G10" s="4">
        <f t="shared" si="3"/>
        <v>200000</v>
      </c>
      <c r="H10" s="23">
        <f t="shared" si="0"/>
        <v>900000</v>
      </c>
      <c r="I10" s="4">
        <v>4</v>
      </c>
      <c r="J10" s="23">
        <v>7500</v>
      </c>
      <c r="K10" s="4">
        <f>(J10-L9-M10)/(I10+1)</f>
        <v>1121.2121212121212</v>
      </c>
      <c r="L10" s="4">
        <f t="shared" si="5"/>
        <v>2515.151515151515</v>
      </c>
      <c r="M10">
        <v>500</v>
      </c>
    </row>
    <row r="11" spans="1:14" x14ac:dyDescent="0.25">
      <c r="A11" s="3" t="s">
        <v>99</v>
      </c>
      <c r="B11" s="4">
        <v>50000</v>
      </c>
      <c r="C11" s="4">
        <v>100000</v>
      </c>
      <c r="D11" s="4"/>
      <c r="E11" s="5">
        <f t="shared" si="1"/>
        <v>150000</v>
      </c>
      <c r="F11" s="4">
        <f t="shared" si="2"/>
        <v>850000</v>
      </c>
      <c r="G11" s="4">
        <f>(B11*I11)+(D11*I11)</f>
        <v>150000</v>
      </c>
      <c r="H11" s="23">
        <f t="shared" si="0"/>
        <v>1000000</v>
      </c>
      <c r="I11" s="4">
        <v>3</v>
      </c>
      <c r="J11" s="23">
        <v>10000</v>
      </c>
      <c r="K11" s="4">
        <f t="shared" si="4"/>
        <v>1746.2121212121212</v>
      </c>
      <c r="L11" s="4">
        <f t="shared" si="5"/>
        <v>4261.363636363636</v>
      </c>
      <c r="M11">
        <v>500</v>
      </c>
    </row>
    <row r="12" spans="1:14" x14ac:dyDescent="0.25">
      <c r="A12" s="3" t="s">
        <v>100</v>
      </c>
      <c r="B12" s="4">
        <v>50000</v>
      </c>
      <c r="C12" s="4">
        <v>100000</v>
      </c>
      <c r="D12" s="4"/>
      <c r="E12" s="5">
        <f>B12+C12+D12</f>
        <v>150000</v>
      </c>
      <c r="F12" s="4">
        <f t="shared" si="2"/>
        <v>1000000</v>
      </c>
      <c r="G12" s="4">
        <f t="shared" si="3"/>
        <v>100000</v>
      </c>
      <c r="H12" s="23">
        <f t="shared" si="0"/>
        <v>1100000</v>
      </c>
      <c r="I12" s="4">
        <v>2</v>
      </c>
      <c r="J12" s="23">
        <v>12500</v>
      </c>
      <c r="K12" s="4">
        <f t="shared" si="4"/>
        <v>2579.5454545454545</v>
      </c>
      <c r="L12" s="4">
        <f t="shared" si="5"/>
        <v>6840.9090909090901</v>
      </c>
      <c r="M12">
        <v>500</v>
      </c>
    </row>
    <row r="13" spans="1:14" x14ac:dyDescent="0.25">
      <c r="A13" s="3" t="s">
        <v>101</v>
      </c>
      <c r="B13" s="4">
        <v>50000</v>
      </c>
      <c r="C13" s="4">
        <v>0</v>
      </c>
      <c r="D13" s="4"/>
      <c r="E13" s="5">
        <f t="shared" si="1"/>
        <v>50000</v>
      </c>
      <c r="F13" s="4">
        <f t="shared" si="2"/>
        <v>1050000</v>
      </c>
      <c r="G13" s="4">
        <f>(B13*I13)+(D13*I13)</f>
        <v>50000</v>
      </c>
      <c r="H13" s="23">
        <f t="shared" si="0"/>
        <v>1100000</v>
      </c>
      <c r="I13" s="4">
        <v>1</v>
      </c>
      <c r="J13" s="23">
        <v>12500</v>
      </c>
      <c r="K13" s="4">
        <f t="shared" si="4"/>
        <v>2579.545454545455</v>
      </c>
      <c r="L13" s="4">
        <f>L12+K13</f>
        <v>9420.4545454545441</v>
      </c>
      <c r="M13">
        <v>500</v>
      </c>
    </row>
    <row r="14" spans="1:14" x14ac:dyDescent="0.25">
      <c r="A14" s="3" t="s">
        <v>102</v>
      </c>
      <c r="B14" s="4">
        <v>50000</v>
      </c>
      <c r="C14" s="4">
        <v>100000</v>
      </c>
      <c r="D14" s="4"/>
      <c r="E14" s="5">
        <f t="shared" si="1"/>
        <v>150000</v>
      </c>
      <c r="F14" s="4">
        <f t="shared" si="2"/>
        <v>1200000</v>
      </c>
      <c r="G14" s="4">
        <f>(B14*I14)+(D14*I14)</f>
        <v>0</v>
      </c>
      <c r="H14" s="23">
        <f t="shared" si="0"/>
        <v>1200000</v>
      </c>
      <c r="I14" s="4">
        <v>0</v>
      </c>
      <c r="J14" s="23">
        <v>15000</v>
      </c>
      <c r="K14" s="4">
        <f t="shared" si="4"/>
        <v>5079.5454545454559</v>
      </c>
      <c r="L14" s="4">
        <f>L13+K14</f>
        <v>14500</v>
      </c>
      <c r="M14">
        <v>500</v>
      </c>
    </row>
    <row r="17" spans="10:11" x14ac:dyDescent="0.25">
      <c r="J17" t="s">
        <v>103</v>
      </c>
      <c r="K17" t="s">
        <v>104</v>
      </c>
    </row>
  </sheetData>
  <mergeCells count="1">
    <mergeCell ref="M1:N1"/>
  </mergeCells>
  <phoneticPr fontId="3" type="noConversion"/>
  <hyperlinks>
    <hyperlink ref="A1" location="'Master sheet'!A1" display="'Master sheet'!A1" xr:uid="{4FA1D6A3-B0E7-4C7D-88AC-73BBCF4514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AF3C9-7F27-4E37-A853-C0175246046E}">
  <dimension ref="A1:C5"/>
  <sheetViews>
    <sheetView workbookViewId="0"/>
  </sheetViews>
  <sheetFormatPr defaultRowHeight="15" x14ac:dyDescent="0.25"/>
  <cols>
    <col min="2" max="2" width="23" bestFit="1" customWidth="1"/>
  </cols>
  <sheetData>
    <row r="1" spans="1:3" x14ac:dyDescent="0.25">
      <c r="A1" s="7" t="s">
        <v>29</v>
      </c>
    </row>
    <row r="2" spans="1:3" x14ac:dyDescent="0.25">
      <c r="B2" t="s">
        <v>105</v>
      </c>
    </row>
    <row r="3" spans="1:3" x14ac:dyDescent="0.25">
      <c r="B3" t="s">
        <v>106</v>
      </c>
    </row>
    <row r="4" spans="1:3" x14ac:dyDescent="0.25">
      <c r="B4" t="s">
        <v>47</v>
      </c>
      <c r="C4" t="s">
        <v>107</v>
      </c>
    </row>
    <row r="5" spans="1:3" x14ac:dyDescent="0.25">
      <c r="B5" t="s">
        <v>108</v>
      </c>
      <c r="C5" t="s">
        <v>107</v>
      </c>
    </row>
  </sheetData>
  <hyperlinks>
    <hyperlink ref="A1" location="'Master sheet'!A1" display="'Master sheet'!A1" xr:uid="{85574617-2E91-494A-ADC5-61343818AC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CD1E-1518-40D5-B00C-49EF53D9FCA4}">
  <dimension ref="A1:W50"/>
  <sheetViews>
    <sheetView topLeftCell="A20" workbookViewId="0">
      <selection activeCell="B45" sqref="B45"/>
    </sheetView>
  </sheetViews>
  <sheetFormatPr defaultRowHeight="15" x14ac:dyDescent="0.25"/>
  <cols>
    <col min="1" max="1" width="16.140625" bestFit="1" customWidth="1"/>
    <col min="2" max="2" width="31.5703125" bestFit="1" customWidth="1"/>
    <col min="3" max="3" width="18.42578125" bestFit="1" customWidth="1"/>
  </cols>
  <sheetData>
    <row r="1" spans="1:4" x14ac:dyDescent="0.25">
      <c r="A1" s="7" t="s">
        <v>29</v>
      </c>
    </row>
    <row r="2" spans="1:4" x14ac:dyDescent="0.25">
      <c r="A2">
        <v>1</v>
      </c>
      <c r="B2" t="s">
        <v>7</v>
      </c>
    </row>
    <row r="3" spans="1:4" x14ac:dyDescent="0.25">
      <c r="A3">
        <v>2</v>
      </c>
      <c r="B3" t="s">
        <v>34</v>
      </c>
    </row>
    <row r="5" spans="1:4" x14ac:dyDescent="0.25">
      <c r="A5">
        <v>4</v>
      </c>
      <c r="B5" t="s">
        <v>110</v>
      </c>
      <c r="C5" t="s">
        <v>111</v>
      </c>
    </row>
    <row r="6" spans="1:4" x14ac:dyDescent="0.25">
      <c r="C6" t="s">
        <v>112</v>
      </c>
    </row>
    <row r="7" spans="1:4" x14ac:dyDescent="0.25">
      <c r="C7" t="s">
        <v>113</v>
      </c>
    </row>
    <row r="8" spans="1:4" x14ac:dyDescent="0.25">
      <c r="C8" t="s">
        <v>114</v>
      </c>
    </row>
    <row r="10" spans="1:4" x14ac:dyDescent="0.25">
      <c r="B10" t="s">
        <v>51</v>
      </c>
      <c r="C10" s="8" t="s">
        <v>612</v>
      </c>
    </row>
    <row r="11" spans="1:4" x14ac:dyDescent="0.25">
      <c r="C11" s="8" t="s">
        <v>613</v>
      </c>
    </row>
    <row r="12" spans="1:4" x14ac:dyDescent="0.25">
      <c r="C12" s="8" t="s">
        <v>614</v>
      </c>
    </row>
    <row r="13" spans="1:4" x14ac:dyDescent="0.25">
      <c r="C13" s="8" t="s">
        <v>615</v>
      </c>
    </row>
    <row r="16" spans="1:4" x14ac:dyDescent="0.25">
      <c r="A16">
        <v>5</v>
      </c>
      <c r="B16" t="s">
        <v>8</v>
      </c>
      <c r="D16" t="s">
        <v>115</v>
      </c>
    </row>
    <row r="17" spans="1:23" x14ac:dyDescent="0.25">
      <c r="A17">
        <v>6</v>
      </c>
      <c r="B17" t="s">
        <v>116</v>
      </c>
      <c r="C17" s="8">
        <v>2.5000000000000001E-2</v>
      </c>
      <c r="D17" t="s">
        <v>117</v>
      </c>
    </row>
    <row r="18" spans="1:23" x14ac:dyDescent="0.25">
      <c r="D18" t="s">
        <v>118</v>
      </c>
    </row>
    <row r="19" spans="1:23" x14ac:dyDescent="0.25">
      <c r="B19" s="15"/>
      <c r="D19" s="15"/>
    </row>
    <row r="20" spans="1:23" x14ac:dyDescent="0.25">
      <c r="A20">
        <v>8</v>
      </c>
      <c r="B20" s="15" t="s">
        <v>120</v>
      </c>
      <c r="C20" s="14">
        <v>50000</v>
      </c>
    </row>
    <row r="22" spans="1:23" x14ac:dyDescent="0.25">
      <c r="A22">
        <v>9</v>
      </c>
      <c r="B22" t="s">
        <v>121</v>
      </c>
      <c r="C22" t="s">
        <v>122</v>
      </c>
    </row>
    <row r="23" spans="1:23" x14ac:dyDescent="0.25">
      <c r="C23" t="s">
        <v>123</v>
      </c>
    </row>
    <row r="25" spans="1:23" ht="15" customHeight="1" x14ac:dyDescent="0.25">
      <c r="A25">
        <v>10</v>
      </c>
      <c r="B25" t="s">
        <v>124</v>
      </c>
      <c r="C25" t="s">
        <v>122</v>
      </c>
      <c r="D25" s="54" t="s">
        <v>125</v>
      </c>
      <c r="E25" s="54"/>
      <c r="F25" s="54"/>
      <c r="G25" s="54"/>
      <c r="H25" s="54"/>
      <c r="I25" s="54"/>
      <c r="J25" s="54"/>
      <c r="K25" s="54"/>
      <c r="L25" s="54"/>
      <c r="M25" s="54"/>
      <c r="N25" s="54"/>
      <c r="O25" s="54"/>
      <c r="P25" s="54"/>
      <c r="Q25" s="54"/>
      <c r="R25" s="54"/>
      <c r="S25" s="54"/>
      <c r="T25" s="54"/>
      <c r="U25" s="54"/>
    </row>
    <row r="26" spans="1:23" x14ac:dyDescent="0.25">
      <c r="C26" t="s">
        <v>123</v>
      </c>
      <c r="D26" s="54"/>
      <c r="E26" s="54"/>
      <c r="F26" s="54"/>
      <c r="G26" s="54"/>
      <c r="H26" s="54"/>
      <c r="I26" s="54"/>
      <c r="J26" s="54"/>
      <c r="K26" s="54"/>
      <c r="L26" s="54"/>
      <c r="M26" s="54"/>
      <c r="N26" s="54"/>
      <c r="O26" s="54"/>
      <c r="P26" s="54"/>
      <c r="Q26" s="54"/>
      <c r="R26" s="54"/>
      <c r="S26" s="54"/>
      <c r="T26" s="54"/>
      <c r="U26" s="54"/>
    </row>
    <row r="27" spans="1:23" ht="15" customHeight="1" x14ac:dyDescent="0.25">
      <c r="D27" t="s">
        <v>520</v>
      </c>
      <c r="E27" s="1"/>
      <c r="F27" s="1"/>
      <c r="G27" s="1"/>
      <c r="H27" s="1"/>
      <c r="I27" s="1"/>
      <c r="J27" s="1"/>
      <c r="K27" s="1"/>
      <c r="L27" s="1"/>
      <c r="M27" s="1"/>
      <c r="N27" s="1"/>
      <c r="O27" s="1"/>
      <c r="P27" s="1"/>
      <c r="Q27" s="1"/>
      <c r="R27" s="1"/>
      <c r="S27" s="1"/>
    </row>
    <row r="28" spans="1:23" ht="15" customHeight="1" x14ac:dyDescent="0.25">
      <c r="D28" s="54" t="s">
        <v>127</v>
      </c>
      <c r="E28" s="54"/>
      <c r="F28" s="54"/>
      <c r="G28" s="54"/>
      <c r="H28" s="54"/>
      <c r="I28" s="54"/>
      <c r="J28" s="54"/>
      <c r="K28" s="54"/>
      <c r="L28" s="54"/>
      <c r="M28" s="54"/>
      <c r="N28" s="54"/>
      <c r="O28" s="54"/>
      <c r="P28" s="54"/>
      <c r="Q28" s="54"/>
      <c r="R28" s="54"/>
      <c r="S28" s="54"/>
      <c r="T28" s="54"/>
      <c r="U28" s="54"/>
      <c r="V28" s="54"/>
      <c r="W28" s="54"/>
    </row>
    <row r="29" spans="1:23" x14ac:dyDescent="0.25">
      <c r="D29" s="54"/>
      <c r="E29" s="54"/>
      <c r="F29" s="54"/>
      <c r="G29" s="54"/>
      <c r="H29" s="54"/>
      <c r="I29" s="54"/>
      <c r="J29" s="54"/>
      <c r="K29" s="54"/>
      <c r="L29" s="54"/>
      <c r="M29" s="54"/>
      <c r="N29" s="54"/>
      <c r="O29" s="54"/>
      <c r="P29" s="54"/>
      <c r="Q29" s="54"/>
      <c r="R29" s="54"/>
      <c r="S29" s="54"/>
      <c r="T29" s="54"/>
      <c r="U29" s="54"/>
      <c r="V29" s="54"/>
      <c r="W29" s="54"/>
    </row>
    <row r="30" spans="1:23" x14ac:dyDescent="0.25">
      <c r="D30" t="s">
        <v>521</v>
      </c>
    </row>
    <row r="32" spans="1:23" x14ac:dyDescent="0.25">
      <c r="A32">
        <v>11</v>
      </c>
      <c r="B32" t="s">
        <v>129</v>
      </c>
      <c r="C32" t="s">
        <v>122</v>
      </c>
      <c r="D32" s="12" t="s">
        <v>130</v>
      </c>
      <c r="E32" s="17"/>
      <c r="F32" s="17"/>
    </row>
    <row r="33" spans="1:7" x14ac:dyDescent="0.25">
      <c r="C33" t="s">
        <v>123</v>
      </c>
      <c r="D33" t="s">
        <v>131</v>
      </c>
    </row>
    <row r="34" spans="1:7" x14ac:dyDescent="0.25">
      <c r="D34" t="s">
        <v>132</v>
      </c>
    </row>
    <row r="35" spans="1:7" x14ac:dyDescent="0.25">
      <c r="A35">
        <v>12</v>
      </c>
      <c r="B35" s="17" t="s">
        <v>133</v>
      </c>
      <c r="C35" t="s">
        <v>122</v>
      </c>
      <c r="D35" s="15" t="s">
        <v>134</v>
      </c>
    </row>
    <row r="36" spans="1:7" x14ac:dyDescent="0.25">
      <c r="C36" t="s">
        <v>123</v>
      </c>
      <c r="D36" s="15" t="s">
        <v>135</v>
      </c>
    </row>
    <row r="38" spans="1:7" x14ac:dyDescent="0.25">
      <c r="A38">
        <v>13</v>
      </c>
      <c r="B38" t="s">
        <v>18</v>
      </c>
      <c r="C38" t="s">
        <v>122</v>
      </c>
      <c r="D38" s="12" t="s">
        <v>136</v>
      </c>
      <c r="E38" s="17"/>
      <c r="F38" s="17"/>
      <c r="G38" s="17"/>
    </row>
    <row r="39" spans="1:7" x14ac:dyDescent="0.25">
      <c r="C39" t="s">
        <v>123</v>
      </c>
      <c r="D39" t="s">
        <v>137</v>
      </c>
    </row>
    <row r="40" spans="1:7" x14ac:dyDescent="0.25">
      <c r="D40" t="s">
        <v>138</v>
      </c>
    </row>
    <row r="41" spans="1:7" x14ac:dyDescent="0.25">
      <c r="A41">
        <v>14</v>
      </c>
      <c r="B41" t="s">
        <v>581</v>
      </c>
      <c r="C41" t="s">
        <v>122</v>
      </c>
      <c r="D41" s="15" t="s">
        <v>139</v>
      </c>
    </row>
    <row r="42" spans="1:7" x14ac:dyDescent="0.25">
      <c r="C42" t="s">
        <v>123</v>
      </c>
      <c r="D42" t="s">
        <v>140</v>
      </c>
    </row>
    <row r="43" spans="1:7" x14ac:dyDescent="0.25">
      <c r="D43" t="s">
        <v>141</v>
      </c>
    </row>
    <row r="44" spans="1:7" x14ac:dyDescent="0.25">
      <c r="D44" t="s">
        <v>142</v>
      </c>
    </row>
    <row r="45" spans="1:7" x14ac:dyDescent="0.25">
      <c r="A45">
        <v>15</v>
      </c>
      <c r="B45" s="17" t="s">
        <v>143</v>
      </c>
      <c r="C45" t="s">
        <v>122</v>
      </c>
      <c r="D45" t="s">
        <v>144</v>
      </c>
    </row>
    <row r="46" spans="1:7" x14ac:dyDescent="0.25">
      <c r="C46" t="s">
        <v>123</v>
      </c>
    </row>
    <row r="48" spans="1:7" x14ac:dyDescent="0.25">
      <c r="A48" s="51">
        <v>16</v>
      </c>
      <c r="B48" s="51" t="s">
        <v>145</v>
      </c>
      <c r="D48" t="s">
        <v>146</v>
      </c>
    </row>
    <row r="49" spans="1:4" x14ac:dyDescent="0.25">
      <c r="A49" s="51">
        <v>17</v>
      </c>
      <c r="B49" s="51" t="s">
        <v>147</v>
      </c>
      <c r="D49" t="s">
        <v>148</v>
      </c>
    </row>
    <row r="50" spans="1:4" x14ac:dyDescent="0.25">
      <c r="D50" t="s">
        <v>607</v>
      </c>
    </row>
  </sheetData>
  <mergeCells count="2">
    <mergeCell ref="D25:U26"/>
    <mergeCell ref="D28:W29"/>
  </mergeCells>
  <hyperlinks>
    <hyperlink ref="A1" location="'Master sheet'!A1" display="'Master sheet'!A1" xr:uid="{2C1E2FBC-9C12-41C3-AB05-A969B15C4629}"/>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6981A0E9CA684F949D5FD2DD09DD55" ma:contentTypeVersion="11" ma:contentTypeDescription="Create a new document." ma:contentTypeScope="" ma:versionID="a6a36a2a1b59454238d75e155ce7ee60">
  <xsd:schema xmlns:xsd="http://www.w3.org/2001/XMLSchema" xmlns:xs="http://www.w3.org/2001/XMLSchema" xmlns:p="http://schemas.microsoft.com/office/2006/metadata/properties" xmlns:ns2="944d4523-174d-4f57-a198-21ce3d883993" xmlns:ns3="4dd25e7d-a755-4fa1-84aa-346088f18888" targetNamespace="http://schemas.microsoft.com/office/2006/metadata/properties" ma:root="true" ma:fieldsID="10156ec1f02d1890d33ae73ae04cf2f6" ns2:_="" ns3:_="">
    <xsd:import namespace="944d4523-174d-4f57-a198-21ce3d883993"/>
    <xsd:import namespace="4dd25e7d-a755-4fa1-84aa-346088f1888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4d4523-174d-4f57-a198-21ce3d8839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d745b7e6-3623-4a1e-bf29-ce22e7cc9bce"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d25e7d-a755-4fa1-84aa-346088f1888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e9b3d95e-81f5-481e-8b49-132c19087d81}" ma:internalName="TaxCatchAll" ma:showField="CatchAllData" ma:web="4dd25e7d-a755-4fa1-84aa-346088f188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44d4523-174d-4f57-a198-21ce3d883993">
      <Terms xmlns="http://schemas.microsoft.com/office/infopath/2007/PartnerControls"/>
    </lcf76f155ced4ddcb4097134ff3c332f>
    <TaxCatchAll xmlns="4dd25e7d-a755-4fa1-84aa-346088f18888" xsi:nil="true"/>
  </documentManagement>
</p:properties>
</file>

<file path=customXml/itemProps1.xml><?xml version="1.0" encoding="utf-8"?>
<ds:datastoreItem xmlns:ds="http://schemas.openxmlformats.org/officeDocument/2006/customXml" ds:itemID="{5FB1BA5A-09D7-4F73-9FF7-445F1B1B36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4d4523-174d-4f57-a198-21ce3d883993"/>
    <ds:schemaRef ds:uri="4dd25e7d-a755-4fa1-84aa-346088f188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0C817-E8CD-42B4-92DB-9C0B2FC263E5}">
  <ds:schemaRefs>
    <ds:schemaRef ds:uri="http://schemas.microsoft.com/sharepoint/v3/contenttype/forms"/>
  </ds:schemaRefs>
</ds:datastoreItem>
</file>

<file path=customXml/itemProps3.xml><?xml version="1.0" encoding="utf-8"?>
<ds:datastoreItem xmlns:ds="http://schemas.openxmlformats.org/officeDocument/2006/customXml" ds:itemID="{B64A9444-E7D5-4243-AC44-922E09D3CEB6}">
  <ds:schemaRefs>
    <ds:schemaRef ds:uri="4dd25e7d-a755-4fa1-84aa-346088f18888"/>
    <ds:schemaRef ds:uri="http://purl.org/dc/dcmitype/"/>
    <ds:schemaRef ds:uri="http://purl.org/dc/elements/1.1/"/>
    <ds:schemaRef ds:uri="http://schemas.openxmlformats.org/package/2006/metadata/core-properties"/>
    <ds:schemaRef ds:uri="944d4523-174d-4f57-a198-21ce3d883993"/>
    <ds:schemaRef ds:uri="http://schemas.microsoft.com/office/2006/documentManagement/types"/>
    <ds:schemaRef ds:uri="http://schemas.microsoft.com/office/infopath/2007/PartnerControl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Master sheet</vt:lpstr>
      <vt:lpstr>Payroll employee fields</vt:lpstr>
      <vt:lpstr>Class setup</vt:lpstr>
      <vt:lpstr>Payroll setup</vt:lpstr>
      <vt:lpstr>Payroll periods</vt:lpstr>
      <vt:lpstr>Tax slabs</vt:lpstr>
      <vt:lpstr>Salary tax calculation</vt:lpstr>
      <vt:lpstr>Tax Credit Claim</vt:lpstr>
      <vt:lpstr>Pay code</vt:lpstr>
      <vt:lpstr>Basis pay code group</vt:lpstr>
      <vt:lpstr>Deduction code</vt:lpstr>
      <vt:lpstr>Benefit code</vt:lpstr>
      <vt:lpstr>Job Level Salary Matrix</vt:lpstr>
      <vt:lpstr>Pay code Assignment</vt:lpstr>
      <vt:lpstr>Job related pay code assignment</vt:lpstr>
      <vt:lpstr>Deduction code assignment</vt:lpstr>
      <vt:lpstr>Benefit code assignment</vt:lpstr>
      <vt:lpstr>Payroll Posting Accounts Setup</vt:lpstr>
      <vt:lpstr>Addtl position salary setup</vt:lpstr>
      <vt:lpstr>Additional Position Salary</vt:lpstr>
      <vt:lpstr>Annual Increment Process</vt:lpstr>
      <vt:lpstr>Payroll Transaction Entry</vt:lpstr>
      <vt:lpstr>Payroll Mass Transaction Entry</vt:lpstr>
      <vt:lpstr>Payroll Manual Pay Entry</vt:lpstr>
      <vt:lpstr>Pay deduction benefit ledgers</vt:lpstr>
      <vt:lpstr>Build Pay</vt:lpstr>
      <vt:lpstr>Calculate Pay</vt:lpstr>
      <vt:lpstr>Pay History Detail</vt:lpstr>
      <vt:lpstr>Pay History Summary</vt:lpstr>
      <vt:lpstr>Pay Slip</vt:lpstr>
      <vt:lpstr>Tax Certificate</vt:lpstr>
      <vt:lpstr>Gratuity Setup</vt:lpstr>
      <vt:lpstr>Gratuity Process </vt:lpstr>
      <vt:lpstr>Loan process</vt:lpstr>
      <vt:lpstr>Employee Payment</vt:lpstr>
      <vt:lpstr>Loan Settlement</vt:lpstr>
      <vt:lpstr>Employee reimbursement setup</vt:lpstr>
      <vt:lpstr>Employee Reimbursement</vt:lpstr>
      <vt:lpstr>Field expense management setup</vt:lpstr>
      <vt:lpstr>Field expense management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Aftab Fazal</cp:lastModifiedBy>
  <cp:revision/>
  <dcterms:created xsi:type="dcterms:W3CDTF">2023-08-21T03:14:03Z</dcterms:created>
  <dcterms:modified xsi:type="dcterms:W3CDTF">2023-09-12T08:49:51Z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0x010100F86981A0E9CA684F949D5FD2DD09DD55</vt:lpwstr>
  </property>
  <property fmtid="{D5CDD505-2E9C-101B-9397-08002B2CF9AE}" pid="3" name="MediaServiceImageTags">
    <vt:lpwstr/>
  </property>
</Properties>
</file>