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.com\Excel-K-Means-Algorithm\"/>
    </mc:Choice>
  </mc:AlternateContent>
  <xr:revisionPtr revIDLastSave="0" documentId="8_{2593C0DE-3116-4B80-9733-D2706ED2305D}" xr6:coauthVersionLast="38" xr6:coauthVersionMax="38" xr10:uidLastSave="{00000000-0000-0000-0000-000000000000}"/>
  <bookViews>
    <workbookView xWindow="0" yWindow="0" windowWidth="20490" windowHeight="7545" activeTab="1" xr2:uid="{4C09B88A-6E16-4DA8-8F49-BCE32763C178}"/>
  </bookViews>
  <sheets>
    <sheet name="Contoh Penyelesaian" sheetId="1" r:id="rId1"/>
    <sheet name="Praktikum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9" i="2" l="1"/>
  <c r="N169" i="2"/>
  <c r="O168" i="2"/>
  <c r="N168" i="2"/>
  <c r="O167" i="2"/>
  <c r="N167" i="2"/>
  <c r="O146" i="2"/>
  <c r="N146" i="2"/>
  <c r="K186" i="2" s="1"/>
  <c r="O145" i="2"/>
  <c r="N145" i="2"/>
  <c r="I176" i="2" s="1"/>
  <c r="O144" i="2"/>
  <c r="N144" i="2"/>
  <c r="O123" i="2"/>
  <c r="N123" i="2"/>
  <c r="K160" i="2" s="1"/>
  <c r="O122" i="2"/>
  <c r="N122" i="2"/>
  <c r="I151" i="2" s="1"/>
  <c r="O121" i="2"/>
  <c r="N121" i="2"/>
  <c r="G163" i="2" s="1"/>
  <c r="O100" i="2"/>
  <c r="K135" i="2" s="1"/>
  <c r="N100" i="2"/>
  <c r="O99" i="2"/>
  <c r="N99" i="2"/>
  <c r="I138" i="2" s="1"/>
  <c r="O98" i="2"/>
  <c r="G137" i="2" s="1"/>
  <c r="N98" i="2"/>
  <c r="O77" i="2"/>
  <c r="N77" i="2"/>
  <c r="K106" i="2" s="1"/>
  <c r="O76" i="2"/>
  <c r="N76" i="2"/>
  <c r="I113" i="2" s="1"/>
  <c r="O75" i="2"/>
  <c r="N75" i="2"/>
  <c r="G104" i="2" s="1"/>
  <c r="G60" i="2"/>
  <c r="O54" i="2"/>
  <c r="N54" i="2"/>
  <c r="K89" i="2" s="1"/>
  <c r="O53" i="2"/>
  <c r="N53" i="2"/>
  <c r="O52" i="2"/>
  <c r="N52" i="2"/>
  <c r="K48" i="2"/>
  <c r="I48" i="2"/>
  <c r="G48" i="2"/>
  <c r="K47" i="2"/>
  <c r="I47" i="2"/>
  <c r="G47" i="2"/>
  <c r="K46" i="2"/>
  <c r="I46" i="2"/>
  <c r="G46" i="2"/>
  <c r="K45" i="2"/>
  <c r="I45" i="2"/>
  <c r="G45" i="2"/>
  <c r="K44" i="2"/>
  <c r="I44" i="2"/>
  <c r="G44" i="2"/>
  <c r="K43" i="2"/>
  <c r="I43" i="2"/>
  <c r="G43" i="2"/>
  <c r="K42" i="2"/>
  <c r="I42" i="2"/>
  <c r="G42" i="2"/>
  <c r="K41" i="2"/>
  <c r="I41" i="2"/>
  <c r="G41" i="2"/>
  <c r="K40" i="2"/>
  <c r="I40" i="2"/>
  <c r="G40" i="2"/>
  <c r="K39" i="2"/>
  <c r="I39" i="2"/>
  <c r="G39" i="2"/>
  <c r="K38" i="2"/>
  <c r="I38" i="2"/>
  <c r="G38" i="2"/>
  <c r="K37" i="2"/>
  <c r="I37" i="2"/>
  <c r="G37" i="2"/>
  <c r="K36" i="2"/>
  <c r="I36" i="2"/>
  <c r="G36" i="2"/>
  <c r="K35" i="2"/>
  <c r="I35" i="2"/>
  <c r="G35" i="2"/>
  <c r="K34" i="2"/>
  <c r="I34" i="2"/>
  <c r="G34" i="2"/>
  <c r="K33" i="2"/>
  <c r="I33" i="2"/>
  <c r="G33" i="2"/>
  <c r="K32" i="2"/>
  <c r="I32" i="2"/>
  <c r="G32" i="2"/>
  <c r="O31" i="2"/>
  <c r="N31" i="2"/>
  <c r="K58" i="2" s="1"/>
  <c r="K31" i="2"/>
  <c r="I31" i="2"/>
  <c r="G31" i="2"/>
  <c r="O30" i="2"/>
  <c r="N30" i="2"/>
  <c r="K30" i="2"/>
  <c r="I30" i="2"/>
  <c r="G30" i="2"/>
  <c r="O29" i="2"/>
  <c r="N29" i="2"/>
  <c r="G58" i="2" s="1"/>
  <c r="K29" i="2"/>
  <c r="I29" i="2"/>
  <c r="G29" i="2"/>
  <c r="D16" i="1"/>
  <c r="H16" i="1"/>
  <c r="K16" i="1"/>
  <c r="L16" i="1"/>
  <c r="D25" i="1" s="1"/>
  <c r="D17" i="1"/>
  <c r="H17" i="1"/>
  <c r="K17" i="1"/>
  <c r="L17" i="1"/>
  <c r="D18" i="1"/>
  <c r="H18" i="1"/>
  <c r="D19" i="1"/>
  <c r="H19" i="1"/>
  <c r="K22" i="1"/>
  <c r="L22" i="1"/>
  <c r="K23" i="1"/>
  <c r="L23" i="1"/>
  <c r="J31" i="1"/>
  <c r="K31" i="1"/>
  <c r="D46" i="1" s="1"/>
  <c r="J32" i="1"/>
  <c r="K32" i="1"/>
  <c r="J33" i="1"/>
  <c r="K33" i="1"/>
  <c r="L42" i="1" s="1"/>
  <c r="D42" i="1"/>
  <c r="P42" i="1"/>
  <c r="Q42" i="1"/>
  <c r="D50" i="1" s="1"/>
  <c r="D43" i="1"/>
  <c r="P43" i="1"/>
  <c r="Q43" i="1"/>
  <c r="D44" i="1"/>
  <c r="P44" i="1"/>
  <c r="Q44" i="1"/>
  <c r="L53" i="1" s="1"/>
  <c r="D45" i="1"/>
  <c r="L46" i="1"/>
  <c r="D49" i="1"/>
  <c r="P49" i="1"/>
  <c r="Q49" i="1"/>
  <c r="P50" i="1"/>
  <c r="Q50" i="1"/>
  <c r="P51" i="1"/>
  <c r="Q51" i="1"/>
  <c r="D52" i="1"/>
  <c r="K56" i="2" l="1"/>
  <c r="G79" i="2"/>
  <c r="G98" i="2"/>
  <c r="I122" i="2"/>
  <c r="I159" i="2"/>
  <c r="K110" i="2"/>
  <c r="I58" i="2"/>
  <c r="I117" i="2"/>
  <c r="G133" i="2"/>
  <c r="K148" i="2"/>
  <c r="I109" i="2"/>
  <c r="K167" i="2"/>
  <c r="I55" i="2"/>
  <c r="G117" i="2"/>
  <c r="K140" i="2"/>
  <c r="I105" i="2"/>
  <c r="G112" i="2"/>
  <c r="K121" i="2"/>
  <c r="I160" i="2"/>
  <c r="K127" i="2"/>
  <c r="G175" i="2"/>
  <c r="G154" i="2"/>
  <c r="K177" i="2"/>
  <c r="I63" i="2"/>
  <c r="G52" i="2"/>
  <c r="K131" i="2"/>
  <c r="K139" i="2"/>
  <c r="I147" i="2"/>
  <c r="I155" i="2"/>
  <c r="G162" i="2"/>
  <c r="K181" i="2"/>
  <c r="G87" i="2"/>
  <c r="I114" i="2"/>
  <c r="I130" i="2"/>
  <c r="I101" i="2"/>
  <c r="G108" i="2"/>
  <c r="G116" i="2"/>
  <c r="K161" i="2"/>
  <c r="G144" i="2"/>
  <c r="G150" i="2"/>
  <c r="G158" i="2"/>
  <c r="I163" i="2"/>
  <c r="K173" i="2"/>
  <c r="K185" i="2"/>
  <c r="I93" i="2"/>
  <c r="I89" i="2"/>
  <c r="I85" i="2"/>
  <c r="I81" i="2"/>
  <c r="I75" i="2"/>
  <c r="I94" i="2"/>
  <c r="I90" i="2"/>
  <c r="I86" i="2"/>
  <c r="I82" i="2"/>
  <c r="I78" i="2"/>
  <c r="I91" i="2"/>
  <c r="I87" i="2"/>
  <c r="I83" i="2"/>
  <c r="I79" i="2"/>
  <c r="I77" i="2"/>
  <c r="K54" i="2"/>
  <c r="G71" i="2"/>
  <c r="G67" i="2"/>
  <c r="G63" i="2"/>
  <c r="G59" i="2"/>
  <c r="G68" i="2"/>
  <c r="G64" i="2"/>
  <c r="G69" i="2"/>
  <c r="G65" i="2"/>
  <c r="G61" i="2"/>
  <c r="I52" i="2"/>
  <c r="G53" i="2"/>
  <c r="K94" i="2"/>
  <c r="K90" i="2"/>
  <c r="K86" i="2"/>
  <c r="K82" i="2"/>
  <c r="K78" i="2"/>
  <c r="K91" i="2"/>
  <c r="K87" i="2"/>
  <c r="K83" i="2"/>
  <c r="K79" i="2"/>
  <c r="K77" i="2"/>
  <c r="K92" i="2"/>
  <c r="K88" i="2"/>
  <c r="K84" i="2"/>
  <c r="K80" i="2"/>
  <c r="K76" i="2"/>
  <c r="K55" i="2"/>
  <c r="G57" i="2"/>
  <c r="K60" i="2"/>
  <c r="K64" i="2"/>
  <c r="G70" i="2"/>
  <c r="G77" i="2"/>
  <c r="I80" i="2"/>
  <c r="K85" i="2"/>
  <c r="G91" i="2"/>
  <c r="G138" i="2"/>
  <c r="K100" i="2"/>
  <c r="K102" i="2"/>
  <c r="G129" i="2"/>
  <c r="I134" i="2"/>
  <c r="I185" i="2"/>
  <c r="I181" i="2"/>
  <c r="I177" i="2"/>
  <c r="I173" i="2"/>
  <c r="I167" i="2"/>
  <c r="I186" i="2"/>
  <c r="I182" i="2"/>
  <c r="I178" i="2"/>
  <c r="I174" i="2"/>
  <c r="I170" i="2"/>
  <c r="I183" i="2"/>
  <c r="I179" i="2"/>
  <c r="I175" i="2"/>
  <c r="I171" i="2"/>
  <c r="I169" i="2"/>
  <c r="K156" i="2"/>
  <c r="G169" i="2"/>
  <c r="I172" i="2"/>
  <c r="G183" i="2"/>
  <c r="K68" i="2"/>
  <c r="G171" i="2"/>
  <c r="I68" i="2"/>
  <c r="I64" i="2"/>
  <c r="I60" i="2"/>
  <c r="I69" i="2"/>
  <c r="I65" i="2"/>
  <c r="I70" i="2"/>
  <c r="I66" i="2"/>
  <c r="I62" i="2"/>
  <c r="K52" i="2"/>
  <c r="I53" i="2"/>
  <c r="G54" i="2"/>
  <c r="G56" i="2"/>
  <c r="I57" i="2"/>
  <c r="I61" i="2"/>
  <c r="G66" i="2"/>
  <c r="I71" i="2"/>
  <c r="I76" i="2"/>
  <c r="K115" i="2"/>
  <c r="K81" i="2"/>
  <c r="I92" i="2"/>
  <c r="K114" i="2"/>
  <c r="G125" i="2"/>
  <c r="K152" i="2"/>
  <c r="I168" i="2"/>
  <c r="G179" i="2"/>
  <c r="I184" i="2"/>
  <c r="I84" i="2"/>
  <c r="K69" i="2"/>
  <c r="K65" i="2"/>
  <c r="K61" i="2"/>
  <c r="K70" i="2"/>
  <c r="K66" i="2"/>
  <c r="K62" i="2"/>
  <c r="K71" i="2"/>
  <c r="K67" i="2"/>
  <c r="K63" i="2"/>
  <c r="K59" i="2"/>
  <c r="G92" i="2"/>
  <c r="G88" i="2"/>
  <c r="G84" i="2"/>
  <c r="G80" i="2"/>
  <c r="G76" i="2"/>
  <c r="G93" i="2"/>
  <c r="G89" i="2"/>
  <c r="G85" i="2"/>
  <c r="G81" i="2"/>
  <c r="G75" i="2"/>
  <c r="G94" i="2"/>
  <c r="G90" i="2"/>
  <c r="G86" i="2"/>
  <c r="G82" i="2"/>
  <c r="G78" i="2"/>
  <c r="K53" i="2"/>
  <c r="I54" i="2"/>
  <c r="G55" i="2"/>
  <c r="I56" i="2"/>
  <c r="K57" i="2"/>
  <c r="I59" i="2"/>
  <c r="G62" i="2"/>
  <c r="I67" i="2"/>
  <c r="K75" i="2"/>
  <c r="G83" i="2"/>
  <c r="I88" i="2"/>
  <c r="K93" i="2"/>
  <c r="I139" i="2"/>
  <c r="I135" i="2"/>
  <c r="I131" i="2"/>
  <c r="I127" i="2"/>
  <c r="I121" i="2"/>
  <c r="I140" i="2"/>
  <c r="I136" i="2"/>
  <c r="I132" i="2"/>
  <c r="I128" i="2"/>
  <c r="I124" i="2"/>
  <c r="I137" i="2"/>
  <c r="I133" i="2"/>
  <c r="I129" i="2"/>
  <c r="I125" i="2"/>
  <c r="I123" i="2"/>
  <c r="G123" i="2"/>
  <c r="I126" i="2"/>
  <c r="G184" i="2"/>
  <c r="K146" i="2"/>
  <c r="I180" i="2"/>
  <c r="I98" i="2"/>
  <c r="G99" i="2"/>
  <c r="K101" i="2"/>
  <c r="G103" i="2"/>
  <c r="I104" i="2"/>
  <c r="K105" i="2"/>
  <c r="G107" i="2"/>
  <c r="I108" i="2"/>
  <c r="K109" i="2"/>
  <c r="G111" i="2"/>
  <c r="I112" i="2"/>
  <c r="K113" i="2"/>
  <c r="G115" i="2"/>
  <c r="I116" i="2"/>
  <c r="K117" i="2"/>
  <c r="K122" i="2"/>
  <c r="G124" i="2"/>
  <c r="K126" i="2"/>
  <c r="G128" i="2"/>
  <c r="K130" i="2"/>
  <c r="G132" i="2"/>
  <c r="K134" i="2"/>
  <c r="G136" i="2"/>
  <c r="K138" i="2"/>
  <c r="G140" i="2"/>
  <c r="I144" i="2"/>
  <c r="G145" i="2"/>
  <c r="K147" i="2"/>
  <c r="G149" i="2"/>
  <c r="I150" i="2"/>
  <c r="K151" i="2"/>
  <c r="G153" i="2"/>
  <c r="I154" i="2"/>
  <c r="K155" i="2"/>
  <c r="G157" i="2"/>
  <c r="I158" i="2"/>
  <c r="K159" i="2"/>
  <c r="G161" i="2"/>
  <c r="I162" i="2"/>
  <c r="K163" i="2"/>
  <c r="K168" i="2"/>
  <c r="G170" i="2"/>
  <c r="K172" i="2"/>
  <c r="G174" i="2"/>
  <c r="K176" i="2"/>
  <c r="G178" i="2"/>
  <c r="K180" i="2"/>
  <c r="G182" i="2"/>
  <c r="K184" i="2"/>
  <c r="G186" i="2"/>
  <c r="K98" i="2"/>
  <c r="I99" i="2"/>
  <c r="G100" i="2"/>
  <c r="G102" i="2"/>
  <c r="I103" i="2"/>
  <c r="K104" i="2"/>
  <c r="G106" i="2"/>
  <c r="I107" i="2"/>
  <c r="K108" i="2"/>
  <c r="G110" i="2"/>
  <c r="I111" i="2"/>
  <c r="K112" i="2"/>
  <c r="G114" i="2"/>
  <c r="I115" i="2"/>
  <c r="K116" i="2"/>
  <c r="G121" i="2"/>
  <c r="K123" i="2"/>
  <c r="K125" i="2"/>
  <c r="G127" i="2"/>
  <c r="K129" i="2"/>
  <c r="G131" i="2"/>
  <c r="K133" i="2"/>
  <c r="G135" i="2"/>
  <c r="K137" i="2"/>
  <c r="G139" i="2"/>
  <c r="K144" i="2"/>
  <c r="I145" i="2"/>
  <c r="G146" i="2"/>
  <c r="G148" i="2"/>
  <c r="I149" i="2"/>
  <c r="K150" i="2"/>
  <c r="G152" i="2"/>
  <c r="I153" i="2"/>
  <c r="K154" i="2"/>
  <c r="G156" i="2"/>
  <c r="I157" i="2"/>
  <c r="K158" i="2"/>
  <c r="G160" i="2"/>
  <c r="I161" i="2"/>
  <c r="K162" i="2"/>
  <c r="G167" i="2"/>
  <c r="K169" i="2"/>
  <c r="K171" i="2"/>
  <c r="G173" i="2"/>
  <c r="K175" i="2"/>
  <c r="G177" i="2"/>
  <c r="K179" i="2"/>
  <c r="G181" i="2"/>
  <c r="K183" i="2"/>
  <c r="G185" i="2"/>
  <c r="K99" i="2"/>
  <c r="I100" i="2"/>
  <c r="G101" i="2"/>
  <c r="I102" i="2"/>
  <c r="K103" i="2"/>
  <c r="G105" i="2"/>
  <c r="I106" i="2"/>
  <c r="K107" i="2"/>
  <c r="G109" i="2"/>
  <c r="I110" i="2"/>
  <c r="K111" i="2"/>
  <c r="G113" i="2"/>
  <c r="G122" i="2"/>
  <c r="K124" i="2"/>
  <c r="G126" i="2"/>
  <c r="K128" i="2"/>
  <c r="G130" i="2"/>
  <c r="K132" i="2"/>
  <c r="G134" i="2"/>
  <c r="K136" i="2"/>
  <c r="K145" i="2"/>
  <c r="I146" i="2"/>
  <c r="G147" i="2"/>
  <c r="I148" i="2"/>
  <c r="K149" i="2"/>
  <c r="G151" i="2"/>
  <c r="I152" i="2"/>
  <c r="K153" i="2"/>
  <c r="G155" i="2"/>
  <c r="I156" i="2"/>
  <c r="K157" i="2"/>
  <c r="G159" i="2"/>
  <c r="G168" i="2"/>
  <c r="K170" i="2"/>
  <c r="G172" i="2"/>
  <c r="K174" i="2"/>
  <c r="G176" i="2"/>
  <c r="K178" i="2"/>
  <c r="G180" i="2"/>
  <c r="K182" i="2"/>
  <c r="H51" i="1"/>
  <c r="H43" i="1"/>
  <c r="H22" i="1"/>
  <c r="L52" i="1"/>
  <c r="H49" i="1"/>
  <c r="D22" i="1"/>
  <c r="H52" i="1"/>
  <c r="L51" i="1"/>
  <c r="L45" i="1"/>
  <c r="L44" i="1"/>
  <c r="L43" i="1"/>
  <c r="H25" i="1"/>
  <c r="D53" i="1"/>
  <c r="D51" i="1"/>
  <c r="H50" i="1"/>
  <c r="L49" i="1"/>
  <c r="H46" i="1"/>
  <c r="H44" i="1"/>
  <c r="H24" i="1"/>
  <c r="H23" i="1"/>
  <c r="H42" i="1"/>
  <c r="H53" i="1"/>
  <c r="L50" i="1"/>
  <c r="H45" i="1"/>
  <c r="D24" i="1"/>
  <c r="D23" i="1"/>
</calcChain>
</file>

<file path=xl/sharedStrings.xml><?xml version="1.0" encoding="utf-8"?>
<sst xmlns="http://schemas.openxmlformats.org/spreadsheetml/2006/main" count="796" uniqueCount="52">
  <si>
    <t>a</t>
  </si>
  <si>
    <t>b</t>
  </si>
  <si>
    <t>Item</t>
  </si>
  <si>
    <t>Observasi</t>
  </si>
  <si>
    <t>c1</t>
  </si>
  <si>
    <t>X1</t>
  </si>
  <si>
    <t>X2</t>
  </si>
  <si>
    <t>c2</t>
  </si>
  <si>
    <t>A</t>
  </si>
  <si>
    <t>B</t>
  </si>
  <si>
    <t>C</t>
  </si>
  <si>
    <t>D</t>
  </si>
  <si>
    <t>Ditanya: Lakukan Cluster menjadi 2 kelompok (K=2).</t>
  </si>
  <si>
    <t>Jarak data ke centroid</t>
  </si>
  <si>
    <t>Jarak data cluster 1</t>
  </si>
  <si>
    <t>Jarak data cluster 2</t>
  </si>
  <si>
    <t>d1</t>
  </si>
  <si>
    <t>d2</t>
  </si>
  <si>
    <t>d3</t>
  </si>
  <si>
    <t>d4</t>
  </si>
  <si>
    <t>X</t>
  </si>
  <si>
    <t>Y</t>
  </si>
  <si>
    <t>c3</t>
  </si>
  <si>
    <t>E</t>
  </si>
  <si>
    <t>Ditanya: Lakukan Cluster menjadi 3 kelompok (K=3).</t>
  </si>
  <si>
    <t>Jarak data cluster 3</t>
  </si>
  <si>
    <t>d5</t>
  </si>
  <si>
    <t>"Algoritma K-Means"</t>
  </si>
  <si>
    <t>1. Diketahui data sebagai berikut:</t>
  </si>
  <si>
    <t>2. Diketahui data sebagai berikut:</t>
  </si>
  <si>
    <t>Mhs-Ke</t>
  </si>
  <si>
    <t>BMI</t>
  </si>
  <si>
    <t>Ukuran Kerangka</t>
  </si>
  <si>
    <t>C1</t>
  </si>
  <si>
    <t>C2</t>
  </si>
  <si>
    <t>C3</t>
  </si>
  <si>
    <t>*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</si>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</sst>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72CB2-879F-4AD4-8D21-C345EF2178AC}">
  <dimension ref="B2:Q53"/>
  <sheetViews>
    <sheetView topLeftCell="A46" workbookViewId="0">
      <selection activeCell="G31" sqref="G31"/>
    </sheetView>
  </sheetViews>
  <sheetFormatPr defaultRowHeight="15.75" x14ac:dyDescent="0.25"/>
  <cols>
    <col min="1" max="3" width="9.140625" style="2"/>
    <col min="4" max="4" width="9.5703125" style="2" customWidth="1"/>
    <col min="5" max="10" width="9.140625" style="2"/>
    <col min="11" max="11" width="9.7109375" style="2" bestFit="1" customWidth="1"/>
    <col min="12" max="16384" width="9.140625" style="2"/>
  </cols>
  <sheetData>
    <row r="2" spans="2:12" x14ac:dyDescent="0.25">
      <c r="B2" s="1" t="s">
        <v>27</v>
      </c>
    </row>
    <row r="3" spans="2:12" x14ac:dyDescent="0.25">
      <c r="B3" s="1"/>
    </row>
    <row r="5" spans="2:12" x14ac:dyDescent="0.25">
      <c r="C5" s="7" t="s">
        <v>28</v>
      </c>
      <c r="D5" s="7"/>
      <c r="E5" s="7"/>
      <c r="F5" s="7"/>
      <c r="I5" s="4"/>
      <c r="J5" s="4" t="s">
        <v>0</v>
      </c>
      <c r="K5" s="4" t="s">
        <v>1</v>
      </c>
    </row>
    <row r="6" spans="2:12" x14ac:dyDescent="0.25">
      <c r="C6" s="23" t="s">
        <v>2</v>
      </c>
      <c r="D6" s="21" t="s">
        <v>3</v>
      </c>
      <c r="E6" s="22"/>
      <c r="I6" s="4" t="s">
        <v>4</v>
      </c>
      <c r="J6" s="5">
        <v>5</v>
      </c>
      <c r="K6" s="5">
        <v>3</v>
      </c>
    </row>
    <row r="7" spans="2:12" x14ac:dyDescent="0.25">
      <c r="C7" s="24"/>
      <c r="D7" s="4" t="s">
        <v>5</v>
      </c>
      <c r="E7" s="4" t="s">
        <v>6</v>
      </c>
      <c r="I7" s="4" t="s">
        <v>7</v>
      </c>
      <c r="J7" s="6">
        <v>-1</v>
      </c>
      <c r="K7" s="6">
        <v>1</v>
      </c>
    </row>
    <row r="8" spans="2:12" x14ac:dyDescent="0.25">
      <c r="C8" s="4" t="s">
        <v>8</v>
      </c>
      <c r="D8" s="5">
        <v>5</v>
      </c>
      <c r="E8" s="5">
        <v>3</v>
      </c>
    </row>
    <row r="9" spans="2:12" x14ac:dyDescent="0.25">
      <c r="C9" s="4" t="s">
        <v>9</v>
      </c>
      <c r="D9" s="6">
        <v>-1</v>
      </c>
      <c r="E9" s="6">
        <v>1</v>
      </c>
    </row>
    <row r="10" spans="2:12" x14ac:dyDescent="0.25">
      <c r="C10" s="4" t="s">
        <v>10</v>
      </c>
      <c r="D10" s="6">
        <v>1</v>
      </c>
      <c r="E10" s="6">
        <v>-2</v>
      </c>
    </row>
    <row r="11" spans="2:12" x14ac:dyDescent="0.25">
      <c r="C11" s="4" t="s">
        <v>11</v>
      </c>
      <c r="D11" s="6">
        <v>-3</v>
      </c>
      <c r="E11" s="6">
        <v>-2</v>
      </c>
    </row>
    <row r="12" spans="2:12" x14ac:dyDescent="0.25">
      <c r="C12" s="3" t="s">
        <v>12</v>
      </c>
      <c r="D12" s="3"/>
      <c r="E12" s="3"/>
      <c r="F12" s="3"/>
      <c r="G12" s="3"/>
      <c r="H12" s="3"/>
    </row>
    <row r="14" spans="2:12" x14ac:dyDescent="0.25">
      <c r="C14" s="3" t="s">
        <v>13</v>
      </c>
      <c r="D14" s="3"/>
      <c r="E14" s="3"/>
    </row>
    <row r="15" spans="2:12" x14ac:dyDescent="0.25">
      <c r="C15" s="19" t="s">
        <v>14</v>
      </c>
      <c r="D15" s="20"/>
      <c r="E15" s="7"/>
      <c r="G15" s="19" t="s">
        <v>15</v>
      </c>
      <c r="H15" s="20"/>
      <c r="I15" s="8"/>
      <c r="J15" s="4"/>
      <c r="K15" s="4" t="s">
        <v>0</v>
      </c>
      <c r="L15" s="4" t="s">
        <v>1</v>
      </c>
    </row>
    <row r="16" spans="2:12" x14ac:dyDescent="0.25">
      <c r="C16" s="4" t="s">
        <v>16</v>
      </c>
      <c r="D16" s="5">
        <f>((D8-J6)^2+(E8-K6)^2)^0.5</f>
        <v>0</v>
      </c>
      <c r="G16" s="4" t="s">
        <v>16</v>
      </c>
      <c r="H16" s="4">
        <f>((D8-J7)^2+(E8-K7)^2)^0.5</f>
        <v>6.324555320336759</v>
      </c>
      <c r="J16" s="4" t="s">
        <v>4</v>
      </c>
      <c r="K16" s="5">
        <f>AVERAGE(D8)</f>
        <v>5</v>
      </c>
      <c r="L16" s="5">
        <f>AVERAGE(E8)</f>
        <v>3</v>
      </c>
    </row>
    <row r="17" spans="3:12" x14ac:dyDescent="0.25">
      <c r="C17" s="4" t="s">
        <v>17</v>
      </c>
      <c r="D17" s="4">
        <f>((D9-J6)^2+(E9-K6)^2)^0.5</f>
        <v>6.324555320336759</v>
      </c>
      <c r="G17" s="4" t="s">
        <v>17</v>
      </c>
      <c r="H17" s="6">
        <f>((D9-J7)^2+(E9-K7)^2)^0.5</f>
        <v>0</v>
      </c>
      <c r="J17" s="4" t="s">
        <v>7</v>
      </c>
      <c r="K17" s="6">
        <f>AVERAGE(D9:D11)</f>
        <v>-1</v>
      </c>
      <c r="L17" s="6">
        <f>AVERAGE(E9:E11)</f>
        <v>-1</v>
      </c>
    </row>
    <row r="18" spans="3:12" x14ac:dyDescent="0.25">
      <c r="C18" s="4" t="s">
        <v>18</v>
      </c>
      <c r="D18" s="4">
        <f>((D10-J6)^2+(E10-K6)^2)^0.5</f>
        <v>6.4031242374328485</v>
      </c>
      <c r="G18" s="4" t="s">
        <v>18</v>
      </c>
      <c r="H18" s="6">
        <f>((D10-J7)^2+(E10-K7)^2)^0.5</f>
        <v>3.6055512754639891</v>
      </c>
    </row>
    <row r="19" spans="3:12" x14ac:dyDescent="0.25">
      <c r="C19" s="4" t="s">
        <v>19</v>
      </c>
      <c r="D19" s="4">
        <f>((D11-J6)^2+(E11-K6)^2)^0.5</f>
        <v>9.4339811320566032</v>
      </c>
      <c r="G19" s="4" t="s">
        <v>19</v>
      </c>
      <c r="H19" s="6">
        <f>((D11-J7)^2+(E11-K7)^2)^0.5</f>
        <v>3.6055512754639891</v>
      </c>
    </row>
    <row r="21" spans="3:12" x14ac:dyDescent="0.25">
      <c r="C21" s="19" t="s">
        <v>14</v>
      </c>
      <c r="D21" s="20"/>
      <c r="E21" s="7"/>
      <c r="G21" s="19" t="s">
        <v>15</v>
      </c>
      <c r="H21" s="20"/>
      <c r="I21" s="8"/>
      <c r="J21" s="4"/>
      <c r="K21" s="4" t="s">
        <v>0</v>
      </c>
      <c r="L21" s="4" t="s">
        <v>1</v>
      </c>
    </row>
    <row r="22" spans="3:12" x14ac:dyDescent="0.25">
      <c r="C22" s="4" t="s">
        <v>16</v>
      </c>
      <c r="D22" s="5">
        <f>((D8-K16)^2+(E8-L16)^2)^0.5</f>
        <v>0</v>
      </c>
      <c r="G22" s="4" t="s">
        <v>16</v>
      </c>
      <c r="H22" s="4">
        <f>((D8-K17)^2+(E8-L17)^2)^0.5</f>
        <v>7.2111025509279782</v>
      </c>
      <c r="J22" s="4" t="s">
        <v>4</v>
      </c>
      <c r="K22" s="5">
        <f>AVERAGE(D8)</f>
        <v>5</v>
      </c>
      <c r="L22" s="5">
        <f>AVERAGE(E8)</f>
        <v>3</v>
      </c>
    </row>
    <row r="23" spans="3:12" x14ac:dyDescent="0.25">
      <c r="C23" s="4" t="s">
        <v>17</v>
      </c>
      <c r="D23" s="4">
        <f>((D9-K16)^2+(E9-L16)^2)^0.5</f>
        <v>6.324555320336759</v>
      </c>
      <c r="G23" s="4" t="s">
        <v>17</v>
      </c>
      <c r="H23" s="6">
        <f>((D9-K17)^2+(E9-L17)^2)^0.5</f>
        <v>2</v>
      </c>
      <c r="J23" s="4" t="s">
        <v>7</v>
      </c>
      <c r="K23" s="6">
        <f>AVERAGE(D9:D11)</f>
        <v>-1</v>
      </c>
      <c r="L23" s="6">
        <f>AVERAGE(E9:E11)</f>
        <v>-1</v>
      </c>
    </row>
    <row r="24" spans="3:12" x14ac:dyDescent="0.25">
      <c r="C24" s="4" t="s">
        <v>18</v>
      </c>
      <c r="D24" s="4">
        <f>((D10-K16)^2+(E10-L16)^2)^0.5</f>
        <v>6.4031242374328485</v>
      </c>
      <c r="G24" s="4" t="s">
        <v>18</v>
      </c>
      <c r="H24" s="6">
        <f>((D10-K17)^2+(E10-L17)^2)^0.5</f>
        <v>2.2360679774997898</v>
      </c>
    </row>
    <row r="25" spans="3:12" x14ac:dyDescent="0.25">
      <c r="C25" s="4" t="s">
        <v>19</v>
      </c>
      <c r="D25" s="4">
        <f>((D11-K16)^2+(E11-L16)^2)^0.5</f>
        <v>9.4339811320566032</v>
      </c>
      <c r="G25" s="4" t="s">
        <v>19</v>
      </c>
      <c r="H25" s="6">
        <f>((D11-K17)^2+(E11-L17)^2)^0.5</f>
        <v>2.2360679774997898</v>
      </c>
    </row>
    <row r="30" spans="3:12" x14ac:dyDescent="0.25">
      <c r="C30" s="3" t="s">
        <v>29</v>
      </c>
      <c r="D30" s="3"/>
      <c r="E30" s="3"/>
      <c r="F30" s="3"/>
      <c r="I30" s="4"/>
      <c r="J30" s="4" t="s">
        <v>0</v>
      </c>
      <c r="K30" s="4" t="s">
        <v>1</v>
      </c>
    </row>
    <row r="31" spans="3:12" x14ac:dyDescent="0.25">
      <c r="C31" s="23" t="s">
        <v>2</v>
      </c>
      <c r="D31" s="21" t="s">
        <v>3</v>
      </c>
      <c r="E31" s="22"/>
      <c r="I31" s="4" t="s">
        <v>4</v>
      </c>
      <c r="J31" s="5">
        <f t="shared" ref="J31:K33" si="0">D33</f>
        <v>3</v>
      </c>
      <c r="K31" s="5">
        <f t="shared" si="0"/>
        <v>12</v>
      </c>
    </row>
    <row r="32" spans="3:12" x14ac:dyDescent="0.25">
      <c r="C32" s="24"/>
      <c r="D32" s="4" t="s">
        <v>20</v>
      </c>
      <c r="E32" s="4" t="s">
        <v>21</v>
      </c>
      <c r="I32" s="4" t="s">
        <v>7</v>
      </c>
      <c r="J32" s="6">
        <f t="shared" si="0"/>
        <v>4</v>
      </c>
      <c r="K32" s="6">
        <f t="shared" si="0"/>
        <v>11</v>
      </c>
    </row>
    <row r="33" spans="3:17" x14ac:dyDescent="0.25">
      <c r="C33" s="4" t="s">
        <v>8</v>
      </c>
      <c r="D33" s="5">
        <v>3</v>
      </c>
      <c r="E33" s="5">
        <v>12</v>
      </c>
      <c r="I33" s="4" t="s">
        <v>22</v>
      </c>
      <c r="J33" s="9">
        <f t="shared" si="0"/>
        <v>5</v>
      </c>
      <c r="K33" s="9">
        <f t="shared" si="0"/>
        <v>13</v>
      </c>
    </row>
    <row r="34" spans="3:17" x14ac:dyDescent="0.25">
      <c r="C34" s="4" t="s">
        <v>9</v>
      </c>
      <c r="D34" s="6">
        <v>4</v>
      </c>
      <c r="E34" s="6">
        <v>11</v>
      </c>
    </row>
    <row r="35" spans="3:17" x14ac:dyDescent="0.25">
      <c r="C35" s="4" t="s">
        <v>10</v>
      </c>
      <c r="D35" s="9">
        <v>5</v>
      </c>
      <c r="E35" s="9">
        <v>13</v>
      </c>
    </row>
    <row r="36" spans="3:17" x14ac:dyDescent="0.25">
      <c r="C36" s="4" t="s">
        <v>11</v>
      </c>
      <c r="D36" s="9">
        <v>6</v>
      </c>
      <c r="E36" s="9">
        <v>12</v>
      </c>
    </row>
    <row r="37" spans="3:17" x14ac:dyDescent="0.25">
      <c r="C37" s="4" t="s">
        <v>23</v>
      </c>
      <c r="D37" s="9">
        <v>7</v>
      </c>
      <c r="E37" s="9">
        <v>13</v>
      </c>
    </row>
    <row r="38" spans="3:17" x14ac:dyDescent="0.25">
      <c r="C38" s="3" t="s">
        <v>24</v>
      </c>
      <c r="D38" s="3"/>
      <c r="E38" s="3"/>
      <c r="F38" s="3"/>
      <c r="G38" s="3"/>
      <c r="H38" s="3"/>
    </row>
    <row r="40" spans="3:17" x14ac:dyDescent="0.25">
      <c r="C40" s="3" t="s">
        <v>13</v>
      </c>
      <c r="D40" s="3"/>
      <c r="E40" s="3"/>
    </row>
    <row r="41" spans="3:17" x14ac:dyDescent="0.25">
      <c r="C41" s="19" t="s">
        <v>14</v>
      </c>
      <c r="D41" s="20"/>
      <c r="E41" s="7"/>
      <c r="G41" s="19" t="s">
        <v>15</v>
      </c>
      <c r="H41" s="20"/>
      <c r="I41" s="7"/>
      <c r="K41" s="19" t="s">
        <v>25</v>
      </c>
      <c r="L41" s="20"/>
      <c r="M41" s="7"/>
      <c r="O41" s="4"/>
      <c r="P41" s="4" t="s">
        <v>0</v>
      </c>
      <c r="Q41" s="4" t="s">
        <v>1</v>
      </c>
    </row>
    <row r="42" spans="3:17" x14ac:dyDescent="0.25">
      <c r="C42" s="10" t="s">
        <v>16</v>
      </c>
      <c r="D42" s="11">
        <f>((D33-J31)^2+(E33-K31)^2)^0.5</f>
        <v>0</v>
      </c>
      <c r="E42" s="12"/>
      <c r="F42" s="12"/>
      <c r="G42" s="10" t="s">
        <v>16</v>
      </c>
      <c r="H42" s="10">
        <f>((D33-J32)^2+(E33-K32)^2)^0.5</f>
        <v>1.4142135623730951</v>
      </c>
      <c r="I42" s="12"/>
      <c r="J42" s="12"/>
      <c r="K42" s="10" t="s">
        <v>16</v>
      </c>
      <c r="L42" s="10">
        <f>((D33-J33)^2+(E33-K33)^2)^0.5</f>
        <v>2.2360679774997898</v>
      </c>
      <c r="M42" s="12"/>
      <c r="O42" s="4" t="s">
        <v>4</v>
      </c>
      <c r="P42" s="5">
        <f>AVERAGE(D33)</f>
        <v>3</v>
      </c>
      <c r="Q42" s="5">
        <f>AVERAGE(E33)</f>
        <v>12</v>
      </c>
    </row>
    <row r="43" spans="3:17" x14ac:dyDescent="0.25">
      <c r="C43" s="10" t="s">
        <v>17</v>
      </c>
      <c r="D43" s="10">
        <f>((D34-E34)^2+(J31-K31)^2)^0.5</f>
        <v>11.401754250991379</v>
      </c>
      <c r="E43" s="12"/>
      <c r="F43" s="12"/>
      <c r="G43" s="10" t="s">
        <v>17</v>
      </c>
      <c r="H43" s="13">
        <f>((D34-J32)^2+(E34-K32)^2)^0.5</f>
        <v>0</v>
      </c>
      <c r="I43" s="12"/>
      <c r="J43" s="12"/>
      <c r="K43" s="10" t="s">
        <v>17</v>
      </c>
      <c r="L43" s="10">
        <f>((D34-J33)^2+(E34-K33)^2)^0.5</f>
        <v>2.2360679774997898</v>
      </c>
      <c r="M43" s="12"/>
      <c r="O43" s="4" t="s">
        <v>7</v>
      </c>
      <c r="P43" s="6">
        <f>AVERAGE(D34)</f>
        <v>4</v>
      </c>
      <c r="Q43" s="6">
        <f>AVERAGE(E34)</f>
        <v>11</v>
      </c>
    </row>
    <row r="44" spans="3:17" x14ac:dyDescent="0.25">
      <c r="C44" s="10" t="s">
        <v>18</v>
      </c>
      <c r="D44" s="10">
        <f>((D35-J31)^2+(E35-K31)^2)^0.5</f>
        <v>2.2360679774997898</v>
      </c>
      <c r="E44" s="12"/>
      <c r="F44" s="12"/>
      <c r="G44" s="10" t="s">
        <v>18</v>
      </c>
      <c r="H44" s="10">
        <f>((D35-J32)^2+(E35-K32)^2)^0.5</f>
        <v>2.2360679774997898</v>
      </c>
      <c r="I44" s="12"/>
      <c r="J44" s="12"/>
      <c r="K44" s="10" t="s">
        <v>18</v>
      </c>
      <c r="L44" s="14">
        <f>((D35-J33)^2+(E35-K33)^2)^0.5</f>
        <v>0</v>
      </c>
      <c r="M44" s="12"/>
      <c r="O44" s="4" t="s">
        <v>22</v>
      </c>
      <c r="P44" s="9">
        <f>AVERAGE(D35:D37)</f>
        <v>6</v>
      </c>
      <c r="Q44" s="9">
        <f>AVERAGE(E35:E37)</f>
        <v>12.666666666666666</v>
      </c>
    </row>
    <row r="45" spans="3:17" x14ac:dyDescent="0.25">
      <c r="C45" s="10" t="s">
        <v>19</v>
      </c>
      <c r="D45" s="10">
        <f>((D36-J31)^2+(E36-K31)^2)^0.5</f>
        <v>3</v>
      </c>
      <c r="E45" s="12"/>
      <c r="F45" s="12"/>
      <c r="G45" s="10" t="s">
        <v>19</v>
      </c>
      <c r="H45" s="10">
        <f>((D36-J32)^2+(E36-K32)^2)^0.5</f>
        <v>2.2360679774997898</v>
      </c>
      <c r="I45" s="12"/>
      <c r="J45" s="12"/>
      <c r="K45" s="10" t="s">
        <v>19</v>
      </c>
      <c r="L45" s="14">
        <f>((D36-J33)^2+(E36-K33)^2)^0.5</f>
        <v>1.4142135623730951</v>
      </c>
      <c r="M45" s="12"/>
    </row>
    <row r="46" spans="3:17" x14ac:dyDescent="0.25">
      <c r="C46" s="10" t="s">
        <v>26</v>
      </c>
      <c r="D46" s="10">
        <f>((D37-J31)^2+(E37-K31)^2)^0.5</f>
        <v>4.1231056256176606</v>
      </c>
      <c r="E46" s="12"/>
      <c r="F46" s="12"/>
      <c r="G46" s="10" t="s">
        <v>26</v>
      </c>
      <c r="H46" s="10">
        <f>((D37-J32)^2+(E37-K32)^2)^0.5</f>
        <v>3.6055512754639891</v>
      </c>
      <c r="I46" s="12"/>
      <c r="J46" s="12"/>
      <c r="K46" s="10" t="s">
        <v>26</v>
      </c>
      <c r="L46" s="14">
        <f>((D37-J33)^2+(E37-K33)^2)^0.5</f>
        <v>2</v>
      </c>
      <c r="M46" s="12"/>
    </row>
    <row r="47" spans="3:17" x14ac:dyDescent="0.25"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3:17" x14ac:dyDescent="0.25">
      <c r="C48" s="17" t="s">
        <v>14</v>
      </c>
      <c r="D48" s="18"/>
      <c r="E48" s="15"/>
      <c r="F48" s="12"/>
      <c r="G48" s="17" t="s">
        <v>15</v>
      </c>
      <c r="H48" s="18"/>
      <c r="I48" s="15"/>
      <c r="J48" s="12"/>
      <c r="K48" s="17" t="s">
        <v>25</v>
      </c>
      <c r="L48" s="18"/>
      <c r="M48" s="15"/>
      <c r="O48" s="4"/>
      <c r="P48" s="4" t="s">
        <v>0</v>
      </c>
      <c r="Q48" s="4" t="s">
        <v>1</v>
      </c>
    </row>
    <row r="49" spans="3:17" x14ac:dyDescent="0.25">
      <c r="C49" s="10" t="s">
        <v>16</v>
      </c>
      <c r="D49" s="5">
        <f>((D33-P42)^2+(E33-Q42)^2)^0.5</f>
        <v>0</v>
      </c>
      <c r="E49" s="12"/>
      <c r="F49" s="12"/>
      <c r="G49" s="10" t="s">
        <v>16</v>
      </c>
      <c r="H49" s="10">
        <f>((D33-P43)^2+(E33-Q43)^2)^0.5</f>
        <v>1.4142135623730951</v>
      </c>
      <c r="I49" s="12"/>
      <c r="J49" s="12"/>
      <c r="K49" s="10" t="s">
        <v>16</v>
      </c>
      <c r="L49" s="10">
        <f>((D33-P44)^2+(E33-Q44)^2)^0.5</f>
        <v>3.0731814857642954</v>
      </c>
      <c r="M49" s="12"/>
      <c r="O49" s="4" t="s">
        <v>4</v>
      </c>
      <c r="P49" s="5">
        <f>AVERAGE(D33)</f>
        <v>3</v>
      </c>
      <c r="Q49" s="5">
        <f>AVERAGE(E33)</f>
        <v>12</v>
      </c>
    </row>
    <row r="50" spans="3:17" x14ac:dyDescent="0.25">
      <c r="C50" s="10" t="s">
        <v>17</v>
      </c>
      <c r="D50" s="10">
        <f>((D34-P42)^2+(E34-Q42)^2)^0.5</f>
        <v>1.4142135623730951</v>
      </c>
      <c r="E50" s="12"/>
      <c r="F50" s="12"/>
      <c r="G50" s="10" t="s">
        <v>17</v>
      </c>
      <c r="H50" s="6">
        <f>((D34-P43)^2+(E34-Q43)^2)^0.5</f>
        <v>0</v>
      </c>
      <c r="I50" s="12"/>
      <c r="J50" s="12"/>
      <c r="K50" s="10" t="s">
        <v>17</v>
      </c>
      <c r="L50" s="10">
        <f>((D34-P44)^2+(E34-Q44)^2)^0.5</f>
        <v>2.6034165586355513</v>
      </c>
      <c r="M50" s="12"/>
      <c r="O50" s="4" t="s">
        <v>7</v>
      </c>
      <c r="P50" s="6">
        <f>AVERAGE(D34)</f>
        <v>4</v>
      </c>
      <c r="Q50" s="6">
        <f>AVERAGE(E34)</f>
        <v>11</v>
      </c>
    </row>
    <row r="51" spans="3:17" x14ac:dyDescent="0.25">
      <c r="C51" s="10" t="s">
        <v>18</v>
      </c>
      <c r="D51" s="10">
        <f>((D35-P42)^2+(E35-Q42)^2)^0.5</f>
        <v>2.2360679774997898</v>
      </c>
      <c r="E51" s="12"/>
      <c r="F51" s="12"/>
      <c r="G51" s="10" t="s">
        <v>18</v>
      </c>
      <c r="H51" s="10">
        <f>((D35-P43)^2+(E35-Q43)^2)^0.5</f>
        <v>2.2360679774997898</v>
      </c>
      <c r="I51" s="12"/>
      <c r="J51" s="12"/>
      <c r="K51" s="10" t="s">
        <v>18</v>
      </c>
      <c r="L51" s="9">
        <f>((D35-P44)^2+(E35-Q44)^2)^0.5</f>
        <v>1.0540925533894601</v>
      </c>
      <c r="M51" s="12"/>
      <c r="O51" s="4" t="s">
        <v>22</v>
      </c>
      <c r="P51" s="9">
        <f>AVERAGE(D35:D37)</f>
        <v>6</v>
      </c>
      <c r="Q51" s="9">
        <f>AVERAGE(E35:E37)</f>
        <v>12.666666666666666</v>
      </c>
    </row>
    <row r="52" spans="3:17" x14ac:dyDescent="0.25">
      <c r="C52" s="10" t="s">
        <v>19</v>
      </c>
      <c r="D52" s="10">
        <f>((D36-P42)^2+(E36-Q42)^2)^0.5</f>
        <v>3</v>
      </c>
      <c r="E52" s="12"/>
      <c r="F52" s="12"/>
      <c r="G52" s="10" t="s">
        <v>19</v>
      </c>
      <c r="H52" s="10">
        <f>((D36-P43)^2+(E36-Q43)^2)^0.5</f>
        <v>2.2360679774997898</v>
      </c>
      <c r="I52" s="12"/>
      <c r="J52" s="12"/>
      <c r="K52" s="10" t="s">
        <v>19</v>
      </c>
      <c r="L52" s="9">
        <f>((D36-P44)^2+(E36-Q44)^2)^0.5</f>
        <v>0.66666666666666607</v>
      </c>
      <c r="M52" s="12"/>
    </row>
    <row r="53" spans="3:17" x14ac:dyDescent="0.25">
      <c r="C53" s="10" t="s">
        <v>26</v>
      </c>
      <c r="D53" s="10">
        <f>((D37-P43)^2+(E37-Q43)^2)^0.5</f>
        <v>3.6055512754639891</v>
      </c>
      <c r="E53" s="12"/>
      <c r="F53" s="12"/>
      <c r="G53" s="10" t="s">
        <v>26</v>
      </c>
      <c r="H53" s="10">
        <f>((D37-P43)^2+(E37-Q43)^2)^0.5</f>
        <v>3.6055512754639891</v>
      </c>
      <c r="I53" s="12"/>
      <c r="J53" s="12"/>
      <c r="K53" s="10" t="s">
        <v>26</v>
      </c>
      <c r="L53" s="9">
        <f>((D37-P44)^2+(E37-Q44)^2)^0.5</f>
        <v>1.0540925533894601</v>
      </c>
      <c r="M53" s="12"/>
    </row>
  </sheetData>
  <mergeCells count="19">
    <mergeCell ref="C40:E40"/>
    <mergeCell ref="C41:D41"/>
    <mergeCell ref="G41:H41"/>
    <mergeCell ref="K41:L41"/>
    <mergeCell ref="C48:D48"/>
    <mergeCell ref="G48:H48"/>
    <mergeCell ref="K48:L48"/>
    <mergeCell ref="C21:D21"/>
    <mergeCell ref="G21:H21"/>
    <mergeCell ref="C30:F30"/>
    <mergeCell ref="C31:C32"/>
    <mergeCell ref="D31:E31"/>
    <mergeCell ref="C38:H38"/>
    <mergeCell ref="C6:C7"/>
    <mergeCell ref="D6:E6"/>
    <mergeCell ref="C12:H12"/>
    <mergeCell ref="C14:E14"/>
    <mergeCell ref="C15:D15"/>
    <mergeCell ref="G15:H1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9473A-C627-45B8-A2B7-EE46A5EAE9F3}">
  <dimension ref="B3:V186"/>
  <sheetViews>
    <sheetView tabSelected="1" topLeftCell="G142" workbookViewId="0">
      <selection activeCell="N161" sqref="N161"/>
    </sheetView>
  </sheetViews>
  <sheetFormatPr defaultRowHeight="15.75" x14ac:dyDescent="0.25"/>
  <cols>
    <col min="1" max="1" width="9.140625" style="12"/>
    <col min="2" max="2" width="11.140625" style="12" bestFit="1" customWidth="1"/>
    <col min="3" max="3" width="14.28515625" style="12" bestFit="1" customWidth="1"/>
    <col min="4" max="4" width="18" style="12" bestFit="1" customWidth="1"/>
    <col min="5" max="5" width="3.85546875" style="12" bestFit="1" customWidth="1"/>
    <col min="6" max="6" width="9.140625" style="12"/>
    <col min="7" max="7" width="14.28515625" style="12" bestFit="1" customWidth="1"/>
    <col min="8" max="8" width="9.140625" style="12"/>
    <col min="9" max="9" width="14.28515625" style="12" bestFit="1" customWidth="1"/>
    <col min="10" max="10" width="9.7109375" style="12" bestFit="1" customWidth="1"/>
    <col min="11" max="11" width="14.28515625" style="12" bestFit="1" customWidth="1"/>
    <col min="12" max="12" width="9.140625" style="12"/>
    <col min="13" max="13" width="3.140625" style="12" bestFit="1" customWidth="1"/>
    <col min="14" max="15" width="13.7109375" style="12" bestFit="1" customWidth="1"/>
    <col min="16" max="16" width="9.140625" style="12"/>
    <col min="17" max="17" width="8.85546875" style="12" bestFit="1" customWidth="1"/>
    <col min="18" max="18" width="7.42578125" style="12" bestFit="1" customWidth="1"/>
    <col min="19" max="19" width="18.140625" style="12" bestFit="1" customWidth="1"/>
    <col min="20" max="20" width="4" style="12" customWidth="1"/>
    <col min="21" max="22" width="4" style="12" bestFit="1" customWidth="1"/>
    <col min="23" max="16384" width="9.140625" style="12"/>
  </cols>
  <sheetData>
    <row r="3" spans="2:8" x14ac:dyDescent="0.25">
      <c r="B3" s="25" t="s">
        <v>28</v>
      </c>
      <c r="C3" s="25"/>
      <c r="D3" s="25"/>
      <c r="E3" s="25"/>
    </row>
    <row r="4" spans="2:8" x14ac:dyDescent="0.25">
      <c r="B4" s="10" t="s">
        <v>30</v>
      </c>
      <c r="C4" s="10" t="s">
        <v>31</v>
      </c>
      <c r="D4" s="10" t="s">
        <v>32</v>
      </c>
      <c r="F4" s="10"/>
      <c r="G4" s="10" t="s">
        <v>0</v>
      </c>
      <c r="H4" s="10" t="s">
        <v>1</v>
      </c>
    </row>
    <row r="5" spans="2:8" x14ac:dyDescent="0.25">
      <c r="B5" s="10">
        <v>1</v>
      </c>
      <c r="C5" s="10">
        <v>22.21</v>
      </c>
      <c r="D5" s="10">
        <v>11.64</v>
      </c>
      <c r="F5" s="10" t="s">
        <v>4</v>
      </c>
      <c r="G5" s="10">
        <v>20</v>
      </c>
      <c r="H5" s="10">
        <v>9</v>
      </c>
    </row>
    <row r="6" spans="2:8" x14ac:dyDescent="0.25">
      <c r="B6" s="10">
        <v>2</v>
      </c>
      <c r="C6" s="10">
        <v>43.25</v>
      </c>
      <c r="D6" s="10">
        <v>8.9499999999999993</v>
      </c>
      <c r="F6" s="10" t="s">
        <v>7</v>
      </c>
      <c r="G6" s="10">
        <v>23</v>
      </c>
      <c r="H6" s="10">
        <v>10</v>
      </c>
    </row>
    <row r="7" spans="2:8" x14ac:dyDescent="0.25">
      <c r="B7" s="10">
        <v>3</v>
      </c>
      <c r="C7" s="10">
        <v>19.71</v>
      </c>
      <c r="D7" s="10">
        <v>10.93</v>
      </c>
      <c r="F7" s="10" t="s">
        <v>22</v>
      </c>
      <c r="G7" s="10">
        <v>27</v>
      </c>
      <c r="H7" s="10">
        <v>11</v>
      </c>
    </row>
    <row r="8" spans="2:8" x14ac:dyDescent="0.25">
      <c r="B8" s="10">
        <v>4</v>
      </c>
      <c r="C8" s="10">
        <v>21.05</v>
      </c>
      <c r="D8" s="10">
        <v>10.38</v>
      </c>
    </row>
    <row r="9" spans="2:8" x14ac:dyDescent="0.25">
      <c r="B9" s="10">
        <v>5</v>
      </c>
      <c r="C9" s="10">
        <v>17.93</v>
      </c>
      <c r="D9" s="10">
        <v>12.85</v>
      </c>
    </row>
    <row r="10" spans="2:8" x14ac:dyDescent="0.25">
      <c r="B10" s="10">
        <v>6</v>
      </c>
      <c r="C10" s="10">
        <v>17.72</v>
      </c>
      <c r="D10" s="10">
        <v>12</v>
      </c>
      <c r="E10" s="25"/>
      <c r="F10" s="25"/>
      <c r="G10" s="25"/>
    </row>
    <row r="11" spans="2:8" x14ac:dyDescent="0.25">
      <c r="B11" s="10">
        <v>7</v>
      </c>
      <c r="C11" s="10">
        <v>18.71</v>
      </c>
      <c r="D11" s="10">
        <v>11.53</v>
      </c>
    </row>
    <row r="12" spans="2:8" x14ac:dyDescent="0.25">
      <c r="B12" s="10">
        <v>8</v>
      </c>
      <c r="C12" s="10">
        <v>25.86</v>
      </c>
      <c r="D12" s="10">
        <v>9.33</v>
      </c>
    </row>
    <row r="13" spans="2:8" x14ac:dyDescent="0.25">
      <c r="B13" s="10">
        <v>9</v>
      </c>
      <c r="C13" s="10">
        <v>19.149999999999999</v>
      </c>
      <c r="D13" s="10">
        <v>11.8</v>
      </c>
    </row>
    <row r="14" spans="2:8" x14ac:dyDescent="0.25">
      <c r="B14" s="10">
        <v>10</v>
      </c>
      <c r="C14" s="10">
        <v>18.420000000000002</v>
      </c>
      <c r="D14" s="10">
        <v>11.2</v>
      </c>
    </row>
    <row r="15" spans="2:8" x14ac:dyDescent="0.25">
      <c r="B15" s="10">
        <v>11</v>
      </c>
      <c r="C15" s="10">
        <v>22.94</v>
      </c>
      <c r="D15" s="10">
        <v>10.6</v>
      </c>
    </row>
    <row r="16" spans="2:8" x14ac:dyDescent="0.25">
      <c r="B16" s="10">
        <v>12</v>
      </c>
      <c r="C16" s="10">
        <v>26.89</v>
      </c>
      <c r="D16" s="10">
        <v>10.44</v>
      </c>
    </row>
    <row r="17" spans="2:22" x14ac:dyDescent="0.25">
      <c r="B17" s="10">
        <v>13</v>
      </c>
      <c r="C17" s="10">
        <v>24.91</v>
      </c>
      <c r="D17" s="10">
        <v>10.63</v>
      </c>
    </row>
    <row r="18" spans="2:22" x14ac:dyDescent="0.25">
      <c r="B18" s="10">
        <v>14</v>
      </c>
      <c r="C18" s="10">
        <v>22.99</v>
      </c>
      <c r="D18" s="10">
        <v>11.47</v>
      </c>
    </row>
    <row r="19" spans="2:22" x14ac:dyDescent="0.25">
      <c r="B19" s="10">
        <v>15</v>
      </c>
      <c r="C19" s="10">
        <v>26.81</v>
      </c>
      <c r="D19" s="10">
        <v>9.17</v>
      </c>
    </row>
    <row r="20" spans="2:22" x14ac:dyDescent="0.25">
      <c r="B20" s="10">
        <v>16</v>
      </c>
      <c r="C20" s="10">
        <v>19.14</v>
      </c>
      <c r="D20" s="10">
        <v>12.11</v>
      </c>
    </row>
    <row r="21" spans="2:22" x14ac:dyDescent="0.25">
      <c r="B21" s="10">
        <v>17</v>
      </c>
      <c r="C21" s="10">
        <v>21.09</v>
      </c>
      <c r="D21" s="10">
        <v>10.67</v>
      </c>
    </row>
    <row r="22" spans="2:22" x14ac:dyDescent="0.25">
      <c r="B22" s="10">
        <v>18</v>
      </c>
      <c r="C22" s="10">
        <v>18.71</v>
      </c>
      <c r="D22" s="10">
        <v>12.36</v>
      </c>
    </row>
    <row r="23" spans="2:22" x14ac:dyDescent="0.25">
      <c r="B23" s="10">
        <v>19</v>
      </c>
      <c r="C23" s="10">
        <v>20.58</v>
      </c>
      <c r="D23" s="10">
        <v>10.8</v>
      </c>
    </row>
    <row r="24" spans="2:22" x14ac:dyDescent="0.25">
      <c r="B24" s="10">
        <v>20</v>
      </c>
      <c r="C24" s="10">
        <v>27.66</v>
      </c>
      <c r="D24" s="10">
        <v>9.94</v>
      </c>
    </row>
    <row r="25" spans="2:22" ht="15" customHeight="1" x14ac:dyDescent="0.25"/>
    <row r="26" spans="2:22" ht="15" customHeight="1" x14ac:dyDescent="0.25"/>
    <row r="27" spans="2:22" x14ac:dyDescent="0.25">
      <c r="F27" s="25" t="s">
        <v>13</v>
      </c>
      <c r="G27" s="25"/>
      <c r="H27" s="25"/>
    </row>
    <row r="28" spans="2:22" x14ac:dyDescent="0.25">
      <c r="B28" s="10" t="s">
        <v>30</v>
      </c>
      <c r="C28" s="10" t="s">
        <v>31</v>
      </c>
      <c r="D28" s="10" t="s">
        <v>32</v>
      </c>
      <c r="F28" s="16" t="s">
        <v>14</v>
      </c>
      <c r="G28" s="16"/>
      <c r="H28" s="16" t="s">
        <v>15</v>
      </c>
      <c r="I28" s="16"/>
      <c r="J28" s="16" t="s">
        <v>25</v>
      </c>
      <c r="K28" s="16"/>
      <c r="L28" s="15"/>
      <c r="M28" s="10"/>
      <c r="N28" s="10" t="s">
        <v>0</v>
      </c>
      <c r="O28" s="10" t="s">
        <v>1</v>
      </c>
      <c r="P28" s="15"/>
      <c r="Q28" s="10" t="s">
        <v>30</v>
      </c>
      <c r="R28" s="10" t="s">
        <v>31</v>
      </c>
      <c r="S28" s="10" t="s">
        <v>32</v>
      </c>
      <c r="T28" s="10" t="s">
        <v>33</v>
      </c>
      <c r="U28" s="10" t="s">
        <v>34</v>
      </c>
      <c r="V28" s="10" t="s">
        <v>35</v>
      </c>
    </row>
    <row r="29" spans="2:22" x14ac:dyDescent="0.25">
      <c r="B29" s="10">
        <v>1</v>
      </c>
      <c r="C29" s="9">
        <v>22.21</v>
      </c>
      <c r="D29" s="9">
        <v>11.64</v>
      </c>
      <c r="F29" s="10" t="s">
        <v>16</v>
      </c>
      <c r="G29" s="27">
        <f>((C5-G5)^2+(D5-H5)^2)^0.5</f>
        <v>3.4429202720946077</v>
      </c>
      <c r="H29" s="10" t="s">
        <v>16</v>
      </c>
      <c r="I29" s="9">
        <f>((C5-G6)^2+(D5-H6)^2)^0.5</f>
        <v>1.8203571078225285</v>
      </c>
      <c r="J29" s="10" t="s">
        <v>16</v>
      </c>
      <c r="K29" s="10">
        <f>((C5-G7)^2+(D5-H7)^2)^0.5</f>
        <v>4.8325666058524215</v>
      </c>
      <c r="M29" s="10" t="s">
        <v>4</v>
      </c>
      <c r="N29" s="6">
        <f>AVERAGE(C31:C35,C38,C44:C47)</f>
        <v>19.306000000000001</v>
      </c>
      <c r="O29" s="6">
        <f>AVERAGE(D31:D35,D38,D44:D47)</f>
        <v>11.483000000000001</v>
      </c>
      <c r="Q29" s="10">
        <v>1</v>
      </c>
      <c r="R29" s="9">
        <v>22.21</v>
      </c>
      <c r="S29" s="9">
        <v>11.64</v>
      </c>
      <c r="T29" s="10"/>
      <c r="U29" s="10" t="s">
        <v>36</v>
      </c>
      <c r="V29" s="10"/>
    </row>
    <row r="30" spans="2:22" x14ac:dyDescent="0.25">
      <c r="B30" s="10">
        <v>2</v>
      </c>
      <c r="C30" s="28">
        <v>43.25</v>
      </c>
      <c r="D30" s="28">
        <v>8.9499999999999993</v>
      </c>
      <c r="F30" s="10" t="s">
        <v>17</v>
      </c>
      <c r="G30" s="10">
        <f>((C6-D6)^2+(G5-H5)^2)^0.5</f>
        <v>36.020688499805217</v>
      </c>
      <c r="H30" s="10" t="s">
        <v>17</v>
      </c>
      <c r="I30" s="27">
        <f>((C6-G6)^2+(D6-H6)^2)^0.5</f>
        <v>20.277203949262827</v>
      </c>
      <c r="J30" s="10" t="s">
        <v>17</v>
      </c>
      <c r="K30" s="28">
        <f>((C6-G7)^2+(D6-H7)^2)^0.5</f>
        <v>16.378797269641016</v>
      </c>
      <c r="M30" s="10" t="s">
        <v>7</v>
      </c>
      <c r="N30" s="9">
        <f>AVERAGE(C29,C37,C39,C41,C42)</f>
        <v>22.439999999999998</v>
      </c>
      <c r="O30" s="9">
        <f>AVERAGE(D29,D37,D39,D41:D42)</f>
        <v>11.228</v>
      </c>
      <c r="Q30" s="10">
        <v>2</v>
      </c>
      <c r="R30" s="28">
        <v>43.25</v>
      </c>
      <c r="S30" s="28">
        <v>8.9499999999999993</v>
      </c>
      <c r="T30" s="10"/>
      <c r="U30" s="10"/>
      <c r="V30" s="10" t="s">
        <v>36</v>
      </c>
    </row>
    <row r="31" spans="2:22" x14ac:dyDescent="0.25">
      <c r="B31" s="10">
        <v>3</v>
      </c>
      <c r="C31" s="6">
        <v>19.71</v>
      </c>
      <c r="D31" s="6">
        <v>10.93</v>
      </c>
      <c r="F31" s="10" t="s">
        <v>18</v>
      </c>
      <c r="G31" s="6">
        <f>((C7-G5)^2+(D7-H5)^2)^0.5</f>
        <v>1.9516659550240656</v>
      </c>
      <c r="H31" s="10" t="s">
        <v>18</v>
      </c>
      <c r="I31" s="10">
        <f>((C7-G6)^2+(D7-H6)^2)^0.5</f>
        <v>3.4189179574830386</v>
      </c>
      <c r="J31" s="10" t="s">
        <v>18</v>
      </c>
      <c r="K31" s="27">
        <f>((C7-G7)^2+(D7-H7)^2)^0.5</f>
        <v>7.2903360690711638</v>
      </c>
      <c r="M31" s="10" t="s">
        <v>22</v>
      </c>
      <c r="N31" s="28">
        <f>AVERAGE(C30,C36,C40,C43,C48)</f>
        <v>30.094000000000001</v>
      </c>
      <c r="O31" s="28">
        <f>AVERAGE(D30,D36,D40,D43,D48)</f>
        <v>9.5659999999999989</v>
      </c>
      <c r="Q31" s="10">
        <v>3</v>
      </c>
      <c r="R31" s="6">
        <v>19.71</v>
      </c>
      <c r="S31" s="6">
        <v>10.93</v>
      </c>
      <c r="T31" s="10" t="s">
        <v>36</v>
      </c>
      <c r="U31" s="10"/>
      <c r="V31" s="10"/>
    </row>
    <row r="32" spans="2:22" x14ac:dyDescent="0.25">
      <c r="B32" s="10">
        <v>4</v>
      </c>
      <c r="C32" s="6">
        <v>21.05</v>
      </c>
      <c r="D32" s="6">
        <v>10.38</v>
      </c>
      <c r="F32" s="10" t="s">
        <v>19</v>
      </c>
      <c r="G32" s="6">
        <f>((C8-G5)^2+(D8-H5)^2)^0.5</f>
        <v>1.734041521994212</v>
      </c>
      <c r="H32" s="10" t="s">
        <v>19</v>
      </c>
      <c r="I32" s="10">
        <f>((C8-G6)^2+(D8-H6)^2)^0.5</f>
        <v>1.9866806487203719</v>
      </c>
      <c r="J32" s="10" t="s">
        <v>19</v>
      </c>
      <c r="K32" s="27">
        <f>((C8-G7)^2+(D8-H7)^2)^0.5</f>
        <v>5.9822153087297005</v>
      </c>
      <c r="Q32" s="10">
        <v>4</v>
      </c>
      <c r="R32" s="6">
        <v>21.05</v>
      </c>
      <c r="S32" s="6">
        <v>10.38</v>
      </c>
      <c r="T32" s="10"/>
      <c r="U32" s="10" t="s">
        <v>36</v>
      </c>
      <c r="V32" s="10"/>
    </row>
    <row r="33" spans="2:22" x14ac:dyDescent="0.25">
      <c r="B33" s="10">
        <v>5</v>
      </c>
      <c r="C33" s="6">
        <v>17.93</v>
      </c>
      <c r="D33" s="6">
        <v>12.85</v>
      </c>
      <c r="F33" s="10" t="s">
        <v>26</v>
      </c>
      <c r="G33" s="6">
        <f>((C9-G5)^2+(D9-H5)^2)^0.5</f>
        <v>4.3712012079061289</v>
      </c>
      <c r="H33" s="10" t="s">
        <v>26</v>
      </c>
      <c r="I33" s="10">
        <f>((C9-G6)^2+(D9-H6)^2)^0.5</f>
        <v>5.816132735761796</v>
      </c>
      <c r="J33" s="10" t="s">
        <v>26</v>
      </c>
      <c r="K33" s="27">
        <f>((C9-G7)^2+(D9-H7)^2)^0.5</f>
        <v>9.2567488893239407</v>
      </c>
      <c r="Q33" s="10">
        <v>5</v>
      </c>
      <c r="R33" s="6">
        <v>17.93</v>
      </c>
      <c r="S33" s="6">
        <v>12.85</v>
      </c>
      <c r="T33" s="10" t="s">
        <v>36</v>
      </c>
      <c r="U33" s="10"/>
      <c r="V33" s="10"/>
    </row>
    <row r="34" spans="2:22" x14ac:dyDescent="0.25">
      <c r="B34" s="10">
        <v>6</v>
      </c>
      <c r="C34" s="6">
        <v>17.72</v>
      </c>
      <c r="D34" s="6">
        <v>12</v>
      </c>
      <c r="F34" s="10" t="s">
        <v>37</v>
      </c>
      <c r="G34" s="6">
        <f>((C10-G5)^2+(D10-H5)^2)^0.5</f>
        <v>3.7680764323458202</v>
      </c>
      <c r="H34" s="10" t="s">
        <v>37</v>
      </c>
      <c r="I34" s="10">
        <f>((C10-G6)^2+(D10-H6)^2)^0.5</f>
        <v>5.6460959963500459</v>
      </c>
      <c r="J34" s="10" t="s">
        <v>37</v>
      </c>
      <c r="K34" s="27">
        <f>((C10-G7)^2+(D10-H7)^2)^0.5</f>
        <v>9.3337238013560277</v>
      </c>
      <c r="Q34" s="10">
        <v>6</v>
      </c>
      <c r="R34" s="6">
        <v>17.72</v>
      </c>
      <c r="S34" s="6">
        <v>12</v>
      </c>
      <c r="T34" s="10" t="s">
        <v>36</v>
      </c>
      <c r="U34" s="10"/>
      <c r="V34" s="10"/>
    </row>
    <row r="35" spans="2:22" x14ac:dyDescent="0.25">
      <c r="B35" s="10">
        <v>7</v>
      </c>
      <c r="C35" s="6">
        <v>18.71</v>
      </c>
      <c r="D35" s="6">
        <v>11.53</v>
      </c>
      <c r="F35" s="10" t="s">
        <v>38</v>
      </c>
      <c r="G35" s="6">
        <f>((C11-G5)^2+(D11-H5)^2)^0.5</f>
        <v>2.8398943642325842</v>
      </c>
      <c r="H35" s="10" t="s">
        <v>38</v>
      </c>
      <c r="I35" s="10">
        <f>((C11-G6)^2+(D11-H6)^2)^0.5</f>
        <v>4.5546679352066919</v>
      </c>
      <c r="J35" s="10" t="s">
        <v>38</v>
      </c>
      <c r="K35" s="27">
        <f>((C11-G7)^2+(D11-H7)^2)^0.5</f>
        <v>8.3069248220987291</v>
      </c>
      <c r="Q35" s="10">
        <v>7</v>
      </c>
      <c r="R35" s="6">
        <v>18.71</v>
      </c>
      <c r="S35" s="6">
        <v>11.53</v>
      </c>
      <c r="T35" s="10" t="s">
        <v>36</v>
      </c>
      <c r="U35" s="10"/>
      <c r="V35" s="10"/>
    </row>
    <row r="36" spans="2:22" x14ac:dyDescent="0.25">
      <c r="B36" s="10">
        <v>8</v>
      </c>
      <c r="C36" s="28">
        <v>25.86</v>
      </c>
      <c r="D36" s="28">
        <v>9.33</v>
      </c>
      <c r="F36" s="10" t="s">
        <v>39</v>
      </c>
      <c r="G36" s="10">
        <f>((C12-G5)^2+(D12-H5)^2)^0.5</f>
        <v>5.8692844538325106</v>
      </c>
      <c r="H36" s="10" t="s">
        <v>39</v>
      </c>
      <c r="I36" s="10">
        <f>((C12-G6)^2+(D12-H6)^2)^0.5</f>
        <v>2.9374308502499251</v>
      </c>
      <c r="J36" s="10" t="s">
        <v>39</v>
      </c>
      <c r="K36" s="29">
        <f>((C12-G7)^2+(D12-H7)^2)^0.5</f>
        <v>2.0220039564748635</v>
      </c>
      <c r="Q36" s="10">
        <v>8</v>
      </c>
      <c r="R36" s="28">
        <v>25.86</v>
      </c>
      <c r="S36" s="28">
        <v>9.33</v>
      </c>
      <c r="T36" s="10"/>
      <c r="U36" s="10"/>
      <c r="V36" s="10" t="s">
        <v>36</v>
      </c>
    </row>
    <row r="37" spans="2:22" x14ac:dyDescent="0.25">
      <c r="B37" s="10">
        <v>9</v>
      </c>
      <c r="C37" s="9">
        <v>19.149999999999999</v>
      </c>
      <c r="D37" s="9">
        <v>11.8</v>
      </c>
      <c r="F37" s="10" t="s">
        <v>40</v>
      </c>
      <c r="G37" s="10">
        <f>((C13-G5)^2+(D13-H5)^2)^0.5</f>
        <v>2.9261749776799073</v>
      </c>
      <c r="H37" s="10" t="s">
        <v>40</v>
      </c>
      <c r="I37" s="9">
        <f>((C13-G6)^2+(D13-H6)^2)^0.5</f>
        <v>4.2500000000000018</v>
      </c>
      <c r="J37" s="10" t="s">
        <v>40</v>
      </c>
      <c r="K37" s="27">
        <f>((C13-G7)^2+(D13-H7)^2)^0.5</f>
        <v>7.8906590345800662</v>
      </c>
      <c r="Q37" s="10">
        <v>9</v>
      </c>
      <c r="R37" s="9">
        <v>19.149999999999999</v>
      </c>
      <c r="S37" s="9">
        <v>11.8</v>
      </c>
      <c r="T37" s="10"/>
      <c r="U37" s="10" t="s">
        <v>36</v>
      </c>
      <c r="V37" s="10"/>
    </row>
    <row r="38" spans="2:22" x14ac:dyDescent="0.25">
      <c r="B38" s="10">
        <v>10</v>
      </c>
      <c r="C38" s="6">
        <v>18.420000000000002</v>
      </c>
      <c r="D38" s="6">
        <v>11.2</v>
      </c>
      <c r="F38" s="10" t="s">
        <v>41</v>
      </c>
      <c r="G38" s="6">
        <f>((C14-G5)^2+(D14-H5)^2)^0.5</f>
        <v>2.7085789632203805</v>
      </c>
      <c r="H38" s="10" t="s">
        <v>41</v>
      </c>
      <c r="I38" s="10">
        <f>((C14-G6)^2+(D14-H6)^2)^0.5</f>
        <v>4.734596075696424</v>
      </c>
      <c r="J38" s="10" t="s">
        <v>41</v>
      </c>
      <c r="K38" s="27">
        <f>((C14-G7)^2+(D14-H7)^2)^0.5</f>
        <v>8.582330685775279</v>
      </c>
      <c r="Q38" s="10">
        <v>10</v>
      </c>
      <c r="R38" s="6">
        <v>18.420000000000002</v>
      </c>
      <c r="S38" s="6">
        <v>11.2</v>
      </c>
      <c r="T38" s="10" t="s">
        <v>36</v>
      </c>
      <c r="U38" s="10"/>
      <c r="V38" s="10"/>
    </row>
    <row r="39" spans="2:22" x14ac:dyDescent="0.25">
      <c r="B39" s="10">
        <v>11</v>
      </c>
      <c r="C39" s="9">
        <v>22.94</v>
      </c>
      <c r="D39" s="9">
        <v>10.6</v>
      </c>
      <c r="F39" s="10" t="s">
        <v>42</v>
      </c>
      <c r="G39" s="10">
        <f>((C15-G5)^2+(D15-H5)^2)^0.5</f>
        <v>3.3471779157971282</v>
      </c>
      <c r="H39" s="10" t="s">
        <v>42</v>
      </c>
      <c r="I39" s="9">
        <f>((C15-G6)^2+(D15-H6)^2)^0.5</f>
        <v>0.60299253726725299</v>
      </c>
      <c r="J39" s="10" t="s">
        <v>42</v>
      </c>
      <c r="K39" s="27">
        <f>((C15-G7)^2+(D15-H7)^2)^0.5</f>
        <v>4.0796568483145723</v>
      </c>
      <c r="Q39" s="10">
        <v>11</v>
      </c>
      <c r="R39" s="9">
        <v>22.94</v>
      </c>
      <c r="S39" s="9">
        <v>10.6</v>
      </c>
      <c r="T39" s="10"/>
      <c r="U39" s="10" t="s">
        <v>36</v>
      </c>
      <c r="V39" s="10"/>
    </row>
    <row r="40" spans="2:22" x14ac:dyDescent="0.25">
      <c r="B40" s="10">
        <v>12</v>
      </c>
      <c r="C40" s="28">
        <v>26.89</v>
      </c>
      <c r="D40" s="28">
        <v>10.44</v>
      </c>
      <c r="F40" s="10" t="s">
        <v>43</v>
      </c>
      <c r="G40" s="10">
        <f>((C16-G5)^2+(D16-H5)^2)^0.5</f>
        <v>7.0388706480514331</v>
      </c>
      <c r="H40" s="10" t="s">
        <v>43</v>
      </c>
      <c r="I40" s="10">
        <f>((C16-G6)^2+(D16-H6)^2)^0.5</f>
        <v>3.9148052314259525</v>
      </c>
      <c r="J40" s="10" t="s">
        <v>43</v>
      </c>
      <c r="K40" s="29">
        <f>((C16-G7)^2+(D16-H7)^2)^0.5</f>
        <v>0.57070132293521136</v>
      </c>
      <c r="Q40" s="10">
        <v>12</v>
      </c>
      <c r="R40" s="28">
        <v>26.89</v>
      </c>
      <c r="S40" s="28">
        <v>10.44</v>
      </c>
      <c r="T40" s="10"/>
      <c r="U40" s="10"/>
      <c r="V40" s="10" t="s">
        <v>36</v>
      </c>
    </row>
    <row r="41" spans="2:22" x14ac:dyDescent="0.25">
      <c r="B41" s="10">
        <v>13</v>
      </c>
      <c r="C41" s="9">
        <v>24.91</v>
      </c>
      <c r="D41" s="9">
        <v>10.63</v>
      </c>
      <c r="F41" s="10" t="s">
        <v>44</v>
      </c>
      <c r="G41" s="10">
        <f>((C17-G5)^2+(D17-H5)^2)^0.5</f>
        <v>5.173490117899135</v>
      </c>
      <c r="H41" s="10" t="s">
        <v>44</v>
      </c>
      <c r="I41" s="9">
        <f>((C17-G6)^2+(D17-H6)^2)^0.5</f>
        <v>2.0112185361118771</v>
      </c>
      <c r="J41" s="10" t="s">
        <v>44</v>
      </c>
      <c r="K41" s="27">
        <f>((C17-G7)^2+(D17-H7)^2)^0.5</f>
        <v>2.1224985276791122</v>
      </c>
      <c r="Q41" s="10">
        <v>13</v>
      </c>
      <c r="R41" s="9">
        <v>24.91</v>
      </c>
      <c r="S41" s="9">
        <v>10.63</v>
      </c>
      <c r="T41" s="10"/>
      <c r="U41" s="10" t="s">
        <v>36</v>
      </c>
      <c r="V41" s="10"/>
    </row>
    <row r="42" spans="2:22" x14ac:dyDescent="0.25">
      <c r="B42" s="10">
        <v>14</v>
      </c>
      <c r="C42" s="9">
        <v>22.99</v>
      </c>
      <c r="D42" s="9">
        <v>11.47</v>
      </c>
      <c r="F42" s="10" t="s">
        <v>45</v>
      </c>
      <c r="G42" s="10">
        <f>((C18-G5)^2+(D18-H5)^2)^0.5</f>
        <v>3.8782728114458367</v>
      </c>
      <c r="H42" s="10" t="s">
        <v>45</v>
      </c>
      <c r="I42" s="9">
        <f>((C18-G6)^2+(D18-H6)^2)^0.5</f>
        <v>1.47003401321194</v>
      </c>
      <c r="J42" s="10" t="s">
        <v>45</v>
      </c>
      <c r="K42" s="27">
        <f>((C18-G7)^2+(D18-H7)^2)^0.5</f>
        <v>4.0374496900890309</v>
      </c>
      <c r="Q42" s="10">
        <v>14</v>
      </c>
      <c r="R42" s="9">
        <v>22.99</v>
      </c>
      <c r="S42" s="9">
        <v>11.47</v>
      </c>
      <c r="T42" s="10"/>
      <c r="U42" s="10" t="s">
        <v>36</v>
      </c>
      <c r="V42" s="10"/>
    </row>
    <row r="43" spans="2:22" x14ac:dyDescent="0.25">
      <c r="B43" s="10">
        <v>15</v>
      </c>
      <c r="C43" s="28">
        <v>26.81</v>
      </c>
      <c r="D43" s="28">
        <v>9.17</v>
      </c>
      <c r="F43" s="10" t="s">
        <v>46</v>
      </c>
      <c r="G43" s="10">
        <f>((C19-G5)^2+(D19-H5)^2)^0.5</f>
        <v>6.8121215491210947</v>
      </c>
      <c r="H43" s="10" t="s">
        <v>46</v>
      </c>
      <c r="I43" s="10">
        <f>((C19-G6)^2+(D19-H6)^2)^0.5</f>
        <v>3.8993589216690467</v>
      </c>
      <c r="J43" s="10" t="s">
        <v>46</v>
      </c>
      <c r="K43" s="29">
        <f>((C19-G7)^2+(D19-H7)^2)^0.5</f>
        <v>1.8398369492974103</v>
      </c>
      <c r="Q43" s="10">
        <v>15</v>
      </c>
      <c r="R43" s="28">
        <v>26.81</v>
      </c>
      <c r="S43" s="28">
        <v>9.17</v>
      </c>
      <c r="T43" s="10"/>
      <c r="U43" s="10"/>
      <c r="V43" s="10" t="s">
        <v>36</v>
      </c>
    </row>
    <row r="44" spans="2:22" x14ac:dyDescent="0.25">
      <c r="B44" s="10">
        <v>16</v>
      </c>
      <c r="C44" s="6">
        <v>19.14</v>
      </c>
      <c r="D44" s="6">
        <v>12.11</v>
      </c>
      <c r="F44" s="10" t="s">
        <v>47</v>
      </c>
      <c r="G44" s="6">
        <f>((C20-G5)^2+(D20-H5)^2)^0.5</f>
        <v>3.2267165974098182</v>
      </c>
      <c r="H44" s="10" t="s">
        <v>47</v>
      </c>
      <c r="I44" s="10">
        <f>((C20-G6)^2+(D20-H6)^2)^0.5</f>
        <v>4.3990567170701489</v>
      </c>
      <c r="J44" s="10" t="s">
        <v>47</v>
      </c>
      <c r="K44" s="27">
        <f>((C20-G7)^2+(D20-H7)^2)^0.5</f>
        <v>7.9379909297000326</v>
      </c>
      <c r="Q44" s="10">
        <v>16</v>
      </c>
      <c r="R44" s="6">
        <v>19.14</v>
      </c>
      <c r="S44" s="6">
        <v>12.11</v>
      </c>
      <c r="T44" s="10" t="s">
        <v>36</v>
      </c>
      <c r="U44" s="10"/>
      <c r="V44" s="10"/>
    </row>
    <row r="45" spans="2:22" x14ac:dyDescent="0.25">
      <c r="B45" s="10">
        <v>17</v>
      </c>
      <c r="C45" s="6">
        <v>21.09</v>
      </c>
      <c r="D45" s="6">
        <v>10.67</v>
      </c>
      <c r="F45" s="10" t="s">
        <v>48</v>
      </c>
      <c r="G45" s="6">
        <f>((C21-G5)^2+(D21-H5)^2)^0.5</f>
        <v>1.9942417105255821</v>
      </c>
      <c r="H45" s="10" t="s">
        <v>48</v>
      </c>
      <c r="I45" s="10">
        <f>((C21-G6)^2+(D21-H6)^2)^0.5</f>
        <v>2.0241047403728891</v>
      </c>
      <c r="J45" s="10" t="s">
        <v>48</v>
      </c>
      <c r="K45" s="27">
        <f>((C21-G7)^2+(D21-H7)^2)^0.5</f>
        <v>5.9192060278385306</v>
      </c>
      <c r="Q45" s="10">
        <v>17</v>
      </c>
      <c r="R45" s="6">
        <v>21.09</v>
      </c>
      <c r="S45" s="6">
        <v>10.67</v>
      </c>
      <c r="T45" s="10" t="s">
        <v>36</v>
      </c>
      <c r="V45" s="10"/>
    </row>
    <row r="46" spans="2:22" x14ac:dyDescent="0.25">
      <c r="B46" s="10">
        <v>18</v>
      </c>
      <c r="C46" s="6">
        <v>18.71</v>
      </c>
      <c r="D46" s="6">
        <v>12.36</v>
      </c>
      <c r="F46" s="10" t="s">
        <v>49</v>
      </c>
      <c r="G46" s="6">
        <f>((C22-G5)^2+(D22-H5)^2)^0.5</f>
        <v>3.5991248936373399</v>
      </c>
      <c r="H46" s="10" t="s">
        <v>49</v>
      </c>
      <c r="I46" s="10">
        <f>((C22-G6)^2+(D22-H6)^2)^0.5</f>
        <v>4.8962945172854946</v>
      </c>
      <c r="J46" s="10" t="s">
        <v>49</v>
      </c>
      <c r="K46" s="27">
        <f>((C22-G7)^2+(D22-H7)^2)^0.5</f>
        <v>8.4008154366109</v>
      </c>
      <c r="Q46" s="10">
        <v>18</v>
      </c>
      <c r="R46" s="6">
        <v>18.71</v>
      </c>
      <c r="S46" s="6">
        <v>12.36</v>
      </c>
      <c r="T46" s="10" t="s">
        <v>36</v>
      </c>
      <c r="U46" s="10"/>
      <c r="V46" s="10"/>
    </row>
    <row r="47" spans="2:22" x14ac:dyDescent="0.25">
      <c r="B47" s="10">
        <v>19</v>
      </c>
      <c r="C47" s="6">
        <v>20.58</v>
      </c>
      <c r="D47" s="6">
        <v>10.8</v>
      </c>
      <c r="F47" s="10" t="s">
        <v>50</v>
      </c>
      <c r="G47" s="6">
        <f>((C23-G5)^2+(D23-H5)^2)^0.5</f>
        <v>1.8911372240004163</v>
      </c>
      <c r="H47" s="10" t="s">
        <v>50</v>
      </c>
      <c r="I47" s="10">
        <f>((C23-G6)^2+(D23-H6)^2)^0.5</f>
        <v>2.5488036409264661</v>
      </c>
      <c r="J47" s="10" t="s">
        <v>50</v>
      </c>
      <c r="K47" s="27">
        <f>((C23-G7)^2+(D23-H7)^2)^0.5</f>
        <v>6.4231145093326818</v>
      </c>
      <c r="Q47" s="10">
        <v>19</v>
      </c>
      <c r="R47" s="6">
        <v>20.58</v>
      </c>
      <c r="S47" s="6">
        <v>10.8</v>
      </c>
      <c r="T47" s="10" t="s">
        <v>36</v>
      </c>
      <c r="V47" s="10"/>
    </row>
    <row r="48" spans="2:22" x14ac:dyDescent="0.25">
      <c r="B48" s="10">
        <v>20</v>
      </c>
      <c r="C48" s="28">
        <v>27.66</v>
      </c>
      <c r="D48" s="28">
        <v>9.94</v>
      </c>
      <c r="F48" s="10" t="s">
        <v>51</v>
      </c>
      <c r="G48" s="10">
        <f>((C24-G5)^2+(D24-H5)^2)^0.5</f>
        <v>7.7174607222842413</v>
      </c>
      <c r="H48" s="10" t="s">
        <v>51</v>
      </c>
      <c r="I48" s="10">
        <f>((C24-G6)^2+(D24-H6)^2)^0.5</f>
        <v>4.6603862500870035</v>
      </c>
      <c r="J48" s="10" t="s">
        <v>51</v>
      </c>
      <c r="K48" s="29">
        <f>((C24-G7)^2+(D24-H7)^2)^0.5</f>
        <v>1.2486793023030378</v>
      </c>
      <c r="Q48" s="10">
        <v>20</v>
      </c>
      <c r="R48" s="28">
        <v>27.66</v>
      </c>
      <c r="S48" s="28">
        <v>9.94</v>
      </c>
      <c r="T48" s="10"/>
      <c r="U48" s="10"/>
      <c r="V48" s="10" t="s">
        <v>36</v>
      </c>
    </row>
    <row r="51" spans="2:22" x14ac:dyDescent="0.25">
      <c r="B51" s="10" t="s">
        <v>30</v>
      </c>
      <c r="C51" s="10" t="s">
        <v>31</v>
      </c>
      <c r="D51" s="10" t="s">
        <v>32</v>
      </c>
      <c r="F51" s="16" t="s">
        <v>14</v>
      </c>
      <c r="G51" s="16"/>
      <c r="H51" s="16" t="s">
        <v>15</v>
      </c>
      <c r="I51" s="16"/>
      <c r="J51" s="16" t="s">
        <v>25</v>
      </c>
      <c r="K51" s="16"/>
      <c r="L51" s="15"/>
      <c r="M51" s="10"/>
      <c r="N51" s="10" t="s">
        <v>0</v>
      </c>
      <c r="O51" s="10" t="s">
        <v>1</v>
      </c>
      <c r="P51" s="15"/>
      <c r="Q51" s="10" t="s">
        <v>30</v>
      </c>
      <c r="R51" s="10" t="s">
        <v>31</v>
      </c>
      <c r="S51" s="10" t="s">
        <v>32</v>
      </c>
      <c r="T51" s="10" t="s">
        <v>33</v>
      </c>
      <c r="U51" s="10" t="s">
        <v>34</v>
      </c>
      <c r="V51" s="10" t="s">
        <v>35</v>
      </c>
    </row>
    <row r="52" spans="2:22" ht="15" customHeight="1" x14ac:dyDescent="0.25">
      <c r="B52" s="10">
        <v>1</v>
      </c>
      <c r="C52" s="9">
        <v>22.21</v>
      </c>
      <c r="D52" s="9">
        <v>11.64</v>
      </c>
      <c r="F52" s="10" t="s">
        <v>16</v>
      </c>
      <c r="G52" s="10">
        <f>((C5-N29)^2+(D5-O29)^2)^0.5</f>
        <v>2.9082408772314579</v>
      </c>
      <c r="H52" s="10" t="s">
        <v>16</v>
      </c>
      <c r="I52" s="9">
        <f>((C5-N30)^2+(D5-O30)^2)^0.5</f>
        <v>0.47185167160877922</v>
      </c>
      <c r="J52" s="10" t="s">
        <v>16</v>
      </c>
      <c r="K52" s="10">
        <f>((C5-N31)^2+(D5-O31)^2)^0.5</f>
        <v>8.1522347856278046</v>
      </c>
      <c r="M52" s="10" t="s">
        <v>4</v>
      </c>
      <c r="N52" s="6">
        <f>AVERAGE(C54,C56:C58,C61,C67,C69:C70)</f>
        <v>18.865000000000002</v>
      </c>
      <c r="O52" s="6">
        <f>AVERAGE(D54,D56:D58,D61,D67,D69:D70)</f>
        <v>11.7225</v>
      </c>
      <c r="Q52" s="10">
        <v>1</v>
      </c>
      <c r="R52" s="9">
        <v>22.21</v>
      </c>
      <c r="S52" s="9">
        <v>11.64</v>
      </c>
      <c r="T52" s="10"/>
      <c r="U52" s="10" t="s">
        <v>36</v>
      </c>
      <c r="V52" s="10"/>
    </row>
    <row r="53" spans="2:22" ht="15" customHeight="1" x14ac:dyDescent="0.25">
      <c r="B53" s="10">
        <v>2</v>
      </c>
      <c r="C53" s="28">
        <v>43.25</v>
      </c>
      <c r="D53" s="28">
        <v>8.9499999999999993</v>
      </c>
      <c r="F53" s="10" t="s">
        <v>17</v>
      </c>
      <c r="G53" s="10">
        <f>((C6-N29)^2+(D6-O29)^2)^0.5</f>
        <v>24.077608373756725</v>
      </c>
      <c r="H53" s="10" t="s">
        <v>17</v>
      </c>
      <c r="I53" s="10">
        <f>((C6-N30)^2+(D6-O30)^2)^0.5</f>
        <v>20.934311166121518</v>
      </c>
      <c r="J53" s="10" t="s">
        <v>17</v>
      </c>
      <c r="K53" s="28">
        <f>((C6-N31)^2+(D6-O31)^2)^0.5</f>
        <v>13.17041350907404</v>
      </c>
      <c r="M53" s="10" t="s">
        <v>7</v>
      </c>
      <c r="N53" s="9">
        <f>AVERAGE(C52,C55,C59:C60,C62,C64:C65,C68)</f>
        <v>22.525000000000002</v>
      </c>
      <c r="O53" s="9">
        <f>AVERAGE(D52,D55,D59:D60,D62,D64:D65,D68)</f>
        <v>10.815000000000001</v>
      </c>
      <c r="Q53" s="10">
        <v>2</v>
      </c>
      <c r="R53" s="28">
        <v>43.25</v>
      </c>
      <c r="S53" s="28">
        <v>8.9499999999999993</v>
      </c>
      <c r="T53" s="10"/>
      <c r="U53" s="10"/>
      <c r="V53" s="10" t="s">
        <v>36</v>
      </c>
    </row>
    <row r="54" spans="2:22" ht="15" customHeight="1" x14ac:dyDescent="0.25">
      <c r="B54" s="10">
        <v>3</v>
      </c>
      <c r="C54" s="6">
        <v>19.71</v>
      </c>
      <c r="D54" s="6">
        <v>10.93</v>
      </c>
      <c r="F54" s="10" t="s">
        <v>18</v>
      </c>
      <c r="G54" s="6">
        <f>((C7-N29)^2+(D7-O29)^2)^0.5</f>
        <v>0.68485399903921185</v>
      </c>
      <c r="H54" s="10" t="s">
        <v>18</v>
      </c>
      <c r="I54" s="10">
        <f>((C7-N30)^2+(D7-O30)^2)^0.5</f>
        <v>2.7462163061201101</v>
      </c>
      <c r="J54" s="10" t="s">
        <v>18</v>
      </c>
      <c r="K54" s="10">
        <f>((C7-N31)^2+(D7-O31)^2)^0.5</f>
        <v>10.47320161173268</v>
      </c>
      <c r="M54" s="10" t="s">
        <v>22</v>
      </c>
      <c r="N54" s="28">
        <f>AVERAGE(C53,C63,C66,C71)</f>
        <v>31.1525</v>
      </c>
      <c r="O54" s="28">
        <f>AVERAGE(D53,D63,D66,D71)</f>
        <v>9.625</v>
      </c>
      <c r="Q54" s="10">
        <v>3</v>
      </c>
      <c r="R54" s="6">
        <v>19.71</v>
      </c>
      <c r="S54" s="6">
        <v>10.93</v>
      </c>
      <c r="T54" s="10" t="s">
        <v>36</v>
      </c>
      <c r="U54" s="10"/>
      <c r="V54" s="10"/>
    </row>
    <row r="55" spans="2:22" ht="15" customHeight="1" x14ac:dyDescent="0.25">
      <c r="B55" s="10">
        <v>4</v>
      </c>
      <c r="C55" s="9">
        <v>21.05</v>
      </c>
      <c r="D55" s="9">
        <v>10.38</v>
      </c>
      <c r="F55" s="10" t="s">
        <v>19</v>
      </c>
      <c r="G55" s="10">
        <f>((C8-N29)^2+(D8-O29)^2)^0.5</f>
        <v>2.0635273199063779</v>
      </c>
      <c r="H55" s="10" t="s">
        <v>19</v>
      </c>
      <c r="I55" s="9">
        <f>((C8-N30)^2+(D8-O30)^2)^0.5</f>
        <v>1.6282518232755001</v>
      </c>
      <c r="J55" s="10" t="s">
        <v>19</v>
      </c>
      <c r="K55" s="10">
        <f>((C8-N31)^2+(D8-O31)^2)^0.5</f>
        <v>9.0805579123752089</v>
      </c>
      <c r="Q55" s="10">
        <v>4</v>
      </c>
      <c r="R55" s="9">
        <v>21.05</v>
      </c>
      <c r="S55" s="9">
        <v>10.38</v>
      </c>
      <c r="T55" s="10"/>
      <c r="U55" s="10" t="s">
        <v>36</v>
      </c>
      <c r="V55" s="10"/>
    </row>
    <row r="56" spans="2:22" ht="15" customHeight="1" x14ac:dyDescent="0.25">
      <c r="B56" s="10">
        <v>5</v>
      </c>
      <c r="C56" s="6">
        <v>17.93</v>
      </c>
      <c r="D56" s="6">
        <v>12.85</v>
      </c>
      <c r="F56" s="10" t="s">
        <v>26</v>
      </c>
      <c r="G56" s="6">
        <f>((C9-N29)^2+(D9-O29)^2)^0.5</f>
        <v>1.9396043410964001</v>
      </c>
      <c r="H56" s="10" t="s">
        <v>26</v>
      </c>
      <c r="I56" s="10">
        <f>((C9-N30)^2+(D9-O30)^2)^0.5</f>
        <v>4.7928054414924857</v>
      </c>
      <c r="J56" s="10" t="s">
        <v>26</v>
      </c>
      <c r="K56" s="10">
        <f>((C9-N31)^2+(D9-O31)^2)^0.5</f>
        <v>12.599506022062931</v>
      </c>
      <c r="Q56" s="10">
        <v>5</v>
      </c>
      <c r="R56" s="6">
        <v>17.93</v>
      </c>
      <c r="S56" s="6">
        <v>12.85</v>
      </c>
      <c r="T56" s="10" t="s">
        <v>36</v>
      </c>
      <c r="U56" s="10"/>
      <c r="V56" s="10"/>
    </row>
    <row r="57" spans="2:22" ht="15" customHeight="1" x14ac:dyDescent="0.25">
      <c r="B57" s="10">
        <v>6</v>
      </c>
      <c r="C57" s="6">
        <v>17.72</v>
      </c>
      <c r="D57" s="6">
        <v>12</v>
      </c>
      <c r="F57" s="10" t="s">
        <v>37</v>
      </c>
      <c r="G57" s="6">
        <f>((C10-N29)^2+(D10-O29)^2)^0.5</f>
        <v>1.6681381837245997</v>
      </c>
      <c r="H57" s="10" t="s">
        <v>37</v>
      </c>
      <c r="I57" s="10">
        <f>((C10-N30)^2+(D10-O30)^2)^0.5</f>
        <v>4.7827172193220866</v>
      </c>
      <c r="J57" s="10" t="s">
        <v>37</v>
      </c>
      <c r="K57" s="10">
        <f>((C10-N31)^2+(D10-O31)^2)^0.5</f>
        <v>12.611115414585662</v>
      </c>
      <c r="L57" s="26"/>
      <c r="M57" s="26"/>
      <c r="P57" s="26"/>
      <c r="Q57" s="10">
        <v>6</v>
      </c>
      <c r="R57" s="6">
        <v>17.72</v>
      </c>
      <c r="S57" s="6">
        <v>12</v>
      </c>
      <c r="T57" s="10" t="s">
        <v>36</v>
      </c>
      <c r="U57" s="10"/>
      <c r="V57" s="10"/>
    </row>
    <row r="58" spans="2:22" x14ac:dyDescent="0.25">
      <c r="B58" s="10">
        <v>7</v>
      </c>
      <c r="C58" s="6">
        <v>18.71</v>
      </c>
      <c r="D58" s="6">
        <v>11.53</v>
      </c>
      <c r="F58" s="10" t="s">
        <v>38</v>
      </c>
      <c r="G58" s="6">
        <f>((C11-N29)^2+(D11-O29)^2)^0.5</f>
        <v>0.59785031571456082</v>
      </c>
      <c r="H58" s="10" t="s">
        <v>38</v>
      </c>
      <c r="I58" s="10">
        <f>((C11-N30)^2+(D11-O30)^2)^0.5</f>
        <v>3.742205766656876</v>
      </c>
      <c r="J58" s="10" t="s">
        <v>38</v>
      </c>
      <c r="K58" s="10">
        <f>((C11-N31)^2+(D11-O31)^2)^0.5</f>
        <v>11.552175206427576</v>
      </c>
      <c r="Q58" s="10">
        <v>7</v>
      </c>
      <c r="R58" s="6">
        <v>18.71</v>
      </c>
      <c r="S58" s="6">
        <v>11.53</v>
      </c>
      <c r="T58" s="10" t="s">
        <v>36</v>
      </c>
      <c r="U58" s="10"/>
      <c r="V58" s="10"/>
    </row>
    <row r="59" spans="2:22" x14ac:dyDescent="0.25">
      <c r="B59" s="10">
        <v>8</v>
      </c>
      <c r="C59" s="9">
        <v>25.86</v>
      </c>
      <c r="D59" s="9">
        <v>9.33</v>
      </c>
      <c r="F59" s="10" t="s">
        <v>39</v>
      </c>
      <c r="G59" s="10">
        <f>((C12-N29)^2+(D12-O29)^2)^0.5</f>
        <v>6.8985741280354436</v>
      </c>
      <c r="H59" s="10" t="s">
        <v>39</v>
      </c>
      <c r="I59" s="9">
        <f>((C12-N30)^2+(D12-O30)^2)^0.5</f>
        <v>3.9113685584460089</v>
      </c>
      <c r="J59" s="10" t="s">
        <v>39</v>
      </c>
      <c r="K59" s="10">
        <f>((C12-N31)^2+(D12-O31)^2)^0.5</f>
        <v>4.2405721312106008</v>
      </c>
      <c r="Q59" s="10">
        <v>8</v>
      </c>
      <c r="R59" s="9">
        <v>25.86</v>
      </c>
      <c r="S59" s="9">
        <v>9.33</v>
      </c>
      <c r="T59" s="10"/>
      <c r="U59" s="10" t="s">
        <v>36</v>
      </c>
      <c r="V59" s="10"/>
    </row>
    <row r="60" spans="2:22" x14ac:dyDescent="0.25">
      <c r="B60" s="10">
        <v>9</v>
      </c>
      <c r="C60" s="9">
        <v>19.149999999999999</v>
      </c>
      <c r="D60" s="9">
        <v>11.8</v>
      </c>
      <c r="F60" s="10" t="s">
        <v>40</v>
      </c>
      <c r="G60" s="10" t="e">
        <f>((C13-S34)^2+(D13-T34)^2)^0.5</f>
        <v>#VALUE!</v>
      </c>
      <c r="H60" s="10" t="s">
        <v>40</v>
      </c>
      <c r="I60" s="9">
        <f>((C13-N30)^2+(D13-O30)^2)^0.5</f>
        <v>3.3393538297101726</v>
      </c>
      <c r="J60" s="10" t="s">
        <v>40</v>
      </c>
      <c r="K60" s="10">
        <f>((C13-N31)^2+(D13-O31)^2)^0.5</f>
        <v>11.169686298191193</v>
      </c>
      <c r="Q60" s="10">
        <v>9</v>
      </c>
      <c r="R60" s="9">
        <v>19.149999999999999</v>
      </c>
      <c r="S60" s="9">
        <v>11.8</v>
      </c>
      <c r="T60" s="10"/>
      <c r="U60" s="10" t="s">
        <v>36</v>
      </c>
      <c r="V60" s="10"/>
    </row>
    <row r="61" spans="2:22" x14ac:dyDescent="0.25">
      <c r="B61" s="10">
        <v>10</v>
      </c>
      <c r="C61" s="6">
        <v>18.420000000000002</v>
      </c>
      <c r="D61" s="6">
        <v>11.2</v>
      </c>
      <c r="F61" s="10" t="s">
        <v>41</v>
      </c>
      <c r="G61" s="6">
        <f>((C14-N29)^2+(D14-O29)^2)^0.5</f>
        <v>0.93009945704747055</v>
      </c>
      <c r="H61" s="10" t="s">
        <v>41</v>
      </c>
      <c r="I61" s="10">
        <f>((C14-N30)^2+(D14-O30)^2)^0.5</f>
        <v>4.0200975112551642</v>
      </c>
      <c r="J61" s="10" t="s">
        <v>41</v>
      </c>
      <c r="K61" s="10">
        <f>((C14-N31)^2+(D14-O31)^2)^0.5</f>
        <v>11.787800134036885</v>
      </c>
      <c r="Q61" s="10">
        <v>10</v>
      </c>
      <c r="R61" s="6">
        <v>18.420000000000002</v>
      </c>
      <c r="S61" s="6">
        <v>11.2</v>
      </c>
      <c r="T61" s="10" t="s">
        <v>36</v>
      </c>
      <c r="U61" s="10"/>
      <c r="V61" s="10"/>
    </row>
    <row r="62" spans="2:22" x14ac:dyDescent="0.25">
      <c r="B62" s="10">
        <v>11</v>
      </c>
      <c r="C62" s="9">
        <v>22.94</v>
      </c>
      <c r="D62" s="9">
        <v>10.6</v>
      </c>
      <c r="F62" s="10" t="s">
        <v>42</v>
      </c>
      <c r="G62" s="10">
        <f>((C15-N29)^2+(D15-O29)^2)^0.5</f>
        <v>3.7397386272305186</v>
      </c>
      <c r="H62" s="10" t="s">
        <v>42</v>
      </c>
      <c r="I62" s="9">
        <f>((C15-N30)^2+(D15-O30)^2)^0.5</f>
        <v>0.80273532375248291</v>
      </c>
      <c r="J62" s="10" t="s">
        <v>42</v>
      </c>
      <c r="K62" s="10">
        <f>((C15-N31)^2+(D15-O31)^2)^0.5</f>
        <v>7.2283381215878384</v>
      </c>
      <c r="Q62" s="10">
        <v>11</v>
      </c>
      <c r="R62" s="9">
        <v>22.94</v>
      </c>
      <c r="S62" s="9">
        <v>10.6</v>
      </c>
      <c r="T62" s="10"/>
      <c r="U62" s="10" t="s">
        <v>36</v>
      </c>
      <c r="V62" s="10"/>
    </row>
    <row r="63" spans="2:22" x14ac:dyDescent="0.25">
      <c r="B63" s="10">
        <v>12</v>
      </c>
      <c r="C63" s="28">
        <v>26.89</v>
      </c>
      <c r="D63" s="28">
        <v>10.44</v>
      </c>
      <c r="F63" s="10" t="s">
        <v>43</v>
      </c>
      <c r="G63" s="10">
        <f>((C16-N29)^2+(D16-O29)^2)^0.5</f>
        <v>7.6553840530701009</v>
      </c>
      <c r="H63" s="10" t="s">
        <v>43</v>
      </c>
      <c r="I63" s="10">
        <f>((C16-N30)^2+(D16-O30)^2)^0.5</f>
        <v>4.5192304654664417</v>
      </c>
      <c r="J63" s="10" t="s">
        <v>43</v>
      </c>
      <c r="K63" s="28">
        <f>((C16-N31)^2+(D16-O31)^2)^0.5</f>
        <v>3.3210679005404278</v>
      </c>
      <c r="Q63" s="10">
        <v>12</v>
      </c>
      <c r="R63" s="28">
        <v>26.89</v>
      </c>
      <c r="S63" s="28">
        <v>10.44</v>
      </c>
      <c r="T63" s="10"/>
      <c r="U63" s="10"/>
      <c r="V63" s="10" t="s">
        <v>36</v>
      </c>
    </row>
    <row r="64" spans="2:22" x14ac:dyDescent="0.25">
      <c r="B64" s="10">
        <v>13</v>
      </c>
      <c r="C64" s="9">
        <v>24.91</v>
      </c>
      <c r="D64" s="9">
        <v>10.63</v>
      </c>
      <c r="F64" s="10" t="s">
        <v>44</v>
      </c>
      <c r="G64" s="10">
        <f>((C17-N29)^2+(D17-O29)^2)^0.5</f>
        <v>5.6685469919548161</v>
      </c>
      <c r="H64" s="10" t="s">
        <v>44</v>
      </c>
      <c r="I64" s="9">
        <f>((C17-N30)^2+(D17-O30)^2)^0.5</f>
        <v>2.5413586917237816</v>
      </c>
      <c r="J64" s="10" t="s">
        <v>44</v>
      </c>
      <c r="K64" s="10">
        <f>((C17-N31)^2+(D17-O31)^2)^0.5</f>
        <v>5.2920650033800616</v>
      </c>
      <c r="Q64" s="10">
        <v>13</v>
      </c>
      <c r="R64" s="9">
        <v>24.91</v>
      </c>
      <c r="S64" s="9">
        <v>10.63</v>
      </c>
      <c r="T64" s="10"/>
      <c r="U64" s="10" t="s">
        <v>36</v>
      </c>
      <c r="V64" s="10"/>
    </row>
    <row r="65" spans="2:22" x14ac:dyDescent="0.25">
      <c r="B65" s="10">
        <v>14</v>
      </c>
      <c r="C65" s="9">
        <v>22.99</v>
      </c>
      <c r="D65" s="9">
        <v>11.47</v>
      </c>
      <c r="F65" s="10" t="s">
        <v>45</v>
      </c>
      <c r="G65" s="10">
        <f>((C18-N29)^2+(D18-O29)^2)^0.5</f>
        <v>3.6840229369535664</v>
      </c>
      <c r="H65" s="10" t="s">
        <v>45</v>
      </c>
      <c r="I65" s="9">
        <f>((C18-N30)^2+(D18-O30)^2)^0.5</f>
        <v>0.60088601248489815</v>
      </c>
      <c r="J65" s="10" t="s">
        <v>45</v>
      </c>
      <c r="K65" s="10">
        <f>((C18-N31)^2+(D18-O31)^2)^0.5</f>
        <v>7.3547285469961468</v>
      </c>
      <c r="Q65" s="10">
        <v>14</v>
      </c>
      <c r="R65" s="9">
        <v>22.99</v>
      </c>
      <c r="S65" s="9">
        <v>11.47</v>
      </c>
      <c r="T65" s="10"/>
      <c r="U65" s="10" t="s">
        <v>36</v>
      </c>
      <c r="V65" s="10"/>
    </row>
    <row r="66" spans="2:22" x14ac:dyDescent="0.25">
      <c r="B66" s="10">
        <v>15</v>
      </c>
      <c r="C66" s="28">
        <v>26.81</v>
      </c>
      <c r="D66" s="28">
        <v>9.17</v>
      </c>
      <c r="F66" s="10" t="s">
        <v>46</v>
      </c>
      <c r="G66" s="10">
        <f>((C19-N29)^2+(D19-O29)^2)^0.5</f>
        <v>7.8523872166367328</v>
      </c>
      <c r="H66" s="10" t="s">
        <v>46</v>
      </c>
      <c r="I66" s="10">
        <f>((C19-N30)^2+(D19-O30)^2)^0.5</f>
        <v>4.830348227612582</v>
      </c>
      <c r="J66" s="10" t="s">
        <v>46</v>
      </c>
      <c r="K66" s="28">
        <f>((C19-N31)^2+(D19-O31)^2)^0.5</f>
        <v>3.3077895942759139</v>
      </c>
      <c r="Q66" s="10">
        <v>15</v>
      </c>
      <c r="R66" s="28">
        <v>26.81</v>
      </c>
      <c r="S66" s="28">
        <v>9.17</v>
      </c>
      <c r="T66" s="10"/>
      <c r="U66" s="10"/>
      <c r="V66" s="10" t="s">
        <v>36</v>
      </c>
    </row>
    <row r="67" spans="2:22" x14ac:dyDescent="0.25">
      <c r="B67" s="10">
        <v>16</v>
      </c>
      <c r="C67" s="6">
        <v>19.14</v>
      </c>
      <c r="D67" s="6">
        <v>12.11</v>
      </c>
      <c r="F67" s="10" t="s">
        <v>47</v>
      </c>
      <c r="G67" s="6">
        <f>((C20-N29)^2+(D20-O29)^2)^0.5</f>
        <v>0.64860234350486179</v>
      </c>
      <c r="H67" s="10" t="s">
        <v>47</v>
      </c>
      <c r="I67" s="10">
        <f>((C20-N30)^2+(D20-O30)^2)^0.5</f>
        <v>3.4158343051149274</v>
      </c>
      <c r="J67" s="10" t="s">
        <v>47</v>
      </c>
      <c r="K67" s="10">
        <f>((C20-N31)^2+(D20-O31)^2)^0.5</f>
        <v>11.245534758294067</v>
      </c>
      <c r="Q67" s="10">
        <v>16</v>
      </c>
      <c r="R67" s="6">
        <v>19.14</v>
      </c>
      <c r="S67" s="6">
        <v>12.11</v>
      </c>
      <c r="T67" s="10" t="s">
        <v>36</v>
      </c>
      <c r="U67" s="10"/>
      <c r="V67" s="10"/>
    </row>
    <row r="68" spans="2:22" x14ac:dyDescent="0.25">
      <c r="B68" s="10">
        <v>17</v>
      </c>
      <c r="C68" s="9">
        <v>21.09</v>
      </c>
      <c r="D68" s="9">
        <v>10.67</v>
      </c>
      <c r="F68" s="10" t="s">
        <v>48</v>
      </c>
      <c r="G68" s="10">
        <f>((C21-N29)^2+(D21-O29)^2)^0.5</f>
        <v>1.9605165135749296</v>
      </c>
      <c r="H68" s="10" t="s">
        <v>48</v>
      </c>
      <c r="I68" s="9">
        <f>((C21-N30)^2+(D21-O30)^2)^0.5</f>
        <v>1.4607751366996886</v>
      </c>
      <c r="J68" s="10" t="s">
        <v>48</v>
      </c>
      <c r="K68" s="10">
        <f>((C21-N31)^2+(D21-O31)^2)^0.5</f>
        <v>9.0714294353205442</v>
      </c>
      <c r="Q68" s="10">
        <v>17</v>
      </c>
      <c r="R68" s="9">
        <v>21.09</v>
      </c>
      <c r="S68" s="9">
        <v>10.67</v>
      </c>
      <c r="T68" s="10"/>
      <c r="U68" s="10" t="s">
        <v>36</v>
      </c>
      <c r="V68" s="10"/>
    </row>
    <row r="69" spans="2:22" x14ac:dyDescent="0.25">
      <c r="B69" s="10">
        <v>18</v>
      </c>
      <c r="C69" s="6">
        <v>18.71</v>
      </c>
      <c r="D69" s="6">
        <v>12.36</v>
      </c>
      <c r="F69" s="10" t="s">
        <v>49</v>
      </c>
      <c r="G69" s="6">
        <f>((C22-N29)^2+(D22-O29)^2)^0.5</f>
        <v>1.0603513568624308</v>
      </c>
      <c r="H69" s="10" t="s">
        <v>49</v>
      </c>
      <c r="I69" s="10">
        <f>((C22-N30)^2+(D22-O30)^2)^0.5</f>
        <v>3.8979897383138371</v>
      </c>
      <c r="J69" s="10" t="s">
        <v>49</v>
      </c>
      <c r="K69" s="10">
        <f>((C22-N31)^2+(D22-O31)^2)^0.5</f>
        <v>11.721855313899759</v>
      </c>
      <c r="Q69" s="10">
        <v>18</v>
      </c>
      <c r="R69" s="6">
        <v>18.71</v>
      </c>
      <c r="S69" s="6">
        <v>12.36</v>
      </c>
      <c r="T69" s="10" t="s">
        <v>36</v>
      </c>
      <c r="U69" s="10"/>
      <c r="V69" s="10"/>
    </row>
    <row r="70" spans="2:22" x14ac:dyDescent="0.25">
      <c r="B70" s="10">
        <v>19</v>
      </c>
      <c r="C70" s="6">
        <v>20.58</v>
      </c>
      <c r="D70" s="6">
        <v>10.8</v>
      </c>
      <c r="F70" s="10" t="s">
        <v>50</v>
      </c>
      <c r="G70" s="6">
        <f>((C23-N29)^2+(D23-O29)^2)^0.5</f>
        <v>1.4455327737550585</v>
      </c>
      <c r="H70" s="10" t="s">
        <v>50</v>
      </c>
      <c r="I70" s="10">
        <f>((C23-N30)^2+(D23-O30)^2)^0.5</f>
        <v>1.908607869626445</v>
      </c>
      <c r="J70" s="10" t="s">
        <v>50</v>
      </c>
      <c r="K70" s="10">
        <f>((C23-N31)^2+(D23-O31)^2)^0.5</f>
        <v>9.5936933451095907</v>
      </c>
      <c r="Q70" s="10">
        <v>19</v>
      </c>
      <c r="R70" s="6">
        <v>20.58</v>
      </c>
      <c r="S70" s="6">
        <v>10.8</v>
      </c>
      <c r="T70" s="10"/>
      <c r="U70" s="10" t="s">
        <v>36</v>
      </c>
      <c r="V70" s="10"/>
    </row>
    <row r="71" spans="2:22" x14ac:dyDescent="0.25">
      <c r="B71" s="10">
        <v>20</v>
      </c>
      <c r="C71" s="28">
        <v>27.66</v>
      </c>
      <c r="D71" s="28">
        <v>9.94</v>
      </c>
      <c r="F71" s="10" t="s">
        <v>51</v>
      </c>
      <c r="G71" s="10">
        <f>((C24-N29)^2+(D24-O29)^2)^0.5</f>
        <v>8.4953025255137309</v>
      </c>
      <c r="H71" s="10" t="s">
        <v>51</v>
      </c>
      <c r="I71" s="10">
        <f>((C24-N30)^2+(D24-O30)^2)^0.5</f>
        <v>5.3765550308724661</v>
      </c>
      <c r="J71" s="10" t="s">
        <v>51</v>
      </c>
      <c r="K71" s="28">
        <f>((C24-N31)^2+(D24-O31)^2)^0.5</f>
        <v>2.4625661412437241</v>
      </c>
      <c r="Q71" s="10">
        <v>20</v>
      </c>
      <c r="R71" s="28">
        <v>27.66</v>
      </c>
      <c r="S71" s="28">
        <v>9.94</v>
      </c>
      <c r="T71" s="10"/>
      <c r="U71" s="10"/>
      <c r="V71" s="10" t="s">
        <v>36</v>
      </c>
    </row>
    <row r="74" spans="2:22" x14ac:dyDescent="0.25">
      <c r="B74" s="10" t="s">
        <v>30</v>
      </c>
      <c r="C74" s="10" t="s">
        <v>31</v>
      </c>
      <c r="D74" s="10" t="s">
        <v>32</v>
      </c>
      <c r="F74" s="16" t="s">
        <v>14</v>
      </c>
      <c r="G74" s="16"/>
      <c r="H74" s="16" t="s">
        <v>15</v>
      </c>
      <c r="I74" s="16"/>
      <c r="J74" s="16" t="s">
        <v>25</v>
      </c>
      <c r="K74" s="16"/>
      <c r="L74" s="15"/>
      <c r="M74" s="10"/>
      <c r="N74" s="10" t="s">
        <v>0</v>
      </c>
      <c r="O74" s="10" t="s">
        <v>1</v>
      </c>
      <c r="Q74" s="10" t="s">
        <v>30</v>
      </c>
      <c r="R74" s="10" t="s">
        <v>31</v>
      </c>
      <c r="S74" s="10" t="s">
        <v>32</v>
      </c>
      <c r="T74" s="10" t="s">
        <v>33</v>
      </c>
      <c r="U74" s="10" t="s">
        <v>34</v>
      </c>
      <c r="V74" s="10" t="s">
        <v>35</v>
      </c>
    </row>
    <row r="75" spans="2:22" x14ac:dyDescent="0.25">
      <c r="B75" s="10">
        <v>1</v>
      </c>
      <c r="C75" s="9">
        <v>22.21</v>
      </c>
      <c r="D75" s="9">
        <v>11.64</v>
      </c>
      <c r="F75" s="10" t="s">
        <v>16</v>
      </c>
      <c r="G75" s="10">
        <f>((C52-N52)^2+(D52-O52)^2)^0.5</f>
        <v>3.3460172220118642</v>
      </c>
      <c r="H75" s="10" t="s">
        <v>16</v>
      </c>
      <c r="I75" s="9">
        <f>((C52-N53)^2+(D52-O53)^2)^0.5</f>
        <v>0.88309116177210134</v>
      </c>
      <c r="J75" s="10" t="s">
        <v>16</v>
      </c>
      <c r="K75" s="10">
        <f>((C52-N54)^2+(D52-O54)^2)^0.5</f>
        <v>9.1667077650593836</v>
      </c>
      <c r="M75" s="10" t="s">
        <v>4</v>
      </c>
      <c r="N75" s="6">
        <f>AVERAGE(C77,C79:C81,C83:C84,C90,C92)</f>
        <v>18.686250000000001</v>
      </c>
      <c r="O75" s="6">
        <f>AVERAGE(D77,D79:D81,D83:D84,D90,D92)</f>
        <v>11.8475</v>
      </c>
      <c r="Q75" s="10">
        <v>1</v>
      </c>
      <c r="R75" s="9">
        <v>22.21</v>
      </c>
      <c r="S75" s="9">
        <v>11.64</v>
      </c>
      <c r="T75" s="10"/>
      <c r="U75" s="10" t="s">
        <v>36</v>
      </c>
      <c r="V75" s="10"/>
    </row>
    <row r="76" spans="2:22" x14ac:dyDescent="0.25">
      <c r="B76" s="10">
        <v>2</v>
      </c>
      <c r="C76" s="28">
        <v>43.25</v>
      </c>
      <c r="D76" s="28">
        <v>8.9499999999999993</v>
      </c>
      <c r="F76" s="10" t="s">
        <v>17</v>
      </c>
      <c r="G76" s="10">
        <f>((C53-N52)^2+(D53-O52)^2)^0.5</f>
        <v>24.542106292044291</v>
      </c>
      <c r="H76" s="10" t="s">
        <v>17</v>
      </c>
      <c r="I76" s="10">
        <f>((C53-N53)^2+(D53-O53)^2)^0.5</f>
        <v>20.808744556075457</v>
      </c>
      <c r="J76" s="10" t="s">
        <v>17</v>
      </c>
      <c r="K76" s="28">
        <f>((C53-N54)^2+(D53-O54)^2)^0.5</f>
        <v>12.116316736120758</v>
      </c>
      <c r="M76" s="10" t="s">
        <v>7</v>
      </c>
      <c r="N76" s="9">
        <f>AVERAGE(C75,C78,C82,C85,C87:C88,C91,C93)</f>
        <v>22.703749999999999</v>
      </c>
      <c r="O76" s="9">
        <f>AVERAGE(D75,D78,D82,D85,D87,D88,D91,D93)</f>
        <v>10.690000000000001</v>
      </c>
      <c r="Q76" s="10">
        <v>2</v>
      </c>
      <c r="R76" s="28">
        <v>43.25</v>
      </c>
      <c r="S76" s="28">
        <v>8.9499999999999993</v>
      </c>
      <c r="T76" s="10"/>
      <c r="U76" s="10"/>
      <c r="V76" s="10" t="s">
        <v>36</v>
      </c>
    </row>
    <row r="77" spans="2:22" x14ac:dyDescent="0.25">
      <c r="B77" s="10">
        <v>3</v>
      </c>
      <c r="C77" s="6">
        <v>19.71</v>
      </c>
      <c r="D77" s="6">
        <v>10.93</v>
      </c>
      <c r="F77" s="10" t="s">
        <v>18</v>
      </c>
      <c r="G77" s="6">
        <f>((C54-N52)^2+(D54-O52)^2)^0.5</f>
        <v>1.1584823045692147</v>
      </c>
      <c r="H77" s="10" t="s">
        <v>18</v>
      </c>
      <c r="I77" s="10">
        <f>((C54-N53)^2+(D54-O53)^2)^0.5</f>
        <v>2.8173480438170939</v>
      </c>
      <c r="J77" s="10" t="s">
        <v>18</v>
      </c>
      <c r="K77" s="10">
        <f>((C54-N54)^2+(D54-O54)^2)^0.5</f>
        <v>11.516676224067428</v>
      </c>
      <c r="M77" s="10" t="s">
        <v>22</v>
      </c>
      <c r="N77" s="28">
        <f>AVERAGE(C76,C86,C89,C94)</f>
        <v>31.1525</v>
      </c>
      <c r="O77" s="28">
        <f>AVERAGE(D76,D86,D89,D94)</f>
        <v>9.625</v>
      </c>
      <c r="P77" s="26"/>
      <c r="Q77" s="10">
        <v>3</v>
      </c>
      <c r="R77" s="6">
        <v>19.71</v>
      </c>
      <c r="S77" s="6">
        <v>10.93</v>
      </c>
      <c r="T77" s="10" t="s">
        <v>36</v>
      </c>
      <c r="U77" s="10"/>
      <c r="V77" s="10"/>
    </row>
    <row r="78" spans="2:22" x14ac:dyDescent="0.25">
      <c r="B78" s="10">
        <v>4</v>
      </c>
      <c r="C78" s="9">
        <v>21.05</v>
      </c>
      <c r="D78" s="9">
        <v>10.38</v>
      </c>
      <c r="F78" s="10" t="s">
        <v>19</v>
      </c>
      <c r="G78" s="10">
        <f>((C55-N52)^2+(D55-O52)^2)^0.5</f>
        <v>2.5644748487750846</v>
      </c>
      <c r="H78" s="10" t="s">
        <v>19</v>
      </c>
      <c r="I78" s="9">
        <f>((C55-N53)^2+(D55-O53)^2)^0.5</f>
        <v>1.5378068799429936</v>
      </c>
      <c r="J78" s="10" t="s">
        <v>19</v>
      </c>
      <c r="K78" s="10">
        <f>((C55-N54)^2+(D55-O54)^2)^0.5</f>
        <v>10.130672793551275</v>
      </c>
      <c r="P78" s="26"/>
      <c r="Q78" s="10">
        <v>4</v>
      </c>
      <c r="R78" s="9">
        <v>21.05</v>
      </c>
      <c r="S78" s="9">
        <v>10.38</v>
      </c>
      <c r="T78" s="10"/>
      <c r="U78" s="10" t="s">
        <v>36</v>
      </c>
      <c r="V78" s="10"/>
    </row>
    <row r="79" spans="2:22" x14ac:dyDescent="0.25">
      <c r="B79" s="10">
        <v>5</v>
      </c>
      <c r="C79" s="6">
        <v>17.93</v>
      </c>
      <c r="D79" s="6">
        <v>12.85</v>
      </c>
      <c r="F79" s="10" t="s">
        <v>26</v>
      </c>
      <c r="G79" s="6">
        <f>((C56-N52)^2+(D56-O52)^2)^0.5</f>
        <v>1.4647461384144362</v>
      </c>
      <c r="H79" s="10" t="s">
        <v>26</v>
      </c>
      <c r="I79" s="10">
        <f>((C56-N53)^2+(D56-O53)^2)^0.5</f>
        <v>5.0254601779339589</v>
      </c>
      <c r="J79" s="10" t="s">
        <v>26</v>
      </c>
      <c r="K79" s="10">
        <f>((C56-N54)^2+(D56-O54)^2)^0.5</f>
        <v>13.61011136067593</v>
      </c>
      <c r="P79" s="26"/>
      <c r="Q79" s="10">
        <v>5</v>
      </c>
      <c r="R79" s="6">
        <v>17.93</v>
      </c>
      <c r="S79" s="6">
        <v>12.85</v>
      </c>
      <c r="T79" s="10" t="s">
        <v>36</v>
      </c>
      <c r="U79" s="10"/>
      <c r="V79" s="10"/>
    </row>
    <row r="80" spans="2:22" x14ac:dyDescent="0.25">
      <c r="B80" s="10">
        <v>6</v>
      </c>
      <c r="C80" s="6">
        <v>17.72</v>
      </c>
      <c r="D80" s="6">
        <v>12</v>
      </c>
      <c r="F80" s="10" t="s">
        <v>37</v>
      </c>
      <c r="G80" s="6">
        <f>((C57-N52)^2+(D57-O52)^2)^0.5</f>
        <v>1.1781473804240312</v>
      </c>
      <c r="H80" s="10" t="s">
        <v>37</v>
      </c>
      <c r="I80" s="10">
        <f>((C57-N53)^2+(D57-O53)^2)^0.5</f>
        <v>4.9489645381635166</v>
      </c>
      <c r="J80" s="10" t="s">
        <v>37</v>
      </c>
      <c r="K80" s="10">
        <f>((C57-N54)^2+(D57-O54)^2)^0.5</f>
        <v>13.640846060637148</v>
      </c>
      <c r="L80" s="26"/>
      <c r="M80" s="26"/>
      <c r="P80" s="26"/>
      <c r="Q80" s="10">
        <v>6</v>
      </c>
      <c r="R80" s="6">
        <v>17.72</v>
      </c>
      <c r="S80" s="6">
        <v>12</v>
      </c>
      <c r="T80" s="10" t="s">
        <v>36</v>
      </c>
      <c r="U80" s="10"/>
      <c r="V80" s="10"/>
    </row>
    <row r="81" spans="2:22" x14ac:dyDescent="0.25">
      <c r="B81" s="10">
        <v>7</v>
      </c>
      <c r="C81" s="6">
        <v>18.71</v>
      </c>
      <c r="D81" s="6">
        <v>11.53</v>
      </c>
      <c r="F81" s="10" t="s">
        <v>38</v>
      </c>
      <c r="G81" s="6">
        <f>((C58-N52)^2+(D58-O52)^2)^0.5</f>
        <v>0.24714621178565666</v>
      </c>
      <c r="H81" s="10" t="s">
        <v>38</v>
      </c>
      <c r="I81" s="10">
        <f>((C58-N53)^2+(D58-O53)^2)^0.5</f>
        <v>3.8814237078680303</v>
      </c>
      <c r="J81" s="10" t="s">
        <v>38</v>
      </c>
      <c r="K81" s="10">
        <f>((C58-N54)^2+(D58-O54)^2)^0.5</f>
        <v>12.587487090360806</v>
      </c>
      <c r="P81" s="26"/>
      <c r="Q81" s="10">
        <v>7</v>
      </c>
      <c r="R81" s="6">
        <v>18.71</v>
      </c>
      <c r="S81" s="6">
        <v>11.53</v>
      </c>
      <c r="T81" s="10" t="s">
        <v>36</v>
      </c>
      <c r="U81" s="10"/>
      <c r="V81" s="10"/>
    </row>
    <row r="82" spans="2:22" x14ac:dyDescent="0.25">
      <c r="B82" s="10">
        <v>8</v>
      </c>
      <c r="C82" s="9">
        <v>25.86</v>
      </c>
      <c r="D82" s="9">
        <v>9.33</v>
      </c>
      <c r="F82" s="10" t="s">
        <v>39</v>
      </c>
      <c r="G82" s="10">
        <f>((C59-N52)^2+(D59-O52)^2)^0.5</f>
        <v>7.3928398636789074</v>
      </c>
      <c r="H82" s="10" t="s">
        <v>39</v>
      </c>
      <c r="I82" s="9">
        <f>((C59-N53)^2+(D59-O53)^2)^0.5</f>
        <v>3.6506780192177981</v>
      </c>
      <c r="J82" s="10" t="s">
        <v>39</v>
      </c>
      <c r="K82" s="10">
        <f>((C59-N54)^2+(D59-O54)^2)^0.5</f>
        <v>5.3007151640132486</v>
      </c>
      <c r="P82" s="26"/>
      <c r="Q82" s="10">
        <v>8</v>
      </c>
      <c r="R82" s="9">
        <v>25.86</v>
      </c>
      <c r="S82" s="9">
        <v>9.33</v>
      </c>
      <c r="T82" s="10"/>
      <c r="U82" s="10" t="s">
        <v>36</v>
      </c>
      <c r="V82" s="10"/>
    </row>
    <row r="83" spans="2:22" x14ac:dyDescent="0.25">
      <c r="B83" s="10">
        <v>9</v>
      </c>
      <c r="C83" s="6">
        <v>19.149999999999999</v>
      </c>
      <c r="D83" s="6">
        <v>11.8</v>
      </c>
      <c r="F83" s="10" t="s">
        <v>40</v>
      </c>
      <c r="G83" s="6">
        <f>((C60-N52)^2+(D60-O52)^2)^0.5</f>
        <v>0.29534936939157014</v>
      </c>
      <c r="H83" s="10" t="s">
        <v>40</v>
      </c>
      <c r="I83" s="10">
        <f>((C60-N53)^2+(D60-O53)^2)^0.5</f>
        <v>3.5158000511974548</v>
      </c>
      <c r="J83" s="10" t="s">
        <v>40</v>
      </c>
      <c r="K83" s="10">
        <f>((C60-N54)^2+(D60-O54)^2)^0.5</f>
        <v>12.19797652276803</v>
      </c>
      <c r="P83" s="26"/>
      <c r="Q83" s="10">
        <v>9</v>
      </c>
      <c r="R83" s="6">
        <v>19.149999999999999</v>
      </c>
      <c r="S83" s="6">
        <v>11.8</v>
      </c>
      <c r="T83" s="10" t="s">
        <v>36</v>
      </c>
      <c r="U83" s="10"/>
      <c r="V83" s="10"/>
    </row>
    <row r="84" spans="2:22" x14ac:dyDescent="0.25">
      <c r="B84" s="10">
        <v>10</v>
      </c>
      <c r="C84" s="6">
        <v>18.420000000000002</v>
      </c>
      <c r="D84" s="6">
        <v>11.2</v>
      </c>
      <c r="F84" s="10" t="s">
        <v>41</v>
      </c>
      <c r="G84" s="6">
        <f>((C61-N52)^2+(D61-O52)^2)^0.5</f>
        <v>0.68631716429068068</v>
      </c>
      <c r="H84" s="10" t="s">
        <v>41</v>
      </c>
      <c r="I84" s="10">
        <f>((C61-N53)^2+(D61-O53)^2)^0.5</f>
        <v>4.1230146737551161</v>
      </c>
      <c r="J84" s="10" t="s">
        <v>41</v>
      </c>
      <c r="K84" s="10">
        <f>((C60-N54)^2+(D60-O54)^2)^0.5</f>
        <v>12.19797652276803</v>
      </c>
      <c r="P84" s="26"/>
      <c r="Q84" s="10">
        <v>10</v>
      </c>
      <c r="R84" s="6">
        <v>18.420000000000002</v>
      </c>
      <c r="S84" s="6">
        <v>11.2</v>
      </c>
      <c r="T84" s="10" t="s">
        <v>36</v>
      </c>
      <c r="U84" s="10"/>
      <c r="V84" s="10"/>
    </row>
    <row r="85" spans="2:22" x14ac:dyDescent="0.25">
      <c r="B85" s="10">
        <v>11</v>
      </c>
      <c r="C85" s="9">
        <v>22.94</v>
      </c>
      <c r="D85" s="9">
        <v>10.6</v>
      </c>
      <c r="F85" s="10" t="s">
        <v>42</v>
      </c>
      <c r="G85" s="10">
        <f>((C62-N52)^2+(D62-O52)^2)^0.5</f>
        <v>4.2267755145027506</v>
      </c>
      <c r="H85" s="10" t="s">
        <v>42</v>
      </c>
      <c r="I85" s="9">
        <f>((C62-N53)^2+(D62-O53)^2)^0.5</f>
        <v>0.46738634982207172</v>
      </c>
      <c r="J85" s="10" t="s">
        <v>42</v>
      </c>
      <c r="K85" s="10">
        <f>((C62-N54)^2+(D62-O54)^2)^0.5</f>
        <v>8.2701741970771074</v>
      </c>
      <c r="P85" s="26"/>
      <c r="Q85" s="10">
        <v>11</v>
      </c>
      <c r="R85" s="9">
        <v>22.94</v>
      </c>
      <c r="S85" s="9">
        <v>10.6</v>
      </c>
      <c r="T85" s="10"/>
      <c r="U85" s="10" t="s">
        <v>36</v>
      </c>
      <c r="V85" s="10"/>
    </row>
    <row r="86" spans="2:22" x14ac:dyDescent="0.25">
      <c r="B86" s="10">
        <v>12</v>
      </c>
      <c r="C86" s="28">
        <v>26.89</v>
      </c>
      <c r="D86" s="28">
        <v>10.44</v>
      </c>
      <c r="F86" s="10" t="s">
        <v>43</v>
      </c>
      <c r="G86" s="10">
        <f>((C63-N52)^2+(D63-O52)^2)^0.5</f>
        <v>8.1268340237758014</v>
      </c>
      <c r="H86" s="10" t="s">
        <v>43</v>
      </c>
      <c r="I86" s="10">
        <f>((C63-N53)^2+(D63-O53)^2)^0.5</f>
        <v>4.3810786343091337</v>
      </c>
      <c r="J86" s="10" t="s">
        <v>43</v>
      </c>
      <c r="K86" s="28">
        <f>((C63-N54)^2+(D63-O54)^2)^0.5</f>
        <v>4.3397155724770711</v>
      </c>
      <c r="P86" s="26"/>
      <c r="Q86" s="10">
        <v>12</v>
      </c>
      <c r="R86" s="28">
        <v>26.89</v>
      </c>
      <c r="S86" s="28">
        <v>10.44</v>
      </c>
      <c r="T86" s="10"/>
      <c r="U86" s="10"/>
      <c r="V86" s="10" t="s">
        <v>36</v>
      </c>
    </row>
    <row r="87" spans="2:22" x14ac:dyDescent="0.25">
      <c r="B87" s="10">
        <v>13</v>
      </c>
      <c r="C87" s="9">
        <v>24.91</v>
      </c>
      <c r="D87" s="9">
        <v>10.63</v>
      </c>
      <c r="F87" s="10" t="s">
        <v>44</v>
      </c>
      <c r="G87" s="10">
        <f>((C64-N52)^2+(D64-O52)^2)^0.5</f>
        <v>6.1429293704225492</v>
      </c>
      <c r="H87" s="10" t="s">
        <v>44</v>
      </c>
      <c r="I87" s="9">
        <f>((C64-N53)^2+(D64-O53)^2)^0.5</f>
        <v>2.3921642920167483</v>
      </c>
      <c r="J87" s="10" t="s">
        <v>44</v>
      </c>
      <c r="K87" s="10">
        <f>((C64-N54)^2+(D64-O54)^2)^0.5</f>
        <v>6.3228815622309416</v>
      </c>
      <c r="P87" s="26"/>
      <c r="Q87" s="10">
        <v>13</v>
      </c>
      <c r="R87" s="9">
        <v>24.91</v>
      </c>
      <c r="S87" s="9">
        <v>10.63</v>
      </c>
      <c r="T87" s="10"/>
      <c r="U87" s="10" t="s">
        <v>36</v>
      </c>
      <c r="V87" s="10"/>
    </row>
    <row r="88" spans="2:22" x14ac:dyDescent="0.25">
      <c r="B88" s="10">
        <v>14</v>
      </c>
      <c r="C88" s="9">
        <v>22.99</v>
      </c>
      <c r="D88" s="9">
        <v>11.47</v>
      </c>
      <c r="F88" s="10" t="s">
        <v>45</v>
      </c>
      <c r="G88" s="10">
        <f>((C65-N52)^2+(D65-O52)^2)^0.5</f>
        <v>4.1327208047483648</v>
      </c>
      <c r="H88" s="10" t="s">
        <v>45</v>
      </c>
      <c r="I88" s="9">
        <f>((C65-N53)^2+(D65-O53)^2)^0.5</f>
        <v>0.80327454833325551</v>
      </c>
      <c r="J88" s="10" t="s">
        <v>45</v>
      </c>
      <c r="K88" s="10">
        <f>((C65-N54)^2+(D65-O54)^2)^0.5</f>
        <v>8.3684186827619964</v>
      </c>
      <c r="P88" s="26"/>
      <c r="Q88" s="10">
        <v>14</v>
      </c>
      <c r="R88" s="9">
        <v>22.99</v>
      </c>
      <c r="S88" s="9">
        <v>11.47</v>
      </c>
      <c r="T88" s="10"/>
      <c r="U88" s="10" t="s">
        <v>36</v>
      </c>
      <c r="V88" s="10"/>
    </row>
    <row r="89" spans="2:22" x14ac:dyDescent="0.25">
      <c r="B89" s="10">
        <v>15</v>
      </c>
      <c r="C89" s="28">
        <v>26.81</v>
      </c>
      <c r="D89" s="28">
        <v>9.17</v>
      </c>
      <c r="F89" s="10" t="s">
        <v>46</v>
      </c>
      <c r="G89" s="10">
        <f>((C66-N52)^2+(D66-O52)^2)^0.5</f>
        <v>8.3449554372686698</v>
      </c>
      <c r="H89" s="10" t="s">
        <v>46</v>
      </c>
      <c r="I89" s="10">
        <f>((C66-N53)^2+(D66-O53)^2)^0.5</f>
        <v>4.5899074064734657</v>
      </c>
      <c r="J89" s="10" t="s">
        <v>46</v>
      </c>
      <c r="K89" s="28">
        <f>((C66-N54)^2+(D66-O54)^2)^0.5</f>
        <v>4.3662720082468534</v>
      </c>
      <c r="P89" s="26"/>
      <c r="Q89" s="10">
        <v>15</v>
      </c>
      <c r="R89" s="28">
        <v>26.81</v>
      </c>
      <c r="S89" s="28">
        <v>9.17</v>
      </c>
      <c r="T89" s="10"/>
      <c r="U89" s="10"/>
      <c r="V89" s="10" t="s">
        <v>36</v>
      </c>
    </row>
    <row r="90" spans="2:22" x14ac:dyDescent="0.25">
      <c r="B90" s="10">
        <v>16</v>
      </c>
      <c r="C90" s="6">
        <v>19.14</v>
      </c>
      <c r="D90" s="6">
        <v>12.11</v>
      </c>
      <c r="F90" s="10" t="s">
        <v>47</v>
      </c>
      <c r="G90" s="6">
        <f>((C67-N52)^2+(D67-O52)^2)^0.5</f>
        <v>0.47516444521870388</v>
      </c>
      <c r="H90" s="10" t="s">
        <v>47</v>
      </c>
      <c r="I90" s="10">
        <f>((C67-N53)^2+(D67-O53)^2)^0.5</f>
        <v>3.6242585448612803</v>
      </c>
      <c r="J90" s="10" t="s">
        <v>47</v>
      </c>
      <c r="K90" s="10">
        <f>((C67-N54)^2+(D67-O54)^2)^0.5</f>
        <v>12.266840720006108</v>
      </c>
      <c r="P90" s="26"/>
      <c r="Q90" s="10">
        <v>16</v>
      </c>
      <c r="R90" s="6">
        <v>19.14</v>
      </c>
      <c r="S90" s="6">
        <v>12.11</v>
      </c>
      <c r="T90" s="10" t="s">
        <v>36</v>
      </c>
      <c r="U90" s="10"/>
      <c r="V90" s="10"/>
    </row>
    <row r="91" spans="2:22" x14ac:dyDescent="0.25">
      <c r="B91" s="10">
        <v>17</v>
      </c>
      <c r="C91" s="9">
        <v>21.09</v>
      </c>
      <c r="D91" s="9">
        <v>10.67</v>
      </c>
      <c r="F91" s="10" t="s">
        <v>48</v>
      </c>
      <c r="G91" s="10">
        <f>((C68-N52)^2+(D68-O52)^2)^0.5</f>
        <v>2.4613779169400196</v>
      </c>
      <c r="H91" s="10" t="s">
        <v>48</v>
      </c>
      <c r="I91" s="9">
        <f>((C68-N53)^2+(D68-O53)^2)^0.5</f>
        <v>1.4423071794870908</v>
      </c>
      <c r="J91" s="10" t="s">
        <v>48</v>
      </c>
      <c r="K91" s="10">
        <f>((C68-N54)^2+(D68-O54)^2)^0.5</f>
        <v>10.116616591034772</v>
      </c>
      <c r="P91" s="26"/>
      <c r="Q91" s="10">
        <v>17</v>
      </c>
      <c r="R91" s="9">
        <v>21.09</v>
      </c>
      <c r="S91" s="9">
        <v>10.67</v>
      </c>
      <c r="T91" s="10"/>
      <c r="U91" s="10" t="s">
        <v>36</v>
      </c>
      <c r="V91" s="10"/>
    </row>
    <row r="92" spans="2:22" x14ac:dyDescent="0.25">
      <c r="B92" s="10">
        <v>18</v>
      </c>
      <c r="C92" s="6">
        <v>18.71</v>
      </c>
      <c r="D92" s="6">
        <v>12.36</v>
      </c>
      <c r="F92" s="10" t="s">
        <v>49</v>
      </c>
      <c r="G92" s="6">
        <f>((C69-N52)^2+(D69-O52)^2)^0.5</f>
        <v>0.65607259506856364</v>
      </c>
      <c r="H92" s="10" t="s">
        <v>49</v>
      </c>
      <c r="I92" s="10">
        <f>((C69-N53)^2+(D69-O53)^2)^0.5</f>
        <v>4.1159749756284967</v>
      </c>
      <c r="J92" s="10" t="s">
        <v>49</v>
      </c>
      <c r="K92" s="10">
        <f>((C69-N54)^2+(D69-O54)^2)^0.5</f>
        <v>12.739545959334656</v>
      </c>
      <c r="Q92" s="10">
        <v>18</v>
      </c>
      <c r="R92" s="6">
        <v>18.71</v>
      </c>
      <c r="S92" s="6">
        <v>12.36</v>
      </c>
      <c r="T92" s="10" t="s">
        <v>36</v>
      </c>
      <c r="U92" s="10"/>
      <c r="V92" s="10"/>
    </row>
    <row r="93" spans="2:22" x14ac:dyDescent="0.25">
      <c r="B93" s="10">
        <v>19</v>
      </c>
      <c r="C93" s="9">
        <v>20.58</v>
      </c>
      <c r="D93" s="9">
        <v>10.8</v>
      </c>
      <c r="F93" s="10" t="s">
        <v>50</v>
      </c>
      <c r="G93" s="10">
        <f>((C70-N52)^2+(D70-O52)^2)^0.5</f>
        <v>1.9473652071452818</v>
      </c>
      <c r="H93" s="10" t="s">
        <v>50</v>
      </c>
      <c r="I93" s="9">
        <f>((C70-N53)^2+(D70-O53)^2)^0.5</f>
        <v>1.9450578397569607</v>
      </c>
      <c r="J93" s="10" t="s">
        <v>50</v>
      </c>
      <c r="K93" s="10">
        <f>((C70-N54)^2+(D70-O54)^2)^0.5</f>
        <v>10.637592831557336</v>
      </c>
      <c r="Q93" s="10">
        <v>19</v>
      </c>
      <c r="R93" s="9">
        <v>20.58</v>
      </c>
      <c r="S93" s="9">
        <v>10.8</v>
      </c>
      <c r="T93" s="10"/>
      <c r="U93" s="10" t="s">
        <v>36</v>
      </c>
      <c r="V93" s="10"/>
    </row>
    <row r="94" spans="2:22" x14ac:dyDescent="0.25">
      <c r="B94" s="10">
        <v>20</v>
      </c>
      <c r="C94" s="28">
        <v>27.66</v>
      </c>
      <c r="D94" s="28">
        <v>9.94</v>
      </c>
      <c r="F94" s="10" t="s">
        <v>51</v>
      </c>
      <c r="G94" s="10">
        <f>((C71-N52)^2+(D71-O52)^2)^0.5</f>
        <v>8.9738136402535105</v>
      </c>
      <c r="H94" s="10" t="s">
        <v>51</v>
      </c>
      <c r="I94" s="10">
        <f>((C71-N53)^2+(D71-O53)^2)^0.5</f>
        <v>5.2090162218983336</v>
      </c>
      <c r="J94" s="10" t="s">
        <v>51</v>
      </c>
      <c r="K94" s="28">
        <f>((C71-N54)^2+(D71-O54)^2)^0.5</f>
        <v>3.5066766674445478</v>
      </c>
      <c r="Q94" s="10">
        <v>20</v>
      </c>
      <c r="R94" s="28">
        <v>27.66</v>
      </c>
      <c r="S94" s="28">
        <v>9.94</v>
      </c>
      <c r="T94" s="10"/>
      <c r="U94" s="10"/>
      <c r="V94" s="10" t="s">
        <v>36</v>
      </c>
    </row>
    <row r="97" spans="2:22" x14ac:dyDescent="0.25">
      <c r="B97" s="10" t="s">
        <v>30</v>
      </c>
      <c r="C97" s="10" t="s">
        <v>31</v>
      </c>
      <c r="D97" s="10" t="s">
        <v>32</v>
      </c>
      <c r="F97" s="16" t="s">
        <v>14</v>
      </c>
      <c r="G97" s="16"/>
      <c r="H97" s="16" t="s">
        <v>15</v>
      </c>
      <c r="I97" s="16"/>
      <c r="J97" s="16" t="s">
        <v>25</v>
      </c>
      <c r="K97" s="16"/>
      <c r="L97" s="15"/>
      <c r="M97" s="10"/>
      <c r="N97" s="10" t="s">
        <v>0</v>
      </c>
      <c r="O97" s="10" t="s">
        <v>1</v>
      </c>
      <c r="Q97" s="10" t="s">
        <v>30</v>
      </c>
      <c r="R97" s="10" t="s">
        <v>31</v>
      </c>
      <c r="S97" s="10" t="s">
        <v>32</v>
      </c>
      <c r="T97" s="10" t="s">
        <v>33</v>
      </c>
      <c r="U97" s="10" t="s">
        <v>34</v>
      </c>
      <c r="V97" s="10" t="s">
        <v>35</v>
      </c>
    </row>
    <row r="98" spans="2:22" x14ac:dyDescent="0.25">
      <c r="B98" s="10">
        <v>1</v>
      </c>
      <c r="C98" s="9">
        <v>22.21</v>
      </c>
      <c r="D98" s="9">
        <v>11.64</v>
      </c>
      <c r="F98" s="10" t="s">
        <v>16</v>
      </c>
      <c r="G98" s="10">
        <f>((C75-N75)^2+(D75-O75)^2)^0.5</f>
        <v>3.5298541488990729</v>
      </c>
      <c r="H98" s="10" t="s">
        <v>16</v>
      </c>
      <c r="I98" s="9">
        <f>((C75-N76)^2+(D75-O76)^2)^0.5</f>
        <v>1.070648897865214</v>
      </c>
      <c r="J98" s="10" t="s">
        <v>16</v>
      </c>
      <c r="K98" s="10">
        <f>((C75-N77)^2+(D75-O77)^2)^0.5</f>
        <v>9.1667077650593836</v>
      </c>
      <c r="M98" s="10" t="s">
        <v>4</v>
      </c>
      <c r="N98" s="6">
        <f>AVERAGE(C100,C102:C105,C105,C106:C107,C113,C115)</f>
        <v>20.121000000000002</v>
      </c>
      <c r="O98" s="6">
        <f>AVERAGE(D100,D102:D104,D106:D107,D113,D115)</f>
        <v>11.8475</v>
      </c>
      <c r="Q98" s="10">
        <v>1</v>
      </c>
      <c r="R98" s="9">
        <v>22.21</v>
      </c>
      <c r="S98" s="9">
        <v>11.64</v>
      </c>
      <c r="U98" s="10" t="s">
        <v>36</v>
      </c>
      <c r="V98" s="10"/>
    </row>
    <row r="99" spans="2:22" x14ac:dyDescent="0.25">
      <c r="B99" s="10">
        <v>2</v>
      </c>
      <c r="C99" s="28">
        <v>43.25</v>
      </c>
      <c r="D99" s="28">
        <v>8.9499999999999993</v>
      </c>
      <c r="F99" s="10" t="s">
        <v>17</v>
      </c>
      <c r="G99" s="10">
        <f>((C76-N75)^2+(D76-O75)^2)^0.5</f>
        <v>24.734051837749917</v>
      </c>
      <c r="H99" s="10" t="s">
        <v>17</v>
      </c>
      <c r="I99" s="10">
        <f>((C76-N76)^2+(D76-O76)^2)^0.5</f>
        <v>20.61979604803355</v>
      </c>
      <c r="J99" s="10" t="s">
        <v>17</v>
      </c>
      <c r="K99" s="28">
        <f>((C76-N77)^2+(D76-O77)^2)^0.5</f>
        <v>12.116316736120758</v>
      </c>
      <c r="M99" s="10" t="s">
        <v>7</v>
      </c>
      <c r="N99" s="9">
        <f>AVERAGE(C98,C101,C105,C108:C111,C114,C116)</f>
        <v>23.168888888888894</v>
      </c>
      <c r="O99" s="9">
        <f>AVERAGE(D98,D101,D105,D108:D111,D114,D116)</f>
        <v>10.662222222222223</v>
      </c>
      <c r="Q99" s="10">
        <v>2</v>
      </c>
      <c r="R99" s="28">
        <v>43.25</v>
      </c>
      <c r="S99" s="28">
        <v>8.9499999999999993</v>
      </c>
      <c r="T99" s="10"/>
      <c r="U99" s="10"/>
      <c r="V99" s="10" t="s">
        <v>36</v>
      </c>
    </row>
    <row r="100" spans="2:22" x14ac:dyDescent="0.25">
      <c r="B100" s="10">
        <v>3</v>
      </c>
      <c r="C100" s="6">
        <v>19.71</v>
      </c>
      <c r="D100" s="6">
        <v>10.93</v>
      </c>
      <c r="F100" s="10" t="s">
        <v>18</v>
      </c>
      <c r="G100" s="6">
        <f>((C77-N75)^2+(D77-O75)^2)^0.5</f>
        <v>1.37472554078987</v>
      </c>
      <c r="H100" s="10" t="s">
        <v>18</v>
      </c>
      <c r="I100" s="10">
        <f>((C77-N76)^2+(D77-O76)^2)^0.5</f>
        <v>3.0033546348208682</v>
      </c>
      <c r="J100" s="10" t="s">
        <v>18</v>
      </c>
      <c r="K100" s="10">
        <f>((C77-N77)^2+(D77-O77)^2)^0.5</f>
        <v>11.516676224067428</v>
      </c>
      <c r="M100" s="10" t="s">
        <v>22</v>
      </c>
      <c r="N100" s="28">
        <f>AVERAGE(C99,C112,C117)</f>
        <v>32.573333333333331</v>
      </c>
      <c r="O100" s="28">
        <f>AVERAGE(D99,D112,D117)</f>
        <v>9.3533333333333317</v>
      </c>
      <c r="Q100" s="10">
        <v>3</v>
      </c>
      <c r="R100" s="6">
        <v>19.71</v>
      </c>
      <c r="S100" s="6">
        <v>10.93</v>
      </c>
      <c r="T100" s="10" t="s">
        <v>36</v>
      </c>
      <c r="U100" s="10"/>
      <c r="V100" s="10"/>
    </row>
    <row r="101" spans="2:22" x14ac:dyDescent="0.25">
      <c r="B101" s="10">
        <v>4</v>
      </c>
      <c r="C101" s="9">
        <v>21.05</v>
      </c>
      <c r="D101" s="9">
        <v>10.38</v>
      </c>
      <c r="F101" s="10" t="s">
        <v>19</v>
      </c>
      <c r="G101" s="10">
        <f>((C78-N75)^2+(D78-O75)^2)^0.5</f>
        <v>2.7822419579360806</v>
      </c>
      <c r="H101" s="10" t="s">
        <v>19</v>
      </c>
      <c r="I101" s="9">
        <f>((C78-N76)^2+(D78-O76)^2)^0.5</f>
        <v>1.6825543267603564</v>
      </c>
      <c r="J101" s="10" t="s">
        <v>19</v>
      </c>
      <c r="K101" s="10">
        <f>((C78-N77)^2+(D78-O77)^2)^0.5</f>
        <v>10.130672793551275</v>
      </c>
      <c r="Q101" s="10">
        <v>4</v>
      </c>
      <c r="R101" s="9">
        <v>21.05</v>
      </c>
      <c r="S101" s="9">
        <v>10.38</v>
      </c>
      <c r="T101" s="10"/>
      <c r="U101" s="10" t="s">
        <v>36</v>
      </c>
      <c r="V101" s="10"/>
    </row>
    <row r="102" spans="2:22" x14ac:dyDescent="0.25">
      <c r="B102" s="10">
        <v>5</v>
      </c>
      <c r="C102" s="6">
        <v>17.93</v>
      </c>
      <c r="D102" s="6">
        <v>12.85</v>
      </c>
      <c r="F102" s="10" t="s">
        <v>26</v>
      </c>
      <c r="G102" s="6">
        <f>((C79-N75)^2+(D79-O75)^2)^0.5</f>
        <v>1.255754877553737</v>
      </c>
      <c r="H102" s="10" t="s">
        <v>26</v>
      </c>
      <c r="I102" s="10">
        <f>((C79-N76)^2+(D79-O76)^2)^0.5</f>
        <v>5.2396840613246898</v>
      </c>
      <c r="J102" s="10" t="s">
        <v>26</v>
      </c>
      <c r="K102" s="10">
        <f>((C79-N77)^2+(D79-O77)^2)^0.5</f>
        <v>13.61011136067593</v>
      </c>
      <c r="Q102" s="10">
        <v>5</v>
      </c>
      <c r="R102" s="6">
        <v>17.93</v>
      </c>
      <c r="S102" s="6">
        <v>12.85</v>
      </c>
      <c r="T102" s="10" t="s">
        <v>36</v>
      </c>
      <c r="U102" s="10"/>
      <c r="V102" s="10"/>
    </row>
    <row r="103" spans="2:22" x14ac:dyDescent="0.25">
      <c r="B103" s="10">
        <v>6</v>
      </c>
      <c r="C103" s="6">
        <v>17.72</v>
      </c>
      <c r="D103" s="6">
        <v>12</v>
      </c>
      <c r="F103" s="10" t="s">
        <v>37</v>
      </c>
      <c r="G103" s="6">
        <f>((C80-N75)^2+(D80-O75)^2)^0.5</f>
        <v>0.97821025986236942</v>
      </c>
      <c r="H103" s="10" t="s">
        <v>37</v>
      </c>
      <c r="I103" s="10">
        <f>((C80-N76)^2+(D80-O76)^2)^0.5</f>
        <v>5.1530441549146468</v>
      </c>
      <c r="J103" s="10" t="s">
        <v>37</v>
      </c>
      <c r="K103" s="10">
        <f>((C80-N77)^2+(D80-O77)^2)^0.5</f>
        <v>13.640846060637148</v>
      </c>
      <c r="L103" s="26"/>
      <c r="M103" s="26"/>
      <c r="Q103" s="10">
        <v>6</v>
      </c>
      <c r="R103" s="6">
        <v>17.72</v>
      </c>
      <c r="S103" s="6">
        <v>12</v>
      </c>
      <c r="T103" s="10" t="s">
        <v>36</v>
      </c>
      <c r="U103" s="10"/>
      <c r="V103" s="10"/>
    </row>
    <row r="104" spans="2:22" x14ac:dyDescent="0.25">
      <c r="B104" s="10">
        <v>7</v>
      </c>
      <c r="C104" s="6">
        <v>18.71</v>
      </c>
      <c r="D104" s="6">
        <v>11.53</v>
      </c>
      <c r="F104" s="10" t="s">
        <v>38</v>
      </c>
      <c r="G104" s="6">
        <f>((C81-N75)^2+(D81-O75)^2)^0.5</f>
        <v>0.31838704826044745</v>
      </c>
      <c r="H104" s="10" t="s">
        <v>38</v>
      </c>
      <c r="I104" s="10">
        <f>((C81-N76)^2+(D81-O76)^2)^0.5</f>
        <v>4.0811320809917424</v>
      </c>
      <c r="J104" s="10" t="s">
        <v>38</v>
      </c>
      <c r="K104" s="10">
        <f>((C81-N77)^2+(D81-O77)^2)^0.5</f>
        <v>12.587487090360806</v>
      </c>
      <c r="Q104" s="10">
        <v>7</v>
      </c>
      <c r="R104" s="6">
        <v>18.71</v>
      </c>
      <c r="S104" s="6">
        <v>11.53</v>
      </c>
      <c r="T104" s="10" t="s">
        <v>36</v>
      </c>
      <c r="U104" s="10"/>
      <c r="V104" s="10"/>
    </row>
    <row r="105" spans="2:22" x14ac:dyDescent="0.25">
      <c r="B105" s="10">
        <v>8</v>
      </c>
      <c r="C105" s="9">
        <v>25.86</v>
      </c>
      <c r="D105" s="9">
        <v>9.33</v>
      </c>
      <c r="F105" s="10" t="s">
        <v>39</v>
      </c>
      <c r="G105" s="10">
        <f>((C82-N75)^2+(D82-O75)^2)^0.5</f>
        <v>7.6026636985006757</v>
      </c>
      <c r="H105" s="10" t="s">
        <v>39</v>
      </c>
      <c r="I105" s="9">
        <f>((C82-N76)^2+(D82-O76)^2)^0.5</f>
        <v>3.4367883354230591</v>
      </c>
      <c r="J105" s="10" t="s">
        <v>39</v>
      </c>
      <c r="K105" s="10">
        <f>((C82-N77)^2+(D82-O77)^2)^0.5</f>
        <v>5.3007151640132486</v>
      </c>
      <c r="Q105" s="10">
        <v>8</v>
      </c>
      <c r="R105" s="9">
        <v>25.86</v>
      </c>
      <c r="S105" s="9">
        <v>9.33</v>
      </c>
      <c r="T105" s="10"/>
      <c r="U105" s="10" t="s">
        <v>36</v>
      </c>
      <c r="V105" s="10"/>
    </row>
    <row r="106" spans="2:22" x14ac:dyDescent="0.25">
      <c r="B106" s="10">
        <v>9</v>
      </c>
      <c r="C106" s="6">
        <v>19.149999999999999</v>
      </c>
      <c r="D106" s="6">
        <v>11.8</v>
      </c>
      <c r="F106" s="10" t="s">
        <v>40</v>
      </c>
      <c r="G106" s="6">
        <f>((C83-N75)^2+(D83-O75)^2)^0.5</f>
        <v>0.46617626762845571</v>
      </c>
      <c r="H106" s="10" t="s">
        <v>40</v>
      </c>
      <c r="I106" s="10">
        <f>((C83-N76)^2+(D83-O76)^2)^0.5</f>
        <v>3.7230685009142666</v>
      </c>
      <c r="J106" s="10" t="s">
        <v>40</v>
      </c>
      <c r="K106" s="10">
        <f>((C83-N77)^2+(D83-O77)^2)^0.5</f>
        <v>12.19797652276803</v>
      </c>
      <c r="Q106" s="10">
        <v>9</v>
      </c>
      <c r="R106" s="6">
        <v>19.149999999999999</v>
      </c>
      <c r="S106" s="6">
        <v>11.8</v>
      </c>
      <c r="T106" s="10" t="s">
        <v>36</v>
      </c>
      <c r="U106" s="10"/>
      <c r="V106" s="10"/>
    </row>
    <row r="107" spans="2:22" x14ac:dyDescent="0.25">
      <c r="B107" s="10">
        <v>10</v>
      </c>
      <c r="C107" s="6">
        <v>18.420000000000002</v>
      </c>
      <c r="D107" s="6">
        <v>11.2</v>
      </c>
      <c r="F107" s="10" t="s">
        <v>41</v>
      </c>
      <c r="G107" s="6">
        <f>((C84-N75)^2+(D84-O75)^2)^0.5</f>
        <v>0.7001037869487643</v>
      </c>
      <c r="H107" s="10" t="s">
        <v>41</v>
      </c>
      <c r="I107" s="10">
        <f>((C84-N76)^2+(D84-O76)^2)^0.5</f>
        <v>4.3140020934742225</v>
      </c>
      <c r="J107" s="10" t="s">
        <v>41</v>
      </c>
      <c r="K107" s="10">
        <f>((C83-N77)^2+(D83-O77)^2)^0.5</f>
        <v>12.19797652276803</v>
      </c>
      <c r="Q107" s="10">
        <v>10</v>
      </c>
      <c r="R107" s="6">
        <v>18.420000000000002</v>
      </c>
      <c r="S107" s="6">
        <v>11.2</v>
      </c>
      <c r="T107" s="10" t="s">
        <v>36</v>
      </c>
      <c r="U107" s="10"/>
      <c r="V107" s="10"/>
    </row>
    <row r="108" spans="2:22" x14ac:dyDescent="0.25">
      <c r="B108" s="10">
        <v>11</v>
      </c>
      <c r="C108" s="9">
        <v>22.94</v>
      </c>
      <c r="D108" s="9">
        <v>10.6</v>
      </c>
      <c r="F108" s="10" t="s">
        <v>42</v>
      </c>
      <c r="G108" s="10">
        <f>((C85-N75)^2+(D85-O75)^2)^0.5</f>
        <v>4.4329048390981729</v>
      </c>
      <c r="H108" s="10" t="s">
        <v>42</v>
      </c>
      <c r="I108" s="9">
        <f>((C85-N76)^2+(D85-O76)^2)^0.5</f>
        <v>0.25281230686024991</v>
      </c>
      <c r="J108" s="10" t="s">
        <v>42</v>
      </c>
      <c r="K108" s="10">
        <f>((C85-N77)^2+(D85-O77)^2)^0.5</f>
        <v>8.2701741970771074</v>
      </c>
      <c r="Q108" s="10">
        <v>11</v>
      </c>
      <c r="R108" s="9">
        <v>22.94</v>
      </c>
      <c r="S108" s="9">
        <v>10.6</v>
      </c>
      <c r="T108" s="10"/>
      <c r="U108" s="10" t="s">
        <v>36</v>
      </c>
      <c r="V108" s="10"/>
    </row>
    <row r="109" spans="2:22" x14ac:dyDescent="0.25">
      <c r="B109" s="10">
        <v>12</v>
      </c>
      <c r="C109" s="9">
        <v>26.89</v>
      </c>
      <c r="D109" s="9">
        <v>10.44</v>
      </c>
      <c r="F109" s="10" t="s">
        <v>43</v>
      </c>
      <c r="G109" s="10">
        <f>((C86-N75)^2+(D86-O75)^2)^0.5</f>
        <v>8.323615218911792</v>
      </c>
      <c r="H109" s="10" t="s">
        <v>43</v>
      </c>
      <c r="I109" s="9">
        <f>((C86-N76)^2+(D86-O76)^2)^0.5</f>
        <v>4.1937082710293536</v>
      </c>
      <c r="J109" s="10" t="s">
        <v>43</v>
      </c>
      <c r="K109" s="10">
        <f>((C86-N77)^2+(D86-O77)^2)^0.5</f>
        <v>4.3397155724770711</v>
      </c>
      <c r="Q109" s="10">
        <v>12</v>
      </c>
      <c r="R109" s="9">
        <v>26.89</v>
      </c>
      <c r="S109" s="9">
        <v>10.44</v>
      </c>
      <c r="T109" s="10"/>
      <c r="U109" s="10" t="s">
        <v>36</v>
      </c>
      <c r="V109" s="10"/>
    </row>
    <row r="110" spans="2:22" x14ac:dyDescent="0.25">
      <c r="B110" s="10">
        <v>13</v>
      </c>
      <c r="C110" s="9">
        <v>24.91</v>
      </c>
      <c r="D110" s="9">
        <v>10.63</v>
      </c>
      <c r="F110" s="10" t="s">
        <v>44</v>
      </c>
      <c r="G110" s="10">
        <f>((C87-N75)^2+(D87-O75)^2)^0.5</f>
        <v>6.3417166692071625</v>
      </c>
      <c r="H110" s="10" t="s">
        <v>44</v>
      </c>
      <c r="I110" s="9">
        <f>((C87-N76)^2+(D87-O76)^2)^0.5</f>
        <v>2.207065713226501</v>
      </c>
      <c r="J110" s="10" t="s">
        <v>44</v>
      </c>
      <c r="K110" s="10">
        <f>((C87-N77)^2+(D87-O77)^2)^0.5</f>
        <v>6.3228815622309416</v>
      </c>
      <c r="Q110" s="10">
        <v>13</v>
      </c>
      <c r="R110" s="9">
        <v>24.91</v>
      </c>
      <c r="S110" s="9">
        <v>10.63</v>
      </c>
      <c r="T110" s="10"/>
      <c r="U110" s="10" t="s">
        <v>36</v>
      </c>
      <c r="V110" s="10"/>
    </row>
    <row r="111" spans="2:22" x14ac:dyDescent="0.25">
      <c r="B111" s="10">
        <v>14</v>
      </c>
      <c r="C111" s="9">
        <v>22.99</v>
      </c>
      <c r="D111" s="9">
        <v>11.47</v>
      </c>
      <c r="F111" s="10" t="s">
        <v>45</v>
      </c>
      <c r="G111" s="10">
        <f>((C88-N75)^2+(D88-O75)^2)^0.5</f>
        <v>4.3202743330140478</v>
      </c>
      <c r="H111" s="10" t="s">
        <v>45</v>
      </c>
      <c r="I111" s="9">
        <f>((C88-N76)^2+(D88-O76)^2)^0.5</f>
        <v>0.83086645286712502</v>
      </c>
      <c r="J111" s="10" t="s">
        <v>45</v>
      </c>
      <c r="K111" s="10">
        <f>((C88-N77)^2+(D88-O77)^2)^0.5</f>
        <v>8.3684186827619964</v>
      </c>
      <c r="Q111" s="10">
        <v>14</v>
      </c>
      <c r="R111" s="9">
        <v>22.99</v>
      </c>
      <c r="S111" s="9">
        <v>11.47</v>
      </c>
      <c r="T111" s="10"/>
      <c r="U111" s="10" t="s">
        <v>36</v>
      </c>
      <c r="V111" s="10"/>
    </row>
    <row r="112" spans="2:22" x14ac:dyDescent="0.25">
      <c r="B112" s="10">
        <v>15</v>
      </c>
      <c r="C112" s="28">
        <v>26.81</v>
      </c>
      <c r="D112" s="28">
        <v>9.17</v>
      </c>
      <c r="F112" s="10" t="s">
        <v>46</v>
      </c>
      <c r="G112" s="10">
        <f>((C89-N75)^2+(D89-O75)^2)^0.5</f>
        <v>8.5536144589582683</v>
      </c>
      <c r="H112" s="10" t="s">
        <v>46</v>
      </c>
      <c r="I112" s="10">
        <f>((C89-N76)^2+(D89-O76)^2)^0.5</f>
        <v>4.3785487393084939</v>
      </c>
      <c r="J112" s="10" t="s">
        <v>46</v>
      </c>
      <c r="K112" s="28">
        <f>((C89-N77)^2+(D89-O77)^2)^0.5</f>
        <v>4.3662720082468534</v>
      </c>
      <c r="Q112" s="10">
        <v>15</v>
      </c>
      <c r="R112" s="28">
        <v>26.81</v>
      </c>
      <c r="S112" s="28">
        <v>9.17</v>
      </c>
      <c r="T112" s="10"/>
      <c r="U112" s="10"/>
      <c r="V112" s="10" t="s">
        <v>36</v>
      </c>
    </row>
    <row r="113" spans="2:22" x14ac:dyDescent="0.25">
      <c r="B113" s="10">
        <v>16</v>
      </c>
      <c r="C113" s="6">
        <v>19.14</v>
      </c>
      <c r="D113" s="6">
        <v>12.11</v>
      </c>
      <c r="F113" s="10" t="s">
        <v>47</v>
      </c>
      <c r="G113" s="6">
        <f>((C90-N75)^2+(D90-O75)^2)^0.5</f>
        <v>0.52420922588218444</v>
      </c>
      <c r="H113" s="10" t="s">
        <v>47</v>
      </c>
      <c r="I113" s="10">
        <f>((C90-N76)^2+(D90-O76)^2)^0.5</f>
        <v>3.8362369664164366</v>
      </c>
      <c r="J113" s="10" t="s">
        <v>47</v>
      </c>
      <c r="K113" s="10">
        <f>((C90-N77)^2+(D90-O77)^2)^0.5</f>
        <v>12.266840720006108</v>
      </c>
      <c r="Q113" s="10">
        <v>16</v>
      </c>
      <c r="R113" s="6">
        <v>19.14</v>
      </c>
      <c r="S113" s="6">
        <v>12.11</v>
      </c>
      <c r="T113" s="10" t="s">
        <v>36</v>
      </c>
      <c r="U113" s="10"/>
      <c r="V113" s="10"/>
    </row>
    <row r="114" spans="2:22" x14ac:dyDescent="0.25">
      <c r="B114" s="10">
        <v>17</v>
      </c>
      <c r="C114" s="9">
        <v>21.09</v>
      </c>
      <c r="D114" s="9">
        <v>10.67</v>
      </c>
      <c r="F114" s="10" t="s">
        <v>48</v>
      </c>
      <c r="G114" s="10">
        <f>((C91-N75)^2+(D91-O75)^2)^0.5</f>
        <v>2.6766621588276687</v>
      </c>
      <c r="H114" s="10" t="s">
        <v>48</v>
      </c>
      <c r="I114" s="9">
        <f>((C91-N76)^2+(D91-O76)^2)^0.5</f>
        <v>1.6138739301754641</v>
      </c>
      <c r="J114" s="10" t="s">
        <v>48</v>
      </c>
      <c r="K114" s="10">
        <f>((C91-N77)^2+(D91-O77)^2)^0.5</f>
        <v>10.116616591034772</v>
      </c>
      <c r="Q114" s="10">
        <v>17</v>
      </c>
      <c r="R114" s="9">
        <v>21.09</v>
      </c>
      <c r="S114" s="9">
        <v>10.67</v>
      </c>
      <c r="T114" s="10"/>
      <c r="U114" s="10" t="s">
        <v>36</v>
      </c>
      <c r="V114" s="10"/>
    </row>
    <row r="115" spans="2:22" x14ac:dyDescent="0.25">
      <c r="B115" s="10">
        <v>18</v>
      </c>
      <c r="C115" s="6">
        <v>18.71</v>
      </c>
      <c r="D115" s="6">
        <v>12.36</v>
      </c>
      <c r="F115" s="10" t="s">
        <v>49</v>
      </c>
      <c r="G115" s="6">
        <f>((C92-N75)^2+(D92-O75)^2)^0.5</f>
        <v>0.51305000974563797</v>
      </c>
      <c r="H115" s="10" t="s">
        <v>49</v>
      </c>
      <c r="I115" s="10">
        <f>((C92-N76)^2+(D92-O76)^2)^0.5</f>
        <v>4.3288496234565583</v>
      </c>
      <c r="J115" s="10" t="s">
        <v>49</v>
      </c>
      <c r="K115" s="10">
        <f>((C92-N77)^2+(D92-O77)^2)^0.5</f>
        <v>12.739545959334656</v>
      </c>
      <c r="Q115" s="10">
        <v>18</v>
      </c>
      <c r="R115" s="6">
        <v>18.71</v>
      </c>
      <c r="S115" s="6">
        <v>12.36</v>
      </c>
      <c r="T115" s="10" t="s">
        <v>36</v>
      </c>
      <c r="U115" s="10"/>
      <c r="V115" s="10"/>
    </row>
    <row r="116" spans="2:22" x14ac:dyDescent="0.25">
      <c r="B116" s="10">
        <v>19</v>
      </c>
      <c r="C116" s="9">
        <v>20.58</v>
      </c>
      <c r="D116" s="9">
        <v>10.8</v>
      </c>
      <c r="F116" s="10" t="s">
        <v>50</v>
      </c>
      <c r="G116" s="10">
        <f>((C93-N75)^2+(D93-O75)^2)^0.5</f>
        <v>2.1641500207933801</v>
      </c>
      <c r="H116" s="10" t="s">
        <v>50</v>
      </c>
      <c r="I116" s="9">
        <f>((C93-N76)^2+(D93-O76)^2)^0.5</f>
        <v>2.1265968265047337</v>
      </c>
      <c r="J116" s="10" t="s">
        <v>50</v>
      </c>
      <c r="K116" s="10">
        <f>((C93-N77)^2+(D93-O77)^2)^0.5</f>
        <v>10.637592831557336</v>
      </c>
      <c r="Q116" s="10">
        <v>19</v>
      </c>
      <c r="R116" s="9">
        <v>20.58</v>
      </c>
      <c r="S116" s="9">
        <v>10.8</v>
      </c>
      <c r="U116" s="10" t="s">
        <v>36</v>
      </c>
      <c r="V116" s="10"/>
    </row>
    <row r="117" spans="2:22" x14ac:dyDescent="0.25">
      <c r="B117" s="10">
        <v>20</v>
      </c>
      <c r="C117" s="28">
        <v>27.66</v>
      </c>
      <c r="D117" s="28">
        <v>9.94</v>
      </c>
      <c r="F117" s="10" t="s">
        <v>51</v>
      </c>
      <c r="G117" s="10">
        <f>((C94-N75)^2+(D94-O75)^2)^0.5</f>
        <v>9.1742435825794377</v>
      </c>
      <c r="H117" s="10" t="s">
        <v>51</v>
      </c>
      <c r="I117" s="10">
        <f>((C94-N76)^2+(D94-O76)^2)^0.5</f>
        <v>5.0126753398260302</v>
      </c>
      <c r="J117" s="10" t="s">
        <v>51</v>
      </c>
      <c r="K117" s="28">
        <f>((C94-N77)^2+(D94-O77)^2)^0.5</f>
        <v>3.5066766674445478</v>
      </c>
      <c r="Q117" s="10">
        <v>20</v>
      </c>
      <c r="R117" s="28">
        <v>27.66</v>
      </c>
      <c r="S117" s="28">
        <v>9.94</v>
      </c>
      <c r="T117" s="10"/>
      <c r="U117" s="10"/>
      <c r="V117" s="10" t="s">
        <v>36</v>
      </c>
    </row>
    <row r="120" spans="2:22" x14ac:dyDescent="0.25">
      <c r="B120" s="10" t="s">
        <v>30</v>
      </c>
      <c r="C120" s="10" t="s">
        <v>31</v>
      </c>
      <c r="D120" s="10" t="s">
        <v>32</v>
      </c>
      <c r="F120" s="16" t="s">
        <v>14</v>
      </c>
      <c r="G120" s="16"/>
      <c r="H120" s="16" t="s">
        <v>15</v>
      </c>
      <c r="I120" s="16"/>
      <c r="J120" s="16" t="s">
        <v>25</v>
      </c>
      <c r="K120" s="16"/>
      <c r="L120" s="15"/>
      <c r="M120" s="10"/>
      <c r="N120" s="10" t="s">
        <v>0</v>
      </c>
      <c r="O120" s="10" t="s">
        <v>1</v>
      </c>
      <c r="Q120" s="10" t="s">
        <v>30</v>
      </c>
      <c r="R120" s="10" t="s">
        <v>31</v>
      </c>
      <c r="S120" s="10" t="s">
        <v>32</v>
      </c>
      <c r="T120" s="10" t="s">
        <v>33</v>
      </c>
      <c r="U120" s="10" t="s">
        <v>34</v>
      </c>
      <c r="V120" s="10" t="s">
        <v>35</v>
      </c>
    </row>
    <row r="121" spans="2:22" x14ac:dyDescent="0.25">
      <c r="B121" s="10">
        <v>1</v>
      </c>
      <c r="C121" s="9">
        <v>22.21</v>
      </c>
      <c r="D121" s="9">
        <v>11.64</v>
      </c>
      <c r="F121" s="10" t="s">
        <v>16</v>
      </c>
      <c r="G121" s="10">
        <f>((C98-N98)^2+(D98-O98)^2)^0.5</f>
        <v>2.0992801742502105</v>
      </c>
      <c r="H121" s="10" t="s">
        <v>16</v>
      </c>
      <c r="I121" s="9">
        <f>((C98-N99)^2+(D98-O99)^2)^0.5</f>
        <v>1.3694952661293232</v>
      </c>
      <c r="J121" s="10" t="s">
        <v>16</v>
      </c>
      <c r="K121" s="10">
        <f>((C98-N100)^2+(D98-O100)^2)^0.5</f>
        <v>10.612611470426218</v>
      </c>
      <c r="M121" s="10" t="s">
        <v>4</v>
      </c>
      <c r="N121" s="6">
        <f>AVERAGE(C123:C127,C129:C130,C136:C139)</f>
        <v>19.291818181818179</v>
      </c>
      <c r="O121" s="6">
        <f>AVERAGE(D123:D127,D129:D130,D136:D139)</f>
        <v>11.511818181818184</v>
      </c>
      <c r="Q121" s="10">
        <v>1</v>
      </c>
      <c r="R121" s="9">
        <v>22.21</v>
      </c>
      <c r="S121" s="9">
        <v>11.64</v>
      </c>
      <c r="U121" s="10" t="s">
        <v>36</v>
      </c>
      <c r="V121" s="10"/>
    </row>
    <row r="122" spans="2:22" x14ac:dyDescent="0.25">
      <c r="B122" s="10">
        <v>2</v>
      </c>
      <c r="C122" s="28">
        <v>43.25</v>
      </c>
      <c r="D122" s="28">
        <v>8.9499999999999993</v>
      </c>
      <c r="F122" s="10" t="s">
        <v>17</v>
      </c>
      <c r="G122" s="10">
        <f>((C99-N98)^2+(D99-O98)^2)^0.5</f>
        <v>23.309786512321384</v>
      </c>
      <c r="H122" s="10" t="s">
        <v>17</v>
      </c>
      <c r="I122" s="10">
        <f>((C99-N99)^2+(D99-O99)^2)^0.5</f>
        <v>20.153975498522904</v>
      </c>
      <c r="J122" s="10" t="s">
        <v>17</v>
      </c>
      <c r="K122" s="28">
        <f>((C99-N100)^2+(D99-O100)^2)^0.5</f>
        <v>10.684282329145413</v>
      </c>
      <c r="M122" s="10" t="s">
        <v>7</v>
      </c>
      <c r="N122" s="9">
        <f>AVERAGE(C121,C128,C131:C135,C140)</f>
        <v>25.033750000000001</v>
      </c>
      <c r="O122" s="9">
        <f>AVERAGE(D121,D128,D131:D135,D140)</f>
        <v>10.4025</v>
      </c>
      <c r="Q122" s="10">
        <v>2</v>
      </c>
      <c r="R122" s="28">
        <v>43.25</v>
      </c>
      <c r="S122" s="28">
        <v>8.9499999999999993</v>
      </c>
      <c r="T122" s="10"/>
      <c r="U122" s="10"/>
      <c r="V122" s="10" t="s">
        <v>36</v>
      </c>
    </row>
    <row r="123" spans="2:22" x14ac:dyDescent="0.25">
      <c r="B123" s="10">
        <v>3</v>
      </c>
      <c r="C123" s="6">
        <v>19.71</v>
      </c>
      <c r="D123" s="6">
        <v>10.93</v>
      </c>
      <c r="F123" s="10" t="s">
        <v>18</v>
      </c>
      <c r="G123" s="6">
        <f>((C100-N98)^2+(D100-O98)^2)^0.5</f>
        <v>1.005349317401669</v>
      </c>
      <c r="H123" s="10" t="s">
        <v>18</v>
      </c>
      <c r="I123" s="10">
        <f>((C100-N99)^2+(D100-O99)^2)^0.5</f>
        <v>3.4692387182133557</v>
      </c>
      <c r="J123" s="10" t="s">
        <v>18</v>
      </c>
      <c r="K123" s="10">
        <f>((C100-N100)^2+(D100-O100)^2)^0.5</f>
        <v>12.959599616586237</v>
      </c>
      <c r="M123" s="10" t="s">
        <v>22</v>
      </c>
      <c r="N123" s="28">
        <f>AVERAGE(C122)</f>
        <v>43.25</v>
      </c>
      <c r="O123" s="28">
        <f>AVERAGE(D122)</f>
        <v>8.9499999999999993</v>
      </c>
      <c r="Q123" s="10">
        <v>3</v>
      </c>
      <c r="R123" s="6">
        <v>19.71</v>
      </c>
      <c r="S123" s="6">
        <v>10.93</v>
      </c>
      <c r="T123" s="10" t="s">
        <v>36</v>
      </c>
      <c r="U123" s="10"/>
      <c r="V123" s="10"/>
    </row>
    <row r="124" spans="2:22" x14ac:dyDescent="0.25">
      <c r="B124" s="10">
        <v>4</v>
      </c>
      <c r="C124" s="6">
        <v>21.05</v>
      </c>
      <c r="D124" s="6">
        <v>10.38</v>
      </c>
      <c r="F124" s="10" t="s">
        <v>19</v>
      </c>
      <c r="G124" s="6">
        <f>((C101-N98)^2+(D101-O98)^2)^0.5</f>
        <v>1.7368354124671674</v>
      </c>
      <c r="H124" s="10" t="s">
        <v>19</v>
      </c>
      <c r="I124" s="10">
        <f>((C101-N99)^2+(D101-O99)^2)^0.5</f>
        <v>2.1376013440706987</v>
      </c>
      <c r="J124" s="10" t="s">
        <v>19</v>
      </c>
      <c r="K124" s="10">
        <f>((C101-N100)^2+(D101-O100)^2)^0.5</f>
        <v>11.568978155202622</v>
      </c>
      <c r="Q124" s="10">
        <v>4</v>
      </c>
      <c r="R124" s="6">
        <v>21.05</v>
      </c>
      <c r="S124" s="6">
        <v>10.38</v>
      </c>
      <c r="T124" s="10" t="s">
        <v>36</v>
      </c>
      <c r="U124" s="10"/>
      <c r="V124" s="10"/>
    </row>
    <row r="125" spans="2:22" x14ac:dyDescent="0.25">
      <c r="B125" s="10">
        <v>5</v>
      </c>
      <c r="C125" s="6">
        <v>17.93</v>
      </c>
      <c r="D125" s="6">
        <v>12.85</v>
      </c>
      <c r="F125" s="10" t="s">
        <v>26</v>
      </c>
      <c r="G125" s="6">
        <f>((C102-N98)^2+(D102-O98)^2)^0.5</f>
        <v>2.4094578747095809</v>
      </c>
      <c r="H125" s="10" t="s">
        <v>26</v>
      </c>
      <c r="I125" s="10">
        <f>((C102-N99)^2+(D102-O99)^2)^0.5</f>
        <v>5.6773522345422416</v>
      </c>
      <c r="J125" s="10" t="s">
        <v>26</v>
      </c>
      <c r="K125" s="10">
        <f>((C102-N100)^2+(D102-O100)^2)^0.5</f>
        <v>15.055028691068271</v>
      </c>
      <c r="Q125" s="10">
        <v>5</v>
      </c>
      <c r="R125" s="6">
        <v>17.93</v>
      </c>
      <c r="S125" s="6">
        <v>12.85</v>
      </c>
      <c r="T125" s="10" t="s">
        <v>36</v>
      </c>
      <c r="U125" s="10"/>
      <c r="V125" s="10"/>
    </row>
    <row r="126" spans="2:22" x14ac:dyDescent="0.25">
      <c r="B126" s="10">
        <v>6</v>
      </c>
      <c r="C126" s="6">
        <v>17.72</v>
      </c>
      <c r="D126" s="6">
        <v>12</v>
      </c>
      <c r="F126" s="10" t="s">
        <v>37</v>
      </c>
      <c r="G126" s="6">
        <f>((C103-N98)^2+(D103-O98)^2)^0.5</f>
        <v>2.4058381595610325</v>
      </c>
      <c r="H126" s="10" t="s">
        <v>37</v>
      </c>
      <c r="I126" s="10">
        <f>((C103-N99)^2+(D103-O99)^2)^0.5</f>
        <v>5.6107075762485525</v>
      </c>
      <c r="J126" s="10" t="s">
        <v>37</v>
      </c>
      <c r="K126" s="10">
        <f>((C103-N100)^2+(D103-O100)^2)^0.5</f>
        <v>15.087291193436796</v>
      </c>
      <c r="L126" s="26"/>
      <c r="M126" s="26"/>
      <c r="Q126" s="10">
        <v>6</v>
      </c>
      <c r="R126" s="6">
        <v>17.72</v>
      </c>
      <c r="S126" s="6">
        <v>12</v>
      </c>
      <c r="T126" s="10" t="s">
        <v>36</v>
      </c>
      <c r="U126" s="10"/>
      <c r="V126" s="10"/>
    </row>
    <row r="127" spans="2:22" x14ac:dyDescent="0.25">
      <c r="B127" s="10">
        <v>7</v>
      </c>
      <c r="C127" s="6">
        <v>18.71</v>
      </c>
      <c r="D127" s="6">
        <v>11.53</v>
      </c>
      <c r="F127" s="10" t="s">
        <v>38</v>
      </c>
      <c r="G127" s="6">
        <f>((C104-N98)^2+(D104-O98)^2)^0.5</f>
        <v>1.4462804880105395</v>
      </c>
      <c r="H127" s="10" t="s">
        <v>38</v>
      </c>
      <c r="I127" s="10">
        <f>((C104-N99)^2+(D104-O99)^2)^0.5</f>
        <v>4.5425464659221442</v>
      </c>
      <c r="J127" s="10" t="s">
        <v>38</v>
      </c>
      <c r="K127" s="10">
        <f>((C104-N100)^2+(D104-O100)^2)^0.5</f>
        <v>14.033171020438994</v>
      </c>
      <c r="Q127" s="10">
        <v>7</v>
      </c>
      <c r="R127" s="6">
        <v>18.71</v>
      </c>
      <c r="S127" s="6">
        <v>11.53</v>
      </c>
      <c r="T127" s="10" t="s">
        <v>36</v>
      </c>
      <c r="U127" s="10"/>
      <c r="V127" s="10"/>
    </row>
    <row r="128" spans="2:22" x14ac:dyDescent="0.25">
      <c r="B128" s="10">
        <v>8</v>
      </c>
      <c r="C128" s="9">
        <v>25.86</v>
      </c>
      <c r="D128" s="9">
        <v>9.33</v>
      </c>
      <c r="F128" s="10" t="s">
        <v>39</v>
      </c>
      <c r="G128" s="10">
        <f>((C105-N98)^2+(D105-O98)^2)^0.5</f>
        <v>6.2668913545712579</v>
      </c>
      <c r="H128" s="10" t="s">
        <v>39</v>
      </c>
      <c r="I128" s="9">
        <f>((C105-N99)^2+(D105-O99)^2)^0.5</f>
        <v>3.002814523364433</v>
      </c>
      <c r="J128" s="10" t="s">
        <v>39</v>
      </c>
      <c r="K128" s="10">
        <f>((C105-N100)^2+(D105-O100)^2)^0.5</f>
        <v>6.7133738826977947</v>
      </c>
      <c r="Q128" s="10">
        <v>8</v>
      </c>
      <c r="R128" s="9">
        <v>25.86</v>
      </c>
      <c r="S128" s="9">
        <v>9.33</v>
      </c>
      <c r="T128" s="10"/>
      <c r="U128" s="10" t="s">
        <v>36</v>
      </c>
      <c r="V128" s="10"/>
    </row>
    <row r="129" spans="2:22" x14ac:dyDescent="0.25">
      <c r="B129" s="10">
        <v>9</v>
      </c>
      <c r="C129" s="6">
        <v>19.149999999999999</v>
      </c>
      <c r="D129" s="6">
        <v>11.8</v>
      </c>
      <c r="F129" s="10" t="s">
        <v>40</v>
      </c>
      <c r="G129" s="6">
        <f>((C106-N98)^2+(D106-O98)^2)^0.5</f>
        <v>0.97216112347697126</v>
      </c>
      <c r="H129" s="10" t="s">
        <v>40</v>
      </c>
      <c r="I129" s="10">
        <f>((C106-N99)^2+(D106-O99)^2)^0.5</f>
        <v>4.1768416504387096</v>
      </c>
      <c r="J129" s="10" t="s">
        <v>40</v>
      </c>
      <c r="K129" s="10">
        <f>((C106-N100)^2+(D106-O100)^2)^0.5</f>
        <v>13.644488101631204</v>
      </c>
      <c r="Q129" s="10">
        <v>9</v>
      </c>
      <c r="R129" s="6">
        <v>19.149999999999999</v>
      </c>
      <c r="S129" s="6">
        <v>11.8</v>
      </c>
      <c r="T129" s="10" t="s">
        <v>36</v>
      </c>
      <c r="U129" s="10"/>
      <c r="V129" s="10"/>
    </row>
    <row r="130" spans="2:22" x14ac:dyDescent="0.25">
      <c r="B130" s="10">
        <v>10</v>
      </c>
      <c r="C130" s="6">
        <v>18.420000000000002</v>
      </c>
      <c r="D130" s="6">
        <v>11.2</v>
      </c>
      <c r="F130" s="10" t="s">
        <v>41</v>
      </c>
      <c r="G130" s="6">
        <f>((C107-N98)^2+(D107-O98)^2)^0.5</f>
        <v>1.8200706717048112</v>
      </c>
      <c r="H130" s="10" t="s">
        <v>41</v>
      </c>
      <c r="I130" s="10">
        <f>((C107-N99)^2+(D107-O99)^2)^0.5</f>
        <v>4.7792416362100774</v>
      </c>
      <c r="J130" s="10" t="s">
        <v>41</v>
      </c>
      <c r="K130" s="10">
        <f>((C106-N100)^2+(D106-O100)^2)^0.5</f>
        <v>13.644488101631204</v>
      </c>
      <c r="Q130" s="10">
        <v>10</v>
      </c>
      <c r="R130" s="6">
        <v>18.420000000000002</v>
      </c>
      <c r="S130" s="6">
        <v>11.2</v>
      </c>
      <c r="T130" s="10" t="s">
        <v>36</v>
      </c>
      <c r="U130" s="10"/>
      <c r="V130" s="10"/>
    </row>
    <row r="131" spans="2:22" x14ac:dyDescent="0.25">
      <c r="B131" s="10">
        <v>11</v>
      </c>
      <c r="C131" s="9">
        <v>22.94</v>
      </c>
      <c r="D131" s="9">
        <v>10.6</v>
      </c>
      <c r="F131" s="10" t="s">
        <v>42</v>
      </c>
      <c r="G131" s="10">
        <f>((C108-N98)^2+(D108-O98)^2)^0.5</f>
        <v>3.0826964252095919</v>
      </c>
      <c r="H131" s="10" t="s">
        <v>42</v>
      </c>
      <c r="I131" s="9">
        <f>((C108-N99)^2+(D108-O99)^2)^0.5</f>
        <v>0.23719554885170921</v>
      </c>
      <c r="J131" s="10" t="s">
        <v>42</v>
      </c>
      <c r="K131" s="10">
        <f>((C108-N100)^2+(D108-O100)^2)^0.5</f>
        <v>9.7136650595379699</v>
      </c>
      <c r="Q131" s="10">
        <v>11</v>
      </c>
      <c r="R131" s="9">
        <v>22.94</v>
      </c>
      <c r="S131" s="9">
        <v>10.6</v>
      </c>
      <c r="T131" s="10"/>
      <c r="U131" s="10" t="s">
        <v>36</v>
      </c>
      <c r="V131" s="10"/>
    </row>
    <row r="132" spans="2:22" x14ac:dyDescent="0.25">
      <c r="B132" s="10">
        <v>12</v>
      </c>
      <c r="C132" s="9">
        <v>26.89</v>
      </c>
      <c r="D132" s="9">
        <v>10.44</v>
      </c>
      <c r="F132" s="10" t="s">
        <v>43</v>
      </c>
      <c r="G132" s="10">
        <f>((C109-N98)^2+(D109-O98)^2)^0.5</f>
        <v>6.9137845822675139</v>
      </c>
      <c r="H132" s="10" t="s">
        <v>43</v>
      </c>
      <c r="I132" s="9">
        <f>((C109-N99)^2+(D109-O99)^2)^0.5</f>
        <v>3.7277406853594197</v>
      </c>
      <c r="J132" s="10" t="s">
        <v>43</v>
      </c>
      <c r="K132" s="10">
        <f>((C109-N100)^2+(D109-O100)^2)^0.5</f>
        <v>5.786287429969426</v>
      </c>
      <c r="Q132" s="10">
        <v>12</v>
      </c>
      <c r="R132" s="9">
        <v>26.89</v>
      </c>
      <c r="S132" s="9">
        <v>10.44</v>
      </c>
      <c r="T132" s="10"/>
      <c r="U132" s="10" t="s">
        <v>36</v>
      </c>
      <c r="V132" s="10"/>
    </row>
    <row r="133" spans="2:22" x14ac:dyDescent="0.25">
      <c r="B133" s="10">
        <v>13</v>
      </c>
      <c r="C133" s="9">
        <v>24.91</v>
      </c>
      <c r="D133" s="9">
        <v>10.63</v>
      </c>
      <c r="F133" s="10" t="s">
        <v>44</v>
      </c>
      <c r="G133" s="10">
        <f>((C110-N98)^2+(D110-O98)^2)^0.5</f>
        <v>4.9413386091220239</v>
      </c>
      <c r="H133" s="10" t="s">
        <v>44</v>
      </c>
      <c r="I133" s="9">
        <f>((C110-N99)^2+(D110-O99)^2)^0.5</f>
        <v>1.7414092490966875</v>
      </c>
      <c r="J133" s="10" t="s">
        <v>44</v>
      </c>
      <c r="K133" s="10">
        <f>((C110-N100)^2+(D110-O100)^2)^0.5</f>
        <v>7.7689481627537917</v>
      </c>
      <c r="Q133" s="10">
        <v>13</v>
      </c>
      <c r="R133" s="9">
        <v>24.91</v>
      </c>
      <c r="S133" s="9">
        <v>10.63</v>
      </c>
      <c r="T133" s="10"/>
      <c r="U133" s="10" t="s">
        <v>36</v>
      </c>
      <c r="V133" s="10"/>
    </row>
    <row r="134" spans="2:22" x14ac:dyDescent="0.25">
      <c r="B134" s="10">
        <v>14</v>
      </c>
      <c r="C134" s="9">
        <v>22.99</v>
      </c>
      <c r="D134" s="9">
        <v>11.47</v>
      </c>
      <c r="F134" s="10" t="s">
        <v>45</v>
      </c>
      <c r="G134" s="10">
        <f>((C111-N98)^2+(D111-O98)^2)^0.5</f>
        <v>2.8937289524072534</v>
      </c>
      <c r="H134" s="10" t="s">
        <v>45</v>
      </c>
      <c r="I134" s="9">
        <f>((C111-N99)^2+(D111-O99)^2)^0.5</f>
        <v>0.82734888217698632</v>
      </c>
      <c r="J134" s="10" t="s">
        <v>45</v>
      </c>
      <c r="K134" s="10">
        <f>((C111-N100)^2+(D111-O100)^2)^0.5</f>
        <v>9.8143036205099925</v>
      </c>
      <c r="Q134" s="10">
        <v>14</v>
      </c>
      <c r="R134" s="9">
        <v>22.99</v>
      </c>
      <c r="S134" s="9">
        <v>11.47</v>
      </c>
      <c r="T134" s="10"/>
      <c r="U134" s="10" t="s">
        <v>36</v>
      </c>
      <c r="V134" s="10"/>
    </row>
    <row r="135" spans="2:22" x14ac:dyDescent="0.25">
      <c r="B135" s="10">
        <v>15</v>
      </c>
      <c r="C135" s="9">
        <v>26.81</v>
      </c>
      <c r="D135" s="9">
        <v>9.17</v>
      </c>
      <c r="F135" s="10" t="s">
        <v>46</v>
      </c>
      <c r="G135" s="10">
        <f>((C112-N98)^2+(D112-O98)^2)^0.5</f>
        <v>7.2049793372361561</v>
      </c>
      <c r="H135" s="10" t="s">
        <v>46</v>
      </c>
      <c r="I135" s="9">
        <f>((C112-N99)^2+(D112-O99)^2)^0.5</f>
        <v>3.9350244324464585</v>
      </c>
      <c r="J135" s="10" t="s">
        <v>46</v>
      </c>
      <c r="K135" s="10">
        <f>((C112-N100)^2+(D112-O100)^2)^0.5</f>
        <v>5.7662485397546135</v>
      </c>
      <c r="Q135" s="10">
        <v>15</v>
      </c>
      <c r="R135" s="9">
        <v>26.81</v>
      </c>
      <c r="S135" s="9">
        <v>9.17</v>
      </c>
      <c r="T135" s="10"/>
      <c r="U135" s="10" t="s">
        <v>36</v>
      </c>
      <c r="V135" s="10"/>
    </row>
    <row r="136" spans="2:22" x14ac:dyDescent="0.25">
      <c r="B136" s="10">
        <v>16</v>
      </c>
      <c r="C136" s="6">
        <v>19.14</v>
      </c>
      <c r="D136" s="6">
        <v>12.11</v>
      </c>
      <c r="F136" s="10" t="s">
        <v>47</v>
      </c>
      <c r="G136" s="6">
        <f>((C113-N98)^2+(D113-O98)^2)^0.5</f>
        <v>1.0155132938568567</v>
      </c>
      <c r="H136" s="10" t="s">
        <v>47</v>
      </c>
      <c r="I136" s="10">
        <f>((C113-N99)^2+(D113-O99)^2)^0.5</f>
        <v>4.2811220693691441</v>
      </c>
      <c r="J136" s="10" t="s">
        <v>47</v>
      </c>
      <c r="K136" s="10">
        <f>((C113-N100)^2+(D113-O100)^2)^0.5</f>
        <v>13.713265678005202</v>
      </c>
      <c r="Q136" s="10">
        <v>16</v>
      </c>
      <c r="R136" s="6">
        <v>19.14</v>
      </c>
      <c r="S136" s="6">
        <v>12.11</v>
      </c>
      <c r="T136" s="10" t="s">
        <v>36</v>
      </c>
      <c r="U136" s="10"/>
      <c r="V136" s="10"/>
    </row>
    <row r="137" spans="2:22" x14ac:dyDescent="0.25">
      <c r="B137" s="10">
        <v>17</v>
      </c>
      <c r="C137" s="6">
        <v>21.09</v>
      </c>
      <c r="D137" s="6">
        <v>10.67</v>
      </c>
      <c r="F137" s="10" t="s">
        <v>48</v>
      </c>
      <c r="G137" s="6">
        <f>((C114-N98)^2+(D114-O98)^2)^0.5</f>
        <v>1.5249482778114134</v>
      </c>
      <c r="H137" s="10" t="s">
        <v>48</v>
      </c>
      <c r="I137" s="10">
        <f>((C114-N99)^2+(D114-O99)^2)^0.5</f>
        <v>2.0789034383955549</v>
      </c>
      <c r="J137" s="10" t="s">
        <v>48</v>
      </c>
      <c r="K137" s="10">
        <f>((C114-N100)^2+(D114-O100)^2)^0.5</f>
        <v>11.558570653655906</v>
      </c>
      <c r="Q137" s="10">
        <v>17</v>
      </c>
      <c r="R137" s="6">
        <v>21.09</v>
      </c>
      <c r="S137" s="6">
        <v>10.67</v>
      </c>
      <c r="T137" s="10" t="s">
        <v>36</v>
      </c>
      <c r="U137" s="10"/>
      <c r="V137" s="10"/>
    </row>
    <row r="138" spans="2:22" x14ac:dyDescent="0.25">
      <c r="B138" s="10">
        <v>18</v>
      </c>
      <c r="C138" s="6">
        <v>18.71</v>
      </c>
      <c r="D138" s="6">
        <v>12.36</v>
      </c>
      <c r="F138" s="10" t="s">
        <v>49</v>
      </c>
      <c r="G138" s="6">
        <f>((C115-N98)^2+(D115-O98)^2)^0.5</f>
        <v>1.5011919430905574</v>
      </c>
      <c r="H138" s="10" t="s">
        <v>49</v>
      </c>
      <c r="I138" s="10">
        <f>((C115-N99)^2+(D115-O99)^2)^0.5</f>
        <v>4.7711779998416404</v>
      </c>
      <c r="J138" s="10" t="s">
        <v>49</v>
      </c>
      <c r="K138" s="10">
        <f>((C115-N100)^2+(D115-O100)^2)^0.5</f>
        <v>14.185628486449074</v>
      </c>
      <c r="Q138" s="10">
        <v>18</v>
      </c>
      <c r="R138" s="6">
        <v>18.71</v>
      </c>
      <c r="S138" s="6">
        <v>12.36</v>
      </c>
      <c r="T138" s="10" t="s">
        <v>36</v>
      </c>
      <c r="U138" s="10"/>
      <c r="V138" s="10"/>
    </row>
    <row r="139" spans="2:22" x14ac:dyDescent="0.25">
      <c r="B139" s="10">
        <v>19</v>
      </c>
      <c r="C139" s="6">
        <v>20.58</v>
      </c>
      <c r="D139" s="6">
        <v>10.8</v>
      </c>
      <c r="F139" s="10" t="s">
        <v>50</v>
      </c>
      <c r="G139" s="6">
        <f>((C116-N98)^2+(D116-O98)^2)^0.5</f>
        <v>1.1436508426963166</v>
      </c>
      <c r="H139" s="10" t="s">
        <v>50</v>
      </c>
      <c r="I139" s="10">
        <f>((C116-N99)^2+(D116-O99)^2)^0.5</f>
        <v>2.5925524864622824</v>
      </c>
      <c r="J139" s="10" t="s">
        <v>50</v>
      </c>
      <c r="K139" s="10">
        <f>((C116-N100)^2+(D116-O100)^2)^0.5</f>
        <v>12.080268576852456</v>
      </c>
      <c r="Q139" s="10">
        <v>19</v>
      </c>
      <c r="R139" s="6">
        <v>20.58</v>
      </c>
      <c r="S139" s="6">
        <v>10.8</v>
      </c>
      <c r="T139" s="10" t="s">
        <v>36</v>
      </c>
      <c r="U139" s="10"/>
      <c r="V139" s="10"/>
    </row>
    <row r="140" spans="2:22" x14ac:dyDescent="0.25">
      <c r="B140" s="10">
        <v>20</v>
      </c>
      <c r="C140" s="9">
        <v>27.66</v>
      </c>
      <c r="D140" s="9">
        <v>9.94</v>
      </c>
      <c r="F140" s="10" t="s">
        <v>51</v>
      </c>
      <c r="G140" s="10">
        <f>((C117-N98)^2+(D117-O98)^2)^0.5</f>
        <v>7.7765723329754977</v>
      </c>
      <c r="H140" s="10" t="s">
        <v>51</v>
      </c>
      <c r="I140" s="9">
        <f>((C117-N99)^2+(D117-O99)^2)^0.5</f>
        <v>4.5488112678607848</v>
      </c>
      <c r="J140" s="10" t="s">
        <v>51</v>
      </c>
      <c r="K140" s="10">
        <f>((C117-N100)^2+(D117-O100)^2)^0.5</f>
        <v>4.9482342529656167</v>
      </c>
      <c r="Q140" s="10">
        <v>20</v>
      </c>
      <c r="R140" s="9">
        <v>27.66</v>
      </c>
      <c r="S140" s="9">
        <v>9.94</v>
      </c>
      <c r="T140" s="10"/>
      <c r="U140" s="10" t="s">
        <v>36</v>
      </c>
      <c r="V140" s="10"/>
    </row>
    <row r="143" spans="2:22" x14ac:dyDescent="0.25">
      <c r="B143" s="10" t="s">
        <v>30</v>
      </c>
      <c r="C143" s="10" t="s">
        <v>31</v>
      </c>
      <c r="D143" s="10" t="s">
        <v>32</v>
      </c>
      <c r="F143" s="16" t="s">
        <v>14</v>
      </c>
      <c r="G143" s="16"/>
      <c r="H143" s="16" t="s">
        <v>15</v>
      </c>
      <c r="I143" s="16"/>
      <c r="J143" s="16" t="s">
        <v>25</v>
      </c>
      <c r="K143" s="16"/>
      <c r="L143" s="15"/>
      <c r="M143" s="10"/>
      <c r="N143" s="10" t="s">
        <v>0</v>
      </c>
      <c r="O143" s="10" t="s">
        <v>1</v>
      </c>
      <c r="Q143" s="10" t="s">
        <v>30</v>
      </c>
      <c r="R143" s="10" t="s">
        <v>31</v>
      </c>
      <c r="S143" s="10" t="s">
        <v>32</v>
      </c>
      <c r="T143" s="10" t="s">
        <v>33</v>
      </c>
      <c r="U143" s="10" t="s">
        <v>34</v>
      </c>
      <c r="V143" s="10" t="s">
        <v>35</v>
      </c>
    </row>
    <row r="144" spans="2:22" x14ac:dyDescent="0.25">
      <c r="B144" s="10">
        <v>1</v>
      </c>
      <c r="C144" s="6">
        <v>22.21</v>
      </c>
      <c r="D144" s="6">
        <v>11.64</v>
      </c>
      <c r="F144" s="10" t="s">
        <v>16</v>
      </c>
      <c r="G144" s="6">
        <f>((C121-N121)^2+(D121-O121)^2)^0.5</f>
        <v>2.9209956697125312</v>
      </c>
      <c r="H144" s="10" t="s">
        <v>16</v>
      </c>
      <c r="I144" s="10">
        <f>((C121-N122)^2+(D121-O122)^2)^0.5</f>
        <v>3.0830131872082553</v>
      </c>
      <c r="J144" s="10" t="s">
        <v>16</v>
      </c>
      <c r="K144" s="10">
        <f>((C121-N123)^2+(D121-O123)^2)^0.5</f>
        <v>21.21126351729194</v>
      </c>
      <c r="M144" s="10" t="s">
        <v>4</v>
      </c>
      <c r="N144" s="6">
        <f>AVERAGE(C144,C146:C150,C152:C153,C159:C162)</f>
        <v>19.535</v>
      </c>
      <c r="O144" s="6">
        <f>AVERAGE(D144,D146:D150,D152:D153,D159:D162)</f>
        <v>11.522500000000001</v>
      </c>
      <c r="Q144" s="10">
        <v>1</v>
      </c>
      <c r="R144" s="6">
        <v>22.21</v>
      </c>
      <c r="S144" s="6">
        <v>11.64</v>
      </c>
      <c r="T144" s="10" t="s">
        <v>36</v>
      </c>
      <c r="U144" s="10"/>
      <c r="V144" s="10"/>
    </row>
    <row r="145" spans="2:22" x14ac:dyDescent="0.25">
      <c r="B145" s="10">
        <v>2</v>
      </c>
      <c r="C145" s="28">
        <v>43.25</v>
      </c>
      <c r="D145" s="28">
        <v>8.9499999999999993</v>
      </c>
      <c r="F145" s="10" t="s">
        <v>17</v>
      </c>
      <c r="G145" s="10">
        <f>((C122-N121)^2+(D122-O121)^2)^0.5</f>
        <v>24.094758526072681</v>
      </c>
      <c r="H145" s="10" t="s">
        <v>17</v>
      </c>
      <c r="I145" s="10">
        <f>((C122-N122)^2+(D122-O122)^2)^0.5</f>
        <v>18.274066879392226</v>
      </c>
      <c r="J145" s="10" t="s">
        <v>17</v>
      </c>
      <c r="K145" s="28">
        <f>((C122-N123)^2+(D122-O123)^2)^0.5</f>
        <v>0</v>
      </c>
      <c r="M145" s="10" t="s">
        <v>7</v>
      </c>
      <c r="N145" s="9">
        <f>AVERAGE(C151,C154:C158,C163)</f>
        <v>25.437142857142852</v>
      </c>
      <c r="O145" s="9">
        <f>AVERAGE(D151,D154:D158,D163)</f>
        <v>10.225714285714286</v>
      </c>
      <c r="Q145" s="10">
        <v>2</v>
      </c>
      <c r="R145" s="28">
        <v>43.25</v>
      </c>
      <c r="S145" s="28">
        <v>8.9499999999999993</v>
      </c>
      <c r="T145" s="10"/>
      <c r="U145" s="10"/>
      <c r="V145" s="10" t="s">
        <v>36</v>
      </c>
    </row>
    <row r="146" spans="2:22" x14ac:dyDescent="0.25">
      <c r="B146" s="10">
        <v>3</v>
      </c>
      <c r="C146" s="6">
        <v>19.71</v>
      </c>
      <c r="D146" s="6">
        <v>10.93</v>
      </c>
      <c r="F146" s="10" t="s">
        <v>18</v>
      </c>
      <c r="G146" s="6">
        <f>((C123-N121)^2+(D123-O121)^2)^0.5</f>
        <v>0.716511290735932</v>
      </c>
      <c r="H146" s="10" t="s">
        <v>18</v>
      </c>
      <c r="I146" s="10">
        <f>((C123-N122)^2+(D123-O122)^2)^0.5</f>
        <v>5.3498196523340864</v>
      </c>
      <c r="J146" s="10" t="s">
        <v>18</v>
      </c>
      <c r="K146" s="10">
        <f>((C123-N123)^2+(D123-O123)^2)^0.5</f>
        <v>23.623124264161163</v>
      </c>
      <c r="M146" s="10" t="s">
        <v>22</v>
      </c>
      <c r="N146" s="28">
        <f>AVERAGE(C145)</f>
        <v>43.25</v>
      </c>
      <c r="O146" s="28">
        <f>AVERAGE(D145)</f>
        <v>8.9499999999999993</v>
      </c>
      <c r="Q146" s="10">
        <v>3</v>
      </c>
      <c r="R146" s="6">
        <v>19.71</v>
      </c>
      <c r="S146" s="6">
        <v>10.93</v>
      </c>
      <c r="T146" s="10" t="s">
        <v>36</v>
      </c>
      <c r="U146" s="10"/>
      <c r="V146" s="10"/>
    </row>
    <row r="147" spans="2:22" x14ac:dyDescent="0.25">
      <c r="B147" s="10">
        <v>4</v>
      </c>
      <c r="C147" s="6">
        <v>21.05</v>
      </c>
      <c r="D147" s="6">
        <v>10.38</v>
      </c>
      <c r="F147" s="10" t="s">
        <v>19</v>
      </c>
      <c r="G147" s="6">
        <f>((C124-N121)^2+(D124-O121)^2)^0.5</f>
        <v>2.0909843859960677</v>
      </c>
      <c r="H147" s="10" t="s">
        <v>19</v>
      </c>
      <c r="I147" s="10">
        <f>((C124-N122)^2+(D124-O122)^2)^0.5</f>
        <v>3.9838135388720195</v>
      </c>
      <c r="J147" s="10" t="s">
        <v>19</v>
      </c>
      <c r="K147" s="10">
        <f>((C124-N123)^2+(D124-O123)^2)^0.5</f>
        <v>22.246008630763406</v>
      </c>
      <c r="Q147" s="10">
        <v>4</v>
      </c>
      <c r="R147" s="6">
        <v>21.05</v>
      </c>
      <c r="S147" s="6">
        <v>10.38</v>
      </c>
      <c r="T147" s="10" t="s">
        <v>36</v>
      </c>
      <c r="U147" s="10"/>
      <c r="V147" s="10"/>
    </row>
    <row r="148" spans="2:22" x14ac:dyDescent="0.25">
      <c r="B148" s="10">
        <v>5</v>
      </c>
      <c r="C148" s="6">
        <v>17.93</v>
      </c>
      <c r="D148" s="6">
        <v>12.85</v>
      </c>
      <c r="F148" s="10" t="s">
        <v>26</v>
      </c>
      <c r="G148" s="6">
        <f>((C125-N121)^2+(D125-O121)^2)^0.5</f>
        <v>1.9092614642429055</v>
      </c>
      <c r="H148" s="10" t="s">
        <v>26</v>
      </c>
      <c r="I148" s="10">
        <f>((C125-N122)^2+(D125-O122)^2)^0.5</f>
        <v>7.5135557702395488</v>
      </c>
      <c r="J148" s="10" t="s">
        <v>26</v>
      </c>
      <c r="K148" s="10">
        <f>((C125-N123)^2+(D125-O123)^2)^0.5</f>
        <v>25.618594809239635</v>
      </c>
      <c r="Q148" s="10">
        <v>5</v>
      </c>
      <c r="R148" s="6">
        <v>17.93</v>
      </c>
      <c r="S148" s="6">
        <v>12.85</v>
      </c>
      <c r="T148" s="10" t="s">
        <v>36</v>
      </c>
      <c r="U148" s="10"/>
      <c r="V148" s="10"/>
    </row>
    <row r="149" spans="2:22" x14ac:dyDescent="0.25">
      <c r="B149" s="10">
        <v>6</v>
      </c>
      <c r="C149" s="6">
        <v>17.72</v>
      </c>
      <c r="D149" s="6">
        <v>12</v>
      </c>
      <c r="F149" s="10" t="s">
        <v>37</v>
      </c>
      <c r="G149" s="6">
        <f>((C126-N121)^2+(D126-O121)^2)^0.5</f>
        <v>1.6458839218783061</v>
      </c>
      <c r="H149" s="10" t="s">
        <v>37</v>
      </c>
      <c r="I149" s="10">
        <f>((C126-N122)^2+(D126-O122)^2)^0.5</f>
        <v>7.4861836280243645</v>
      </c>
      <c r="J149" s="10" t="s">
        <v>37</v>
      </c>
      <c r="K149" s="10">
        <f>((C126-N123)^2+(D126-O123)^2)^0.5</f>
        <v>25.711542155226709</v>
      </c>
      <c r="L149" s="26"/>
      <c r="M149" s="26"/>
      <c r="Q149" s="10">
        <v>6</v>
      </c>
      <c r="R149" s="6">
        <v>17.72</v>
      </c>
      <c r="S149" s="6">
        <v>12</v>
      </c>
      <c r="T149" s="10" t="s">
        <v>36</v>
      </c>
      <c r="U149" s="10"/>
      <c r="V149" s="10"/>
    </row>
    <row r="150" spans="2:22" x14ac:dyDescent="0.25">
      <c r="B150" s="10">
        <v>7</v>
      </c>
      <c r="C150" s="6">
        <v>18.71</v>
      </c>
      <c r="D150" s="6">
        <v>11.53</v>
      </c>
      <c r="F150" s="10" t="s">
        <v>38</v>
      </c>
      <c r="G150" s="6">
        <f>((C127-N121)^2+(D127-O121)^2)^0.5</f>
        <v>0.5821022034029828</v>
      </c>
      <c r="H150" s="10" t="s">
        <v>38</v>
      </c>
      <c r="I150" s="10">
        <f>((C127-N122)^2+(D127-O122)^2)^0.5</f>
        <v>6.4234780541775036</v>
      </c>
      <c r="J150" s="10" t="s">
        <v>38</v>
      </c>
      <c r="K150" s="10">
        <f>((C127-N123)^2+(D127-O123)^2)^0.5</f>
        <v>24.675250758604257</v>
      </c>
      <c r="Q150" s="10">
        <v>7</v>
      </c>
      <c r="R150" s="6">
        <v>18.71</v>
      </c>
      <c r="S150" s="6">
        <v>11.53</v>
      </c>
      <c r="T150" s="10" t="s">
        <v>36</v>
      </c>
      <c r="U150" s="10"/>
      <c r="V150" s="10"/>
    </row>
    <row r="151" spans="2:22" x14ac:dyDescent="0.25">
      <c r="B151" s="10">
        <v>8</v>
      </c>
      <c r="C151" s="9">
        <v>25.86</v>
      </c>
      <c r="D151" s="9">
        <v>9.33</v>
      </c>
      <c r="F151" s="10" t="s">
        <v>39</v>
      </c>
      <c r="G151" s="10">
        <f>((C128-N121)^2+(D128-O121)^2)^0.5</f>
        <v>6.921079610523682</v>
      </c>
      <c r="H151" s="10" t="s">
        <v>39</v>
      </c>
      <c r="I151" s="9">
        <f>((C128-N122)^2+(D128-O122)^2)^0.5</f>
        <v>1.3538631070015892</v>
      </c>
      <c r="J151" s="10" t="s">
        <v>39</v>
      </c>
      <c r="K151" s="10">
        <f>((C128-N123)^2+(D128-O123)^2)^0.5</f>
        <v>17.394151315887765</v>
      </c>
      <c r="Q151" s="10">
        <v>8</v>
      </c>
      <c r="R151" s="9">
        <v>25.86</v>
      </c>
      <c r="S151" s="9">
        <v>9.33</v>
      </c>
      <c r="T151" s="10"/>
      <c r="U151" s="10" t="s">
        <v>36</v>
      </c>
      <c r="V151" s="10"/>
    </row>
    <row r="152" spans="2:22" x14ac:dyDescent="0.25">
      <c r="B152" s="10">
        <v>9</v>
      </c>
      <c r="C152" s="6">
        <v>19.149999999999999</v>
      </c>
      <c r="D152" s="6">
        <v>11.8</v>
      </c>
      <c r="F152" s="10" t="s">
        <v>40</v>
      </c>
      <c r="G152" s="6">
        <f>((C129-N121)^2+(D129-O121)^2)^0.5</f>
        <v>0.3211871059441716</v>
      </c>
      <c r="H152" s="10" t="s">
        <v>40</v>
      </c>
      <c r="I152" s="10">
        <f>((C129-N122)^2+(D129-O122)^2)^0.5</f>
        <v>6.0474391532697567</v>
      </c>
      <c r="J152" s="10" t="s">
        <v>40</v>
      </c>
      <c r="K152" s="10">
        <f>((C129-N123)^2+(D129-O123)^2)^0.5</f>
        <v>24.267931514655306</v>
      </c>
      <c r="Q152" s="10">
        <v>9</v>
      </c>
      <c r="R152" s="6">
        <v>19.149999999999999</v>
      </c>
      <c r="S152" s="6">
        <v>11.8</v>
      </c>
      <c r="T152" s="10" t="s">
        <v>36</v>
      </c>
      <c r="U152" s="10"/>
      <c r="V152" s="10"/>
    </row>
    <row r="153" spans="2:22" x14ac:dyDescent="0.25">
      <c r="B153" s="10">
        <v>10</v>
      </c>
      <c r="C153" s="6">
        <v>18.420000000000002</v>
      </c>
      <c r="D153" s="6">
        <v>11.2</v>
      </c>
      <c r="F153" s="10" t="s">
        <v>41</v>
      </c>
      <c r="G153" s="6">
        <f>((C130-N121)^2+(D130-O121)^2)^0.5</f>
        <v>0.92590362385139813</v>
      </c>
      <c r="H153" s="10" t="s">
        <v>41</v>
      </c>
      <c r="I153" s="10">
        <f>((C130-N122)^2+(D130-O122)^2)^0.5</f>
        <v>6.6616586007164909</v>
      </c>
      <c r="J153" s="10" t="s">
        <v>41</v>
      </c>
      <c r="K153" s="10">
        <f>((C129-N123)^2+(D129-O123)^2)^0.5</f>
        <v>24.267931514655306</v>
      </c>
      <c r="Q153" s="10">
        <v>10</v>
      </c>
      <c r="R153" s="6">
        <v>18.420000000000002</v>
      </c>
      <c r="S153" s="6">
        <v>11.2</v>
      </c>
      <c r="T153" s="10" t="s">
        <v>36</v>
      </c>
      <c r="U153" s="10"/>
      <c r="V153" s="10"/>
    </row>
    <row r="154" spans="2:22" x14ac:dyDescent="0.25">
      <c r="B154" s="10">
        <v>11</v>
      </c>
      <c r="C154" s="9">
        <v>22.94</v>
      </c>
      <c r="D154" s="9">
        <v>10.6</v>
      </c>
      <c r="F154" s="10" t="s">
        <v>42</v>
      </c>
      <c r="G154" s="10">
        <f>((C131-N121)^2+(D131-O121)^2)^0.5</f>
        <v>3.7604046291864184</v>
      </c>
      <c r="H154" s="10" t="s">
        <v>42</v>
      </c>
      <c r="I154" s="9">
        <f>((C131-N122)^2+(D131-O122)^2)^0.5</f>
        <v>2.1030442963713343</v>
      </c>
      <c r="J154" s="10" t="s">
        <v>42</v>
      </c>
      <c r="K154" s="10">
        <f>((C131-N123)^2+(D131-O123)^2)^0.5</f>
        <v>20.376913407088914</v>
      </c>
      <c r="Q154" s="10">
        <v>11</v>
      </c>
      <c r="R154" s="9">
        <v>22.94</v>
      </c>
      <c r="S154" s="9">
        <v>10.6</v>
      </c>
      <c r="T154" s="10"/>
      <c r="U154" s="10" t="s">
        <v>36</v>
      </c>
      <c r="V154" s="10"/>
    </row>
    <row r="155" spans="2:22" x14ac:dyDescent="0.25">
      <c r="B155" s="10">
        <v>12</v>
      </c>
      <c r="C155" s="9">
        <v>26.89</v>
      </c>
      <c r="D155" s="9">
        <v>10.44</v>
      </c>
      <c r="F155" s="10" t="s">
        <v>43</v>
      </c>
      <c r="G155" s="10">
        <f>((C132-N121)^2+(D132-O121)^2)^0.5</f>
        <v>7.6734060987950361</v>
      </c>
      <c r="H155" s="10" t="s">
        <v>43</v>
      </c>
      <c r="I155" s="9">
        <f>((C132-N122)^2+(D132-O122)^2)^0.5</f>
        <v>1.856628749238791</v>
      </c>
      <c r="J155" s="10" t="s">
        <v>43</v>
      </c>
      <c r="K155" s="10">
        <f>((C132-N123)^2+(D132-O123)^2)^0.5</f>
        <v>16.427711343945631</v>
      </c>
      <c r="Q155" s="10">
        <v>12</v>
      </c>
      <c r="R155" s="9">
        <v>26.89</v>
      </c>
      <c r="S155" s="9">
        <v>10.44</v>
      </c>
      <c r="T155" s="10"/>
      <c r="U155" s="10" t="s">
        <v>36</v>
      </c>
      <c r="V155" s="10"/>
    </row>
    <row r="156" spans="2:22" x14ac:dyDescent="0.25">
      <c r="B156" s="10">
        <v>13</v>
      </c>
      <c r="C156" s="9">
        <v>24.91</v>
      </c>
      <c r="D156" s="9">
        <v>10.63</v>
      </c>
      <c r="F156" s="10" t="s">
        <v>44</v>
      </c>
      <c r="G156" s="10">
        <f>((C133-N121)^2+(D133-O121)^2)^0.5</f>
        <v>5.6869649416832102</v>
      </c>
      <c r="H156" s="10" t="s">
        <v>44</v>
      </c>
      <c r="I156" s="9">
        <f>((C133-N122)^2+(D133-O122)^2)^0.5</f>
        <v>0.25897936693875961</v>
      </c>
      <c r="J156" s="10" t="s">
        <v>44</v>
      </c>
      <c r="K156" s="10">
        <f>((C133-N123)^2+(D133-O123)^2)^0.5</f>
        <v>18.416785821635653</v>
      </c>
      <c r="Q156" s="10">
        <v>13</v>
      </c>
      <c r="R156" s="9">
        <v>24.91</v>
      </c>
      <c r="S156" s="9">
        <v>10.63</v>
      </c>
      <c r="T156" s="10"/>
      <c r="U156" s="10" t="s">
        <v>36</v>
      </c>
      <c r="V156" s="10"/>
    </row>
    <row r="157" spans="2:22" x14ac:dyDescent="0.25">
      <c r="B157" s="10">
        <v>14</v>
      </c>
      <c r="C157" s="9">
        <v>22.99</v>
      </c>
      <c r="D157" s="9">
        <v>11.47</v>
      </c>
      <c r="F157" s="10" t="s">
        <v>45</v>
      </c>
      <c r="G157" s="10">
        <f>((C134-N121)^2+(D134-O121)^2)^0.5</f>
        <v>3.6984182457722601</v>
      </c>
      <c r="H157" s="10" t="s">
        <v>45</v>
      </c>
      <c r="I157" s="9">
        <f>((C134-N122)^2+(D134-O122)^2)^0.5</f>
        <v>2.3057472351712822</v>
      </c>
      <c r="J157" s="10" t="s">
        <v>45</v>
      </c>
      <c r="K157" s="10">
        <f>((C134-N123)^2+(D134-O123)^2)^0.5</f>
        <v>20.416121081145654</v>
      </c>
      <c r="Q157" s="10">
        <v>14</v>
      </c>
      <c r="R157" s="9">
        <v>22.99</v>
      </c>
      <c r="S157" s="9">
        <v>11.47</v>
      </c>
      <c r="T157" s="10"/>
      <c r="U157" s="10" t="s">
        <v>36</v>
      </c>
      <c r="V157" s="10"/>
    </row>
    <row r="158" spans="2:22" x14ac:dyDescent="0.25">
      <c r="B158" s="10">
        <v>15</v>
      </c>
      <c r="C158" s="9">
        <v>26.81</v>
      </c>
      <c r="D158" s="9">
        <v>9.17</v>
      </c>
      <c r="F158" s="10" t="s">
        <v>46</v>
      </c>
      <c r="G158" s="10">
        <f>((C135-N121)^2+(D135-O121)^2)^0.5</f>
        <v>7.874463172047597</v>
      </c>
      <c r="H158" s="10" t="s">
        <v>46</v>
      </c>
      <c r="I158" s="9">
        <f>((C135-N122)^2+(D135-O122)^2)^0.5</f>
        <v>2.1619713949310224</v>
      </c>
      <c r="J158" s="10" t="s">
        <v>46</v>
      </c>
      <c r="K158" s="10">
        <f>((C135-N123)^2+(D135-O123)^2)^0.5</f>
        <v>16.441471953569124</v>
      </c>
      <c r="Q158" s="10">
        <v>15</v>
      </c>
      <c r="R158" s="9">
        <v>26.81</v>
      </c>
      <c r="S158" s="9">
        <v>9.17</v>
      </c>
      <c r="T158" s="10"/>
      <c r="U158" s="10" t="s">
        <v>36</v>
      </c>
      <c r="V158" s="10"/>
    </row>
    <row r="159" spans="2:22" x14ac:dyDescent="0.25">
      <c r="B159" s="10">
        <v>16</v>
      </c>
      <c r="C159" s="6">
        <v>19.14</v>
      </c>
      <c r="D159" s="6">
        <v>12.11</v>
      </c>
      <c r="F159" s="10" t="s">
        <v>47</v>
      </c>
      <c r="G159" s="6">
        <f>((C136-N121)^2+(D136-O121)^2)^0.5</f>
        <v>0.61714686091227966</v>
      </c>
      <c r="H159" s="10" t="s">
        <v>47</v>
      </c>
      <c r="I159" s="10">
        <f>((C136-N122)^2+(D136-O122)^2)^0.5</f>
        <v>6.1361099495119875</v>
      </c>
      <c r="J159" s="10" t="s">
        <v>47</v>
      </c>
      <c r="K159" s="10">
        <f>((C136-N123)^2+(D136-O123)^2)^0.5</f>
        <v>24.316202417318376</v>
      </c>
      <c r="Q159" s="10">
        <v>16</v>
      </c>
      <c r="R159" s="6">
        <v>19.14</v>
      </c>
      <c r="S159" s="6">
        <v>12.11</v>
      </c>
      <c r="T159" s="10" t="s">
        <v>36</v>
      </c>
      <c r="U159" s="10"/>
      <c r="V159" s="10"/>
    </row>
    <row r="160" spans="2:22" x14ac:dyDescent="0.25">
      <c r="B160" s="10">
        <v>17</v>
      </c>
      <c r="C160" s="6">
        <v>21.09</v>
      </c>
      <c r="D160" s="6">
        <v>10.67</v>
      </c>
      <c r="F160" s="10" t="s">
        <v>48</v>
      </c>
      <c r="G160" s="6">
        <f>((C137-N121)^2+(D137-O121)^2)^0.5</f>
        <v>1.9854761903582099</v>
      </c>
      <c r="H160" s="10" t="s">
        <v>48</v>
      </c>
      <c r="I160" s="10">
        <f>((C137-N122)^2+(D137-O122)^2)^0.5</f>
        <v>3.9528116970708345</v>
      </c>
      <c r="J160" s="10" t="s">
        <v>48</v>
      </c>
      <c r="K160" s="10">
        <f>((C137-N123)^2+(D137-O123)^2)^0.5</f>
        <v>22.22665066986027</v>
      </c>
      <c r="Q160" s="10">
        <v>17</v>
      </c>
      <c r="R160" s="6">
        <v>21.09</v>
      </c>
      <c r="S160" s="6">
        <v>10.67</v>
      </c>
      <c r="T160" s="10" t="s">
        <v>36</v>
      </c>
      <c r="U160" s="10"/>
      <c r="V160" s="10"/>
    </row>
    <row r="161" spans="2:22" x14ac:dyDescent="0.25">
      <c r="B161" s="10">
        <v>18</v>
      </c>
      <c r="C161" s="6">
        <v>18.71</v>
      </c>
      <c r="D161" s="6">
        <v>12.36</v>
      </c>
      <c r="F161" s="10" t="s">
        <v>49</v>
      </c>
      <c r="G161" s="6">
        <f>((C138-N121)^2+(D138-O121)^2)^0.5</f>
        <v>1.0285547109358948</v>
      </c>
      <c r="H161" s="10" t="s">
        <v>49</v>
      </c>
      <c r="I161" s="10">
        <f>((C138-N122)^2+(D138-O122)^2)^0.5</f>
        <v>6.6197900504849851</v>
      </c>
      <c r="J161" s="10" t="s">
        <v>49</v>
      </c>
      <c r="K161" s="10">
        <f>((C138-N123)^2+(D138-O123)^2)^0.5</f>
        <v>24.775788584826113</v>
      </c>
      <c r="Q161" s="10">
        <v>18</v>
      </c>
      <c r="R161" s="6">
        <v>18.71</v>
      </c>
      <c r="S161" s="6">
        <v>12.36</v>
      </c>
      <c r="T161" s="10" t="s">
        <v>36</v>
      </c>
      <c r="U161" s="10"/>
      <c r="V161" s="10"/>
    </row>
    <row r="162" spans="2:22" x14ac:dyDescent="0.25">
      <c r="B162" s="10">
        <v>19</v>
      </c>
      <c r="C162" s="6">
        <v>20.58</v>
      </c>
      <c r="D162" s="6">
        <v>10.8</v>
      </c>
      <c r="F162" s="10" t="s">
        <v>50</v>
      </c>
      <c r="G162" s="6">
        <f>((C139-N121)^2+(D139-O121)^2)^0.5</f>
        <v>1.4717668024049055</v>
      </c>
      <c r="H162" s="10" t="s">
        <v>50</v>
      </c>
      <c r="I162" s="10">
        <f>((C139-N122)^2+(D139-O122)^2)^0.5</f>
        <v>4.4714533780975536</v>
      </c>
      <c r="J162" s="10" t="s">
        <v>50</v>
      </c>
      <c r="K162" s="10">
        <f>((C139-N123)^2+(D139-O123)^2)^0.5</f>
        <v>22.745359966375563</v>
      </c>
      <c r="Q162" s="10">
        <v>19</v>
      </c>
      <c r="R162" s="6">
        <v>20.58</v>
      </c>
      <c r="S162" s="6">
        <v>10.8</v>
      </c>
      <c r="T162" s="10" t="s">
        <v>36</v>
      </c>
      <c r="U162" s="10"/>
      <c r="V162" s="10"/>
    </row>
    <row r="163" spans="2:22" x14ac:dyDescent="0.25">
      <c r="B163" s="10">
        <v>20</v>
      </c>
      <c r="C163" s="9">
        <v>27.66</v>
      </c>
      <c r="D163" s="9">
        <v>9.94</v>
      </c>
      <c r="F163" s="10" t="s">
        <v>51</v>
      </c>
      <c r="G163" s="10">
        <f>((C140-N121)^2+(D140-O121)^2)^0.5</f>
        <v>8.5145216741073018</v>
      </c>
      <c r="H163" s="10" t="s">
        <v>51</v>
      </c>
      <c r="I163" s="9">
        <f>((C140-N122)^2+(D140-O122)^2)^0.5</f>
        <v>2.6666637044254369</v>
      </c>
      <c r="J163" s="10" t="s">
        <v>51</v>
      </c>
      <c r="K163" s="10">
        <f>((C140-N123)^2+(D140-O123)^2)^0.5</f>
        <v>15.621401985737387</v>
      </c>
      <c r="Q163" s="10">
        <v>20</v>
      </c>
      <c r="R163" s="9">
        <v>27.66</v>
      </c>
      <c r="S163" s="9">
        <v>9.94</v>
      </c>
      <c r="T163" s="10"/>
      <c r="U163" s="10" t="s">
        <v>36</v>
      </c>
      <c r="V163" s="10"/>
    </row>
    <row r="166" spans="2:22" x14ac:dyDescent="0.25">
      <c r="B166" s="10" t="s">
        <v>30</v>
      </c>
      <c r="C166" s="10" t="s">
        <v>31</v>
      </c>
      <c r="D166" s="10" t="s">
        <v>32</v>
      </c>
      <c r="F166" s="16" t="s">
        <v>14</v>
      </c>
      <c r="G166" s="16"/>
      <c r="H166" s="16" t="s">
        <v>15</v>
      </c>
      <c r="I166" s="16"/>
      <c r="J166" s="16" t="s">
        <v>25</v>
      </c>
      <c r="K166" s="16"/>
      <c r="L166" s="15"/>
      <c r="M166" s="10"/>
      <c r="N166" s="10" t="s">
        <v>0</v>
      </c>
      <c r="O166" s="10" t="s">
        <v>1</v>
      </c>
      <c r="Q166" s="10" t="s">
        <v>30</v>
      </c>
      <c r="R166" s="10" t="s">
        <v>31</v>
      </c>
      <c r="S166" s="10" t="s">
        <v>32</v>
      </c>
      <c r="T166" s="10" t="s">
        <v>33</v>
      </c>
      <c r="U166" s="10" t="s">
        <v>34</v>
      </c>
      <c r="V166" s="10" t="s">
        <v>35</v>
      </c>
    </row>
    <row r="167" spans="2:22" x14ac:dyDescent="0.25">
      <c r="B167" s="10">
        <v>1</v>
      </c>
      <c r="C167" s="6">
        <v>22.21</v>
      </c>
      <c r="D167" s="6">
        <v>11.64</v>
      </c>
      <c r="F167" s="10" t="s">
        <v>16</v>
      </c>
      <c r="G167" s="6">
        <f>((C144-N144)^2+(D144-O144)^2)^0.5</f>
        <v>2.6775793639031513</v>
      </c>
      <c r="H167" s="10" t="s">
        <v>16</v>
      </c>
      <c r="I167" s="10">
        <f>((C144-N145)^2+(D144-O145)^2)^0.5</f>
        <v>3.5234436425237146</v>
      </c>
      <c r="J167" s="10" t="s">
        <v>16</v>
      </c>
      <c r="K167" s="10">
        <f>((C144-N146)^2+(D144-O146)^2)^0.5</f>
        <v>21.21126351729194</v>
      </c>
      <c r="M167" s="10" t="s">
        <v>4</v>
      </c>
      <c r="N167" s="6">
        <f>AVERAGE(C167,C169:C173,C175:C176,C182:C185)</f>
        <v>19.535</v>
      </c>
      <c r="O167" s="6">
        <f>AVERAGE(D167,D169:D173,D175:D176,D182:D185)</f>
        <v>11.522500000000001</v>
      </c>
      <c r="Q167" s="10">
        <v>1</v>
      </c>
      <c r="R167" s="6">
        <v>22.21</v>
      </c>
      <c r="S167" s="6">
        <v>11.64</v>
      </c>
      <c r="T167" s="10" t="s">
        <v>36</v>
      </c>
      <c r="U167" s="10"/>
      <c r="V167" s="10"/>
    </row>
    <row r="168" spans="2:22" x14ac:dyDescent="0.25">
      <c r="B168" s="10">
        <v>2</v>
      </c>
      <c r="C168" s="28">
        <v>43.25</v>
      </c>
      <c r="D168" s="28">
        <v>8.9499999999999993</v>
      </c>
      <c r="F168" s="10" t="s">
        <v>17</v>
      </c>
      <c r="G168" s="10">
        <f>((C145-N144)^2+(D145-O144)^2)^0.5</f>
        <v>23.854118748132365</v>
      </c>
      <c r="H168" s="10" t="s">
        <v>17</v>
      </c>
      <c r="I168" s="10">
        <f>((C145-N145)^2+(D145-O145)^2)^0.5</f>
        <v>17.858480521326904</v>
      </c>
      <c r="J168" s="10" t="s">
        <v>17</v>
      </c>
      <c r="K168" s="28">
        <f>((C145-N146)^2+(D145-O146)^2)^0.5</f>
        <v>0</v>
      </c>
      <c r="M168" s="10" t="s">
        <v>7</v>
      </c>
      <c r="N168" s="9">
        <f>AVERAGE(C174,C177:C181,C186)</f>
        <v>25.437142857142852</v>
      </c>
      <c r="O168" s="9">
        <f>AVERAGE(D174,D177:D181,D186)</f>
        <v>10.225714285714286</v>
      </c>
      <c r="Q168" s="10">
        <v>2</v>
      </c>
      <c r="R168" s="28">
        <v>43.25</v>
      </c>
      <c r="S168" s="28">
        <v>8.9499999999999993</v>
      </c>
      <c r="T168" s="10"/>
      <c r="U168" s="10"/>
      <c r="V168" s="10" t="s">
        <v>36</v>
      </c>
    </row>
    <row r="169" spans="2:22" x14ac:dyDescent="0.25">
      <c r="B169" s="10">
        <v>3</v>
      </c>
      <c r="C169" s="6">
        <v>19.71</v>
      </c>
      <c r="D169" s="6">
        <v>10.93</v>
      </c>
      <c r="F169" s="10" t="s">
        <v>18</v>
      </c>
      <c r="G169" s="6">
        <f>((C146-N144)^2+(D146-O144)^2)^0.5</f>
        <v>0.6178035691059105</v>
      </c>
      <c r="H169" s="10" t="s">
        <v>18</v>
      </c>
      <c r="I169" s="10">
        <f>((C146-N145)^2+(D146-O145)^2)^0.5</f>
        <v>5.7702845400785323</v>
      </c>
      <c r="J169" s="10" t="s">
        <v>18</v>
      </c>
      <c r="K169" s="10">
        <f>((C146-N146)^2+(D146-O146)^2)^0.5</f>
        <v>23.623124264161163</v>
      </c>
      <c r="M169" s="10" t="s">
        <v>22</v>
      </c>
      <c r="N169" s="28">
        <f>AVERAGE(C168)</f>
        <v>43.25</v>
      </c>
      <c r="O169" s="28">
        <f>AVERAGE(D168)</f>
        <v>8.9499999999999993</v>
      </c>
      <c r="Q169" s="10">
        <v>3</v>
      </c>
      <c r="R169" s="6">
        <v>19.71</v>
      </c>
      <c r="S169" s="6">
        <v>10.93</v>
      </c>
      <c r="T169" s="10" t="s">
        <v>36</v>
      </c>
      <c r="U169" s="10"/>
      <c r="V169" s="10"/>
    </row>
    <row r="170" spans="2:22" x14ac:dyDescent="0.25">
      <c r="B170" s="10">
        <v>4</v>
      </c>
      <c r="C170" s="6">
        <v>21.05</v>
      </c>
      <c r="D170" s="6">
        <v>10.38</v>
      </c>
      <c r="F170" s="10" t="s">
        <v>19</v>
      </c>
      <c r="G170" s="6">
        <f>((C147-N144)^2+(D147-O144)^2)^0.5</f>
        <v>1.8975065876038486</v>
      </c>
      <c r="H170" s="10" t="s">
        <v>19</v>
      </c>
      <c r="I170" s="10">
        <f>((C147-N145)^2+(D147-O145)^2)^0.5</f>
        <v>4.38985495553238</v>
      </c>
      <c r="J170" s="10" t="s">
        <v>19</v>
      </c>
      <c r="K170" s="10">
        <f>((C147-N146)^2+(D147-O146)^2)^0.5</f>
        <v>22.246008630763406</v>
      </c>
      <c r="Q170" s="10">
        <v>4</v>
      </c>
      <c r="R170" s="6">
        <v>21.05</v>
      </c>
      <c r="S170" s="6">
        <v>10.38</v>
      </c>
      <c r="T170" s="10" t="s">
        <v>36</v>
      </c>
      <c r="U170" s="10"/>
      <c r="V170" s="10"/>
    </row>
    <row r="171" spans="2:22" x14ac:dyDescent="0.25">
      <c r="B171" s="10">
        <v>5</v>
      </c>
      <c r="C171" s="6">
        <v>17.93</v>
      </c>
      <c r="D171" s="6">
        <v>12.85</v>
      </c>
      <c r="F171" s="10" t="s">
        <v>26</v>
      </c>
      <c r="G171" s="6">
        <f>((C148-N144)^2+(D148-O144)^2)^0.5</f>
        <v>2.082854111549822</v>
      </c>
      <c r="H171" s="10" t="s">
        <v>26</v>
      </c>
      <c r="I171" s="10">
        <f>((C148-N145)^2+(D148-O145)^2)^0.5</f>
        <v>7.9526139971555914</v>
      </c>
      <c r="J171" s="10" t="s">
        <v>26</v>
      </c>
      <c r="K171" s="10">
        <f>((C148-N146)^2+(D148-O146)^2)^0.5</f>
        <v>25.618594809239635</v>
      </c>
      <c r="Q171" s="10">
        <v>5</v>
      </c>
      <c r="R171" s="6">
        <v>17.93</v>
      </c>
      <c r="S171" s="6">
        <v>12.85</v>
      </c>
      <c r="T171" s="10" t="s">
        <v>36</v>
      </c>
      <c r="U171" s="10"/>
      <c r="V171" s="10"/>
    </row>
    <row r="172" spans="2:22" x14ac:dyDescent="0.25">
      <c r="B172" s="10">
        <v>6</v>
      </c>
      <c r="C172" s="6">
        <v>17.72</v>
      </c>
      <c r="D172" s="6">
        <v>12</v>
      </c>
      <c r="F172" s="10" t="s">
        <v>37</v>
      </c>
      <c r="G172" s="6">
        <f>((C149-N144)^2+(D149-O144)^2)^0.5</f>
        <v>1.8767608398514724</v>
      </c>
      <c r="H172" s="10" t="s">
        <v>37</v>
      </c>
      <c r="I172" s="10">
        <f>((C149-N145)^2+(D149-O145)^2)^0.5</f>
        <v>7.9184836726149364</v>
      </c>
      <c r="J172" s="10" t="s">
        <v>37</v>
      </c>
      <c r="K172" s="10">
        <f>((C149-N146)^2+(D149-O146)^2)^0.5</f>
        <v>25.711542155226709</v>
      </c>
      <c r="L172" s="26"/>
      <c r="M172" s="26"/>
      <c r="Q172" s="10">
        <v>6</v>
      </c>
      <c r="R172" s="6">
        <v>17.72</v>
      </c>
      <c r="S172" s="6">
        <v>12</v>
      </c>
      <c r="T172" s="10" t="s">
        <v>36</v>
      </c>
      <c r="U172" s="10"/>
      <c r="V172" s="10"/>
    </row>
    <row r="173" spans="2:22" x14ac:dyDescent="0.25">
      <c r="B173" s="10">
        <v>7</v>
      </c>
      <c r="C173" s="6">
        <v>18.71</v>
      </c>
      <c r="D173" s="6">
        <v>11.53</v>
      </c>
      <c r="F173" s="10" t="s">
        <v>38</v>
      </c>
      <c r="G173" s="6">
        <f>((C150-N144)^2+(D150-O144)^2)^0.5</f>
        <v>0.82503409020476171</v>
      </c>
      <c r="H173" s="10" t="s">
        <v>38</v>
      </c>
      <c r="I173" s="10">
        <f>((C150-N145)^2+(D150-O145)^2)^0.5</f>
        <v>6.8524165259343279</v>
      </c>
      <c r="J173" s="10" t="s">
        <v>38</v>
      </c>
      <c r="K173" s="10">
        <f>((C150-N146)^2+(D150-O146)^2)^0.5</f>
        <v>24.675250758604257</v>
      </c>
      <c r="Q173" s="10">
        <v>7</v>
      </c>
      <c r="R173" s="6">
        <v>18.71</v>
      </c>
      <c r="S173" s="6">
        <v>11.53</v>
      </c>
      <c r="T173" s="10" t="s">
        <v>36</v>
      </c>
      <c r="U173" s="10"/>
      <c r="V173" s="10"/>
    </row>
    <row r="174" spans="2:22" x14ac:dyDescent="0.25">
      <c r="B174" s="10">
        <v>8</v>
      </c>
      <c r="C174" s="9">
        <v>25.86</v>
      </c>
      <c r="D174" s="9">
        <v>9.33</v>
      </c>
      <c r="F174" s="10" t="s">
        <v>39</v>
      </c>
      <c r="G174" s="10">
        <f>((C151-N144)^2+(D151-O144)^2)^0.5</f>
        <v>6.6942274572948293</v>
      </c>
      <c r="H174" s="10" t="s">
        <v>39</v>
      </c>
      <c r="I174" s="9">
        <f>((C151-N145)^2+(D151-O145)^2)^0.5</f>
        <v>0.99051110286455801</v>
      </c>
      <c r="J174" s="10" t="s">
        <v>39</v>
      </c>
      <c r="K174" s="10">
        <f>((C151-N146)^2+(D151-O146)^2)^0.5</f>
        <v>17.394151315887765</v>
      </c>
      <c r="Q174" s="10">
        <v>8</v>
      </c>
      <c r="R174" s="9">
        <v>25.86</v>
      </c>
      <c r="S174" s="9">
        <v>9.33</v>
      </c>
      <c r="T174" s="10"/>
      <c r="U174" s="10" t="s">
        <v>36</v>
      </c>
      <c r="V174" s="10"/>
    </row>
    <row r="175" spans="2:22" x14ac:dyDescent="0.25">
      <c r="B175" s="10">
        <v>9</v>
      </c>
      <c r="C175" s="6">
        <v>19.149999999999999</v>
      </c>
      <c r="D175" s="6">
        <v>11.8</v>
      </c>
      <c r="F175" s="10" t="s">
        <v>40</v>
      </c>
      <c r="G175" s="6">
        <f>((C152-N144)^2+(D152-O144)^2)^0.5</f>
        <v>0.47458534532789898</v>
      </c>
      <c r="H175" s="10" t="s">
        <v>40</v>
      </c>
      <c r="I175" s="10">
        <f>((C152-N145)^2+(D152-O145)^2)^0.5</f>
        <v>6.4812453136975527</v>
      </c>
      <c r="J175" s="10" t="s">
        <v>40</v>
      </c>
      <c r="K175" s="10">
        <f>((C152-N146)^2+(D152-O146)^2)^0.5</f>
        <v>24.267931514655306</v>
      </c>
      <c r="Q175" s="10">
        <v>9</v>
      </c>
      <c r="R175" s="6">
        <v>19.149999999999999</v>
      </c>
      <c r="S175" s="6">
        <v>11.8</v>
      </c>
      <c r="T175" s="10" t="s">
        <v>36</v>
      </c>
      <c r="U175" s="10"/>
      <c r="V175" s="10"/>
    </row>
    <row r="176" spans="2:22" x14ac:dyDescent="0.25">
      <c r="B176" s="10">
        <v>10</v>
      </c>
      <c r="C176" s="6">
        <v>18.420000000000002</v>
      </c>
      <c r="D176" s="6">
        <v>11.2</v>
      </c>
      <c r="F176" s="10" t="s">
        <v>41</v>
      </c>
      <c r="G176" s="6">
        <f>((C153-N144)^2+(D153-O144)^2)^0.5</f>
        <v>1.1607029120321863</v>
      </c>
      <c r="H176" s="10" t="s">
        <v>41</v>
      </c>
      <c r="I176" s="10">
        <f>((C153-N145)^2+(D153-O145)^2)^0.5</f>
        <v>7.0844566856331443</v>
      </c>
      <c r="J176" s="10" t="s">
        <v>41</v>
      </c>
      <c r="K176" s="10">
        <f>((C152-N146)^2+(D152-O146)^2)^0.5</f>
        <v>24.267931514655306</v>
      </c>
      <c r="Q176" s="10">
        <v>10</v>
      </c>
      <c r="R176" s="6">
        <v>18.420000000000002</v>
      </c>
      <c r="S176" s="6">
        <v>11.2</v>
      </c>
      <c r="T176" s="10" t="s">
        <v>36</v>
      </c>
      <c r="U176" s="10"/>
      <c r="V176" s="10"/>
    </row>
    <row r="177" spans="2:22" x14ac:dyDescent="0.25">
      <c r="B177" s="10">
        <v>11</v>
      </c>
      <c r="C177" s="9">
        <v>22.94</v>
      </c>
      <c r="D177" s="9">
        <v>10.6</v>
      </c>
      <c r="F177" s="10" t="s">
        <v>42</v>
      </c>
      <c r="G177" s="10">
        <f>((C154-N144)^2+(D154-O144)^2)^0.5</f>
        <v>3.5277515856420516</v>
      </c>
      <c r="H177" s="10" t="s">
        <v>42</v>
      </c>
      <c r="I177" s="9">
        <f>((C154-N145)^2+(D154-O145)^2)^0.5</f>
        <v>2.5250370779253775</v>
      </c>
      <c r="J177" s="10" t="s">
        <v>42</v>
      </c>
      <c r="K177" s="10">
        <f>((C154-N146)^2+(D154-O146)^2)^0.5</f>
        <v>20.376913407088914</v>
      </c>
      <c r="Q177" s="10">
        <v>11</v>
      </c>
      <c r="R177" s="9">
        <v>22.94</v>
      </c>
      <c r="S177" s="9">
        <v>10.6</v>
      </c>
      <c r="T177" s="10"/>
      <c r="U177" s="10" t="s">
        <v>36</v>
      </c>
      <c r="V177" s="10"/>
    </row>
    <row r="178" spans="2:22" x14ac:dyDescent="0.25">
      <c r="B178" s="10">
        <v>12</v>
      </c>
      <c r="C178" s="9">
        <v>26.89</v>
      </c>
      <c r="D178" s="9">
        <v>10.44</v>
      </c>
      <c r="F178" s="10" t="s">
        <v>43</v>
      </c>
      <c r="G178" s="10">
        <f>((C155-N144)^2+(D155-O144)^2)^0.5</f>
        <v>7.43423373657299</v>
      </c>
      <c r="H178" s="10" t="s">
        <v>43</v>
      </c>
      <c r="I178" s="9">
        <f>((C155-N145)^2+(D155-O145)^2)^0.5</f>
        <v>1.4685749027196313</v>
      </c>
      <c r="J178" s="10" t="s">
        <v>43</v>
      </c>
      <c r="K178" s="10">
        <f>((C155-N146)^2+(D155-O146)^2)^0.5</f>
        <v>16.427711343945631</v>
      </c>
      <c r="Q178" s="10">
        <v>12</v>
      </c>
      <c r="R178" s="9">
        <v>26.89</v>
      </c>
      <c r="S178" s="9">
        <v>10.44</v>
      </c>
      <c r="T178" s="10"/>
      <c r="U178" s="10" t="s">
        <v>36</v>
      </c>
      <c r="V178" s="10"/>
    </row>
    <row r="179" spans="2:22" x14ac:dyDescent="0.25">
      <c r="B179" s="10">
        <v>13</v>
      </c>
      <c r="C179" s="9">
        <v>24.91</v>
      </c>
      <c r="D179" s="9">
        <v>10.63</v>
      </c>
      <c r="F179" s="10" t="s">
        <v>44</v>
      </c>
      <c r="G179" s="10">
        <f>((C156-N144)^2+(D156-O144)^2)^0.5</f>
        <v>5.4485944288412584</v>
      </c>
      <c r="H179" s="10" t="s">
        <v>44</v>
      </c>
      <c r="I179" s="9">
        <f>((C156-N145)^2+(D156-O145)^2)^0.5</f>
        <v>0.66432411563350624</v>
      </c>
      <c r="J179" s="10" t="s">
        <v>44</v>
      </c>
      <c r="K179" s="10">
        <f>((C156-N146)^2+(D156-O146)^2)^0.5</f>
        <v>18.416785821635653</v>
      </c>
      <c r="Q179" s="10">
        <v>13</v>
      </c>
      <c r="R179" s="9">
        <v>24.91</v>
      </c>
      <c r="S179" s="9">
        <v>10.63</v>
      </c>
      <c r="T179" s="10"/>
      <c r="U179" s="10" t="s">
        <v>36</v>
      </c>
      <c r="V179" s="10"/>
    </row>
    <row r="180" spans="2:22" x14ac:dyDescent="0.25">
      <c r="B180" s="10">
        <v>14</v>
      </c>
      <c r="C180" s="9">
        <v>22.99</v>
      </c>
      <c r="D180" s="9">
        <v>11.47</v>
      </c>
      <c r="F180" s="10" t="s">
        <v>45</v>
      </c>
      <c r="G180" s="10">
        <f>((C157-N144)^2+(D157-O144)^2)^0.5</f>
        <v>3.4553988554145221</v>
      </c>
      <c r="H180" s="10" t="s">
        <v>45</v>
      </c>
      <c r="I180" s="9">
        <f>((C157-N145)^2+(D157-O145)^2)^0.5</f>
        <v>2.7453151188963356</v>
      </c>
      <c r="J180" s="10" t="s">
        <v>45</v>
      </c>
      <c r="K180" s="10">
        <f>((C157-N146)^2+(D157-O146)^2)^0.5</f>
        <v>20.416121081145654</v>
      </c>
      <c r="Q180" s="10">
        <v>14</v>
      </c>
      <c r="R180" s="9">
        <v>22.99</v>
      </c>
      <c r="S180" s="9">
        <v>11.47</v>
      </c>
      <c r="T180" s="10"/>
      <c r="U180" s="10" t="s">
        <v>36</v>
      </c>
      <c r="V180" s="10"/>
    </row>
    <row r="181" spans="2:22" x14ac:dyDescent="0.25">
      <c r="B181" s="10">
        <v>15</v>
      </c>
      <c r="C181" s="9">
        <v>26.81</v>
      </c>
      <c r="D181" s="9">
        <v>9.17</v>
      </c>
      <c r="F181" s="10" t="s">
        <v>46</v>
      </c>
      <c r="G181" s="10">
        <f>((C158-N144)^2+(D158-O144)^2)^0.5</f>
        <v>7.6459061758564619</v>
      </c>
      <c r="H181" s="10" t="s">
        <v>46</v>
      </c>
      <c r="I181" s="9">
        <f>((C158-N145)^2+(D158-O145)^2)^0.5</f>
        <v>1.7318398851380898</v>
      </c>
      <c r="J181" s="10" t="s">
        <v>46</v>
      </c>
      <c r="K181" s="10">
        <f>((C158-N146)^2+(D158-O146)^2)^0.5</f>
        <v>16.441471953569124</v>
      </c>
      <c r="Q181" s="10">
        <v>15</v>
      </c>
      <c r="R181" s="9">
        <v>26.81</v>
      </c>
      <c r="S181" s="9">
        <v>9.17</v>
      </c>
      <c r="T181" s="10"/>
      <c r="U181" s="10" t="s">
        <v>36</v>
      </c>
      <c r="V181" s="10"/>
    </row>
    <row r="182" spans="2:22" x14ac:dyDescent="0.25">
      <c r="B182" s="10">
        <v>16</v>
      </c>
      <c r="C182" s="6">
        <v>19.14</v>
      </c>
      <c r="D182" s="6">
        <v>12.11</v>
      </c>
      <c r="F182" s="10" t="s">
        <v>47</v>
      </c>
      <c r="G182" s="6">
        <f>((C159-N144)^2+(D159-O144)^2)^0.5</f>
        <v>0.70794155832243533</v>
      </c>
      <c r="H182" s="10" t="s">
        <v>47</v>
      </c>
      <c r="I182" s="10">
        <f>((C159-N145)^2+(D159-O145)^2)^0.5</f>
        <v>6.573016112586858</v>
      </c>
      <c r="J182" s="10" t="s">
        <v>47</v>
      </c>
      <c r="K182" s="10">
        <f>((C159-N146)^2+(D159-O146)^2)^0.5</f>
        <v>24.316202417318376</v>
      </c>
      <c r="Q182" s="10">
        <v>16</v>
      </c>
      <c r="R182" s="6">
        <v>19.14</v>
      </c>
      <c r="S182" s="6">
        <v>12.11</v>
      </c>
      <c r="T182" s="10" t="s">
        <v>36</v>
      </c>
      <c r="U182" s="10"/>
      <c r="V182" s="10"/>
    </row>
    <row r="183" spans="2:22" x14ac:dyDescent="0.25">
      <c r="B183" s="10">
        <v>17</v>
      </c>
      <c r="C183" s="6">
        <v>21.09</v>
      </c>
      <c r="D183" s="6">
        <v>10.67</v>
      </c>
      <c r="F183" s="10" t="s">
        <v>48</v>
      </c>
      <c r="G183" s="6">
        <f>((C160-N144)^2+(D160-O144)^2)^0.5</f>
        <v>1.7733531092255712</v>
      </c>
      <c r="H183" s="10" t="s">
        <v>48</v>
      </c>
      <c r="I183" s="10">
        <f>((C160-N145)^2+(D160-O145)^2)^0.5</f>
        <v>4.3697872735782566</v>
      </c>
      <c r="J183" s="10" t="s">
        <v>48</v>
      </c>
      <c r="K183" s="10">
        <f>((C160-N146)^2+(D160-O146)^2)^0.5</f>
        <v>22.22665066986027</v>
      </c>
      <c r="Q183" s="10">
        <v>17</v>
      </c>
      <c r="R183" s="6">
        <v>21.09</v>
      </c>
      <c r="S183" s="6">
        <v>10.67</v>
      </c>
      <c r="T183" s="10" t="s">
        <v>36</v>
      </c>
      <c r="U183" s="10"/>
      <c r="V183" s="10"/>
    </row>
    <row r="184" spans="2:22" x14ac:dyDescent="0.25">
      <c r="B184" s="10">
        <v>18</v>
      </c>
      <c r="C184" s="6">
        <v>18.71</v>
      </c>
      <c r="D184" s="6">
        <v>12.36</v>
      </c>
      <c r="F184" s="10" t="s">
        <v>49</v>
      </c>
      <c r="G184" s="6">
        <f>((C161-N144)^2+(D161-O144)^2)^0.5</f>
        <v>1.1755982519551467</v>
      </c>
      <c r="H184" s="10" t="s">
        <v>49</v>
      </c>
      <c r="I184" s="10">
        <f>((C161-N145)^2+(D161-O145)^2)^0.5</f>
        <v>7.0575935367951139</v>
      </c>
      <c r="J184" s="10" t="s">
        <v>49</v>
      </c>
      <c r="K184" s="10">
        <f>((C161-N146)^2+(D161-O146)^2)^0.5</f>
        <v>24.775788584826113</v>
      </c>
      <c r="Q184" s="10">
        <v>18</v>
      </c>
      <c r="R184" s="6">
        <v>18.71</v>
      </c>
      <c r="S184" s="6">
        <v>12.36</v>
      </c>
      <c r="T184" s="10" t="s">
        <v>36</v>
      </c>
      <c r="U184" s="10"/>
      <c r="V184" s="10"/>
    </row>
    <row r="185" spans="2:22" x14ac:dyDescent="0.25">
      <c r="B185" s="10">
        <v>19</v>
      </c>
      <c r="C185" s="6">
        <v>20.58</v>
      </c>
      <c r="D185" s="6">
        <v>10.8</v>
      </c>
      <c r="F185" s="10" t="s">
        <v>50</v>
      </c>
      <c r="G185" s="6">
        <f>((C162-N144)^2+(D162-O144)^2)^0.5</f>
        <v>1.270445295949415</v>
      </c>
      <c r="H185" s="10" t="s">
        <v>50</v>
      </c>
      <c r="I185" s="10">
        <f>((C162-N145)^2+(D162-O145)^2)^0.5</f>
        <v>4.8909754463017396</v>
      </c>
      <c r="J185" s="10" t="s">
        <v>50</v>
      </c>
      <c r="K185" s="10">
        <f>((C162-N146)^2+(D162-O146)^2)^0.5</f>
        <v>22.745359966375563</v>
      </c>
      <c r="Q185" s="10">
        <v>19</v>
      </c>
      <c r="R185" s="6">
        <v>20.58</v>
      </c>
      <c r="S185" s="6">
        <v>10.8</v>
      </c>
      <c r="T185" s="10" t="s">
        <v>36</v>
      </c>
      <c r="U185" s="10"/>
      <c r="V185" s="10"/>
    </row>
    <row r="186" spans="2:22" x14ac:dyDescent="0.25">
      <c r="B186" s="10">
        <v>20</v>
      </c>
      <c r="C186" s="9">
        <v>27.66</v>
      </c>
      <c r="D186" s="9">
        <v>9.94</v>
      </c>
      <c r="F186" s="10" t="s">
        <v>51</v>
      </c>
      <c r="G186" s="10">
        <f>((C163-N144)^2+(D163-O144)^2)^0.5</f>
        <v>8.277676681895711</v>
      </c>
      <c r="H186" s="10" t="s">
        <v>51</v>
      </c>
      <c r="I186" s="9">
        <f>((C163-N145)^2+(D163-O145)^2)^0.5</f>
        <v>2.2411440227286303</v>
      </c>
      <c r="J186" s="10" t="s">
        <v>51</v>
      </c>
      <c r="K186" s="10">
        <f>((C163-N146)^2+(D163-O146)^2)^0.5</f>
        <v>15.621401985737387</v>
      </c>
      <c r="Q186" s="10">
        <v>20</v>
      </c>
      <c r="R186" s="9">
        <v>27.66</v>
      </c>
      <c r="S186" s="9">
        <v>9.94</v>
      </c>
      <c r="T186" s="10"/>
      <c r="U186" s="10" t="s">
        <v>36</v>
      </c>
      <c r="V18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Contoh Penyelesaian</vt:lpstr>
      <vt:lpstr>Praktikum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Syarifuddin</dc:creator>
  <cp:lastModifiedBy>Faisal Syarifuddin</cp:lastModifiedBy>
  <dcterms:created xsi:type="dcterms:W3CDTF">2018-11-30T02:49:53Z</dcterms:created>
  <dcterms:modified xsi:type="dcterms:W3CDTF">2018-11-30T02:53:47Z</dcterms:modified>
</cp:coreProperties>
</file>