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williams/Desktop/QMBE_3730_Faith_Williams_2025/"/>
    </mc:Choice>
  </mc:AlternateContent>
  <xr:revisionPtr revIDLastSave="0" documentId="13_ncr:1_{D0461E96-DBE0-2943-85AD-6C7ED47A2AC1}" xr6:coauthVersionLast="47" xr6:coauthVersionMax="47" xr10:uidLastSave="{00000000-0000-0000-0000-000000000000}"/>
  <bookViews>
    <workbookView xWindow="10280" yWindow="500" windowWidth="16620" windowHeight="17200" activeTab="3" xr2:uid="{D8031B7E-A8A6-4544-91D0-FD91EEBEFC85}"/>
  </bookViews>
  <sheets>
    <sheet name="Sales Data" sheetId="1" r:id="rId1"/>
    <sheet name="Case Problem 1 OG Data" sheetId="5" r:id="rId2"/>
    <sheet name="Regression Case Problem 1" sheetId="6" r:id="rId3"/>
    <sheet name="Forecast Year 4 Case Problem 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7" l="1"/>
  <c r="D48" i="7"/>
  <c r="B50" i="7"/>
  <c r="B51" i="7"/>
  <c r="B52" i="7"/>
  <c r="B53" i="7"/>
  <c r="B54" i="7"/>
  <c r="B55" i="7"/>
  <c r="B56" i="7"/>
  <c r="B57" i="7"/>
  <c r="B58" i="7"/>
  <c r="B59" i="7"/>
  <c r="B49" i="7"/>
  <c r="B48" i="7"/>
  <c r="C105" i="1"/>
  <c r="C106" i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04" i="1"/>
  <c r="D103" i="1"/>
  <c r="C72" i="1"/>
  <c r="C73" i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71" i="1"/>
  <c r="C37" i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36" i="1"/>
  <c r="D70" i="1"/>
  <c r="D36" i="1"/>
  <c r="D35" i="1"/>
  <c r="I2" i="1"/>
  <c r="G2" i="1"/>
  <c r="F2" i="1"/>
  <c r="E2" i="1"/>
  <c r="C4" i="1"/>
  <c r="C5" i="1"/>
  <c r="H5" i="1" s="1"/>
  <c r="C3" i="1"/>
  <c r="H3" i="1"/>
  <c r="H4" i="1"/>
  <c r="H2" i="1"/>
  <c r="D4" i="1"/>
  <c r="D3" i="1"/>
  <c r="L3" i="1"/>
  <c r="K3" i="1"/>
  <c r="J3" i="1"/>
  <c r="D105" i="1" l="1"/>
  <c r="D104" i="1"/>
  <c r="D72" i="1"/>
  <c r="D71" i="1"/>
  <c r="C6" i="1"/>
  <c r="D5" i="1"/>
  <c r="F6" i="1"/>
  <c r="F4" i="1"/>
  <c r="F5" i="1"/>
  <c r="F3" i="1"/>
  <c r="D2" i="1"/>
  <c r="D106" i="1" l="1"/>
  <c r="D73" i="1"/>
  <c r="D37" i="1"/>
  <c r="H6" i="1"/>
  <c r="D6" i="1"/>
  <c r="C7" i="1"/>
  <c r="D107" i="1" l="1"/>
  <c r="D74" i="1"/>
  <c r="D38" i="1"/>
  <c r="H7" i="1"/>
  <c r="F7" i="1"/>
  <c r="C8" i="1"/>
  <c r="D7" i="1"/>
  <c r="D108" i="1" l="1"/>
  <c r="D75" i="1"/>
  <c r="D39" i="1"/>
  <c r="H8" i="1"/>
  <c r="F8" i="1"/>
  <c r="C9" i="1"/>
  <c r="D8" i="1"/>
  <c r="D109" i="1" l="1"/>
  <c r="D76" i="1"/>
  <c r="D40" i="1"/>
  <c r="H9" i="1"/>
  <c r="C10" i="1"/>
  <c r="F9" i="1"/>
  <c r="D9" i="1"/>
  <c r="D110" i="1" l="1"/>
  <c r="D77" i="1"/>
  <c r="D41" i="1"/>
  <c r="H10" i="1"/>
  <c r="F10" i="1"/>
  <c r="C11" i="1"/>
  <c r="D10" i="1"/>
  <c r="D111" i="1" l="1"/>
  <c r="D78" i="1"/>
  <c r="D42" i="1"/>
  <c r="C12" i="1"/>
  <c r="D11" i="1"/>
  <c r="H11" i="1"/>
  <c r="F11" i="1"/>
  <c r="D112" i="1" l="1"/>
  <c r="D79" i="1"/>
  <c r="D43" i="1"/>
  <c r="H12" i="1"/>
  <c r="D12" i="1"/>
  <c r="C13" i="1"/>
  <c r="F12" i="1"/>
  <c r="D113" i="1" l="1"/>
  <c r="D80" i="1"/>
  <c r="D44" i="1"/>
  <c r="H13" i="1"/>
  <c r="D13" i="1"/>
  <c r="C14" i="1"/>
  <c r="F13" i="1"/>
  <c r="D114" i="1" l="1"/>
  <c r="D81" i="1"/>
  <c r="D45" i="1"/>
  <c r="H14" i="1"/>
  <c r="D14" i="1"/>
  <c r="C15" i="1"/>
  <c r="F14" i="1"/>
  <c r="D115" i="1" l="1"/>
  <c r="D82" i="1"/>
  <c r="D46" i="1"/>
  <c r="H15" i="1"/>
  <c r="C16" i="1"/>
  <c r="F15" i="1"/>
  <c r="D15" i="1"/>
  <c r="D116" i="1" l="1"/>
  <c r="D83" i="1"/>
  <c r="D47" i="1"/>
  <c r="H16" i="1"/>
  <c r="C17" i="1"/>
  <c r="F16" i="1"/>
  <c r="D16" i="1"/>
  <c r="D117" i="1" l="1"/>
  <c r="D84" i="1"/>
  <c r="D48" i="1"/>
  <c r="H17" i="1"/>
  <c r="F17" i="1"/>
  <c r="C18" i="1"/>
  <c r="D17" i="1"/>
  <c r="D118" i="1" l="1"/>
  <c r="D85" i="1"/>
  <c r="D49" i="1"/>
  <c r="D18" i="1"/>
  <c r="H18" i="1"/>
  <c r="C19" i="1"/>
  <c r="F18" i="1"/>
  <c r="D119" i="1" l="1"/>
  <c r="D86" i="1"/>
  <c r="D50" i="1"/>
  <c r="C20" i="1"/>
  <c r="H19" i="1"/>
  <c r="F19" i="1"/>
  <c r="D19" i="1"/>
  <c r="D120" i="1" l="1"/>
  <c r="D87" i="1"/>
  <c r="D51" i="1"/>
  <c r="H20" i="1"/>
  <c r="C21" i="1"/>
  <c r="D20" i="1"/>
  <c r="F20" i="1"/>
  <c r="D121" i="1" l="1"/>
  <c r="D88" i="1"/>
  <c r="D52" i="1"/>
  <c r="H21" i="1"/>
  <c r="C22" i="1"/>
  <c r="D21" i="1"/>
  <c r="F21" i="1"/>
  <c r="D122" i="1" l="1"/>
  <c r="D89" i="1"/>
  <c r="D53" i="1"/>
  <c r="H22" i="1"/>
  <c r="C23" i="1"/>
  <c r="D22" i="1"/>
  <c r="F22" i="1"/>
  <c r="D123" i="1" l="1"/>
  <c r="D90" i="1"/>
  <c r="D54" i="1"/>
  <c r="F23" i="1"/>
  <c r="H23" i="1"/>
  <c r="C24" i="1"/>
  <c r="D23" i="1"/>
  <c r="D124" i="1" l="1"/>
  <c r="D91" i="1"/>
  <c r="D55" i="1"/>
  <c r="F24" i="1"/>
  <c r="C25" i="1"/>
  <c r="H24" i="1"/>
  <c r="D24" i="1"/>
  <c r="D125" i="1" l="1"/>
  <c r="D92" i="1"/>
  <c r="D56" i="1"/>
  <c r="F25" i="1"/>
  <c r="H25" i="1"/>
  <c r="C26" i="1"/>
  <c r="D25" i="1"/>
  <c r="D126" i="1" l="1"/>
  <c r="D93" i="1"/>
  <c r="D57" i="1"/>
  <c r="F26" i="1"/>
  <c r="H26" i="1"/>
  <c r="C27" i="1"/>
  <c r="D26" i="1"/>
  <c r="D127" i="1" l="1"/>
  <c r="D94" i="1"/>
  <c r="D58" i="1"/>
  <c r="C28" i="1"/>
  <c r="D27" i="1"/>
  <c r="H27" i="1"/>
  <c r="F27" i="1"/>
  <c r="D128" i="1" l="1"/>
  <c r="D95" i="1"/>
  <c r="D59" i="1"/>
  <c r="H28" i="1"/>
  <c r="C29" i="1"/>
  <c r="D28" i="1"/>
  <c r="F28" i="1"/>
  <c r="D129" i="1" l="1"/>
  <c r="D96" i="1"/>
  <c r="D60" i="1"/>
  <c r="H29" i="1"/>
  <c r="C30" i="1"/>
  <c r="D29" i="1"/>
  <c r="F29" i="1"/>
  <c r="D130" i="1" l="1"/>
  <c r="D131" i="1"/>
  <c r="E103" i="1" s="1"/>
  <c r="D98" i="1"/>
  <c r="D97" i="1"/>
  <c r="D61" i="1"/>
  <c r="H30" i="1"/>
  <c r="D30" i="1"/>
  <c r="F30" i="1"/>
  <c r="E70" i="1" l="1"/>
  <c r="D62" i="1"/>
  <c r="D63" i="1"/>
  <c r="E35" i="1" s="1"/>
</calcChain>
</file>

<file path=xl/sharedStrings.xml><?xml version="1.0" encoding="utf-8"?>
<sst xmlns="http://schemas.openxmlformats.org/spreadsheetml/2006/main" count="118" uniqueCount="61">
  <si>
    <t>Week</t>
  </si>
  <si>
    <t>Sales</t>
  </si>
  <si>
    <t xml:space="preserve">Five Week Moving Average </t>
  </si>
  <si>
    <t>Four Week  Moving Average</t>
  </si>
  <si>
    <t>Three Week  Moving Average</t>
  </si>
  <si>
    <t>Compute exponential smoothing forecasts for the time series using alpha = 0.5.</t>
  </si>
  <si>
    <t>MSE</t>
  </si>
  <si>
    <t>MAE</t>
  </si>
  <si>
    <t>MAPE</t>
  </si>
  <si>
    <t>Squared Error</t>
  </si>
  <si>
    <t>ABS Error</t>
  </si>
  <si>
    <t>ABS % Error</t>
  </si>
  <si>
    <t>Compute exponential smoothing forecasts for the time series using alpha = 0.99</t>
  </si>
  <si>
    <t>Compute exponential smoothing forecasts for the time series using alpha = 0.7.</t>
  </si>
  <si>
    <t>Compute exponential smoothing forecasts for the time series using alpha = 0.1.</t>
  </si>
  <si>
    <t>Month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</si>
  <si>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</si>
  <si>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</si>
  <si>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</si>
  <si>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</si>
  <si>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</si>
  <si>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</si>
  <si>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</si>
  <si>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</si>
  <si>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</si>
  <si>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</si>
  <si>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</si>
  <si>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</si>
  <si>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</si>
  <si>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</si>
  <si>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</si>
  <si>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</si>
  <si>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</si>
  <si>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</si>
  <si>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</si>
  <si>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</si>
  <si>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</si>
  <si>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</si>
  <si>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</si>
  <si>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</si>
  <si>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</si>
  <si>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 (Year 4)</t>
  </si>
  <si>
    <t>Predictions</t>
  </si>
  <si>
    <t>Time (t)</t>
  </si>
  <si>
    <t>Jan Dummy</t>
  </si>
  <si>
    <t>Feb Dummy</t>
  </si>
  <si>
    <t>Mar Dummy</t>
  </si>
  <si>
    <t>Apr Dummy</t>
  </si>
  <si>
    <t>May Dummy</t>
  </si>
  <si>
    <t>Jun Dummy</t>
  </si>
  <si>
    <t>Jul Dummy</t>
  </si>
  <si>
    <t>Aug Dummy</t>
  </si>
  <si>
    <t>Sep Dummy</t>
  </si>
  <si>
    <t>Oct Dummy</t>
  </si>
  <si>
    <t>Nov Dummy</t>
  </si>
  <si>
    <t>Dec Dummy</t>
  </si>
  <si>
    <t>Year 4</t>
  </si>
  <si>
    <t>Predicted Variables</t>
  </si>
  <si>
    <t xml:space="preserve">Actual </t>
  </si>
  <si>
    <t>Forecast Error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</si>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</sst>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L131"/>
  <sheetViews>
    <sheetView topLeftCell="C1" workbookViewId="0">
      <selection activeCell="C92" sqref="C92"/>
    </sheetView>
  </sheetViews>
  <sheetFormatPr baseColWidth="10" defaultColWidth="8.83203125" defaultRowHeight="15" x14ac:dyDescent="0.2"/>
  <cols>
    <col min="3" max="3" width="73.1640625" bestFit="1" customWidth="1"/>
    <col min="4" max="4" width="11.6640625" bestFit="1" customWidth="1"/>
    <col min="5" max="6" width="11.6640625" customWidth="1"/>
    <col min="8" max="8" width="10" bestFit="1" customWidth="1"/>
    <col min="10" max="10" width="24" bestFit="1" customWidth="1"/>
    <col min="11" max="11" width="23" bestFit="1" customWidth="1"/>
    <col min="12" max="12" width="22.6640625" bestFit="1" customWidth="1"/>
  </cols>
  <sheetData>
    <row r="1" spans="1:12" x14ac:dyDescent="0.2">
      <c r="A1" s="1" t="s">
        <v>0</v>
      </c>
      <c r="B1" s="1" t="s">
        <v>1</v>
      </c>
      <c r="C1" s="5" t="s">
        <v>5</v>
      </c>
      <c r="D1" s="3" t="s">
        <v>9</v>
      </c>
      <c r="E1" s="3" t="s">
        <v>6</v>
      </c>
      <c r="F1" s="3" t="s">
        <v>10</v>
      </c>
      <c r="G1" s="3" t="s">
        <v>7</v>
      </c>
      <c r="H1" s="3" t="s">
        <v>11</v>
      </c>
      <c r="I1" s="3" t="s">
        <v>8</v>
      </c>
      <c r="J1" s="3" t="s">
        <v>4</v>
      </c>
      <c r="K1" s="3" t="s">
        <v>3</v>
      </c>
      <c r="L1" s="3" t="s">
        <v>2</v>
      </c>
    </row>
    <row r="2" spans="1:12" ht="16" x14ac:dyDescent="0.2">
      <c r="A2" s="2">
        <v>1</v>
      </c>
      <c r="B2" s="2">
        <v>17</v>
      </c>
      <c r="C2" t="e">
        <v>#N/A</v>
      </c>
      <c r="D2" t="e">
        <f>(B2-C2)^2</f>
        <v>#N/A</v>
      </c>
      <c r="E2">
        <f>AVERAGE(D3:D30)</f>
        <v>9.4967187102635169</v>
      </c>
      <c r="F2" t="e">
        <f>ABS(B2-C2)</f>
        <v>#N/A</v>
      </c>
      <c r="G2">
        <f>AVERAGE(F3:F30)</f>
        <v>2.5567759722471237</v>
      </c>
      <c r="H2" t="e">
        <f>ABS((B2 - C2) / B2) * 100</f>
        <v>#N/A</v>
      </c>
      <c r="I2">
        <f>AVERAGE(H3:H30)</f>
        <v>13.192775816976562</v>
      </c>
    </row>
    <row r="3" spans="1:12" ht="16" x14ac:dyDescent="0.2">
      <c r="A3" s="2">
        <v>2</v>
      </c>
      <c r="B3" s="2">
        <v>21</v>
      </c>
      <c r="C3">
        <f>B2</f>
        <v>17</v>
      </c>
      <c r="D3">
        <f t="shared" ref="D3:D30" si="0">(B3-C3)^2</f>
        <v>16</v>
      </c>
      <c r="F3">
        <f t="shared" ref="F3:F30" si="1">ABS(B3-C3)</f>
        <v>4</v>
      </c>
      <c r="H3">
        <f t="shared" ref="H3:H30" si="2">ABS((B3 - C3) / B3) * 100</f>
        <v>19.047619047619047</v>
      </c>
      <c r="J3">
        <f>AVERAGE(B2:B4)</f>
        <v>19</v>
      </c>
      <c r="K3">
        <f>AVERAGE(B2:B5)</f>
        <v>20</v>
      </c>
      <c r="L3">
        <f>AVERAGE(B2:B6)</f>
        <v>19.600000000000001</v>
      </c>
    </row>
    <row r="4" spans="1:12" ht="16" x14ac:dyDescent="0.2">
      <c r="A4" s="2">
        <v>3</v>
      </c>
      <c r="B4" s="2">
        <v>19</v>
      </c>
      <c r="C4">
        <f t="shared" ref="C4:C30" si="3">0.5*B3+0.5*C3</f>
        <v>19</v>
      </c>
      <c r="D4">
        <f t="shared" si="0"/>
        <v>0</v>
      </c>
      <c r="F4">
        <f t="shared" si="1"/>
        <v>0</v>
      </c>
      <c r="H4">
        <f t="shared" si="2"/>
        <v>0</v>
      </c>
    </row>
    <row r="5" spans="1:12" ht="16" x14ac:dyDescent="0.2">
      <c r="A5" s="2">
        <v>4</v>
      </c>
      <c r="B5" s="2">
        <v>23</v>
      </c>
      <c r="C5">
        <f t="shared" si="3"/>
        <v>19</v>
      </c>
      <c r="D5">
        <f t="shared" si="0"/>
        <v>16</v>
      </c>
      <c r="F5">
        <f t="shared" si="1"/>
        <v>4</v>
      </c>
      <c r="H5">
        <f t="shared" si="2"/>
        <v>17.391304347826086</v>
      </c>
    </row>
    <row r="6" spans="1:12" ht="16" x14ac:dyDescent="0.2">
      <c r="A6" s="2">
        <v>5</v>
      </c>
      <c r="B6" s="2">
        <v>18</v>
      </c>
      <c r="C6">
        <f t="shared" si="3"/>
        <v>21</v>
      </c>
      <c r="D6">
        <f t="shared" si="0"/>
        <v>9</v>
      </c>
      <c r="F6">
        <f t="shared" si="1"/>
        <v>3</v>
      </c>
      <c r="H6">
        <f t="shared" si="2"/>
        <v>16.666666666666664</v>
      </c>
    </row>
    <row r="7" spans="1:12" ht="16" x14ac:dyDescent="0.2">
      <c r="A7" s="2">
        <v>6</v>
      </c>
      <c r="B7" s="2">
        <v>16</v>
      </c>
      <c r="C7">
        <f t="shared" si="3"/>
        <v>19.5</v>
      </c>
      <c r="D7">
        <f t="shared" si="0"/>
        <v>12.25</v>
      </c>
      <c r="F7">
        <f t="shared" si="1"/>
        <v>3.5</v>
      </c>
      <c r="H7">
        <f t="shared" si="2"/>
        <v>21.875</v>
      </c>
    </row>
    <row r="8" spans="1:12" ht="16" x14ac:dyDescent="0.2">
      <c r="A8" s="2">
        <v>7</v>
      </c>
      <c r="B8" s="2">
        <v>20</v>
      </c>
      <c r="C8">
        <f t="shared" si="3"/>
        <v>17.75</v>
      </c>
      <c r="D8">
        <f t="shared" si="0"/>
        <v>5.0625</v>
      </c>
      <c r="F8">
        <f t="shared" si="1"/>
        <v>2.25</v>
      </c>
      <c r="H8">
        <f t="shared" si="2"/>
        <v>11.25</v>
      </c>
      <c r="K8" s="3"/>
      <c r="L8" s="3"/>
    </row>
    <row r="9" spans="1:12" ht="16" x14ac:dyDescent="0.2">
      <c r="A9" s="2">
        <v>8</v>
      </c>
      <c r="B9" s="2">
        <v>18</v>
      </c>
      <c r="C9">
        <f t="shared" si="3"/>
        <v>18.875</v>
      </c>
      <c r="D9">
        <f t="shared" si="0"/>
        <v>0.765625</v>
      </c>
      <c r="F9">
        <f t="shared" si="1"/>
        <v>0.875</v>
      </c>
      <c r="H9">
        <f t="shared" si="2"/>
        <v>4.8611111111111116</v>
      </c>
    </row>
    <row r="10" spans="1:12" ht="16" x14ac:dyDescent="0.2">
      <c r="A10" s="2">
        <v>9</v>
      </c>
      <c r="B10" s="2">
        <v>22</v>
      </c>
      <c r="C10">
        <f t="shared" si="3"/>
        <v>18.4375</v>
      </c>
      <c r="D10">
        <f t="shared" si="0"/>
        <v>12.69140625</v>
      </c>
      <c r="F10">
        <f t="shared" si="1"/>
        <v>3.5625</v>
      </c>
      <c r="H10">
        <f t="shared" si="2"/>
        <v>16.193181818181817</v>
      </c>
    </row>
    <row r="11" spans="1:12" ht="16" x14ac:dyDescent="0.2">
      <c r="A11" s="2">
        <v>10</v>
      </c>
      <c r="B11" s="2">
        <v>20</v>
      </c>
      <c r="C11">
        <f t="shared" si="3"/>
        <v>20.21875</v>
      </c>
      <c r="D11">
        <f t="shared" si="0"/>
        <v>4.78515625E-2</v>
      </c>
      <c r="F11">
        <f t="shared" si="1"/>
        <v>0.21875</v>
      </c>
      <c r="H11">
        <f t="shared" si="2"/>
        <v>1.09375</v>
      </c>
    </row>
    <row r="12" spans="1:12" ht="16" x14ac:dyDescent="0.2">
      <c r="A12" s="2">
        <v>11</v>
      </c>
      <c r="B12" s="2">
        <v>15</v>
      </c>
      <c r="C12">
        <f t="shared" si="3"/>
        <v>20.109375</v>
      </c>
      <c r="D12">
        <f t="shared" si="0"/>
        <v>26.105712890625</v>
      </c>
      <c r="F12">
        <f t="shared" si="1"/>
        <v>5.109375</v>
      </c>
      <c r="H12">
        <f t="shared" si="2"/>
        <v>34.0625</v>
      </c>
    </row>
    <row r="13" spans="1:12" ht="16" x14ac:dyDescent="0.2">
      <c r="A13" s="2">
        <v>12</v>
      </c>
      <c r="B13" s="2">
        <v>20</v>
      </c>
      <c r="C13">
        <f t="shared" si="3"/>
        <v>17.5546875</v>
      </c>
      <c r="D13">
        <f t="shared" si="0"/>
        <v>5.97955322265625</v>
      </c>
      <c r="F13">
        <f t="shared" si="1"/>
        <v>2.4453125</v>
      </c>
      <c r="H13">
        <f t="shared" si="2"/>
        <v>12.2265625</v>
      </c>
    </row>
    <row r="14" spans="1:12" ht="16" x14ac:dyDescent="0.2">
      <c r="A14" s="2">
        <v>13</v>
      </c>
      <c r="B14" s="2">
        <v>20</v>
      </c>
      <c r="C14">
        <f t="shared" si="3"/>
        <v>18.77734375</v>
      </c>
      <c r="D14">
        <f t="shared" si="0"/>
        <v>1.4948883056640625</v>
      </c>
      <c r="F14">
        <f t="shared" si="1"/>
        <v>1.22265625</v>
      </c>
      <c r="H14">
        <f t="shared" si="2"/>
        <v>6.11328125</v>
      </c>
    </row>
    <row r="15" spans="1:12" ht="16" x14ac:dyDescent="0.2">
      <c r="A15" s="2">
        <v>14</v>
      </c>
      <c r="B15" s="2">
        <v>17</v>
      </c>
      <c r="C15">
        <f t="shared" si="3"/>
        <v>19.388671875</v>
      </c>
      <c r="D15">
        <f t="shared" si="0"/>
        <v>5.7057533264160156</v>
      </c>
      <c r="F15">
        <f t="shared" si="1"/>
        <v>2.388671875</v>
      </c>
      <c r="H15">
        <f t="shared" si="2"/>
        <v>14.051011029411764</v>
      </c>
    </row>
    <row r="16" spans="1:12" ht="16" x14ac:dyDescent="0.2">
      <c r="A16" s="2">
        <v>15</v>
      </c>
      <c r="B16" s="2">
        <v>24</v>
      </c>
      <c r="C16">
        <f t="shared" si="3"/>
        <v>18.1943359375</v>
      </c>
      <c r="D16">
        <f t="shared" si="0"/>
        <v>33.705735206604004</v>
      </c>
      <c r="F16">
        <f t="shared" si="1"/>
        <v>5.8056640625</v>
      </c>
      <c r="H16">
        <f t="shared" si="2"/>
        <v>24.190266927083336</v>
      </c>
    </row>
    <row r="17" spans="1:8" ht="16" x14ac:dyDescent="0.2">
      <c r="A17" s="2">
        <v>16</v>
      </c>
      <c r="B17" s="2">
        <v>21</v>
      </c>
      <c r="C17">
        <f t="shared" si="3"/>
        <v>21.09716796875</v>
      </c>
      <c r="D17">
        <f t="shared" si="0"/>
        <v>9.4416141510009766E-3</v>
      </c>
      <c r="F17">
        <f t="shared" si="1"/>
        <v>9.716796875E-2</v>
      </c>
      <c r="H17">
        <f t="shared" si="2"/>
        <v>0.46270461309523808</v>
      </c>
    </row>
    <row r="18" spans="1:8" ht="16" x14ac:dyDescent="0.2">
      <c r="A18" s="2">
        <v>17</v>
      </c>
      <c r="B18" s="2">
        <v>22</v>
      </c>
      <c r="C18">
        <f t="shared" si="3"/>
        <v>21.048583984375</v>
      </c>
      <c r="D18">
        <f t="shared" si="0"/>
        <v>0.90519243478775024</v>
      </c>
      <c r="F18">
        <f t="shared" si="1"/>
        <v>0.951416015625</v>
      </c>
      <c r="H18">
        <f t="shared" si="2"/>
        <v>4.3246182528409092</v>
      </c>
    </row>
    <row r="19" spans="1:8" ht="16" x14ac:dyDescent="0.2">
      <c r="A19" s="2">
        <v>18</v>
      </c>
      <c r="B19" s="2">
        <v>17</v>
      </c>
      <c r="C19">
        <f t="shared" si="3"/>
        <v>21.5242919921875</v>
      </c>
      <c r="D19">
        <f t="shared" si="0"/>
        <v>20.469218030571938</v>
      </c>
      <c r="F19">
        <f t="shared" si="1"/>
        <v>4.5242919921875</v>
      </c>
      <c r="H19">
        <f t="shared" si="2"/>
        <v>26.613482306985293</v>
      </c>
    </row>
    <row r="20" spans="1:8" ht="16" x14ac:dyDescent="0.2">
      <c r="A20" s="2">
        <v>19</v>
      </c>
      <c r="B20" s="2">
        <v>24</v>
      </c>
      <c r="C20">
        <f t="shared" si="3"/>
        <v>19.26214599609375</v>
      </c>
      <c r="D20">
        <f t="shared" si="0"/>
        <v>22.447260562330484</v>
      </c>
      <c r="F20">
        <f t="shared" si="1"/>
        <v>4.73785400390625</v>
      </c>
      <c r="H20">
        <f t="shared" si="2"/>
        <v>19.741058349609375</v>
      </c>
    </row>
    <row r="21" spans="1:8" ht="16" x14ac:dyDescent="0.2">
      <c r="A21" s="2">
        <v>20</v>
      </c>
      <c r="B21" s="2">
        <v>23</v>
      </c>
      <c r="C21">
        <f t="shared" si="3"/>
        <v>21.631072998046875</v>
      </c>
      <c r="D21">
        <f t="shared" si="0"/>
        <v>1.8739611366763711</v>
      </c>
      <c r="F21">
        <f t="shared" si="1"/>
        <v>1.368927001953125</v>
      </c>
      <c r="H21">
        <f t="shared" si="2"/>
        <v>5.9518565302309785</v>
      </c>
    </row>
    <row r="22" spans="1:8" ht="16" x14ac:dyDescent="0.2">
      <c r="A22" s="2">
        <v>21</v>
      </c>
      <c r="B22" s="2">
        <v>26</v>
      </c>
      <c r="C22">
        <f t="shared" si="3"/>
        <v>22.315536499023438</v>
      </c>
      <c r="D22">
        <f t="shared" si="0"/>
        <v>13.575271290028468</v>
      </c>
      <c r="F22">
        <f t="shared" si="1"/>
        <v>3.6844635009765625</v>
      </c>
      <c r="H22">
        <f t="shared" si="2"/>
        <v>14.171013465294472</v>
      </c>
    </row>
    <row r="23" spans="1:8" ht="16" x14ac:dyDescent="0.2">
      <c r="A23" s="2">
        <v>22</v>
      </c>
      <c r="B23" s="2">
        <v>23</v>
      </c>
      <c r="C23">
        <f t="shared" si="3"/>
        <v>24.157768249511719</v>
      </c>
      <c r="D23">
        <f t="shared" si="0"/>
        <v>1.3404273195774294</v>
      </c>
      <c r="F23">
        <f t="shared" si="1"/>
        <v>1.1577682495117188</v>
      </c>
      <c r="H23">
        <f t="shared" si="2"/>
        <v>5.0337749978770381</v>
      </c>
    </row>
    <row r="24" spans="1:8" ht="16" x14ac:dyDescent="0.2">
      <c r="A24" s="2">
        <v>23</v>
      </c>
      <c r="B24" s="2">
        <v>23</v>
      </c>
      <c r="C24">
        <f t="shared" si="3"/>
        <v>23.578884124755859</v>
      </c>
      <c r="D24">
        <f t="shared" si="0"/>
        <v>0.33510682989435736</v>
      </c>
      <c r="F24">
        <f t="shared" si="1"/>
        <v>0.57888412475585938</v>
      </c>
      <c r="H24">
        <f t="shared" si="2"/>
        <v>2.516887498938519</v>
      </c>
    </row>
    <row r="25" spans="1:8" ht="16" x14ac:dyDescent="0.2">
      <c r="A25" s="2">
        <v>24</v>
      </c>
      <c r="B25" s="2">
        <v>24</v>
      </c>
      <c r="C25">
        <f t="shared" si="3"/>
        <v>23.28944206237793</v>
      </c>
      <c r="D25">
        <f t="shared" si="0"/>
        <v>0.50489258271772997</v>
      </c>
      <c r="F25">
        <f t="shared" si="1"/>
        <v>0.71055793762207031</v>
      </c>
      <c r="H25">
        <f t="shared" si="2"/>
        <v>2.960658073425293</v>
      </c>
    </row>
    <row r="26" spans="1:8" ht="16" x14ac:dyDescent="0.2">
      <c r="A26" s="2">
        <v>25</v>
      </c>
      <c r="B26" s="2">
        <v>20</v>
      </c>
      <c r="C26">
        <f t="shared" si="3"/>
        <v>23.644721031188965</v>
      </c>
      <c r="D26">
        <f t="shared" si="0"/>
        <v>13.283991395191151</v>
      </c>
      <c r="F26">
        <f t="shared" si="1"/>
        <v>3.6447210311889648</v>
      </c>
      <c r="H26">
        <f t="shared" si="2"/>
        <v>18.223605155944824</v>
      </c>
    </row>
    <row r="27" spans="1:8" ht="16" x14ac:dyDescent="0.2">
      <c r="A27" s="2">
        <v>26</v>
      </c>
      <c r="B27" s="2">
        <v>20</v>
      </c>
      <c r="C27">
        <f t="shared" si="3"/>
        <v>21.822360515594482</v>
      </c>
      <c r="D27">
        <f t="shared" si="0"/>
        <v>3.3209978487977878</v>
      </c>
      <c r="F27">
        <f t="shared" si="1"/>
        <v>1.8223605155944824</v>
      </c>
      <c r="H27">
        <f t="shared" si="2"/>
        <v>9.1118025779724121</v>
      </c>
    </row>
    <row r="28" spans="1:8" ht="16" x14ac:dyDescent="0.2">
      <c r="A28" s="2">
        <v>27</v>
      </c>
      <c r="B28" s="2">
        <v>15</v>
      </c>
      <c r="C28">
        <f t="shared" si="3"/>
        <v>20.911180257797241</v>
      </c>
      <c r="D28">
        <f t="shared" si="0"/>
        <v>34.942052040171859</v>
      </c>
      <c r="F28">
        <f t="shared" si="1"/>
        <v>5.9111802577972412</v>
      </c>
      <c r="H28">
        <f t="shared" si="2"/>
        <v>39.407868385314941</v>
      </c>
    </row>
    <row r="29" spans="1:8" ht="16" x14ac:dyDescent="0.2">
      <c r="A29" s="2">
        <v>28</v>
      </c>
      <c r="B29" s="2">
        <v>20</v>
      </c>
      <c r="C29">
        <f t="shared" si="3"/>
        <v>17.955590128898621</v>
      </c>
      <c r="D29">
        <f t="shared" si="0"/>
        <v>4.1796117210567587</v>
      </c>
      <c r="F29">
        <f t="shared" si="1"/>
        <v>2.0444098711013794</v>
      </c>
      <c r="H29">
        <f t="shared" si="2"/>
        <v>10.222049355506897</v>
      </c>
    </row>
    <row r="30" spans="1:8" ht="16" x14ac:dyDescent="0.2">
      <c r="A30" s="2">
        <v>29</v>
      </c>
      <c r="B30" s="2">
        <v>17</v>
      </c>
      <c r="C30">
        <f t="shared" si="3"/>
        <v>18.97779506444931</v>
      </c>
      <c r="D30">
        <f t="shared" si="0"/>
        <v>3.9116733169600515</v>
      </c>
      <c r="F30">
        <f t="shared" si="1"/>
        <v>1.9777950644493103</v>
      </c>
      <c r="H30">
        <f t="shared" si="2"/>
        <v>11.634088614407707</v>
      </c>
    </row>
    <row r="31" spans="1:8" x14ac:dyDescent="0.2">
      <c r="C31" s="4"/>
    </row>
    <row r="34" spans="1:5" x14ac:dyDescent="0.2">
      <c r="A34" s="1" t="s">
        <v>0</v>
      </c>
      <c r="B34" s="1" t="s">
        <v>1</v>
      </c>
      <c r="C34" s="5" t="s">
        <v>14</v>
      </c>
      <c r="D34" s="3" t="s">
        <v>9</v>
      </c>
      <c r="E34" s="3" t="s">
        <v>6</v>
      </c>
    </row>
    <row r="35" spans="1:5" ht="16" x14ac:dyDescent="0.2">
      <c r="A35" s="2">
        <v>1</v>
      </c>
      <c r="B35" s="2">
        <v>17</v>
      </c>
      <c r="C35" t="e">
        <v>#N/A</v>
      </c>
      <c r="D35" t="e">
        <f>(B35-C35)^2</f>
        <v>#N/A</v>
      </c>
      <c r="E35">
        <f>AVERAGE(D36:D63)</f>
        <v>12.596932175618107</v>
      </c>
    </row>
    <row r="36" spans="1:5" ht="16" x14ac:dyDescent="0.2">
      <c r="A36" s="2">
        <v>2</v>
      </c>
      <c r="B36" s="2">
        <v>21</v>
      </c>
      <c r="C36">
        <f>B2</f>
        <v>17</v>
      </c>
      <c r="D36">
        <f t="shared" ref="D36:D63" si="4">(B36-C36)^2</f>
        <v>16</v>
      </c>
    </row>
    <row r="37" spans="1:5" ht="16" x14ac:dyDescent="0.2">
      <c r="A37" s="2">
        <v>3</v>
      </c>
      <c r="B37" s="2">
        <v>19</v>
      </c>
      <c r="C37">
        <f t="shared" ref="C37:C63" si="5">0.9*B3+0.1*C36</f>
        <v>20.6</v>
      </c>
      <c r="D37">
        <f t="shared" si="4"/>
        <v>2.5600000000000045</v>
      </c>
    </row>
    <row r="38" spans="1:5" ht="16" x14ac:dyDescent="0.2">
      <c r="A38" s="2">
        <v>4</v>
      </c>
      <c r="B38" s="2">
        <v>23</v>
      </c>
      <c r="C38">
        <f t="shared" si="5"/>
        <v>19.16</v>
      </c>
      <c r="D38">
        <f t="shared" si="4"/>
        <v>14.7456</v>
      </c>
    </row>
    <row r="39" spans="1:5" ht="16" x14ac:dyDescent="0.2">
      <c r="A39" s="2">
        <v>5</v>
      </c>
      <c r="B39" s="2">
        <v>18</v>
      </c>
      <c r="C39">
        <f t="shared" si="5"/>
        <v>22.616</v>
      </c>
      <c r="D39">
        <f t="shared" si="4"/>
        <v>21.307455999999998</v>
      </c>
    </row>
    <row r="40" spans="1:5" ht="16" x14ac:dyDescent="0.2">
      <c r="A40" s="2">
        <v>6</v>
      </c>
      <c r="B40" s="2">
        <v>16</v>
      </c>
      <c r="C40">
        <f t="shared" si="5"/>
        <v>18.461600000000001</v>
      </c>
      <c r="D40">
        <f t="shared" si="4"/>
        <v>6.0594745600000035</v>
      </c>
    </row>
    <row r="41" spans="1:5" ht="16" x14ac:dyDescent="0.2">
      <c r="A41" s="2">
        <v>7</v>
      </c>
      <c r="B41" s="2">
        <v>20</v>
      </c>
      <c r="C41">
        <f t="shared" si="5"/>
        <v>16.24616</v>
      </c>
      <c r="D41">
        <f t="shared" si="4"/>
        <v>14.091314745600002</v>
      </c>
    </row>
    <row r="42" spans="1:5" ht="16" x14ac:dyDescent="0.2">
      <c r="A42" s="2">
        <v>8</v>
      </c>
      <c r="B42" s="2">
        <v>18</v>
      </c>
      <c r="C42">
        <f t="shared" si="5"/>
        <v>19.624616</v>
      </c>
      <c r="D42">
        <f t="shared" si="4"/>
        <v>2.6393771474559986</v>
      </c>
    </row>
    <row r="43" spans="1:5" ht="16" x14ac:dyDescent="0.2">
      <c r="A43" s="2">
        <v>9</v>
      </c>
      <c r="B43" s="2">
        <v>22</v>
      </c>
      <c r="C43">
        <f t="shared" si="5"/>
        <v>18.1624616</v>
      </c>
      <c r="D43">
        <f t="shared" si="4"/>
        <v>14.726700971474557</v>
      </c>
    </row>
    <row r="44" spans="1:5" ht="16" x14ac:dyDescent="0.2">
      <c r="A44" s="2">
        <v>10</v>
      </c>
      <c r="B44" s="2">
        <v>20</v>
      </c>
      <c r="C44">
        <f t="shared" si="5"/>
        <v>21.616246159999999</v>
      </c>
      <c r="D44">
        <f t="shared" si="4"/>
        <v>2.6122516497147434</v>
      </c>
    </row>
    <row r="45" spans="1:5" ht="16" x14ac:dyDescent="0.2">
      <c r="A45" s="2">
        <v>11</v>
      </c>
      <c r="B45" s="2">
        <v>15</v>
      </c>
      <c r="C45">
        <f t="shared" si="5"/>
        <v>20.161624616000001</v>
      </c>
      <c r="D45">
        <f t="shared" si="4"/>
        <v>26.642368676497156</v>
      </c>
    </row>
    <row r="46" spans="1:5" ht="16" x14ac:dyDescent="0.2">
      <c r="A46" s="2">
        <v>12</v>
      </c>
      <c r="B46" s="2">
        <v>20</v>
      </c>
      <c r="C46">
        <f t="shared" si="5"/>
        <v>15.5161624616</v>
      </c>
      <c r="D46">
        <f t="shared" si="4"/>
        <v>20.104799070764969</v>
      </c>
    </row>
    <row r="47" spans="1:5" ht="16" x14ac:dyDescent="0.2">
      <c r="A47" s="2">
        <v>13</v>
      </c>
      <c r="B47" s="2">
        <v>20</v>
      </c>
      <c r="C47">
        <f t="shared" si="5"/>
        <v>19.551616246160002</v>
      </c>
      <c r="D47">
        <f t="shared" si="4"/>
        <v>0.20104799070764809</v>
      </c>
    </row>
    <row r="48" spans="1:5" ht="16" x14ac:dyDescent="0.2">
      <c r="A48" s="2">
        <v>14</v>
      </c>
      <c r="B48" s="2">
        <v>17</v>
      </c>
      <c r="C48">
        <f t="shared" si="5"/>
        <v>19.955161624616</v>
      </c>
      <c r="D48">
        <f t="shared" si="4"/>
        <v>8.7329802276030772</v>
      </c>
    </row>
    <row r="49" spans="1:4" ht="16" x14ac:dyDescent="0.2">
      <c r="A49" s="2">
        <v>15</v>
      </c>
      <c r="B49" s="2">
        <v>24</v>
      </c>
      <c r="C49">
        <f t="shared" si="5"/>
        <v>17.295516162461603</v>
      </c>
      <c r="D49">
        <f t="shared" si="4"/>
        <v>44.950103527813596</v>
      </c>
    </row>
    <row r="50" spans="1:4" ht="16" x14ac:dyDescent="0.2">
      <c r="A50" s="2">
        <v>16</v>
      </c>
      <c r="B50" s="2">
        <v>21</v>
      </c>
      <c r="C50">
        <f t="shared" si="5"/>
        <v>23.32955161624616</v>
      </c>
      <c r="D50">
        <f t="shared" si="4"/>
        <v>5.4268107327550972</v>
      </c>
    </row>
    <row r="51" spans="1:4" ht="16" x14ac:dyDescent="0.2">
      <c r="A51" s="2">
        <v>17</v>
      </c>
      <c r="B51" s="2">
        <v>22</v>
      </c>
      <c r="C51">
        <f t="shared" si="5"/>
        <v>21.232955161624616</v>
      </c>
      <c r="D51">
        <f t="shared" si="4"/>
        <v>0.5883577840783184</v>
      </c>
    </row>
    <row r="52" spans="1:4" ht="16" x14ac:dyDescent="0.2">
      <c r="A52" s="2">
        <v>18</v>
      </c>
      <c r="B52" s="2">
        <v>17</v>
      </c>
      <c r="C52">
        <f t="shared" si="5"/>
        <v>21.923295516162462</v>
      </c>
      <c r="D52">
        <f t="shared" si="4"/>
        <v>24.2388387394654</v>
      </c>
    </row>
    <row r="53" spans="1:4" ht="16" x14ac:dyDescent="0.2">
      <c r="A53" s="2">
        <v>19</v>
      </c>
      <c r="B53" s="2">
        <v>24</v>
      </c>
      <c r="C53">
        <f t="shared" si="5"/>
        <v>17.492329551616248</v>
      </c>
      <c r="D53">
        <f t="shared" si="4"/>
        <v>42.349774664767189</v>
      </c>
    </row>
    <row r="54" spans="1:4" ht="16" x14ac:dyDescent="0.2">
      <c r="A54" s="2">
        <v>20</v>
      </c>
      <c r="B54" s="2">
        <v>23</v>
      </c>
      <c r="C54">
        <f t="shared" si="5"/>
        <v>23.349232955161625</v>
      </c>
      <c r="D54">
        <f t="shared" si="4"/>
        <v>0.12196365697092165</v>
      </c>
    </row>
    <row r="55" spans="1:4" ht="16" x14ac:dyDescent="0.2">
      <c r="A55" s="2">
        <v>21</v>
      </c>
      <c r="B55" s="2">
        <v>26</v>
      </c>
      <c r="C55">
        <f t="shared" si="5"/>
        <v>23.034923295516162</v>
      </c>
      <c r="D55">
        <f t="shared" si="4"/>
        <v>8.7916798634727389</v>
      </c>
    </row>
    <row r="56" spans="1:4" ht="16" x14ac:dyDescent="0.2">
      <c r="A56" s="2">
        <v>22</v>
      </c>
      <c r="B56" s="2">
        <v>23</v>
      </c>
      <c r="C56">
        <f t="shared" si="5"/>
        <v>25.703492329551619</v>
      </c>
      <c r="D56">
        <f t="shared" si="4"/>
        <v>7.3088707759444382</v>
      </c>
    </row>
    <row r="57" spans="1:4" ht="16" x14ac:dyDescent="0.2">
      <c r="A57" s="2">
        <v>23</v>
      </c>
      <c r="B57" s="2">
        <v>23</v>
      </c>
      <c r="C57">
        <f t="shared" si="5"/>
        <v>23.270349232955162</v>
      </c>
      <c r="D57">
        <f t="shared" si="4"/>
        <v>7.3088707759444566E-2</v>
      </c>
    </row>
    <row r="58" spans="1:4" ht="16" x14ac:dyDescent="0.2">
      <c r="A58" s="2">
        <v>24</v>
      </c>
      <c r="B58" s="2">
        <v>24</v>
      </c>
      <c r="C58">
        <f t="shared" si="5"/>
        <v>23.027034923295517</v>
      </c>
      <c r="D58">
        <f t="shared" si="4"/>
        <v>0.94666104048656063</v>
      </c>
    </row>
    <row r="59" spans="1:4" ht="16" x14ac:dyDescent="0.2">
      <c r="A59" s="2">
        <v>25</v>
      </c>
      <c r="B59" s="2">
        <v>20</v>
      </c>
      <c r="C59">
        <f t="shared" si="5"/>
        <v>23.902703492329554</v>
      </c>
      <c r="D59">
        <f t="shared" si="4"/>
        <v>15.231094549041297</v>
      </c>
    </row>
    <row r="60" spans="1:4" ht="16" x14ac:dyDescent="0.2">
      <c r="A60" s="2">
        <v>26</v>
      </c>
      <c r="B60" s="2">
        <v>20</v>
      </c>
      <c r="C60">
        <f t="shared" si="5"/>
        <v>20.390270349232956</v>
      </c>
      <c r="D60">
        <f t="shared" si="4"/>
        <v>0.1523109454904138</v>
      </c>
    </row>
    <row r="61" spans="1:4" ht="16" x14ac:dyDescent="0.2">
      <c r="A61" s="2">
        <v>27</v>
      </c>
      <c r="B61" s="2">
        <v>15</v>
      </c>
      <c r="C61">
        <f t="shared" si="5"/>
        <v>20.039027034923297</v>
      </c>
      <c r="D61">
        <f t="shared" si="4"/>
        <v>25.391793458687875</v>
      </c>
    </row>
    <row r="62" spans="1:4" ht="16" x14ac:dyDescent="0.2">
      <c r="A62" s="2">
        <v>28</v>
      </c>
      <c r="B62" s="2">
        <v>20</v>
      </c>
      <c r="C62">
        <f t="shared" si="5"/>
        <v>15.503902703492329</v>
      </c>
      <c r="D62">
        <f t="shared" si="4"/>
        <v>20.214890899663583</v>
      </c>
    </row>
    <row r="63" spans="1:4" ht="16" x14ac:dyDescent="0.2">
      <c r="A63" s="2">
        <v>29</v>
      </c>
      <c r="B63" s="2">
        <v>17</v>
      </c>
      <c r="C63">
        <f t="shared" si="5"/>
        <v>19.550390270349233</v>
      </c>
      <c r="D63">
        <f t="shared" si="4"/>
        <v>6.5044905310920331</v>
      </c>
    </row>
    <row r="69" spans="1:5" x14ac:dyDescent="0.2">
      <c r="A69" s="1" t="s">
        <v>0</v>
      </c>
      <c r="B69" s="1" t="s">
        <v>1</v>
      </c>
      <c r="C69" s="5" t="s">
        <v>13</v>
      </c>
      <c r="D69" s="3" t="s">
        <v>9</v>
      </c>
      <c r="E69" s="3" t="s">
        <v>6</v>
      </c>
    </row>
    <row r="70" spans="1:5" ht="16" x14ac:dyDescent="0.2">
      <c r="A70" s="2">
        <v>1</v>
      </c>
      <c r="B70" s="2">
        <v>17</v>
      </c>
      <c r="C70" t="e">
        <v>#N/A</v>
      </c>
      <c r="D70" t="e">
        <f>(B70-C70)^2</f>
        <v>#N/A</v>
      </c>
      <c r="E70">
        <f>AVERAGE(D71:D98)</f>
        <v>9.1598156569199087</v>
      </c>
    </row>
    <row r="71" spans="1:5" ht="16" x14ac:dyDescent="0.2">
      <c r="A71" s="2">
        <v>2</v>
      </c>
      <c r="B71" s="2">
        <v>21</v>
      </c>
      <c r="C71">
        <f>B2</f>
        <v>17</v>
      </c>
      <c r="D71">
        <f t="shared" ref="D71:D98" si="6">(B71-C71)^2</f>
        <v>16</v>
      </c>
    </row>
    <row r="72" spans="1:5" ht="16" x14ac:dyDescent="0.2">
      <c r="A72" s="2">
        <v>3</v>
      </c>
      <c r="B72" s="2">
        <v>19</v>
      </c>
      <c r="C72">
        <f t="shared" ref="C72:C98" si="7">0.3*B3+0.7*C71</f>
        <v>18.2</v>
      </c>
      <c r="D72">
        <f t="shared" si="6"/>
        <v>0.64000000000000112</v>
      </c>
    </row>
    <row r="73" spans="1:5" ht="16" x14ac:dyDescent="0.2">
      <c r="A73" s="2">
        <v>4</v>
      </c>
      <c r="B73" s="2">
        <v>23</v>
      </c>
      <c r="C73">
        <f t="shared" si="7"/>
        <v>18.439999999999998</v>
      </c>
      <c r="D73">
        <f t="shared" si="6"/>
        <v>20.793600000000019</v>
      </c>
    </row>
    <row r="74" spans="1:5" ht="16" x14ac:dyDescent="0.2">
      <c r="A74" s="2">
        <v>5</v>
      </c>
      <c r="B74" s="2">
        <v>18</v>
      </c>
      <c r="C74">
        <f t="shared" si="7"/>
        <v>19.807999999999996</v>
      </c>
      <c r="D74">
        <f t="shared" si="6"/>
        <v>3.2688639999999864</v>
      </c>
    </row>
    <row r="75" spans="1:5" ht="16" x14ac:dyDescent="0.2">
      <c r="A75" s="2">
        <v>6</v>
      </c>
      <c r="B75" s="2">
        <v>16</v>
      </c>
      <c r="C75">
        <f t="shared" si="7"/>
        <v>19.265599999999996</v>
      </c>
      <c r="D75">
        <f t="shared" si="6"/>
        <v>10.664143359999972</v>
      </c>
    </row>
    <row r="76" spans="1:5" ht="16" x14ac:dyDescent="0.2">
      <c r="A76" s="2">
        <v>7</v>
      </c>
      <c r="B76" s="2">
        <v>20</v>
      </c>
      <c r="C76">
        <f t="shared" si="7"/>
        <v>18.285919999999997</v>
      </c>
      <c r="D76">
        <f t="shared" si="6"/>
        <v>2.9380702464000095</v>
      </c>
    </row>
    <row r="77" spans="1:5" ht="16" x14ac:dyDescent="0.2">
      <c r="A77" s="2">
        <v>8</v>
      </c>
      <c r="B77" s="2">
        <v>18</v>
      </c>
      <c r="C77">
        <f t="shared" si="7"/>
        <v>18.800143999999996</v>
      </c>
      <c r="D77">
        <f t="shared" si="6"/>
        <v>0.64023042073599357</v>
      </c>
    </row>
    <row r="78" spans="1:5" ht="16" x14ac:dyDescent="0.2">
      <c r="A78" s="2">
        <v>9</v>
      </c>
      <c r="B78" s="2">
        <v>22</v>
      </c>
      <c r="C78">
        <f t="shared" si="7"/>
        <v>18.560100799999997</v>
      </c>
      <c r="D78">
        <f t="shared" si="6"/>
        <v>11.83290650616066</v>
      </c>
    </row>
    <row r="79" spans="1:5" ht="16" x14ac:dyDescent="0.2">
      <c r="A79" s="2">
        <v>10</v>
      </c>
      <c r="B79" s="2">
        <v>20</v>
      </c>
      <c r="C79">
        <f t="shared" si="7"/>
        <v>19.592070559999996</v>
      </c>
      <c r="D79">
        <f t="shared" si="6"/>
        <v>0.16640642801871666</v>
      </c>
    </row>
    <row r="80" spans="1:5" ht="16" x14ac:dyDescent="0.2">
      <c r="A80" s="2">
        <v>11</v>
      </c>
      <c r="B80" s="2">
        <v>15</v>
      </c>
      <c r="C80">
        <f t="shared" si="7"/>
        <v>19.714449391999999</v>
      </c>
      <c r="D80">
        <f t="shared" si="6"/>
        <v>22.226033069729159</v>
      </c>
    </row>
    <row r="81" spans="1:4" ht="16" x14ac:dyDescent="0.2">
      <c r="A81" s="2">
        <v>12</v>
      </c>
      <c r="B81" s="2">
        <v>20</v>
      </c>
      <c r="C81">
        <f t="shared" si="7"/>
        <v>18.300114574399998</v>
      </c>
      <c r="D81">
        <f t="shared" si="6"/>
        <v>2.8896104601672983</v>
      </c>
    </row>
    <row r="82" spans="1:4" ht="16" x14ac:dyDescent="0.2">
      <c r="A82" s="2">
        <v>13</v>
      </c>
      <c r="B82" s="2">
        <v>20</v>
      </c>
      <c r="C82">
        <f t="shared" si="7"/>
        <v>18.810080202079998</v>
      </c>
      <c r="D82">
        <f t="shared" si="6"/>
        <v>1.415909125481978</v>
      </c>
    </row>
    <row r="83" spans="1:4" ht="16" x14ac:dyDescent="0.2">
      <c r="A83" s="2">
        <v>14</v>
      </c>
      <c r="B83" s="2">
        <v>17</v>
      </c>
      <c r="C83">
        <f t="shared" si="7"/>
        <v>19.167056141455998</v>
      </c>
      <c r="D83">
        <f t="shared" si="6"/>
        <v>4.6961323202221568</v>
      </c>
    </row>
    <row r="84" spans="1:4" ht="16" x14ac:dyDescent="0.2">
      <c r="A84" s="2">
        <v>15</v>
      </c>
      <c r="B84" s="2">
        <v>24</v>
      </c>
      <c r="C84">
        <f t="shared" si="7"/>
        <v>18.516939299019199</v>
      </c>
      <c r="D84">
        <f t="shared" si="6"/>
        <v>30.063954650640067</v>
      </c>
    </row>
    <row r="85" spans="1:4" ht="16" x14ac:dyDescent="0.2">
      <c r="A85" s="2">
        <v>16</v>
      </c>
      <c r="B85" s="2">
        <v>21</v>
      </c>
      <c r="C85">
        <f t="shared" si="7"/>
        <v>20.161857509313439</v>
      </c>
      <c r="D85">
        <f t="shared" si="6"/>
        <v>0.7024828346942722</v>
      </c>
    </row>
    <row r="86" spans="1:4" ht="16" x14ac:dyDescent="0.2">
      <c r="A86" s="2">
        <v>17</v>
      </c>
      <c r="B86" s="2">
        <v>22</v>
      </c>
      <c r="C86">
        <f t="shared" si="7"/>
        <v>20.413300256519406</v>
      </c>
      <c r="D86">
        <f t="shared" si="6"/>
        <v>2.5176160759613824</v>
      </c>
    </row>
    <row r="87" spans="1:4" ht="16" x14ac:dyDescent="0.2">
      <c r="A87" s="2">
        <v>18</v>
      </c>
      <c r="B87" s="2">
        <v>17</v>
      </c>
      <c r="C87">
        <f t="shared" si="7"/>
        <v>20.889310179563584</v>
      </c>
      <c r="D87">
        <f t="shared" si="6"/>
        <v>15.126733672856915</v>
      </c>
    </row>
    <row r="88" spans="1:4" ht="16" x14ac:dyDescent="0.2">
      <c r="A88" s="2">
        <v>19</v>
      </c>
      <c r="B88" s="2">
        <v>24</v>
      </c>
      <c r="C88">
        <f t="shared" si="7"/>
        <v>19.722517125694509</v>
      </c>
      <c r="D88">
        <f t="shared" si="6"/>
        <v>18.296859739976767</v>
      </c>
    </row>
    <row r="89" spans="1:4" ht="16" x14ac:dyDescent="0.2">
      <c r="A89" s="2">
        <v>20</v>
      </c>
      <c r="B89" s="2">
        <v>23</v>
      </c>
      <c r="C89">
        <f t="shared" si="7"/>
        <v>21.005761987986155</v>
      </c>
      <c r="D89">
        <f t="shared" si="6"/>
        <v>3.9769852485609336</v>
      </c>
    </row>
    <row r="90" spans="1:4" ht="16" x14ac:dyDescent="0.2">
      <c r="A90" s="2">
        <v>21</v>
      </c>
      <c r="B90" s="2">
        <v>26</v>
      </c>
      <c r="C90">
        <f t="shared" si="7"/>
        <v>21.604033391590306</v>
      </c>
      <c r="D90">
        <f t="shared" si="6"/>
        <v>19.324522422253025</v>
      </c>
    </row>
    <row r="91" spans="1:4" ht="16" x14ac:dyDescent="0.2">
      <c r="A91" s="2">
        <v>22</v>
      </c>
      <c r="B91" s="2">
        <v>23</v>
      </c>
      <c r="C91">
        <f t="shared" si="7"/>
        <v>22.922823374113214</v>
      </c>
      <c r="D91">
        <f t="shared" si="6"/>
        <v>5.9562315832688718E-3</v>
      </c>
    </row>
    <row r="92" spans="1:4" ht="16" x14ac:dyDescent="0.2">
      <c r="A92" s="2">
        <v>23</v>
      </c>
      <c r="B92" s="2">
        <v>23</v>
      </c>
      <c r="C92">
        <f t="shared" si="7"/>
        <v>22.945976361879246</v>
      </c>
      <c r="D92">
        <f t="shared" si="6"/>
        <v>2.9185534758021311E-3</v>
      </c>
    </row>
    <row r="93" spans="1:4" ht="16" x14ac:dyDescent="0.2">
      <c r="A93" s="2">
        <v>24</v>
      </c>
      <c r="B93" s="2">
        <v>24</v>
      </c>
      <c r="C93">
        <f t="shared" si="7"/>
        <v>22.962183453315472</v>
      </c>
      <c r="D93">
        <f t="shared" si="6"/>
        <v>1.0770631845721994</v>
      </c>
    </row>
    <row r="94" spans="1:4" ht="16" x14ac:dyDescent="0.2">
      <c r="A94" s="2">
        <v>25</v>
      </c>
      <c r="B94" s="2">
        <v>20</v>
      </c>
      <c r="C94">
        <f t="shared" si="7"/>
        <v>23.273528417320829</v>
      </c>
      <c r="D94">
        <f t="shared" si="6"/>
        <v>10.715988299007012</v>
      </c>
    </row>
    <row r="95" spans="1:4" ht="16" x14ac:dyDescent="0.2">
      <c r="A95" s="2">
        <v>26</v>
      </c>
      <c r="B95" s="2">
        <v>20</v>
      </c>
      <c r="C95">
        <f t="shared" si="7"/>
        <v>22.291469892124578</v>
      </c>
      <c r="D95">
        <f t="shared" si="6"/>
        <v>5.2508342665134249</v>
      </c>
    </row>
    <row r="96" spans="1:4" ht="16" x14ac:dyDescent="0.2">
      <c r="A96" s="2">
        <v>27</v>
      </c>
      <c r="B96" s="2">
        <v>15</v>
      </c>
      <c r="C96">
        <f t="shared" si="7"/>
        <v>21.604028924487203</v>
      </c>
      <c r="D96">
        <f t="shared" si="6"/>
        <v>43.613198035463597</v>
      </c>
    </row>
    <row r="97" spans="1:5" ht="16" x14ac:dyDescent="0.2">
      <c r="A97" s="2">
        <v>28</v>
      </c>
      <c r="B97" s="2">
        <v>20</v>
      </c>
      <c r="C97">
        <f t="shared" si="7"/>
        <v>19.622820247141043</v>
      </c>
      <c r="D97">
        <f t="shared" si="6"/>
        <v>0.14226456596674414</v>
      </c>
    </row>
    <row r="98" spans="1:5" ht="16" x14ac:dyDescent="0.2">
      <c r="A98" s="2">
        <v>29</v>
      </c>
      <c r="B98" s="2">
        <v>17</v>
      </c>
      <c r="C98">
        <f t="shared" si="7"/>
        <v>19.735974172998731</v>
      </c>
      <c r="D98">
        <f t="shared" si="6"/>
        <v>7.485554675316088</v>
      </c>
    </row>
    <row r="102" spans="1:5" x14ac:dyDescent="0.2">
      <c r="A102" s="1" t="s">
        <v>0</v>
      </c>
      <c r="B102" s="1" t="s">
        <v>1</v>
      </c>
      <c r="C102" s="5" t="s">
        <v>12</v>
      </c>
      <c r="D102" s="3" t="s">
        <v>9</v>
      </c>
      <c r="E102" s="3" t="s">
        <v>6</v>
      </c>
    </row>
    <row r="103" spans="1:5" ht="16" x14ac:dyDescent="0.2">
      <c r="A103" s="2">
        <v>1</v>
      </c>
      <c r="B103" s="2">
        <v>17</v>
      </c>
      <c r="C103" t="e">
        <v>#N/A</v>
      </c>
      <c r="D103" t="e">
        <f>(B103-C103)^2</f>
        <v>#N/A</v>
      </c>
      <c r="E103">
        <f>AVERAGE(D104:D131)</f>
        <v>16.588128052761437</v>
      </c>
    </row>
    <row r="104" spans="1:5" ht="16" x14ac:dyDescent="0.2">
      <c r="A104" s="2">
        <v>2</v>
      </c>
      <c r="B104" s="2">
        <v>21</v>
      </c>
      <c r="C104">
        <f>B2</f>
        <v>17</v>
      </c>
      <c r="D104">
        <f t="shared" ref="D104:D131" si="8">(B104-C104)^2</f>
        <v>16</v>
      </c>
    </row>
    <row r="105" spans="1:5" ht="16" x14ac:dyDescent="0.2">
      <c r="A105" s="2">
        <v>3</v>
      </c>
      <c r="B105" s="2">
        <v>19</v>
      </c>
      <c r="C105">
        <f t="shared" ref="C105:C131" si="9">0.01*B3+0.99*C104</f>
        <v>17.04</v>
      </c>
      <c r="D105">
        <f t="shared" si="8"/>
        <v>3.8416000000000032</v>
      </c>
    </row>
    <row r="106" spans="1:5" ht="16" x14ac:dyDescent="0.2">
      <c r="A106" s="2">
        <v>4</v>
      </c>
      <c r="B106" s="2">
        <v>23</v>
      </c>
      <c r="C106">
        <f t="shared" si="9"/>
        <v>17.0596</v>
      </c>
      <c r="D106">
        <f t="shared" si="8"/>
        <v>35.288352160000002</v>
      </c>
    </row>
    <row r="107" spans="1:5" ht="16" x14ac:dyDescent="0.2">
      <c r="A107" s="2">
        <v>5</v>
      </c>
      <c r="B107" s="2">
        <v>18</v>
      </c>
      <c r="C107">
        <f t="shared" si="9"/>
        <v>17.119004</v>
      </c>
      <c r="D107">
        <f t="shared" si="8"/>
        <v>0.77615395201599946</v>
      </c>
    </row>
    <row r="108" spans="1:5" ht="16" x14ac:dyDescent="0.2">
      <c r="A108" s="2">
        <v>6</v>
      </c>
      <c r="B108" s="2">
        <v>16</v>
      </c>
      <c r="C108">
        <f t="shared" si="9"/>
        <v>17.127813960000001</v>
      </c>
      <c r="D108">
        <f t="shared" si="8"/>
        <v>1.2719643283708839</v>
      </c>
    </row>
    <row r="109" spans="1:5" ht="16" x14ac:dyDescent="0.2">
      <c r="A109" s="2">
        <v>7</v>
      </c>
      <c r="B109" s="2">
        <v>20</v>
      </c>
      <c r="C109">
        <f t="shared" si="9"/>
        <v>17.116535820399999</v>
      </c>
      <c r="D109">
        <f t="shared" si="8"/>
        <v>8.3143656750363046</v>
      </c>
    </row>
    <row r="110" spans="1:5" ht="16" x14ac:dyDescent="0.2">
      <c r="A110" s="2">
        <v>8</v>
      </c>
      <c r="B110" s="2">
        <v>18</v>
      </c>
      <c r="C110">
        <f t="shared" si="9"/>
        <v>17.145370462195999</v>
      </c>
      <c r="D110">
        <f t="shared" si="8"/>
        <v>0.73039164688708114</v>
      </c>
    </row>
    <row r="111" spans="1:5" ht="16" x14ac:dyDescent="0.2">
      <c r="A111" s="2">
        <v>9</v>
      </c>
      <c r="B111" s="2">
        <v>22</v>
      </c>
      <c r="C111">
        <f t="shared" si="9"/>
        <v>17.153916757574038</v>
      </c>
      <c r="D111">
        <f t="shared" si="8"/>
        <v>23.484522792521727</v>
      </c>
    </row>
    <row r="112" spans="1:5" ht="16" x14ac:dyDescent="0.2">
      <c r="A112" s="2">
        <v>10</v>
      </c>
      <c r="B112" s="2">
        <v>20</v>
      </c>
      <c r="C112">
        <f t="shared" si="9"/>
        <v>17.202377589998296</v>
      </c>
      <c r="D112">
        <f t="shared" si="8"/>
        <v>7.8266911489437438</v>
      </c>
    </row>
    <row r="113" spans="1:4" ht="16" x14ac:dyDescent="0.2">
      <c r="A113" s="2">
        <v>11</v>
      </c>
      <c r="B113" s="2">
        <v>15</v>
      </c>
      <c r="C113">
        <f t="shared" si="9"/>
        <v>17.230353814098311</v>
      </c>
      <c r="D113">
        <f t="shared" si="8"/>
        <v>4.9744781360628849</v>
      </c>
    </row>
    <row r="114" spans="1:4" ht="16" x14ac:dyDescent="0.2">
      <c r="A114" s="2">
        <v>12</v>
      </c>
      <c r="B114" s="2">
        <v>20</v>
      </c>
      <c r="C114">
        <f t="shared" si="9"/>
        <v>17.208050275957326</v>
      </c>
      <c r="D114">
        <f t="shared" si="8"/>
        <v>7.7949832615819616</v>
      </c>
    </row>
    <row r="115" spans="1:4" ht="16" x14ac:dyDescent="0.2">
      <c r="A115" s="2">
        <v>13</v>
      </c>
      <c r="B115" s="2">
        <v>20</v>
      </c>
      <c r="C115">
        <f t="shared" si="9"/>
        <v>17.235969773197752</v>
      </c>
      <c r="D115">
        <f t="shared" si="8"/>
        <v>7.6398630946764872</v>
      </c>
    </row>
    <row r="116" spans="1:4" ht="16" x14ac:dyDescent="0.2">
      <c r="A116" s="2">
        <v>14</v>
      </c>
      <c r="B116" s="2">
        <v>17</v>
      </c>
      <c r="C116">
        <f t="shared" si="9"/>
        <v>17.263610075465774</v>
      </c>
      <c r="D116">
        <f t="shared" si="8"/>
        <v>6.9490271887071048E-2</v>
      </c>
    </row>
    <row r="117" spans="1:4" ht="16" x14ac:dyDescent="0.2">
      <c r="A117" s="2">
        <v>15</v>
      </c>
      <c r="B117" s="2">
        <v>24</v>
      </c>
      <c r="C117">
        <f t="shared" si="9"/>
        <v>17.260973974711117</v>
      </c>
      <c r="D117">
        <f t="shared" si="8"/>
        <v>45.41447176952088</v>
      </c>
    </row>
    <row r="118" spans="1:4" ht="16" x14ac:dyDescent="0.2">
      <c r="A118" s="2">
        <v>16</v>
      </c>
      <c r="B118" s="2">
        <v>21</v>
      </c>
      <c r="C118">
        <f t="shared" si="9"/>
        <v>17.328364234964003</v>
      </c>
      <c r="D118">
        <f t="shared" si="8"/>
        <v>13.480909191091474</v>
      </c>
    </row>
    <row r="119" spans="1:4" ht="16" x14ac:dyDescent="0.2">
      <c r="A119" s="2">
        <v>17</v>
      </c>
      <c r="B119" s="2">
        <v>22</v>
      </c>
      <c r="C119">
        <f t="shared" si="9"/>
        <v>17.365080592614362</v>
      </c>
      <c r="D119">
        <f t="shared" si="8"/>
        <v>21.482477912960036</v>
      </c>
    </row>
    <row r="120" spans="1:4" ht="16" x14ac:dyDescent="0.2">
      <c r="A120" s="2">
        <v>18</v>
      </c>
      <c r="B120" s="2">
        <v>17</v>
      </c>
      <c r="C120">
        <f t="shared" si="9"/>
        <v>17.411429786688217</v>
      </c>
      <c r="D120">
        <f t="shared" si="8"/>
        <v>0.16927446937431162</v>
      </c>
    </row>
    <row r="121" spans="1:4" ht="16" x14ac:dyDescent="0.2">
      <c r="A121" s="2">
        <v>19</v>
      </c>
      <c r="B121" s="2">
        <v>24</v>
      </c>
      <c r="C121">
        <f t="shared" si="9"/>
        <v>17.407315488821336</v>
      </c>
      <c r="D121">
        <f t="shared" si="8"/>
        <v>43.463489063935057</v>
      </c>
    </row>
    <row r="122" spans="1:4" ht="16" x14ac:dyDescent="0.2">
      <c r="A122" s="2">
        <v>20</v>
      </c>
      <c r="B122" s="2">
        <v>23</v>
      </c>
      <c r="C122">
        <f t="shared" si="9"/>
        <v>17.473242333933122</v>
      </c>
      <c r="D122">
        <f t="shared" si="8"/>
        <v>30.545050299429004</v>
      </c>
    </row>
    <row r="123" spans="1:4" ht="16" x14ac:dyDescent="0.2">
      <c r="A123" s="2">
        <v>21</v>
      </c>
      <c r="B123" s="2">
        <v>26</v>
      </c>
      <c r="C123">
        <f t="shared" si="9"/>
        <v>17.52850991059379</v>
      </c>
      <c r="D123">
        <f t="shared" si="8"/>
        <v>71.766144334907636</v>
      </c>
    </row>
    <row r="124" spans="1:4" ht="16" x14ac:dyDescent="0.2">
      <c r="A124" s="2">
        <v>22</v>
      </c>
      <c r="B124" s="2">
        <v>23</v>
      </c>
      <c r="C124">
        <f t="shared" si="9"/>
        <v>17.613224811487854</v>
      </c>
      <c r="D124">
        <f t="shared" si="8"/>
        <v>29.017346931570071</v>
      </c>
    </row>
    <row r="125" spans="1:4" ht="16" x14ac:dyDescent="0.2">
      <c r="A125" s="2">
        <v>23</v>
      </c>
      <c r="B125" s="2">
        <v>23</v>
      </c>
      <c r="C125">
        <f t="shared" si="9"/>
        <v>17.667092563372975</v>
      </c>
      <c r="D125">
        <f t="shared" si="8"/>
        <v>28.439901727631824</v>
      </c>
    </row>
    <row r="126" spans="1:4" ht="16" x14ac:dyDescent="0.2">
      <c r="A126" s="2">
        <v>24</v>
      </c>
      <c r="B126" s="2">
        <v>24</v>
      </c>
      <c r="C126">
        <f t="shared" si="9"/>
        <v>17.720421637739246</v>
      </c>
      <c r="D126">
        <f t="shared" si="8"/>
        <v>39.433104407773449</v>
      </c>
    </row>
    <row r="127" spans="1:4" ht="16" x14ac:dyDescent="0.2">
      <c r="A127" s="2">
        <v>25</v>
      </c>
      <c r="B127" s="2">
        <v>20</v>
      </c>
      <c r="C127">
        <f t="shared" si="9"/>
        <v>17.783217421361851</v>
      </c>
      <c r="D127">
        <f t="shared" si="8"/>
        <v>4.9141250009536019</v>
      </c>
    </row>
    <row r="128" spans="1:4" ht="16" x14ac:dyDescent="0.2">
      <c r="A128" s="2">
        <v>26</v>
      </c>
      <c r="B128" s="2">
        <v>20</v>
      </c>
      <c r="C128">
        <f t="shared" si="9"/>
        <v>17.80538524714823</v>
      </c>
      <c r="D128">
        <f t="shared" si="8"/>
        <v>4.8163339134346348</v>
      </c>
    </row>
    <row r="129" spans="1:4" ht="16" x14ac:dyDescent="0.2">
      <c r="A129" s="2">
        <v>27</v>
      </c>
      <c r="B129" s="2">
        <v>15</v>
      </c>
      <c r="C129">
        <f t="shared" si="9"/>
        <v>17.827331394676747</v>
      </c>
      <c r="D129">
        <f t="shared" si="8"/>
        <v>7.9938028153247611</v>
      </c>
    </row>
    <row r="130" spans="1:4" ht="16" x14ac:dyDescent="0.2">
      <c r="A130" s="2">
        <v>28</v>
      </c>
      <c r="B130" s="2">
        <v>20</v>
      </c>
      <c r="C130">
        <f t="shared" si="9"/>
        <v>17.799058080729978</v>
      </c>
      <c r="D130">
        <f t="shared" si="8"/>
        <v>4.844145332000009</v>
      </c>
    </row>
    <row r="131" spans="1:4" ht="16" x14ac:dyDescent="0.2">
      <c r="A131" s="2">
        <v>29</v>
      </c>
      <c r="B131" s="2">
        <v>17</v>
      </c>
      <c r="C131">
        <f t="shared" si="9"/>
        <v>17.821067499922677</v>
      </c>
      <c r="D131">
        <f t="shared" si="8"/>
        <v>0.67415183942927492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30EE-8383-9842-B803-B9A1B18583D4}">
  <dimension ref="A1:B37"/>
  <sheetViews>
    <sheetView workbookViewId="0">
      <selection sqref="A1:B1048576"/>
    </sheetView>
  </sheetViews>
  <sheetFormatPr baseColWidth="10" defaultRowHeight="15" x14ac:dyDescent="0.2"/>
  <sheetData>
    <row r="1" spans="1:2" ht="16" x14ac:dyDescent="0.2">
      <c r="A1" s="6" t="s">
        <v>15</v>
      </c>
      <c r="B1" s="6" t="s">
        <v>1</v>
      </c>
    </row>
    <row r="2" spans="1:2" ht="16" x14ac:dyDescent="0.2">
      <c r="A2" s="7">
        <v>1</v>
      </c>
      <c r="B2" s="7">
        <v>242</v>
      </c>
    </row>
    <row r="3" spans="1:2" ht="16" x14ac:dyDescent="0.2">
      <c r="A3" s="7">
        <v>2</v>
      </c>
      <c r="B3" s="7">
        <v>235</v>
      </c>
    </row>
    <row r="4" spans="1:2" ht="16" x14ac:dyDescent="0.2">
      <c r="A4" s="7">
        <v>3</v>
      </c>
      <c r="B4" s="7">
        <v>232</v>
      </c>
    </row>
    <row r="5" spans="1:2" ht="16" x14ac:dyDescent="0.2">
      <c r="A5" s="7">
        <v>4</v>
      </c>
      <c r="B5" s="7">
        <v>178</v>
      </c>
    </row>
    <row r="6" spans="1:2" ht="16" x14ac:dyDescent="0.2">
      <c r="A6" s="7">
        <v>5</v>
      </c>
      <c r="B6" s="7">
        <v>184</v>
      </c>
    </row>
    <row r="7" spans="1:2" ht="16" x14ac:dyDescent="0.2">
      <c r="A7" s="7">
        <v>6</v>
      </c>
      <c r="B7" s="7">
        <v>140</v>
      </c>
    </row>
    <row r="8" spans="1:2" ht="16" x14ac:dyDescent="0.2">
      <c r="A8" s="7">
        <v>7</v>
      </c>
      <c r="B8" s="7">
        <v>145</v>
      </c>
    </row>
    <row r="9" spans="1:2" ht="16" x14ac:dyDescent="0.2">
      <c r="A9" s="7">
        <v>8</v>
      </c>
      <c r="B9" s="7">
        <v>152</v>
      </c>
    </row>
    <row r="10" spans="1:2" ht="16" x14ac:dyDescent="0.2">
      <c r="A10" s="7">
        <v>9</v>
      </c>
      <c r="B10" s="7">
        <v>110</v>
      </c>
    </row>
    <row r="11" spans="1:2" ht="16" x14ac:dyDescent="0.2">
      <c r="A11" s="7">
        <v>10</v>
      </c>
      <c r="B11" s="7">
        <v>130</v>
      </c>
    </row>
    <row r="12" spans="1:2" ht="16" x14ac:dyDescent="0.2">
      <c r="A12" s="7">
        <v>11</v>
      </c>
      <c r="B12" s="7">
        <v>152</v>
      </c>
    </row>
    <row r="13" spans="1:2" ht="16" x14ac:dyDescent="0.2">
      <c r="A13" s="7">
        <v>12</v>
      </c>
      <c r="B13" s="7">
        <v>206</v>
      </c>
    </row>
    <row r="14" spans="1:2" ht="16" x14ac:dyDescent="0.2">
      <c r="A14" s="7">
        <v>13</v>
      </c>
      <c r="B14" s="7">
        <v>263</v>
      </c>
    </row>
    <row r="15" spans="1:2" ht="16" x14ac:dyDescent="0.2">
      <c r="A15" s="7">
        <v>14</v>
      </c>
      <c r="B15" s="7">
        <v>238</v>
      </c>
    </row>
    <row r="16" spans="1:2" ht="16" x14ac:dyDescent="0.2">
      <c r="A16" s="7">
        <v>15</v>
      </c>
      <c r="B16" s="7">
        <v>247</v>
      </c>
    </row>
    <row r="17" spans="1:2" ht="16" x14ac:dyDescent="0.2">
      <c r="A17" s="7">
        <v>16</v>
      </c>
      <c r="B17" s="7">
        <v>193</v>
      </c>
    </row>
    <row r="18" spans="1:2" ht="16" x14ac:dyDescent="0.2">
      <c r="A18" s="7">
        <v>17</v>
      </c>
      <c r="B18" s="7">
        <v>193</v>
      </c>
    </row>
    <row r="19" spans="1:2" ht="16" x14ac:dyDescent="0.2">
      <c r="A19" s="7">
        <v>18</v>
      </c>
      <c r="B19" s="7">
        <v>149</v>
      </c>
    </row>
    <row r="20" spans="1:2" ht="16" x14ac:dyDescent="0.2">
      <c r="A20" s="7">
        <v>19</v>
      </c>
      <c r="B20" s="7">
        <v>157</v>
      </c>
    </row>
    <row r="21" spans="1:2" ht="16" x14ac:dyDescent="0.2">
      <c r="A21" s="7">
        <v>20</v>
      </c>
      <c r="B21" s="7">
        <v>161</v>
      </c>
    </row>
    <row r="22" spans="1:2" ht="16" x14ac:dyDescent="0.2">
      <c r="A22" s="7">
        <v>21</v>
      </c>
      <c r="B22" s="7">
        <v>122</v>
      </c>
    </row>
    <row r="23" spans="1:2" ht="16" x14ac:dyDescent="0.2">
      <c r="A23" s="7">
        <v>22</v>
      </c>
      <c r="B23" s="7">
        <v>130</v>
      </c>
    </row>
    <row r="24" spans="1:2" ht="16" x14ac:dyDescent="0.2">
      <c r="A24" s="7">
        <v>23</v>
      </c>
      <c r="B24" s="7">
        <v>167</v>
      </c>
    </row>
    <row r="25" spans="1:2" ht="16" x14ac:dyDescent="0.2">
      <c r="A25" s="7">
        <v>24</v>
      </c>
      <c r="B25" s="7">
        <v>230</v>
      </c>
    </row>
    <row r="26" spans="1:2" ht="16" x14ac:dyDescent="0.2">
      <c r="A26" s="7">
        <v>25</v>
      </c>
      <c r="B26" s="7">
        <v>282</v>
      </c>
    </row>
    <row r="27" spans="1:2" ht="16" x14ac:dyDescent="0.2">
      <c r="A27" s="7">
        <v>26</v>
      </c>
      <c r="B27" s="7">
        <v>255</v>
      </c>
    </row>
    <row r="28" spans="1:2" ht="16" x14ac:dyDescent="0.2">
      <c r="A28" s="7">
        <v>27</v>
      </c>
      <c r="B28" s="7">
        <v>265</v>
      </c>
    </row>
    <row r="29" spans="1:2" ht="16" x14ac:dyDescent="0.2">
      <c r="A29" s="7">
        <v>28</v>
      </c>
      <c r="B29" s="7">
        <v>205</v>
      </c>
    </row>
    <row r="30" spans="1:2" ht="16" x14ac:dyDescent="0.2">
      <c r="A30" s="7">
        <v>29</v>
      </c>
      <c r="B30" s="7">
        <v>210</v>
      </c>
    </row>
    <row r="31" spans="1:2" ht="16" x14ac:dyDescent="0.2">
      <c r="A31" s="7">
        <v>30</v>
      </c>
      <c r="B31" s="7">
        <v>160</v>
      </c>
    </row>
    <row r="32" spans="1:2" ht="16" x14ac:dyDescent="0.2">
      <c r="A32" s="7">
        <v>31</v>
      </c>
      <c r="B32" s="7">
        <v>166</v>
      </c>
    </row>
    <row r="33" spans="1:2" ht="16" x14ac:dyDescent="0.2">
      <c r="A33" s="7">
        <v>32</v>
      </c>
      <c r="B33" s="7">
        <v>174</v>
      </c>
    </row>
    <row r="34" spans="1:2" ht="16" x14ac:dyDescent="0.2">
      <c r="A34" s="7">
        <v>33</v>
      </c>
      <c r="B34" s="7">
        <v>126</v>
      </c>
    </row>
    <row r="35" spans="1:2" ht="16" x14ac:dyDescent="0.2">
      <c r="A35" s="7">
        <v>34</v>
      </c>
      <c r="B35" s="7">
        <v>148</v>
      </c>
    </row>
    <row r="36" spans="1:2" ht="16" x14ac:dyDescent="0.2">
      <c r="A36" s="7">
        <v>35</v>
      </c>
      <c r="B36" s="7">
        <v>173</v>
      </c>
    </row>
    <row r="37" spans="1:2" ht="16" x14ac:dyDescent="0.2">
      <c r="A37" s="7">
        <v>36</v>
      </c>
      <c r="B37" s="7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6F45-C291-634D-9B3C-B356F121882E}">
  <dimension ref="A1:L49"/>
  <sheetViews>
    <sheetView topLeftCell="A31" workbookViewId="0">
      <selection activeCell="A49" sqref="A1:C49"/>
    </sheetView>
  </sheetViews>
  <sheetFormatPr baseColWidth="10" defaultRowHeight="15" x14ac:dyDescent="0.2"/>
  <cols>
    <col min="3" max="3" width="11.5" bestFit="1" customWidth="1"/>
    <col min="4" max="4" width="15.5" bestFit="1" customWidth="1"/>
    <col min="5" max="5" width="12.6640625" bestFit="1" customWidth="1"/>
    <col min="6" max="6" width="13.1640625" bestFit="1" customWidth="1"/>
    <col min="8" max="8" width="15.83203125" bestFit="1" customWidth="1"/>
  </cols>
  <sheetData>
    <row r="1" spans="1:9" ht="16" x14ac:dyDescent="0.2">
      <c r="A1" s="6" t="s">
        <v>15</v>
      </c>
      <c r="B1" s="6" t="s">
        <v>1</v>
      </c>
      <c r="C1" s="3" t="s">
        <v>16</v>
      </c>
      <c r="H1" s="8" t="s">
        <v>41</v>
      </c>
      <c r="I1" t="s">
        <v>42</v>
      </c>
    </row>
    <row r="2" spans="1:9" ht="16" x14ac:dyDescent="0.2">
      <c r="A2" s="7">
        <v>1</v>
      </c>
      <c r="B2" s="7">
        <v>242</v>
      </c>
      <c r="C2" s="8">
        <v>1</v>
      </c>
      <c r="H2" s="7">
        <v>37</v>
      </c>
    </row>
    <row r="3" spans="1:9" ht="16" x14ac:dyDescent="0.2">
      <c r="A3" s="7">
        <v>2</v>
      </c>
      <c r="B3" s="7">
        <v>235</v>
      </c>
      <c r="C3">
        <v>2</v>
      </c>
      <c r="D3" s="8"/>
      <c r="H3" s="7">
        <v>38</v>
      </c>
    </row>
    <row r="4" spans="1:9" ht="16" x14ac:dyDescent="0.2">
      <c r="A4" s="7">
        <v>3</v>
      </c>
      <c r="B4" s="7">
        <v>232</v>
      </c>
      <c r="C4">
        <v>3</v>
      </c>
      <c r="E4" s="8"/>
      <c r="H4" s="7">
        <v>39</v>
      </c>
    </row>
    <row r="5" spans="1:9" ht="16" x14ac:dyDescent="0.2">
      <c r="A5" s="7">
        <v>4</v>
      </c>
      <c r="B5" s="7">
        <v>178</v>
      </c>
      <c r="C5">
        <v>4</v>
      </c>
      <c r="H5" s="7">
        <v>40</v>
      </c>
    </row>
    <row r="6" spans="1:9" ht="16" x14ac:dyDescent="0.2">
      <c r="A6" s="7">
        <v>5</v>
      </c>
      <c r="B6" s="7">
        <v>184</v>
      </c>
      <c r="C6">
        <v>5</v>
      </c>
      <c r="H6" s="7">
        <v>41</v>
      </c>
    </row>
    <row r="7" spans="1:9" ht="16" x14ac:dyDescent="0.2">
      <c r="A7" s="7">
        <v>6</v>
      </c>
      <c r="B7" s="7">
        <v>140</v>
      </c>
      <c r="C7">
        <v>6</v>
      </c>
      <c r="H7" s="7">
        <v>42</v>
      </c>
    </row>
    <row r="8" spans="1:9" ht="16" x14ac:dyDescent="0.2">
      <c r="A8" s="7">
        <v>7</v>
      </c>
      <c r="B8" s="7">
        <v>145</v>
      </c>
      <c r="C8">
        <v>7</v>
      </c>
      <c r="H8" s="7">
        <v>43</v>
      </c>
    </row>
    <row r="9" spans="1:9" ht="16" x14ac:dyDescent="0.2">
      <c r="A9" s="7">
        <v>8</v>
      </c>
      <c r="B9" s="7">
        <v>152</v>
      </c>
      <c r="C9">
        <v>8</v>
      </c>
      <c r="H9" s="7">
        <v>44</v>
      </c>
    </row>
    <row r="10" spans="1:9" ht="16" x14ac:dyDescent="0.2">
      <c r="A10" s="7">
        <v>9</v>
      </c>
      <c r="B10" s="7">
        <v>110</v>
      </c>
      <c r="C10">
        <v>9</v>
      </c>
      <c r="H10" s="7">
        <v>45</v>
      </c>
    </row>
    <row r="11" spans="1:9" ht="16" x14ac:dyDescent="0.2">
      <c r="A11" s="7">
        <v>10</v>
      </c>
      <c r="B11" s="7">
        <v>130</v>
      </c>
      <c r="C11">
        <v>10</v>
      </c>
      <c r="H11" s="7">
        <v>46</v>
      </c>
    </row>
    <row r="12" spans="1:9" ht="16" x14ac:dyDescent="0.2">
      <c r="A12" s="7">
        <v>11</v>
      </c>
      <c r="B12" s="7">
        <v>152</v>
      </c>
      <c r="C12">
        <v>11</v>
      </c>
      <c r="D12" t="s">
        <v>17</v>
      </c>
      <c r="H12" s="7">
        <v>47</v>
      </c>
    </row>
    <row r="13" spans="1:9" ht="17" thickBot="1" x14ac:dyDescent="0.25">
      <c r="A13" s="7">
        <v>12</v>
      </c>
      <c r="B13" s="7">
        <v>206</v>
      </c>
      <c r="C13">
        <v>12</v>
      </c>
      <c r="H13" s="7">
        <v>48</v>
      </c>
    </row>
    <row r="14" spans="1:9" ht="16" x14ac:dyDescent="0.2">
      <c r="A14" s="7">
        <v>13</v>
      </c>
      <c r="B14" s="7">
        <v>263</v>
      </c>
      <c r="C14">
        <v>13</v>
      </c>
      <c r="D14" s="12" t="s">
        <v>18</v>
      </c>
      <c r="E14" s="12"/>
    </row>
    <row r="15" spans="1:9" ht="16" x14ac:dyDescent="0.2">
      <c r="A15" s="7">
        <v>14</v>
      </c>
      <c r="B15" s="7">
        <v>238</v>
      </c>
      <c r="C15">
        <v>14</v>
      </c>
      <c r="D15" s="9" t="s">
        <v>19</v>
      </c>
      <c r="E15" s="9">
        <v>2.6162890548323079E-3</v>
      </c>
    </row>
    <row r="16" spans="1:9" ht="16" x14ac:dyDescent="0.2">
      <c r="A16" s="7">
        <v>15</v>
      </c>
      <c r="B16" s="7">
        <v>247</v>
      </c>
      <c r="C16">
        <v>15</v>
      </c>
      <c r="D16" s="9" t="s">
        <v>20</v>
      </c>
      <c r="E16" s="9">
        <v>6.844968418435331E-6</v>
      </c>
    </row>
    <row r="17" spans="1:12" ht="16" x14ac:dyDescent="0.2">
      <c r="A17" s="7">
        <v>16</v>
      </c>
      <c r="B17" s="7">
        <v>193</v>
      </c>
      <c r="C17">
        <v>16</v>
      </c>
      <c r="D17" s="9" t="s">
        <v>21</v>
      </c>
      <c r="E17" s="9">
        <v>-2.9404718414863376E-2</v>
      </c>
    </row>
    <row r="18" spans="1:12" ht="16" x14ac:dyDescent="0.2">
      <c r="A18" s="7">
        <v>17</v>
      </c>
      <c r="B18" s="7">
        <v>193</v>
      </c>
      <c r="C18">
        <v>17</v>
      </c>
      <c r="D18" s="9" t="s">
        <v>22</v>
      </c>
      <c r="E18" s="9">
        <v>47.850801417061746</v>
      </c>
    </row>
    <row r="19" spans="1:12" ht="17" thickBot="1" x14ac:dyDescent="0.25">
      <c r="A19" s="7">
        <v>18</v>
      </c>
      <c r="B19" s="7">
        <v>149</v>
      </c>
      <c r="C19">
        <v>18</v>
      </c>
      <c r="D19" s="10" t="s">
        <v>23</v>
      </c>
      <c r="E19" s="10">
        <v>36</v>
      </c>
    </row>
    <row r="20" spans="1:12" ht="16" x14ac:dyDescent="0.2">
      <c r="A20" s="7">
        <v>19</v>
      </c>
      <c r="B20" s="7">
        <v>157</v>
      </c>
      <c r="C20">
        <v>19</v>
      </c>
    </row>
    <row r="21" spans="1:12" ht="17" thickBot="1" x14ac:dyDescent="0.25">
      <c r="A21" s="7">
        <v>20</v>
      </c>
      <c r="B21" s="7">
        <v>161</v>
      </c>
      <c r="C21">
        <v>20</v>
      </c>
      <c r="D21" t="s">
        <v>24</v>
      </c>
    </row>
    <row r="22" spans="1:12" ht="16" x14ac:dyDescent="0.2">
      <c r="A22" s="7">
        <v>21</v>
      </c>
      <c r="B22" s="7">
        <v>122</v>
      </c>
      <c r="C22">
        <v>21</v>
      </c>
      <c r="D22" s="11"/>
      <c r="E22" s="11" t="s">
        <v>29</v>
      </c>
      <c r="F22" s="11" t="s">
        <v>30</v>
      </c>
      <c r="G22" s="11" t="s">
        <v>31</v>
      </c>
      <c r="H22" s="11" t="s">
        <v>32</v>
      </c>
      <c r="I22" s="11" t="s">
        <v>33</v>
      </c>
    </row>
    <row r="23" spans="1:12" ht="16" x14ac:dyDescent="0.2">
      <c r="A23" s="7">
        <v>22</v>
      </c>
      <c r="B23" s="7">
        <v>130</v>
      </c>
      <c r="C23">
        <v>22</v>
      </c>
      <c r="D23" s="9" t="s">
        <v>25</v>
      </c>
      <c r="E23" s="9">
        <v>1</v>
      </c>
      <c r="F23" s="9">
        <v>0.53288288289331831</v>
      </c>
      <c r="G23" s="9">
        <v>0.53288288289331831</v>
      </c>
      <c r="H23" s="9">
        <v>2.3273051925985558E-4</v>
      </c>
      <c r="I23" s="9">
        <v>0.98791750822598035</v>
      </c>
    </row>
    <row r="24" spans="1:12" ht="16" x14ac:dyDescent="0.2">
      <c r="A24" s="7">
        <v>23</v>
      </c>
      <c r="B24" s="7">
        <v>167</v>
      </c>
      <c r="C24">
        <v>23</v>
      </c>
      <c r="D24" s="9" t="s">
        <v>26</v>
      </c>
      <c r="E24" s="9">
        <v>34</v>
      </c>
      <c r="F24" s="9">
        <v>77849.772672672654</v>
      </c>
      <c r="G24" s="9">
        <v>2289.6991962550783</v>
      </c>
      <c r="H24" s="9"/>
      <c r="I24" s="9"/>
    </row>
    <row r="25" spans="1:12" ht="17" thickBot="1" x14ac:dyDescent="0.25">
      <c r="A25" s="7">
        <v>24</v>
      </c>
      <c r="B25" s="7">
        <v>230</v>
      </c>
      <c r="C25">
        <v>24</v>
      </c>
      <c r="D25" s="10" t="s">
        <v>27</v>
      </c>
      <c r="E25" s="10">
        <v>35</v>
      </c>
      <c r="F25" s="10">
        <v>77850.305555555547</v>
      </c>
      <c r="G25" s="10"/>
      <c r="H25" s="10"/>
      <c r="I25" s="10"/>
    </row>
    <row r="26" spans="1:12" ht="17" thickBot="1" x14ac:dyDescent="0.25">
      <c r="A26" s="7">
        <v>25</v>
      </c>
      <c r="B26" s="7">
        <v>282</v>
      </c>
      <c r="C26">
        <v>25</v>
      </c>
    </row>
    <row r="27" spans="1:12" ht="16" x14ac:dyDescent="0.2">
      <c r="A27" s="7">
        <v>26</v>
      </c>
      <c r="B27" s="7">
        <v>255</v>
      </c>
      <c r="C27">
        <v>26</v>
      </c>
      <c r="D27" s="11"/>
      <c r="E27" s="11" t="s">
        <v>34</v>
      </c>
      <c r="F27" s="11" t="s">
        <v>22</v>
      </c>
      <c r="G27" s="11" t="s">
        <v>35</v>
      </c>
      <c r="H27" s="11" t="s">
        <v>36</v>
      </c>
      <c r="I27" s="11" t="s">
        <v>37</v>
      </c>
      <c r="J27" s="11" t="s">
        <v>38</v>
      </c>
      <c r="K27" s="11" t="s">
        <v>39</v>
      </c>
      <c r="L27" s="11" t="s">
        <v>40</v>
      </c>
    </row>
    <row r="28" spans="1:12" ht="16" x14ac:dyDescent="0.2">
      <c r="A28" s="7">
        <v>27</v>
      </c>
      <c r="B28" s="7">
        <v>265</v>
      </c>
      <c r="C28">
        <v>27</v>
      </c>
      <c r="D28" s="9" t="s">
        <v>28</v>
      </c>
      <c r="E28" s="9">
        <v>187.85555555555555</v>
      </c>
      <c r="F28" s="9">
        <v>16.288472958263963</v>
      </c>
      <c r="G28" s="9">
        <v>11.533036647259618</v>
      </c>
      <c r="H28" s="9">
        <v>2.6784326910177947E-13</v>
      </c>
      <c r="I28" s="9">
        <v>154.75339582095347</v>
      </c>
      <c r="J28" s="9">
        <v>220.95771529015764</v>
      </c>
      <c r="K28" s="9">
        <v>154.75339582095347</v>
      </c>
      <c r="L28" s="9">
        <v>220.95771529015764</v>
      </c>
    </row>
    <row r="29" spans="1:12" ht="17" thickBot="1" x14ac:dyDescent="0.25">
      <c r="A29" s="7">
        <v>28</v>
      </c>
      <c r="B29" s="7">
        <v>205</v>
      </c>
      <c r="C29">
        <v>28</v>
      </c>
      <c r="D29" s="10" t="s">
        <v>15</v>
      </c>
      <c r="E29" s="10">
        <v>-1.1711711711711358E-2</v>
      </c>
      <c r="F29" s="10">
        <v>0.76770382471707121</v>
      </c>
      <c r="G29" s="10">
        <v>-1.5255507833411642E-2</v>
      </c>
      <c r="H29" s="10">
        <v>0.98791750822609914</v>
      </c>
      <c r="I29" s="10">
        <v>-1.571873594275192</v>
      </c>
      <c r="J29" s="10">
        <v>1.5484501708517693</v>
      </c>
      <c r="K29" s="10">
        <v>-1.571873594275192</v>
      </c>
      <c r="L29" s="10">
        <v>1.5484501708517693</v>
      </c>
    </row>
    <row r="30" spans="1:12" ht="16" x14ac:dyDescent="0.2">
      <c r="A30" s="7">
        <v>29</v>
      </c>
      <c r="B30" s="7">
        <v>210</v>
      </c>
      <c r="C30">
        <v>29</v>
      </c>
    </row>
    <row r="31" spans="1:12" ht="16" x14ac:dyDescent="0.2">
      <c r="A31" s="7">
        <v>30</v>
      </c>
      <c r="B31" s="7">
        <v>160</v>
      </c>
      <c r="C31">
        <v>30</v>
      </c>
    </row>
    <row r="32" spans="1:12" ht="16" x14ac:dyDescent="0.2">
      <c r="A32" s="7">
        <v>31</v>
      </c>
      <c r="B32" s="7">
        <v>166</v>
      </c>
      <c r="C32">
        <v>31</v>
      </c>
    </row>
    <row r="33" spans="1:3" ht="16" x14ac:dyDescent="0.2">
      <c r="A33" s="7">
        <v>32</v>
      </c>
      <c r="B33" s="7">
        <v>174</v>
      </c>
      <c r="C33">
        <v>32</v>
      </c>
    </row>
    <row r="34" spans="1:3" ht="16" x14ac:dyDescent="0.2">
      <c r="A34" s="7">
        <v>33</v>
      </c>
      <c r="B34" s="7">
        <v>126</v>
      </c>
      <c r="C34">
        <v>33</v>
      </c>
    </row>
    <row r="35" spans="1:3" ht="16" x14ac:dyDescent="0.2">
      <c r="A35" s="7">
        <v>34</v>
      </c>
      <c r="B35" s="7">
        <v>148</v>
      </c>
      <c r="C35">
        <v>34</v>
      </c>
    </row>
    <row r="36" spans="1:3" ht="16" x14ac:dyDescent="0.2">
      <c r="A36" s="7">
        <v>35</v>
      </c>
      <c r="B36" s="7">
        <v>173</v>
      </c>
      <c r="C36">
        <v>35</v>
      </c>
    </row>
    <row r="37" spans="1:3" ht="16" x14ac:dyDescent="0.2">
      <c r="A37" s="7">
        <v>36</v>
      </c>
      <c r="B37" s="7">
        <v>235</v>
      </c>
      <c r="C37">
        <v>36</v>
      </c>
    </row>
    <row r="38" spans="1:3" ht="16" x14ac:dyDescent="0.2">
      <c r="A38" s="7">
        <v>37</v>
      </c>
      <c r="C38">
        <v>37</v>
      </c>
    </row>
    <row r="39" spans="1:3" ht="16" x14ac:dyDescent="0.2">
      <c r="A39" s="7">
        <v>38</v>
      </c>
      <c r="C39">
        <v>38</v>
      </c>
    </row>
    <row r="40" spans="1:3" ht="16" x14ac:dyDescent="0.2">
      <c r="A40" s="7">
        <v>39</v>
      </c>
      <c r="C40">
        <v>39</v>
      </c>
    </row>
    <row r="41" spans="1:3" ht="16" x14ac:dyDescent="0.2">
      <c r="A41" s="7">
        <v>40</v>
      </c>
      <c r="C41">
        <v>40</v>
      </c>
    </row>
    <row r="42" spans="1:3" ht="16" x14ac:dyDescent="0.2">
      <c r="A42" s="7">
        <v>41</v>
      </c>
      <c r="C42">
        <v>41</v>
      </c>
    </row>
    <row r="43" spans="1:3" ht="16" x14ac:dyDescent="0.2">
      <c r="A43" s="7">
        <v>42</v>
      </c>
      <c r="C43">
        <v>42</v>
      </c>
    </row>
    <row r="44" spans="1:3" ht="16" x14ac:dyDescent="0.2">
      <c r="A44" s="7">
        <v>43</v>
      </c>
      <c r="C44">
        <v>43</v>
      </c>
    </row>
    <row r="45" spans="1:3" ht="16" x14ac:dyDescent="0.2">
      <c r="A45" s="7">
        <v>44</v>
      </c>
      <c r="C45">
        <v>44</v>
      </c>
    </row>
    <row r="46" spans="1:3" ht="16" x14ac:dyDescent="0.2">
      <c r="A46" s="7">
        <v>45</v>
      </c>
      <c r="C46">
        <v>45</v>
      </c>
    </row>
    <row r="47" spans="1:3" ht="16" x14ac:dyDescent="0.2">
      <c r="A47" s="7">
        <v>46</v>
      </c>
      <c r="C47">
        <v>46</v>
      </c>
    </row>
    <row r="48" spans="1:3" ht="16" x14ac:dyDescent="0.2">
      <c r="A48" s="7">
        <v>47</v>
      </c>
      <c r="C48">
        <v>47</v>
      </c>
    </row>
    <row r="49" spans="1:3" ht="16" x14ac:dyDescent="0.2">
      <c r="A49" s="7">
        <v>48</v>
      </c>
      <c r="C49">
        <v>48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7FF6-79EF-AF4D-9C2F-A789650EDEA8}">
  <dimension ref="A1:O85"/>
  <sheetViews>
    <sheetView tabSelected="1" topLeftCell="A18" workbookViewId="0">
      <selection activeCell="E49" sqref="E49"/>
    </sheetView>
  </sheetViews>
  <sheetFormatPr baseColWidth="10" defaultRowHeight="15" x14ac:dyDescent="0.2"/>
  <cols>
    <col min="2" max="2" width="15.6640625" bestFit="1" customWidth="1"/>
    <col min="4" max="4" width="15.83203125" bestFit="1" customWidth="1"/>
    <col min="5" max="5" width="13.6640625" bestFit="1" customWidth="1"/>
  </cols>
  <sheetData>
    <row r="1" spans="1:15" x14ac:dyDescent="0.2">
      <c r="A1" s="3" t="s">
        <v>16</v>
      </c>
      <c r="B1" s="3" t="s">
        <v>1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</row>
    <row r="2" spans="1:15" x14ac:dyDescent="0.2">
      <c r="A2">
        <v>1</v>
      </c>
      <c r="B2">
        <v>242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</v>
      </c>
      <c r="B3">
        <v>235</v>
      </c>
      <c r="C3">
        <v>2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3</v>
      </c>
      <c r="B4">
        <v>232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4</v>
      </c>
      <c r="B5">
        <v>178</v>
      </c>
      <c r="C5">
        <v>4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5</v>
      </c>
      <c r="B6">
        <v>184</v>
      </c>
      <c r="C6">
        <v>5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6</v>
      </c>
      <c r="B7">
        <v>140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7</v>
      </c>
      <c r="B8">
        <v>145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8</v>
      </c>
      <c r="B9">
        <v>152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9</v>
      </c>
      <c r="B10">
        <v>110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2">
      <c r="A11">
        <v>10</v>
      </c>
      <c r="B11">
        <v>130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">
      <c r="A12">
        <v>11</v>
      </c>
      <c r="B12">
        <v>152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</row>
    <row r="13" spans="1:15" x14ac:dyDescent="0.2">
      <c r="A13">
        <v>12</v>
      </c>
      <c r="B13">
        <v>206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">
      <c r="A14">
        <v>13</v>
      </c>
      <c r="B14">
        <v>263</v>
      </c>
      <c r="C14">
        <v>13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14</v>
      </c>
      <c r="B15">
        <v>238</v>
      </c>
      <c r="C15">
        <v>14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15</v>
      </c>
      <c r="B16">
        <v>247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16</v>
      </c>
      <c r="B17">
        <v>193</v>
      </c>
      <c r="C17">
        <v>16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17</v>
      </c>
      <c r="B18">
        <v>193</v>
      </c>
      <c r="C18">
        <v>17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18</v>
      </c>
      <c r="B19">
        <v>149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19</v>
      </c>
      <c r="B20">
        <v>157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</v>
      </c>
      <c r="B21">
        <v>161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21</v>
      </c>
      <c r="B22">
        <v>122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</row>
    <row r="23" spans="1:15" x14ac:dyDescent="0.2">
      <c r="A23">
        <v>22</v>
      </c>
      <c r="B23">
        <v>130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2">
      <c r="A24">
        <v>23</v>
      </c>
      <c r="B24">
        <v>167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</row>
    <row r="25" spans="1:15" x14ac:dyDescent="0.2">
      <c r="A25">
        <v>24</v>
      </c>
      <c r="B25">
        <v>230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</row>
    <row r="26" spans="1:15" x14ac:dyDescent="0.2">
      <c r="A26">
        <v>25</v>
      </c>
      <c r="B26">
        <v>282</v>
      </c>
      <c r="C26">
        <v>25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26</v>
      </c>
      <c r="B27">
        <v>255</v>
      </c>
      <c r="C27">
        <v>26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27</v>
      </c>
      <c r="B28">
        <v>265</v>
      </c>
      <c r="C28">
        <v>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28</v>
      </c>
      <c r="B29">
        <v>205</v>
      </c>
      <c r="C29">
        <v>28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29</v>
      </c>
      <c r="B30">
        <v>210</v>
      </c>
      <c r="C30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30</v>
      </c>
      <c r="B31">
        <v>160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31</v>
      </c>
      <c r="B32">
        <v>166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32</v>
      </c>
      <c r="B33">
        <v>174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33</v>
      </c>
      <c r="B34">
        <v>126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</row>
    <row r="35" spans="1:15" x14ac:dyDescent="0.2">
      <c r="A35">
        <v>34</v>
      </c>
      <c r="B35">
        <v>148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</row>
    <row r="36" spans="1:15" x14ac:dyDescent="0.2">
      <c r="A36">
        <v>35</v>
      </c>
      <c r="B36">
        <v>173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</row>
    <row r="37" spans="1:15" x14ac:dyDescent="0.2">
      <c r="A37">
        <v>36</v>
      </c>
      <c r="B37">
        <v>235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</row>
    <row r="38" spans="1:15" ht="16" x14ac:dyDescent="0.2">
      <c r="A38" s="7"/>
    </row>
    <row r="39" spans="1:15" ht="16" x14ac:dyDescent="0.2">
      <c r="A39" s="7"/>
    </row>
    <row r="40" spans="1:15" ht="16" x14ac:dyDescent="0.2">
      <c r="A40" s="7"/>
    </row>
    <row r="41" spans="1:15" ht="16" x14ac:dyDescent="0.2">
      <c r="A41" s="7"/>
    </row>
    <row r="42" spans="1:15" ht="16" x14ac:dyDescent="0.2">
      <c r="A42" s="7"/>
    </row>
    <row r="43" spans="1:15" ht="16" x14ac:dyDescent="0.2">
      <c r="A43" s="7"/>
    </row>
    <row r="44" spans="1:15" ht="16" x14ac:dyDescent="0.2">
      <c r="A44" s="7"/>
    </row>
    <row r="45" spans="1:15" ht="16" x14ac:dyDescent="0.2">
      <c r="A45" s="7"/>
    </row>
    <row r="46" spans="1:15" ht="16" x14ac:dyDescent="0.2">
      <c r="A46" s="7"/>
    </row>
    <row r="47" spans="1:15" ht="16" x14ac:dyDescent="0.2">
      <c r="A47" s="7" t="s">
        <v>56</v>
      </c>
      <c r="B47" t="s">
        <v>57</v>
      </c>
      <c r="C47" t="s">
        <v>58</v>
      </c>
      <c r="D47" t="s">
        <v>59</v>
      </c>
      <c r="E47" t="s">
        <v>60</v>
      </c>
    </row>
    <row r="48" spans="1:15" ht="16" x14ac:dyDescent="0.2">
      <c r="A48" s="7">
        <v>37</v>
      </c>
      <c r="B48">
        <f>$H$72+($H$73*A48)+(H74*1)</f>
        <v>286.74999999999994</v>
      </c>
      <c r="C48">
        <v>295</v>
      </c>
      <c r="D48">
        <f>C48-B48</f>
        <v>8.2500000000000568</v>
      </c>
      <c r="E48">
        <f>(ABS(D48)/C48)*100</f>
        <v>2.7966101694915446</v>
      </c>
    </row>
    <row r="49" spans="1:8" ht="16" x14ac:dyDescent="0.2">
      <c r="A49" s="7">
        <v>38</v>
      </c>
      <c r="B49">
        <f>$H$72+($H$73*A49)+(H75*1)</f>
        <v>267.08333333333337</v>
      </c>
    </row>
    <row r="50" spans="1:8" ht="16" x14ac:dyDescent="0.2">
      <c r="A50" s="7">
        <v>39</v>
      </c>
      <c r="B50">
        <f t="shared" ref="B50:B59" si="0">$H$72+($H$73*A50)+(H76*1)</f>
        <v>272.41666666666663</v>
      </c>
    </row>
    <row r="51" spans="1:8" ht="16" x14ac:dyDescent="0.2">
      <c r="A51" s="7">
        <v>40</v>
      </c>
      <c r="B51">
        <f t="shared" si="0"/>
        <v>216.41666666666669</v>
      </c>
    </row>
    <row r="52" spans="1:8" ht="16" x14ac:dyDescent="0.2">
      <c r="A52" s="7">
        <v>41</v>
      </c>
      <c r="B52">
        <f t="shared" si="0"/>
        <v>220.08333333333331</v>
      </c>
    </row>
    <row r="53" spans="1:8" ht="16" x14ac:dyDescent="0.2">
      <c r="A53" s="7">
        <v>42</v>
      </c>
      <c r="B53">
        <f t="shared" si="0"/>
        <v>174.08333333333334</v>
      </c>
    </row>
    <row r="54" spans="1:8" ht="16" x14ac:dyDescent="0.2">
      <c r="A54" s="7">
        <v>43</v>
      </c>
      <c r="B54">
        <f t="shared" si="0"/>
        <v>180.41666666666669</v>
      </c>
    </row>
    <row r="55" spans="1:8" ht="16" x14ac:dyDescent="0.2">
      <c r="A55" s="7">
        <v>44</v>
      </c>
      <c r="B55">
        <f t="shared" si="0"/>
        <v>186.75</v>
      </c>
    </row>
    <row r="56" spans="1:8" ht="16" x14ac:dyDescent="0.2">
      <c r="A56" s="7">
        <v>45</v>
      </c>
      <c r="B56">
        <f t="shared" si="0"/>
        <v>143.75000000000003</v>
      </c>
      <c r="G56" t="s">
        <v>17</v>
      </c>
    </row>
    <row r="57" spans="1:8" ht="17" thickBot="1" x14ac:dyDescent="0.25">
      <c r="A57" s="7">
        <v>46</v>
      </c>
      <c r="B57">
        <f t="shared" si="0"/>
        <v>160.41666666666663</v>
      </c>
    </row>
    <row r="58" spans="1:8" ht="16" x14ac:dyDescent="0.2">
      <c r="A58" s="7">
        <v>47</v>
      </c>
      <c r="B58">
        <f t="shared" si="0"/>
        <v>188.41666666666663</v>
      </c>
      <c r="G58" s="12" t="s">
        <v>18</v>
      </c>
      <c r="H58" s="12"/>
    </row>
    <row r="59" spans="1:8" ht="16" x14ac:dyDescent="0.2">
      <c r="A59" s="7">
        <v>48</v>
      </c>
      <c r="B59">
        <f t="shared" si="0"/>
        <v>248.08333333333334</v>
      </c>
      <c r="G59" s="9" t="s">
        <v>19</v>
      </c>
      <c r="H59" s="9">
        <v>0.99708229958431915</v>
      </c>
    </row>
    <row r="60" spans="1:8" x14ac:dyDescent="0.2">
      <c r="G60" s="9" t="s">
        <v>20</v>
      </c>
      <c r="H60" s="9">
        <v>0.994173112144354</v>
      </c>
    </row>
    <row r="61" spans="1:8" x14ac:dyDescent="0.2">
      <c r="G61" s="9" t="s">
        <v>21</v>
      </c>
      <c r="H61" s="9">
        <v>0.94765473587184301</v>
      </c>
    </row>
    <row r="62" spans="1:8" x14ac:dyDescent="0.2">
      <c r="G62" s="9" t="s">
        <v>22</v>
      </c>
      <c r="H62" s="9">
        <v>4.4410388522232722</v>
      </c>
    </row>
    <row r="63" spans="1:8" ht="16" thickBot="1" x14ac:dyDescent="0.25">
      <c r="G63" s="10" t="s">
        <v>23</v>
      </c>
      <c r="H63" s="10">
        <v>36</v>
      </c>
    </row>
    <row r="65" spans="7:15" ht="16" thickBot="1" x14ac:dyDescent="0.25">
      <c r="G65" t="s">
        <v>24</v>
      </c>
    </row>
    <row r="66" spans="7:15" x14ac:dyDescent="0.2">
      <c r="G66" s="11"/>
      <c r="H66" s="11" t="s">
        <v>29</v>
      </c>
      <c r="I66" s="11" t="s">
        <v>30</v>
      </c>
      <c r="J66" s="11" t="s">
        <v>31</v>
      </c>
      <c r="K66" s="11" t="s">
        <v>32</v>
      </c>
      <c r="L66" s="11" t="s">
        <v>33</v>
      </c>
    </row>
    <row r="67" spans="7:15" x14ac:dyDescent="0.2">
      <c r="G67" s="9" t="s">
        <v>25</v>
      </c>
      <c r="H67" s="9">
        <v>13</v>
      </c>
      <c r="I67" s="9">
        <v>77396.680555555547</v>
      </c>
      <c r="J67" s="9">
        <v>5953.5908119658116</v>
      </c>
      <c r="K67" s="9">
        <v>327.01821489441915</v>
      </c>
      <c r="L67" s="9">
        <v>4.8899058557304688E-22</v>
      </c>
    </row>
    <row r="68" spans="7:15" x14ac:dyDescent="0.2">
      <c r="G68" s="9" t="s">
        <v>26</v>
      </c>
      <c r="H68" s="9">
        <v>23</v>
      </c>
      <c r="I68" s="9">
        <v>453.62500000000176</v>
      </c>
      <c r="J68" s="9">
        <v>19.722826086956598</v>
      </c>
      <c r="K68" s="9"/>
      <c r="L68" s="9"/>
    </row>
    <row r="69" spans="7:15" ht="16" thickBot="1" x14ac:dyDescent="0.25">
      <c r="G69" s="10" t="s">
        <v>27</v>
      </c>
      <c r="H69" s="10">
        <v>36</v>
      </c>
      <c r="I69" s="10">
        <v>77850.305555555547</v>
      </c>
      <c r="J69" s="10"/>
      <c r="K69" s="10"/>
      <c r="L69" s="10"/>
    </row>
    <row r="70" spans="7:15" ht="16" thickBot="1" x14ac:dyDescent="0.25"/>
    <row r="71" spans="7:15" x14ac:dyDescent="0.2">
      <c r="G71" s="11"/>
      <c r="H71" s="11" t="s">
        <v>34</v>
      </c>
      <c r="I71" s="11" t="s">
        <v>22</v>
      </c>
      <c r="J71" s="11" t="s">
        <v>35</v>
      </c>
      <c r="K71" s="11" t="s">
        <v>36</v>
      </c>
      <c r="L71" s="11" t="s">
        <v>37</v>
      </c>
      <c r="M71" s="11" t="s">
        <v>38</v>
      </c>
      <c r="N71" s="11" t="s">
        <v>39</v>
      </c>
      <c r="O71" s="11" t="s">
        <v>40</v>
      </c>
    </row>
    <row r="72" spans="7:15" x14ac:dyDescent="0.2">
      <c r="G72" s="9" t="s">
        <v>28</v>
      </c>
      <c r="H72" s="9">
        <v>199.24999999999997</v>
      </c>
      <c r="I72" s="9">
        <v>3.1402886879199983</v>
      </c>
      <c r="J72" s="9">
        <v>63.449580532665998</v>
      </c>
      <c r="K72" s="9">
        <v>2.4720172572003094E-27</v>
      </c>
      <c r="L72" s="9">
        <v>192.75381790682141</v>
      </c>
      <c r="M72" s="9">
        <v>205.74618209317853</v>
      </c>
      <c r="N72" s="9">
        <v>192.75381790682141</v>
      </c>
      <c r="O72" s="9">
        <v>205.74618209317853</v>
      </c>
    </row>
    <row r="73" spans="7:15" x14ac:dyDescent="0.2">
      <c r="G73" s="9" t="s">
        <v>43</v>
      </c>
      <c r="H73" s="9">
        <v>1.0173611111111118</v>
      </c>
      <c r="I73" s="9">
        <v>7.5543604970989484E-2</v>
      </c>
      <c r="J73" s="9">
        <v>13.467203630298055</v>
      </c>
      <c r="K73" s="9">
        <v>2.1393730127150388E-12</v>
      </c>
      <c r="L73" s="9">
        <v>0.86108725776938411</v>
      </c>
      <c r="M73" s="9">
        <v>1.1736349644528394</v>
      </c>
      <c r="N73" s="9">
        <v>0.86108725776938422</v>
      </c>
      <c r="O73" s="9">
        <v>1.1736349644528394</v>
      </c>
    </row>
    <row r="74" spans="7:15" x14ac:dyDescent="0.2">
      <c r="G74" s="9" t="s">
        <v>44</v>
      </c>
      <c r="H74" s="9">
        <v>49.857638888888843</v>
      </c>
      <c r="I74" s="9">
        <v>3.7200911159716612</v>
      </c>
      <c r="J74" s="9">
        <v>13.402262830292635</v>
      </c>
      <c r="K74" s="9">
        <v>2.3622686813614214E-12</v>
      </c>
      <c r="L74" s="9">
        <v>42.162044090381769</v>
      </c>
      <c r="M74" s="9">
        <v>57.553233687395917</v>
      </c>
      <c r="N74" s="9">
        <v>42.162044090381777</v>
      </c>
      <c r="O74" s="9">
        <v>57.55323368739591</v>
      </c>
    </row>
    <row r="75" spans="7:15" x14ac:dyDescent="0.2">
      <c r="G75" s="9" t="s">
        <v>45</v>
      </c>
      <c r="H75" s="9">
        <v>29.173611111111121</v>
      </c>
      <c r="I75" s="9">
        <v>3.7039484809914711</v>
      </c>
      <c r="J75" s="9">
        <v>7.8763544527762823</v>
      </c>
      <c r="K75" s="9">
        <v>5.5973376205363643E-8</v>
      </c>
      <c r="L75" s="9">
        <v>21.511409897308038</v>
      </c>
      <c r="M75" s="9">
        <v>36.835812324914201</v>
      </c>
      <c r="N75" s="9">
        <v>21.511409897308042</v>
      </c>
      <c r="O75" s="9">
        <v>36.835812324914201</v>
      </c>
    </row>
    <row r="76" spans="7:15" x14ac:dyDescent="0.2">
      <c r="G76" s="9" t="s">
        <v>46</v>
      </c>
      <c r="H76" s="9">
        <v>33.489583333333307</v>
      </c>
      <c r="I76" s="9">
        <v>3.6892823775160908</v>
      </c>
      <c r="J76" s="9">
        <v>9.0775332182301192</v>
      </c>
      <c r="K76" s="9">
        <v>4.5941874167709742E-9</v>
      </c>
      <c r="L76" s="9">
        <v>25.857721266099762</v>
      </c>
      <c r="M76" s="9">
        <v>41.121445400566849</v>
      </c>
      <c r="N76" s="9">
        <v>25.85772126609977</v>
      </c>
      <c r="O76" s="9">
        <v>41.121445400566849</v>
      </c>
    </row>
    <row r="77" spans="7:15" x14ac:dyDescent="0.2">
      <c r="G77" s="9" t="s">
        <v>47</v>
      </c>
      <c r="H77" s="9">
        <v>-23.527777777777782</v>
      </c>
      <c r="I77" s="9">
        <v>3.6761104777694822</v>
      </c>
      <c r="J77" s="9">
        <v>-6.400182453725793</v>
      </c>
      <c r="K77" s="9">
        <v>1.5688108029570591E-6</v>
      </c>
      <c r="L77" s="9">
        <v>-31.132391694356826</v>
      </c>
      <c r="M77" s="9">
        <v>-15.923163861198736</v>
      </c>
      <c r="N77" s="9">
        <v>-31.132391694356823</v>
      </c>
      <c r="O77" s="9">
        <v>-15.923163861198741</v>
      </c>
    </row>
    <row r="78" spans="7:15" x14ac:dyDescent="0.2">
      <c r="G78" s="9" t="s">
        <v>48</v>
      </c>
      <c r="H78" s="9">
        <v>-20.878472222222221</v>
      </c>
      <c r="I78" s="9">
        <v>3.6644488945796976</v>
      </c>
      <c r="J78" s="9">
        <v>-5.6975749486109084</v>
      </c>
      <c r="K78" s="9">
        <v>8.4131811625011761E-6</v>
      </c>
      <c r="L78" s="9">
        <v>-28.458962315986184</v>
      </c>
      <c r="M78" s="9">
        <v>-13.297982128458258</v>
      </c>
      <c r="N78" s="9">
        <v>-28.458962315986181</v>
      </c>
      <c r="O78" s="9">
        <v>-13.297982128458264</v>
      </c>
    </row>
    <row r="79" spans="7:15" x14ac:dyDescent="0.2">
      <c r="G79" s="9" t="s">
        <v>49</v>
      </c>
      <c r="H79" s="9">
        <v>-67.895833333333343</v>
      </c>
      <c r="I79" s="9">
        <v>3.6543120870705885</v>
      </c>
      <c r="J79" s="9">
        <v>-18.579648293739677</v>
      </c>
      <c r="K79" s="9">
        <v>2.3937254265292167E-15</v>
      </c>
      <c r="L79" s="9">
        <v>-75.455353843098237</v>
      </c>
      <c r="M79" s="9">
        <v>-60.336312823568448</v>
      </c>
      <c r="N79" s="9">
        <v>-75.455353843098223</v>
      </c>
      <c r="O79" s="9">
        <v>-60.336312823568456</v>
      </c>
    </row>
    <row r="80" spans="7:15" x14ac:dyDescent="0.2">
      <c r="G80" s="9" t="s">
        <v>50</v>
      </c>
      <c r="H80" s="9">
        <v>-62.5798611111111</v>
      </c>
      <c r="I80" s="9">
        <v>3.6457127740591484</v>
      </c>
      <c r="J80" s="9">
        <v>-17.165329522499515</v>
      </c>
      <c r="K80" s="9">
        <v>1.3146587497069986E-14</v>
      </c>
      <c r="L80" s="9">
        <v>-70.1215925865705</v>
      </c>
      <c r="M80" s="9">
        <v>-55.0381296356517</v>
      </c>
      <c r="N80" s="9">
        <v>-70.1215925865705</v>
      </c>
      <c r="O80" s="9">
        <v>-55.038129635651707</v>
      </c>
    </row>
    <row r="81" spans="7:15" x14ac:dyDescent="0.2">
      <c r="G81" s="9" t="s">
        <v>51</v>
      </c>
      <c r="H81" s="9">
        <v>-57.263888888888893</v>
      </c>
      <c r="I81" s="9">
        <v>3.638661856324374</v>
      </c>
      <c r="J81" s="9">
        <v>-15.737623101569133</v>
      </c>
      <c r="K81" s="9">
        <v>8.3329311978198504E-14</v>
      </c>
      <c r="L81" s="9">
        <v>-64.791034429715808</v>
      </c>
      <c r="M81" s="9">
        <v>-49.736743348061971</v>
      </c>
      <c r="N81" s="9">
        <v>-64.791034429715808</v>
      </c>
      <c r="O81" s="9">
        <v>-49.736743348061978</v>
      </c>
    </row>
    <row r="82" spans="7:15" x14ac:dyDescent="0.2">
      <c r="G82" s="9" t="s">
        <v>52</v>
      </c>
      <c r="H82" s="9">
        <v>-101.28124999999997</v>
      </c>
      <c r="I82" s="9">
        <v>3.6331683488252846</v>
      </c>
      <c r="J82" s="9">
        <v>-27.87683924218577</v>
      </c>
      <c r="K82" s="9">
        <v>3.1316658346077679E-19</v>
      </c>
      <c r="L82" s="9">
        <v>-108.797031354731</v>
      </c>
      <c r="M82" s="9">
        <v>-93.765468645268939</v>
      </c>
      <c r="N82" s="9">
        <v>-108.797031354731</v>
      </c>
      <c r="O82" s="9">
        <v>-93.765468645268939</v>
      </c>
    </row>
    <row r="83" spans="7:15" x14ac:dyDescent="0.2">
      <c r="G83" s="9" t="s">
        <v>53</v>
      </c>
      <c r="H83" s="9">
        <v>-85.631944444444485</v>
      </c>
      <c r="I83" s="9">
        <v>3.6292393238316194</v>
      </c>
      <c r="J83" s="9">
        <v>-23.595011737621476</v>
      </c>
      <c r="K83" s="9">
        <v>1.2801271292340549E-17</v>
      </c>
      <c r="L83" s="9">
        <v>-93.139597991720848</v>
      </c>
      <c r="M83" s="9">
        <v>-78.124290897168123</v>
      </c>
      <c r="N83" s="9">
        <v>-93.139597991720848</v>
      </c>
      <c r="O83" s="9">
        <v>-78.124290897168123</v>
      </c>
    </row>
    <row r="84" spans="7:15" x14ac:dyDescent="0.2">
      <c r="G84" s="9" t="s">
        <v>54</v>
      </c>
      <c r="H84" s="9">
        <v>-58.649305555555593</v>
      </c>
      <c r="I84" s="9">
        <v>3.6268798657923242</v>
      </c>
      <c r="J84" s="9">
        <v>-16.170732895985548</v>
      </c>
      <c r="K84" s="9">
        <v>4.6903018512724601E-14</v>
      </c>
      <c r="L84" s="9">
        <v>-66.152078192002506</v>
      </c>
      <c r="M84" s="9">
        <v>-51.146532919108679</v>
      </c>
      <c r="N84" s="9">
        <v>-66.152078192002492</v>
      </c>
      <c r="O84" s="9">
        <v>-51.146532919108687</v>
      </c>
    </row>
    <row r="85" spans="7:15" ht="16" thickBot="1" x14ac:dyDescent="0.25">
      <c r="G85" s="10" t="s">
        <v>55</v>
      </c>
      <c r="H85" s="10">
        <v>0</v>
      </c>
      <c r="I85" s="10">
        <v>0</v>
      </c>
      <c r="J85" s="10">
        <v>65535</v>
      </c>
      <c r="K85" s="10" t="e">
        <v>#NUM!</v>
      </c>
      <c r="L85" s="10">
        <v>0</v>
      </c>
      <c r="M85" s="10">
        <v>0</v>
      </c>
      <c r="N85" s="10">
        <v>0</v>
      </c>
      <c r="O85" s="10"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Case Problem 1 OG Data</vt:lpstr>
      <vt:lpstr>Regression Case Problem 1</vt:lpstr>
      <vt:lpstr>Forecast Year 4 Case 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Faith Williams</cp:lastModifiedBy>
  <dcterms:created xsi:type="dcterms:W3CDTF">2021-04-19T03:52:47Z</dcterms:created>
  <dcterms:modified xsi:type="dcterms:W3CDTF">2025-02-17T05:55:15Z</dcterms:modified>
</cp:coreProperties>
</file>