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enn\Google Drive\My Websites\LearnDataAnalysis.org\Free Stuff\"/>
    </mc:Choice>
  </mc:AlternateContent>
  <xr:revisionPtr revIDLastSave="0" documentId="8_{DABDAC40-575A-4F6C-9E70-CCDAE438BEB1}" xr6:coauthVersionLast="41" xr6:coauthVersionMax="41" xr10:uidLastSave="{00000000-0000-0000-0000-000000000000}"/>
  <bookViews>
    <workbookView xWindow="5805" yWindow="540" windowWidth="21600" windowHeight="11385" xr2:uid="{B24CDF96-49AF-4B18-BF6B-43AF01BFD07E}"/>
  </bookViews>
  <sheets>
    <sheet name="Data" sheetId="1" r:id="rId1"/>
  </sheets>
  <externalReferences>
    <externalReference r:id="rId2"/>
  </externalReferences>
  <definedNames>
    <definedName name="List_SalesAgents">[1]!Table_SalesAgent[Sales Agents]</definedName>
    <definedName name="List_SalesCategories">[1]!Table_SalesCategory[Sales Categories]</definedName>
    <definedName name="List_SalesPhases">[1]!Table_SalesPhase[Sales Phases]</definedName>
    <definedName name="List_SalesRegions">[1]!Table_SalesRegion[Sales Regions]</definedName>
    <definedName name="Starting_Mon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<sst xmlns="http://schemas.openxmlformats.org/spreadsheetml/2006/main" count="124" uniqueCount="71">
  <si>
    <t>Opportunity Name</t>
  </si>
  <si>
    <t>Sales Agent</t>
  </si>
  <si>
    <t>Sales Region</t>
  </si>
  <si>
    <t>Sales Category</t>
  </si>
  <si>
    <t>Forecast Amount</t>
  </si>
  <si>
    <t>Sales Phase</t>
  </si>
  <si>
    <t>Probability of Sale</t>
  </si>
  <si>
    <t>Forecast Close</t>
  </si>
  <si>
    <t>Weighted Forecast</t>
  </si>
  <si>
    <t>Adatum Corporation</t>
  </si>
  <si>
    <t xml:space="preserve"> Sales Agent 1</t>
  </si>
  <si>
    <t>US - Northeast</t>
  </si>
  <si>
    <t>Consulting</t>
  </si>
  <si>
    <t>Formal Approval</t>
  </si>
  <si>
    <t>Adventure Works</t>
  </si>
  <si>
    <t xml:space="preserve"> Sales Agent 2</t>
  </si>
  <si>
    <t>US - Southeast</t>
  </si>
  <si>
    <t>Products</t>
  </si>
  <si>
    <t>Opportunity</t>
  </si>
  <si>
    <t>Alpine Ski House</t>
  </si>
  <si>
    <t xml:space="preserve"> Sales Agent 3</t>
  </si>
  <si>
    <t>US - North Central</t>
  </si>
  <si>
    <t>Training</t>
  </si>
  <si>
    <t>Identified Need</t>
  </si>
  <si>
    <t>Baldwin Museum of Science</t>
  </si>
  <si>
    <t xml:space="preserve"> Sales Agent 4</t>
  </si>
  <si>
    <t>US - South Central</t>
  </si>
  <si>
    <t>Mixture</t>
  </si>
  <si>
    <t>Sponsorship</t>
  </si>
  <si>
    <t>Blue Yonder Airlines</t>
  </si>
  <si>
    <t xml:space="preserve"> Sales Agent 5</t>
  </si>
  <si>
    <t>US - Northwest</t>
  </si>
  <si>
    <t>Prof. Services</t>
  </si>
  <si>
    <t>Budget Validated</t>
  </si>
  <si>
    <t>City Power &amp; Light</t>
  </si>
  <si>
    <t>US - Southwest</t>
  </si>
  <si>
    <t>Support</t>
  </si>
  <si>
    <t>Needs Analysis</t>
  </si>
  <si>
    <t>Coho Vineyard</t>
  </si>
  <si>
    <t>Canada - East</t>
  </si>
  <si>
    <t>Solution Proposed</t>
  </si>
  <si>
    <t>Coho Winery</t>
  </si>
  <si>
    <t>Canada - West</t>
  </si>
  <si>
    <t>Written Proposal</t>
  </si>
  <si>
    <t>Contoso, Ltd.</t>
  </si>
  <si>
    <t>EMEA - France</t>
  </si>
  <si>
    <t>Verbal Approval</t>
  </si>
  <si>
    <t>Contoso Pharmaceuticals</t>
  </si>
  <si>
    <t>EMEA - Germany</t>
  </si>
  <si>
    <t>Consolidated Messenger</t>
  </si>
  <si>
    <t>EMEA - Italy</t>
  </si>
  <si>
    <t>Fabrikam, Inc.</t>
  </si>
  <si>
    <t>EMEA - Other</t>
  </si>
  <si>
    <t>Fourth Coffee</t>
  </si>
  <si>
    <t>APSA - Asia</t>
  </si>
  <si>
    <t>Graphic Design Institute</t>
  </si>
  <si>
    <t>APSA - Pacific</t>
  </si>
  <si>
    <t>Services</t>
  </si>
  <si>
    <t>Humongous Insurance</t>
  </si>
  <si>
    <t>APSA - Mexico</t>
  </si>
  <si>
    <t>Litware, Inc.</t>
  </si>
  <si>
    <t>APSA - Australia</t>
  </si>
  <si>
    <t>Lucerne Publishing</t>
  </si>
  <si>
    <t>APSA - Other</t>
  </si>
  <si>
    <t>Margie's Travel</t>
  </si>
  <si>
    <t>Northwind Traders</t>
  </si>
  <si>
    <t>Proseware, Inc.</t>
  </si>
  <si>
    <t>School of Fine Art</t>
  </si>
  <si>
    <t>Southridge Video</t>
  </si>
  <si>
    <t>EMEA - UK</t>
  </si>
  <si>
    <t>Tailspin 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</si>
</sst>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mmmm\ yyyy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44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mmm\ yyyy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FBCB0C84-92C5-40DD-B987-C726120380EA}">
      <tableStyleElement type="wholeTable" dxfId="13"/>
      <tableStyleElement type="headerRow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ales%20forecast%20tracker%20small%20business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Input"/>
      <sheetName val="Sales Forecast"/>
      <sheetName val="List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CFC16-4505-4AD1-9852-61A2AFDF2CCF}" name="Table_ForecastInput" displayName="Table_ForecastInput" ref="A1:I24" totalsRowShown="0" headerRowDxfId="10" dataDxfId="9">
  <autoFilter ref="A1:I24" xr:uid="{5126782E-5F87-4E29-8D41-B35201015B2C}"/>
  <tableColumns count="9">
    <tableColumn id="1" xr3:uid="{7A2ED2C6-E80C-4F7E-A262-56653BCE5469}" name="Opportunity Name" dataDxfId="8"/>
    <tableColumn id="2" xr3:uid="{7B55FBC2-1C93-459D-AC50-8BE44AE3FFFA}" name="Sales Agent" dataDxfId="7"/>
    <tableColumn id="3" xr3:uid="{AB8BD098-9CEB-4F09-8AC9-0737005ACAD7}" name="Sales Region" dataDxfId="6"/>
    <tableColumn id="4" xr3:uid="{D7AE00CA-982E-4B2B-86F4-0D4451A2C20A}" name="Sales Category" dataDxfId="5"/>
    <tableColumn id="5" xr3:uid="{9E31FFD0-E7E6-4F59-8FF2-1504E74911F7}" name="Forecast Amount" dataDxfId="4"/>
    <tableColumn id="6" xr3:uid="{671C7C44-BAF9-42BC-A381-6C38A5F27D9F}" name="Sales Phase" dataDxfId="3"/>
    <tableColumn id="7" xr3:uid="{C7657BF7-0532-4F13-A825-292E98AF4B6E}" name="Probability of Sale" dataDxfId="2"/>
    <tableColumn id="8" xr3:uid="{C494D652-EF21-4F87-8036-A7B767B87703}" name="Forecast Close" dataDxfId="1"/>
    <tableColumn id="9" xr3:uid="{46060220-9C05-448A-8AD9-F7B21817D024}" name="Weighted Forecast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4D2-1782-4F1A-899C-52C9108962F9}">
  <dimension ref="A1:I24"/>
  <sheetViews>
    <sheetView tabSelected="1" workbookViewId="0">
      <selection activeCell="C17" sqref="C17"/>
    </sheetView>
  </sheetViews>
  <sheetFormatPr defaultRowHeight="15" x14ac:dyDescent="0.25"/>
  <cols>
    <col min="1" max="1" width="24.5703125" bestFit="1" customWidth="1"/>
    <col min="2" max="2" width="15.85546875" bestFit="1" customWidth="1"/>
    <col min="3" max="3" width="16.7109375" bestFit="1" customWidth="1"/>
    <col min="4" max="4" width="18.5703125" bestFit="1" customWidth="1"/>
    <col min="5" max="5" width="22.28515625" bestFit="1" customWidth="1"/>
    <col min="6" max="6" width="16.85546875" bestFit="1" customWidth="1"/>
    <col min="7" max="7" width="22" bestFit="1" customWidth="1"/>
    <col min="8" max="8" width="18.42578125" bestFit="1" customWidth="1"/>
    <col min="9" max="9" width="23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2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5">
        <v>150000</v>
      </c>
      <c r="F2" s="4" t="s">
        <v>13</v>
      </c>
      <c r="G2" s="6">
        <v>0.9</v>
      </c>
      <c r="H2" s="7">
        <f ca="1">DATE(YEAR(TODAY())+1,1,1)</f>
        <v>43831</v>
      </c>
      <c r="I2" s="5">
        <v>135000</v>
      </c>
    </row>
    <row r="3" spans="1:9" x14ac:dyDescent="0.25">
      <c r="A3" s="4" t="s">
        <v>14</v>
      </c>
      <c r="B3" s="4" t="s">
        <v>15</v>
      </c>
      <c r="C3" s="4" t="s">
        <v>16</v>
      </c>
      <c r="D3" s="4" t="s">
        <v>17</v>
      </c>
      <c r="E3" s="5">
        <v>145200</v>
      </c>
      <c r="F3" s="4" t="s">
        <v>18</v>
      </c>
      <c r="G3" s="6">
        <v>0.1</v>
      </c>
      <c r="H3" s="7">
        <f ca="1">DATE(YEAR(TODAY())+1,2,1)</f>
        <v>43862</v>
      </c>
      <c r="I3" s="5">
        <v>14520</v>
      </c>
    </row>
    <row r="4" spans="1:9" x14ac:dyDescent="0.25">
      <c r="A4" s="4" t="s">
        <v>19</v>
      </c>
      <c r="B4" s="4" t="s">
        <v>20</v>
      </c>
      <c r="C4" s="4" t="s">
        <v>21</v>
      </c>
      <c r="D4" s="4" t="s">
        <v>22</v>
      </c>
      <c r="E4" s="5">
        <v>162500</v>
      </c>
      <c r="F4" s="4" t="s">
        <v>23</v>
      </c>
      <c r="G4" s="6">
        <v>0.2</v>
      </c>
      <c r="H4" s="7">
        <f ca="1">DATE(YEAR(TODAY())+1,3,1)</f>
        <v>43891</v>
      </c>
      <c r="I4" s="5">
        <v>32500</v>
      </c>
    </row>
    <row r="5" spans="1:9" x14ac:dyDescent="0.25">
      <c r="A5" s="4" t="s">
        <v>24</v>
      </c>
      <c r="B5" s="4" t="s">
        <v>25</v>
      </c>
      <c r="C5" s="4" t="s">
        <v>26</v>
      </c>
      <c r="D5" s="4" t="s">
        <v>27</v>
      </c>
      <c r="E5" s="5">
        <v>147500</v>
      </c>
      <c r="F5" s="4" t="s">
        <v>28</v>
      </c>
      <c r="G5" s="6">
        <v>0.3</v>
      </c>
      <c r="H5" s="7">
        <f ca="1">DATE(YEAR(TODAY())+1,4,1)</f>
        <v>43922</v>
      </c>
      <c r="I5" s="5">
        <v>44250</v>
      </c>
    </row>
    <row r="6" spans="1:9" x14ac:dyDescent="0.25">
      <c r="A6" s="4" t="s">
        <v>29</v>
      </c>
      <c r="B6" s="4" t="s">
        <v>30</v>
      </c>
      <c r="C6" s="4" t="s">
        <v>31</v>
      </c>
      <c r="D6" s="4" t="s">
        <v>32</v>
      </c>
      <c r="E6" s="5">
        <v>148000</v>
      </c>
      <c r="F6" s="4" t="s">
        <v>33</v>
      </c>
      <c r="G6" s="6">
        <v>0.4</v>
      </c>
      <c r="H6" s="7">
        <f ca="1">DATE(YEAR(TODAY())+1,5,1)</f>
        <v>43952</v>
      </c>
      <c r="I6" s="5">
        <v>59200</v>
      </c>
    </row>
    <row r="7" spans="1:9" x14ac:dyDescent="0.25">
      <c r="A7" s="4" t="s">
        <v>34</v>
      </c>
      <c r="B7" s="4" t="s">
        <v>10</v>
      </c>
      <c r="C7" s="4" t="s">
        <v>35</v>
      </c>
      <c r="D7" s="4" t="s">
        <v>36</v>
      </c>
      <c r="E7" s="5">
        <v>175000</v>
      </c>
      <c r="F7" s="4" t="s">
        <v>37</v>
      </c>
      <c r="G7" s="6">
        <v>0.5</v>
      </c>
      <c r="H7" s="7">
        <f ca="1">DATE(YEAR(TODAY())+1,6,1)</f>
        <v>43983</v>
      </c>
      <c r="I7" s="5">
        <v>87500</v>
      </c>
    </row>
    <row r="8" spans="1:9" x14ac:dyDescent="0.25">
      <c r="A8" s="4" t="s">
        <v>38</v>
      </c>
      <c r="B8" s="4" t="s">
        <v>20</v>
      </c>
      <c r="C8" s="4" t="s">
        <v>39</v>
      </c>
      <c r="D8" s="4" t="s">
        <v>27</v>
      </c>
      <c r="E8" s="5">
        <v>149000</v>
      </c>
      <c r="F8" s="4" t="s">
        <v>40</v>
      </c>
      <c r="G8" s="6">
        <v>0.6</v>
      </c>
      <c r="H8" s="7">
        <f ca="1">DATE(YEAR(TODAY())+1,7,1)</f>
        <v>44013</v>
      </c>
      <c r="I8" s="5">
        <v>89400</v>
      </c>
    </row>
    <row r="9" spans="1:9" x14ac:dyDescent="0.25">
      <c r="A9" s="4" t="s">
        <v>41</v>
      </c>
      <c r="B9" s="4" t="s">
        <v>30</v>
      </c>
      <c r="C9" s="4" t="s">
        <v>42</v>
      </c>
      <c r="D9" s="4" t="s">
        <v>22</v>
      </c>
      <c r="E9" s="5">
        <v>142000</v>
      </c>
      <c r="F9" s="4" t="s">
        <v>43</v>
      </c>
      <c r="G9" s="6">
        <v>0.7</v>
      </c>
      <c r="H9" s="7">
        <f ca="1">DATE(YEAR(TODAY())+1,8,1)</f>
        <v>44044</v>
      </c>
      <c r="I9" s="5">
        <v>99400</v>
      </c>
    </row>
    <row r="10" spans="1:9" x14ac:dyDescent="0.25">
      <c r="A10" s="4" t="s">
        <v>44</v>
      </c>
      <c r="B10" s="4" t="s">
        <v>20</v>
      </c>
      <c r="C10" s="4" t="s">
        <v>45</v>
      </c>
      <c r="D10" s="4" t="s">
        <v>27</v>
      </c>
      <c r="E10" s="5">
        <v>172500</v>
      </c>
      <c r="F10" s="4" t="s">
        <v>46</v>
      </c>
      <c r="G10" s="6">
        <v>0.9</v>
      </c>
      <c r="H10" s="7">
        <f ca="1">DATE(YEAR(TODAY())+1,10,1)</f>
        <v>44105</v>
      </c>
      <c r="I10" s="5">
        <v>155250</v>
      </c>
    </row>
    <row r="11" spans="1:9" x14ac:dyDescent="0.25">
      <c r="A11" s="4" t="s">
        <v>47</v>
      </c>
      <c r="B11" s="4" t="s">
        <v>25</v>
      </c>
      <c r="C11" s="4" t="s">
        <v>48</v>
      </c>
      <c r="D11" s="4" t="s">
        <v>17</v>
      </c>
      <c r="E11" s="5">
        <v>163500</v>
      </c>
      <c r="F11" s="4" t="s">
        <v>28</v>
      </c>
      <c r="G11" s="6">
        <v>0.2</v>
      </c>
      <c r="H11" s="7">
        <f ca="1">DATE(YEAR(TODAY())+1,11,1)</f>
        <v>44136</v>
      </c>
      <c r="I11" s="5">
        <v>32700</v>
      </c>
    </row>
    <row r="12" spans="1:9" x14ac:dyDescent="0.25">
      <c r="A12" s="4" t="s">
        <v>49</v>
      </c>
      <c r="B12" s="4" t="s">
        <v>30</v>
      </c>
      <c r="C12" s="4" t="s">
        <v>50</v>
      </c>
      <c r="D12" s="4" t="s">
        <v>17</v>
      </c>
      <c r="E12" s="5">
        <v>155500</v>
      </c>
      <c r="F12" s="4" t="s">
        <v>13</v>
      </c>
      <c r="G12" s="6">
        <v>1</v>
      </c>
      <c r="H12" s="7">
        <f ca="1">DATE(YEAR(TODAY())+1,12,1)</f>
        <v>44166</v>
      </c>
      <c r="I12" s="5">
        <v>155500</v>
      </c>
    </row>
    <row r="13" spans="1:9" x14ac:dyDescent="0.25">
      <c r="A13" s="4" t="s">
        <v>51</v>
      </c>
      <c r="B13" s="4" t="s">
        <v>25</v>
      </c>
      <c r="C13" s="4" t="s">
        <v>52</v>
      </c>
      <c r="D13" s="4" t="s">
        <v>12</v>
      </c>
      <c r="E13" s="5">
        <v>166000</v>
      </c>
      <c r="F13" s="4" t="s">
        <v>18</v>
      </c>
      <c r="G13" s="6">
        <v>0.1</v>
      </c>
      <c r="H13" s="7">
        <f ca="1">DATE(YEAR(TODAY())+1,1,1)</f>
        <v>43831</v>
      </c>
      <c r="I13" s="5">
        <v>16600</v>
      </c>
    </row>
    <row r="14" spans="1:9" x14ac:dyDescent="0.25">
      <c r="A14" s="4" t="s">
        <v>53</v>
      </c>
      <c r="B14" s="4" t="s">
        <v>20</v>
      </c>
      <c r="C14" s="4" t="s">
        <v>54</v>
      </c>
      <c r="D14" s="4" t="s">
        <v>22</v>
      </c>
      <c r="E14" s="5">
        <v>180000</v>
      </c>
      <c r="F14" s="4" t="s">
        <v>33</v>
      </c>
      <c r="G14" s="6">
        <v>0.3</v>
      </c>
      <c r="H14" s="7">
        <f ca="1">DATE(YEAR(TODAY())+1,3,1)</f>
        <v>43891</v>
      </c>
      <c r="I14" s="5">
        <v>54000</v>
      </c>
    </row>
    <row r="15" spans="1:9" x14ac:dyDescent="0.25">
      <c r="A15" s="4" t="s">
        <v>55</v>
      </c>
      <c r="B15" s="4" t="s">
        <v>15</v>
      </c>
      <c r="C15" s="4" t="s">
        <v>56</v>
      </c>
      <c r="D15" s="4" t="s">
        <v>57</v>
      </c>
      <c r="E15" s="5">
        <v>140000</v>
      </c>
      <c r="F15" s="4" t="s">
        <v>40</v>
      </c>
      <c r="G15" s="6">
        <v>0.6</v>
      </c>
      <c r="H15" s="7">
        <f ca="1">DATE(YEAR(TODAY())+1,5,1)</f>
        <v>43952</v>
      </c>
      <c r="I15" s="5">
        <v>84000</v>
      </c>
    </row>
    <row r="16" spans="1:9" x14ac:dyDescent="0.25">
      <c r="A16" s="4" t="s">
        <v>58</v>
      </c>
      <c r="B16" s="4" t="s">
        <v>10</v>
      </c>
      <c r="C16" s="4" t="s">
        <v>59</v>
      </c>
      <c r="D16" s="4" t="s">
        <v>36</v>
      </c>
      <c r="E16" s="5">
        <v>155000</v>
      </c>
      <c r="F16" s="4" t="s">
        <v>28</v>
      </c>
      <c r="G16" s="6">
        <v>0.3</v>
      </c>
      <c r="H16" s="7">
        <f ca="1">DATE(YEAR(TODAY())+1,6,1)</f>
        <v>43983</v>
      </c>
      <c r="I16" s="5">
        <v>46500</v>
      </c>
    </row>
    <row r="17" spans="1:9" x14ac:dyDescent="0.25">
      <c r="A17" s="4" t="s">
        <v>60</v>
      </c>
      <c r="B17" s="4" t="s">
        <v>15</v>
      </c>
      <c r="C17" s="4" t="s">
        <v>61</v>
      </c>
      <c r="D17" s="4" t="s">
        <v>32</v>
      </c>
      <c r="E17" s="5">
        <v>173200</v>
      </c>
      <c r="F17" s="4" t="s">
        <v>37</v>
      </c>
      <c r="G17" s="6">
        <v>0.5</v>
      </c>
      <c r="H17" s="7">
        <f ca="1">DATE(YEAR(TODAY())+1,10,1)</f>
        <v>44105</v>
      </c>
      <c r="I17" s="5">
        <v>86600</v>
      </c>
    </row>
    <row r="18" spans="1:9" x14ac:dyDescent="0.25">
      <c r="A18" s="4" t="s">
        <v>62</v>
      </c>
      <c r="B18" s="4" t="s">
        <v>30</v>
      </c>
      <c r="C18" s="4" t="s">
        <v>63</v>
      </c>
      <c r="D18" s="4" t="s">
        <v>57</v>
      </c>
      <c r="E18" s="5">
        <v>146500</v>
      </c>
      <c r="F18" s="4" t="s">
        <v>40</v>
      </c>
      <c r="G18" s="6">
        <v>0.6</v>
      </c>
      <c r="H18" s="7">
        <f ca="1">DATE(YEAR(TODAY())+1,12,1)</f>
        <v>44166</v>
      </c>
      <c r="I18" s="5">
        <v>87900</v>
      </c>
    </row>
    <row r="19" spans="1:9" x14ac:dyDescent="0.25">
      <c r="A19" s="4" t="s">
        <v>64</v>
      </c>
      <c r="B19" s="4" t="s">
        <v>25</v>
      </c>
      <c r="C19" s="4" t="s">
        <v>11</v>
      </c>
      <c r="D19" s="4" t="s">
        <v>36</v>
      </c>
      <c r="E19" s="5">
        <v>156750</v>
      </c>
      <c r="F19" s="4" t="s">
        <v>43</v>
      </c>
      <c r="G19" s="6">
        <v>0.7</v>
      </c>
      <c r="H19" s="7">
        <f ca="1">DATE(YEAR(TODAY())+1,11,1)</f>
        <v>44136</v>
      </c>
      <c r="I19" s="5">
        <v>109725</v>
      </c>
    </row>
    <row r="20" spans="1:9" x14ac:dyDescent="0.25">
      <c r="A20" s="4" t="s">
        <v>65</v>
      </c>
      <c r="B20" s="4" t="s">
        <v>20</v>
      </c>
      <c r="C20" s="4" t="s">
        <v>26</v>
      </c>
      <c r="D20" s="4" t="s">
        <v>32</v>
      </c>
      <c r="E20" s="5">
        <v>162000</v>
      </c>
      <c r="F20" s="4" t="s">
        <v>46</v>
      </c>
      <c r="G20" s="6">
        <v>0.9</v>
      </c>
      <c r="H20" s="7">
        <f ca="1">DATE(YEAR(TODAY())+1,2,1)</f>
        <v>43862</v>
      </c>
      <c r="I20" s="5">
        <v>145800</v>
      </c>
    </row>
    <row r="21" spans="1:9" x14ac:dyDescent="0.25">
      <c r="A21" s="4" t="s">
        <v>66</v>
      </c>
      <c r="B21" s="4" t="s">
        <v>25</v>
      </c>
      <c r="C21" s="4" t="s">
        <v>39</v>
      </c>
      <c r="D21" s="4" t="s">
        <v>27</v>
      </c>
      <c r="E21" s="5">
        <v>157000</v>
      </c>
      <c r="F21" s="4" t="s">
        <v>13</v>
      </c>
      <c r="G21" s="6">
        <v>1</v>
      </c>
      <c r="H21" s="7">
        <f ca="1">DATE(YEAR(TODAY())+1,3,1)</f>
        <v>43891</v>
      </c>
      <c r="I21" s="5">
        <v>157000</v>
      </c>
    </row>
    <row r="22" spans="1:9" x14ac:dyDescent="0.25">
      <c r="A22" s="4" t="s">
        <v>67</v>
      </c>
      <c r="B22" s="4" t="s">
        <v>20</v>
      </c>
      <c r="C22" s="4" t="s">
        <v>45</v>
      </c>
      <c r="D22" s="4" t="s">
        <v>57</v>
      </c>
      <c r="E22" s="5">
        <v>173000</v>
      </c>
      <c r="F22" s="4" t="s">
        <v>33</v>
      </c>
      <c r="G22" s="6">
        <v>0.4</v>
      </c>
      <c r="H22" s="7">
        <f ca="1">DATE(YEAR(TODAY())+1,4,1)</f>
        <v>43922</v>
      </c>
      <c r="I22" s="5">
        <v>69200</v>
      </c>
    </row>
    <row r="23" spans="1:9" x14ac:dyDescent="0.25">
      <c r="A23" s="4" t="s">
        <v>68</v>
      </c>
      <c r="B23" s="4" t="s">
        <v>30</v>
      </c>
      <c r="C23" s="4" t="s">
        <v>69</v>
      </c>
      <c r="D23" s="4" t="s">
        <v>27</v>
      </c>
      <c r="E23" s="5">
        <v>171000</v>
      </c>
      <c r="F23" s="4" t="s">
        <v>37</v>
      </c>
      <c r="G23" s="6">
        <v>0.5</v>
      </c>
      <c r="H23" s="7">
        <f ca="1">DATE(YEAR(TODAY())+1,8,1)</f>
        <v>44044</v>
      </c>
      <c r="I23" s="5">
        <v>85500</v>
      </c>
    </row>
    <row r="24" spans="1:9" x14ac:dyDescent="0.25">
      <c r="A24" s="4" t="s">
        <v>70</v>
      </c>
      <c r="B24" s="4" t="s">
        <v>10</v>
      </c>
      <c r="C24" s="4" t="s">
        <v>61</v>
      </c>
      <c r="D24" s="4" t="s">
        <v>17</v>
      </c>
      <c r="E24" s="5">
        <v>168000</v>
      </c>
      <c r="F24" s="4" t="s">
        <v>40</v>
      </c>
      <c r="G24" s="6">
        <v>0.6</v>
      </c>
      <c r="H24" s="7">
        <f ca="1">DATE(YEAR(TODAY())+1,9,1)</f>
        <v>44075</v>
      </c>
      <c r="I24" s="5">
        <v>100800</v>
      </c>
    </row>
  </sheetData>
  <dataValidations count="4">
    <dataValidation type="list" allowBlank="1" showInputMessage="1" showErrorMessage="1" sqref="F2:F24" xr:uid="{98BAF709-0B26-4E3D-B0B2-90979AAE2498}">
      <formula1>List_SalesPhases</formula1>
    </dataValidation>
    <dataValidation type="list" allowBlank="1" showInputMessage="1" showErrorMessage="1" sqref="D2:D24" xr:uid="{E4FB8061-5493-48D5-9ACC-DB97D2AD1FA7}">
      <formula1>List_SalesCategories</formula1>
    </dataValidation>
    <dataValidation type="list" allowBlank="1" showInputMessage="1" showErrorMessage="1" sqref="C2:C24" xr:uid="{92072A74-080A-4DBE-A095-4D0E65EF1785}">
      <formula1>List_SalesRegions</formula1>
    </dataValidation>
    <dataValidation type="list" allowBlank="1" showInputMessage="1" showErrorMessage="1" sqref="B2:B24" xr:uid="{1D858D9E-ACB0-4A73-BAD5-F3369EAFCFF7}">
      <formula1>List_SalesAgents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Jenn</dc:creator>
  <cp:lastModifiedBy>Jie Jenn</cp:lastModifiedBy>
  <dcterms:created xsi:type="dcterms:W3CDTF">2019-06-12T14:33:41Z</dcterms:created>
  <dcterms:modified xsi:type="dcterms:W3CDTF">2019-06-12T14:34:29Z</dcterms:modified>
</cp:coreProperties>
</file>