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faten\Downloads\"/>
    </mc:Choice>
  </mc:AlternateContent>
  <xr:revisionPtr revIDLastSave="0" documentId="13_ncr:1_{F27919E5-C056-4064-9062-CB4F0B44A25F}" xr6:coauthVersionLast="47" xr6:coauthVersionMax="47" xr10:uidLastSave="{00000000-0000-0000-0000-000000000000}"/>
  <bookViews>
    <workbookView xWindow="-108" yWindow="-108" windowWidth="23256" windowHeight="12456" activeTab="3" xr2:uid="{187D5848-7D24-436C-A118-605A31C1AB05}"/>
  </bookViews>
  <sheets>
    <sheet name="Dashboard" sheetId="1" r:id="rId1"/>
    <sheet name="Transactions" sheetId="17" r:id="rId2"/>
    <sheet name="Sheet5" sheetId="22" state="hidden" r:id="rId3"/>
    <sheet name="New Analysis" sheetId="20" r:id="rId4"/>
    <sheet name="Transaction Table Only" sheetId="19" r:id="rId5"/>
    <sheet name=" Transaction to edit" sheetId="18" state="hidden" r:id="rId6"/>
    <sheet name="Loan and Commitments" sheetId="13" r:id="rId7"/>
    <sheet name="EPF" sheetId="3" state="hidden" r:id="rId8"/>
    <sheet name="ASNB" sheetId="4" state="hidden" r:id="rId9"/>
    <sheet name="Maybank" sheetId="2" state="hidden" r:id="rId10"/>
    <sheet name="Gold" sheetId="14" state="hidden" r:id="rId11"/>
  </sheets>
  <definedNames>
    <definedName name="_xlchart.v1.0" hidden="1">'New Analysis'!$F$46:$G$68</definedName>
    <definedName name="_xlchart.v1.1" hidden="1">'New Analysis'!$H$45</definedName>
    <definedName name="_xlchart.v1.2" hidden="1">'New Analysis'!$H$46:$H$68</definedName>
    <definedName name="Bal_Loan_Paid">'New Analysis'!$B$86</definedName>
    <definedName name="Bal_Loan_to_Pay">'New Analysis'!$B$85</definedName>
    <definedName name="Bal_paid">'New Analysis'!$B$86</definedName>
    <definedName name="Bal_to_Pay">'New Analysis'!$B$85</definedName>
    <definedName name="ExternalData_1" localSheetId="5" hidden="1">' Transaction to edit'!$A$1:$E$306</definedName>
    <definedName name="ExternalData_1" localSheetId="8" hidden="1">ASNB!$A$3:$D$37</definedName>
    <definedName name="ExternalData_1" localSheetId="7" hidden="1">EPF!$A$3:$C$45</definedName>
    <definedName name="ExternalData_1" localSheetId="9" hidden="1">Maybank!$A$3:$D$308</definedName>
    <definedName name="ExternalData_1" localSheetId="1" hidden="1">Transactions!$A$1:$E$306</definedName>
    <definedName name="ExternalData_2" localSheetId="9" hidden="1">Maybank!$A$309:$D$727</definedName>
    <definedName name="Slicer_Year">#N/A</definedName>
    <definedName name="Table_Final">Table10[]</definedName>
    <definedName name="Total_income">'New Analysis'!$B$4</definedName>
    <definedName name="Total_Loans">'New Analysis'!$B$88</definedName>
    <definedName name="Total_salary">'New Analysis'!$B$4</definedName>
    <definedName name="Total_Savings">'New Analysis'!$B$15</definedName>
  </definedNames>
  <calcPr calcId="181029"/>
  <pivotCaches>
    <pivotCache cacheId="1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SNB_MERGE_76cec296-514b-40c5-bcbd-7d72e9162eb2" name="ASNB_MERGE" connection="Query - ASNB_MERGE"/>
          <x15:modelTable id="EPF 2022_2f4376b4-8a25-4207-9563-4f642ec000ed" name="EPF 2022" connection="Query - EPF 2022"/>
          <x15:modelTable id="Table_ExternalData_19_e9911856-5d5d-4155-a569-61ad6885905d" name="Table_ExternalData_19" connection="Query - Maybank Final Data"/>
          <x15:modelTable id="Calendar" name="Calendar" connection="Connection"/>
        </x15:modelTables>
        <x15:modelRelationships>
          <x15:modelRelationship fromTable="ASNB_MERGE" fromColumn="Date" toTable="Calendar" toColumn="Date"/>
          <x15:modelRelationship fromTable="EPF 2022" fromColumn="Tarikh" toTable="Calendar" toColumn="Date"/>
          <x15:modelRelationship fromTable="Table_ExternalData_19" fromColumn="ENTRY DATE" toTable="Calendar" toColumn="Date"/>
        </x15:modelRelationships>
      </x15:dataModel>
    </ext>
  </extLst>
</workbook>
</file>

<file path=xl/calcChain.xml><?xml version="1.0" encoding="utf-8"?>
<calcChain xmlns="http://schemas.openxmlformats.org/spreadsheetml/2006/main">
  <c r="E4" i="4" l="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I4" i="4"/>
  <c r="I5" i="4"/>
  <c r="I6" i="4"/>
  <c r="I7" i="4"/>
  <c r="J7" i="4" s="1"/>
  <c r="I8" i="4"/>
  <c r="I9" i="4"/>
  <c r="J9" i="4" s="1"/>
  <c r="I10" i="4"/>
  <c r="I11" i="4"/>
  <c r="J11" i="4" s="1"/>
  <c r="I12" i="4"/>
  <c r="J12" i="4" s="1"/>
  <c r="I13" i="4"/>
  <c r="J13" i="4" s="1"/>
  <c r="I14" i="4"/>
  <c r="I15" i="4"/>
  <c r="J15" i="4" s="1"/>
  <c r="I16" i="4"/>
  <c r="J16" i="4" s="1"/>
  <c r="I17" i="4"/>
  <c r="J17" i="4" s="1"/>
  <c r="I18" i="4"/>
  <c r="I19" i="4"/>
  <c r="J19" i="4" s="1"/>
  <c r="I20" i="4"/>
  <c r="J20" i="4" s="1"/>
  <c r="I21" i="4"/>
  <c r="J21" i="4" s="1"/>
  <c r="I22" i="4"/>
  <c r="I23" i="4"/>
  <c r="J23" i="4" s="1"/>
  <c r="I24" i="4"/>
  <c r="J24" i="4" s="1"/>
  <c r="I25" i="4"/>
  <c r="J25" i="4" s="1"/>
  <c r="I26" i="4"/>
  <c r="I27" i="4"/>
  <c r="J27" i="4" s="1"/>
  <c r="I28" i="4"/>
  <c r="J28" i="4" s="1"/>
  <c r="I29" i="4"/>
  <c r="J29" i="4" s="1"/>
  <c r="I30" i="4"/>
  <c r="I31" i="4"/>
  <c r="J31" i="4" s="1"/>
  <c r="I32" i="4"/>
  <c r="J32" i="4" s="1"/>
  <c r="I33" i="4"/>
  <c r="J33" i="4" s="1"/>
  <c r="I34" i="4"/>
  <c r="I35" i="4"/>
  <c r="J35" i="4" s="1"/>
  <c r="I36" i="4"/>
  <c r="J36" i="4" s="1"/>
  <c r="I37" i="4"/>
  <c r="J37" i="4" s="1"/>
  <c r="J4" i="4"/>
  <c r="J5" i="4"/>
  <c r="J6" i="4"/>
  <c r="J8" i="4"/>
  <c r="J10" i="4"/>
  <c r="J14" i="4"/>
  <c r="J18" i="4"/>
  <c r="J22" i="4"/>
  <c r="J26" i="4"/>
  <c r="J30" i="4"/>
  <c r="J34" i="4"/>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F2" i="17"/>
  <c r="F3" i="17"/>
  <c r="F4" i="17"/>
  <c r="F115" i="17"/>
  <c r="F116" i="17"/>
  <c r="F117" i="17"/>
  <c r="F5" i="17"/>
  <c r="F6" i="17"/>
  <c r="F7" i="17"/>
  <c r="F118" i="17"/>
  <c r="F119" i="17"/>
  <c r="F120" i="17"/>
  <c r="F8" i="17"/>
  <c r="F9" i="17"/>
  <c r="F121" i="17"/>
  <c r="F122" i="17"/>
  <c r="F123" i="17"/>
  <c r="F10" i="17"/>
  <c r="F124" i="17"/>
  <c r="F125" i="17"/>
  <c r="F126" i="17"/>
  <c r="F11" i="17"/>
  <c r="F127" i="17"/>
  <c r="F128" i="17"/>
  <c r="F129" i="17"/>
  <c r="F12" i="17"/>
  <c r="F13" i="17"/>
  <c r="F14" i="17"/>
  <c r="F15" i="17"/>
  <c r="F16" i="17"/>
  <c r="F17" i="17"/>
  <c r="F130" i="17"/>
  <c r="F131" i="17"/>
  <c r="F132" i="17"/>
  <c r="F18" i="17"/>
  <c r="F133" i="17"/>
  <c r="F134" i="17"/>
  <c r="F135" i="17"/>
  <c r="F19" i="17"/>
  <c r="F136" i="17"/>
  <c r="F137" i="17"/>
  <c r="F138" i="17"/>
  <c r="F20" i="17"/>
  <c r="F139" i="17"/>
  <c r="F140" i="17"/>
  <c r="F141" i="17"/>
  <c r="F21" i="17"/>
  <c r="F142" i="17"/>
  <c r="F143" i="17"/>
  <c r="F144" i="17"/>
  <c r="F22" i="17"/>
  <c r="F145" i="17"/>
  <c r="F146" i="17"/>
  <c r="F147" i="17"/>
  <c r="F23" i="17"/>
  <c r="F148" i="17"/>
  <c r="F149" i="17"/>
  <c r="F24" i="17"/>
  <c r="F150" i="17"/>
  <c r="F151" i="17"/>
  <c r="F25" i="17"/>
  <c r="F26" i="17"/>
  <c r="F27" i="17"/>
  <c r="F28" i="17"/>
  <c r="F152" i="17"/>
  <c r="F153" i="17"/>
  <c r="F29" i="17"/>
  <c r="F154" i="17"/>
  <c r="F155" i="17"/>
  <c r="F156" i="17"/>
  <c r="F30" i="17"/>
  <c r="F157" i="17"/>
  <c r="F158" i="17"/>
  <c r="F159" i="17"/>
  <c r="F31" i="17"/>
  <c r="F32" i="17"/>
  <c r="F33" i="17"/>
  <c r="F160" i="17"/>
  <c r="F161" i="17"/>
  <c r="F162" i="17"/>
  <c r="F34" i="17"/>
  <c r="F35" i="17"/>
  <c r="F163" i="17"/>
  <c r="F164" i="17"/>
  <c r="F165" i="17"/>
  <c r="F36" i="17"/>
  <c r="F166" i="17"/>
  <c r="F167" i="17"/>
  <c r="F168" i="17"/>
  <c r="F37" i="17"/>
  <c r="F169" i="17"/>
  <c r="F170" i="17"/>
  <c r="F38" i="17"/>
  <c r="F171" i="17"/>
  <c r="F172" i="17"/>
  <c r="F39" i="17"/>
  <c r="F173" i="17"/>
  <c r="F174" i="17"/>
  <c r="F175" i="17"/>
  <c r="F40" i="17"/>
  <c r="F41" i="17"/>
  <c r="F42" i="17"/>
  <c r="F43" i="17"/>
  <c r="F176" i="17"/>
  <c r="F177" i="17"/>
  <c r="F178" i="17"/>
  <c r="F44" i="17"/>
  <c r="F45" i="17"/>
  <c r="F46" i="17"/>
  <c r="F179" i="17"/>
  <c r="F180" i="17"/>
  <c r="F181" i="17"/>
  <c r="F47" i="17"/>
  <c r="F182" i="17"/>
  <c r="F183" i="17"/>
  <c r="F184" i="17"/>
  <c r="F48" i="17"/>
  <c r="F49" i="17"/>
  <c r="F50" i="17"/>
  <c r="F51" i="17"/>
  <c r="F185" i="17"/>
  <c r="F186" i="17"/>
  <c r="F187" i="17"/>
  <c r="F52" i="17"/>
  <c r="F188" i="17"/>
  <c r="F189" i="17"/>
  <c r="F190" i="17"/>
  <c r="F53" i="17"/>
  <c r="F191" i="17"/>
  <c r="F192" i="17"/>
  <c r="F193" i="17"/>
  <c r="F54" i="17"/>
  <c r="F55" i="17"/>
  <c r="F56" i="17"/>
  <c r="F57" i="17"/>
  <c r="F58" i="17"/>
  <c r="F59" i="17"/>
  <c r="F194" i="17"/>
  <c r="F195" i="17"/>
  <c r="F196" i="17"/>
  <c r="F60" i="17"/>
  <c r="F197" i="17"/>
  <c r="F198" i="17"/>
  <c r="F199" i="17"/>
  <c r="F61" i="17"/>
  <c r="F62" i="17"/>
  <c r="F200" i="17"/>
  <c r="F201" i="17"/>
  <c r="F202" i="17"/>
  <c r="F63" i="17"/>
  <c r="F203" i="17"/>
  <c r="F204" i="17"/>
  <c r="F205" i="17"/>
  <c r="F64" i="17"/>
  <c r="F206" i="17"/>
  <c r="F207" i="17"/>
  <c r="F208" i="17"/>
  <c r="F65" i="17"/>
  <c r="F209" i="17"/>
  <c r="F210" i="17"/>
  <c r="F211" i="17"/>
  <c r="F66" i="17"/>
  <c r="F212" i="17"/>
  <c r="F213" i="17"/>
  <c r="F214" i="17"/>
  <c r="F67" i="17"/>
  <c r="F68" i="17"/>
  <c r="F215" i="17"/>
  <c r="F216" i="17"/>
  <c r="F69" i="17"/>
  <c r="F217" i="17"/>
  <c r="F218" i="17"/>
  <c r="F219" i="17"/>
  <c r="F70" i="17"/>
  <c r="F220" i="17"/>
  <c r="F221" i="17"/>
  <c r="F222" i="17"/>
  <c r="F71" i="17"/>
  <c r="F72" i="17"/>
  <c r="F73" i="17"/>
  <c r="F74" i="17"/>
  <c r="F223" i="17"/>
  <c r="F224" i="17"/>
  <c r="F225" i="17"/>
  <c r="F75" i="17"/>
  <c r="F226" i="17"/>
  <c r="F227" i="17"/>
  <c r="F228" i="17"/>
  <c r="F76" i="17"/>
  <c r="F229" i="17"/>
  <c r="F230" i="17"/>
  <c r="F231" i="17"/>
  <c r="F77" i="17"/>
  <c r="F232" i="17"/>
  <c r="F233" i="17"/>
  <c r="F234" i="17"/>
  <c r="F78" i="17"/>
  <c r="F235" i="17"/>
  <c r="F236" i="17"/>
  <c r="F79" i="17"/>
  <c r="F80" i="17"/>
  <c r="F237" i="17"/>
  <c r="F238" i="17"/>
  <c r="F239" i="17"/>
  <c r="F81" i="17"/>
  <c r="F240" i="17"/>
  <c r="F241" i="17"/>
  <c r="F242" i="17"/>
  <c r="F82" i="17"/>
  <c r="F83" i="17"/>
  <c r="F84" i="17"/>
  <c r="F243" i="17"/>
  <c r="F244" i="17"/>
  <c r="F245" i="17"/>
  <c r="F85" i="17"/>
  <c r="F246" i="17"/>
  <c r="F247" i="17"/>
  <c r="F86" i="17"/>
  <c r="F248" i="17"/>
  <c r="F249" i="17"/>
  <c r="F250" i="17"/>
  <c r="F87" i="17"/>
  <c r="F251" i="17"/>
  <c r="F252" i="17"/>
  <c r="F253" i="17"/>
  <c r="F88" i="17"/>
  <c r="F89" i="17"/>
  <c r="F90" i="17"/>
  <c r="F91" i="17"/>
  <c r="F254" i="17"/>
  <c r="F255" i="17"/>
  <c r="F256" i="17"/>
  <c r="F92" i="17"/>
  <c r="F93" i="17"/>
  <c r="F94" i="17"/>
  <c r="F257" i="17"/>
  <c r="F258" i="17"/>
  <c r="F259" i="17"/>
  <c r="F95" i="17"/>
  <c r="F96" i="17"/>
  <c r="F97" i="17"/>
  <c r="F98" i="17"/>
  <c r="F260" i="17"/>
  <c r="F261" i="17"/>
  <c r="F262" i="17"/>
  <c r="F99" i="17"/>
  <c r="F263" i="17"/>
  <c r="F264" i="17"/>
  <c r="F265" i="17"/>
  <c r="F100" i="17"/>
  <c r="F266" i="17"/>
  <c r="F267" i="17"/>
  <c r="F268" i="17"/>
  <c r="F101" i="17"/>
  <c r="F102" i="17"/>
  <c r="F269" i="17"/>
  <c r="F270" i="17"/>
  <c r="F271" i="17"/>
  <c r="F103" i="17"/>
  <c r="F272" i="17"/>
  <c r="F273" i="17"/>
  <c r="F274" i="17"/>
  <c r="F104" i="17"/>
  <c r="F275" i="17"/>
  <c r="F276" i="17"/>
  <c r="F277" i="17"/>
  <c r="F105" i="17"/>
  <c r="F278" i="17"/>
  <c r="F279" i="17"/>
  <c r="F280" i="17"/>
  <c r="F106" i="17"/>
  <c r="F281" i="17"/>
  <c r="F282" i="17"/>
  <c r="F283" i="17"/>
  <c r="F107" i="17"/>
  <c r="F284" i="17"/>
  <c r="F285" i="17"/>
  <c r="F286" i="17"/>
  <c r="F108" i="17"/>
  <c r="F287" i="17"/>
  <c r="F288" i="17"/>
  <c r="F289" i="17"/>
  <c r="F109" i="17"/>
  <c r="F290" i="17"/>
  <c r="F291" i="17"/>
  <c r="F292" i="17"/>
  <c r="F110" i="17"/>
  <c r="F293" i="17"/>
  <c r="F294" i="17"/>
  <c r="F295" i="17"/>
  <c r="F111" i="17"/>
  <c r="F296" i="17"/>
  <c r="F297" i="17"/>
  <c r="F298" i="17"/>
  <c r="F112" i="17"/>
  <c r="F113" i="17"/>
  <c r="F299" i="17"/>
  <c r="F300" i="17"/>
  <c r="F301" i="17"/>
  <c r="F114" i="17"/>
  <c r="F302" i="17"/>
  <c r="F303" i="17"/>
  <c r="F304" i="17"/>
  <c r="F305" i="17"/>
  <c r="F306" i="17"/>
  <c r="G2" i="17"/>
  <c r="G3" i="17"/>
  <c r="G4" i="17"/>
  <c r="G115" i="17"/>
  <c r="G116" i="17"/>
  <c r="G117" i="17"/>
  <c r="G5" i="17"/>
  <c r="G6" i="17"/>
  <c r="G7" i="17"/>
  <c r="G118" i="17"/>
  <c r="G119" i="17"/>
  <c r="G120" i="17"/>
  <c r="G8" i="17"/>
  <c r="G9" i="17"/>
  <c r="G121" i="17"/>
  <c r="G122" i="17"/>
  <c r="G123" i="17"/>
  <c r="G10" i="17"/>
  <c r="G124" i="17"/>
  <c r="G125" i="17"/>
  <c r="G126" i="17"/>
  <c r="G11" i="17"/>
  <c r="G127" i="17"/>
  <c r="G128" i="17"/>
  <c r="G129" i="17"/>
  <c r="G12" i="17"/>
  <c r="G13" i="17"/>
  <c r="G14" i="17"/>
  <c r="G15" i="17"/>
  <c r="G16" i="17"/>
  <c r="G17" i="17"/>
  <c r="G130" i="17"/>
  <c r="G131" i="17"/>
  <c r="G132" i="17"/>
  <c r="G18" i="17"/>
  <c r="G133" i="17"/>
  <c r="G134" i="17"/>
  <c r="G135" i="17"/>
  <c r="G19" i="17"/>
  <c r="G136" i="17"/>
  <c r="G137" i="17"/>
  <c r="G138" i="17"/>
  <c r="G20" i="17"/>
  <c r="G139" i="17"/>
  <c r="G140" i="17"/>
  <c r="G141" i="17"/>
  <c r="G21" i="17"/>
  <c r="G142" i="17"/>
  <c r="G143" i="17"/>
  <c r="G144" i="17"/>
  <c r="G22" i="17"/>
  <c r="G145" i="17"/>
  <c r="G146" i="17"/>
  <c r="G147" i="17"/>
  <c r="G23" i="17"/>
  <c r="G148" i="17"/>
  <c r="G149" i="17"/>
  <c r="G24" i="17"/>
  <c r="G150" i="17"/>
  <c r="G151" i="17"/>
  <c r="G25" i="17"/>
  <c r="G26" i="17"/>
  <c r="G27" i="17"/>
  <c r="G28" i="17"/>
  <c r="G152" i="17"/>
  <c r="G153" i="17"/>
  <c r="G29" i="17"/>
  <c r="G154" i="17"/>
  <c r="G155" i="17"/>
  <c r="G156" i="17"/>
  <c r="G30" i="17"/>
  <c r="G157" i="17"/>
  <c r="G158" i="17"/>
  <c r="G159" i="17"/>
  <c r="G31" i="17"/>
  <c r="G32" i="17"/>
  <c r="G33" i="17"/>
  <c r="G160" i="17"/>
  <c r="G161" i="17"/>
  <c r="G162" i="17"/>
  <c r="G34" i="17"/>
  <c r="G35" i="17"/>
  <c r="G163" i="17"/>
  <c r="G164" i="17"/>
  <c r="G165" i="17"/>
  <c r="G36" i="17"/>
  <c r="G166" i="17"/>
  <c r="G167" i="17"/>
  <c r="G168" i="17"/>
  <c r="G37" i="17"/>
  <c r="G169" i="17"/>
  <c r="G170" i="17"/>
  <c r="G38" i="17"/>
  <c r="G171" i="17"/>
  <c r="G172" i="17"/>
  <c r="G39" i="17"/>
  <c r="G173" i="17"/>
  <c r="G174" i="17"/>
  <c r="G175" i="17"/>
  <c r="G40" i="17"/>
  <c r="G41" i="17"/>
  <c r="G42" i="17"/>
  <c r="G43" i="17"/>
  <c r="G176" i="17"/>
  <c r="G177" i="17"/>
  <c r="G178" i="17"/>
  <c r="G44" i="17"/>
  <c r="G45" i="17"/>
  <c r="G46" i="17"/>
  <c r="G179" i="17"/>
  <c r="G180" i="17"/>
  <c r="G181" i="17"/>
  <c r="G47" i="17"/>
  <c r="G182" i="17"/>
  <c r="G183" i="17"/>
  <c r="G184" i="17"/>
  <c r="G48" i="17"/>
  <c r="G49" i="17"/>
  <c r="G50" i="17"/>
  <c r="G51" i="17"/>
  <c r="G185" i="17"/>
  <c r="G186" i="17"/>
  <c r="G187" i="17"/>
  <c r="G52" i="17"/>
  <c r="G188" i="17"/>
  <c r="G189" i="17"/>
  <c r="G190" i="17"/>
  <c r="G53" i="17"/>
  <c r="G191" i="17"/>
  <c r="G192" i="17"/>
  <c r="G193" i="17"/>
  <c r="G54" i="17"/>
  <c r="G55" i="17"/>
  <c r="G56" i="17"/>
  <c r="G57" i="17"/>
  <c r="G58" i="17"/>
  <c r="G59" i="17"/>
  <c r="G194" i="17"/>
  <c r="G195" i="17"/>
  <c r="G196" i="17"/>
  <c r="G60" i="17"/>
  <c r="G197" i="17"/>
  <c r="G198" i="17"/>
  <c r="G199" i="17"/>
  <c r="G61" i="17"/>
  <c r="G62" i="17"/>
  <c r="G200" i="17"/>
  <c r="G201" i="17"/>
  <c r="G202" i="17"/>
  <c r="G63" i="17"/>
  <c r="G203" i="17"/>
  <c r="G204" i="17"/>
  <c r="G205" i="17"/>
  <c r="G64" i="17"/>
  <c r="G206" i="17"/>
  <c r="G207" i="17"/>
  <c r="G208" i="17"/>
  <c r="G65" i="17"/>
  <c r="G209" i="17"/>
  <c r="G210" i="17"/>
  <c r="G211" i="17"/>
  <c r="G66" i="17"/>
  <c r="G212" i="17"/>
  <c r="G213" i="17"/>
  <c r="G214" i="17"/>
  <c r="G67" i="17"/>
  <c r="G68" i="17"/>
  <c r="G215" i="17"/>
  <c r="G216" i="17"/>
  <c r="G69" i="17"/>
  <c r="G217" i="17"/>
  <c r="G218" i="17"/>
  <c r="G219" i="17"/>
  <c r="G70" i="17"/>
  <c r="G220" i="17"/>
  <c r="G221" i="17"/>
  <c r="G222" i="17"/>
  <c r="G71" i="17"/>
  <c r="G72" i="17"/>
  <c r="G73" i="17"/>
  <c r="G74" i="17"/>
  <c r="G223" i="17"/>
  <c r="G224" i="17"/>
  <c r="G225" i="17"/>
  <c r="G75" i="17"/>
  <c r="G226" i="17"/>
  <c r="G227" i="17"/>
  <c r="G228" i="17"/>
  <c r="G76" i="17"/>
  <c r="G229" i="17"/>
  <c r="G230" i="17"/>
  <c r="G231" i="17"/>
  <c r="G77" i="17"/>
  <c r="G232" i="17"/>
  <c r="G233" i="17"/>
  <c r="G234" i="17"/>
  <c r="G78" i="17"/>
  <c r="G235" i="17"/>
  <c r="G236" i="17"/>
  <c r="G79" i="17"/>
  <c r="G80" i="17"/>
  <c r="G237" i="17"/>
  <c r="G238" i="17"/>
  <c r="G239" i="17"/>
  <c r="G81" i="17"/>
  <c r="G240" i="17"/>
  <c r="G241" i="17"/>
  <c r="G242" i="17"/>
  <c r="G82" i="17"/>
  <c r="G83" i="17"/>
  <c r="G84" i="17"/>
  <c r="G243" i="17"/>
  <c r="G244" i="17"/>
  <c r="G245" i="17"/>
  <c r="G85" i="17"/>
  <c r="G246" i="17"/>
  <c r="G247" i="17"/>
  <c r="G86" i="17"/>
  <c r="G248" i="17"/>
  <c r="G249" i="17"/>
  <c r="G250" i="17"/>
  <c r="G87" i="17"/>
  <c r="G251" i="17"/>
  <c r="G252" i="17"/>
  <c r="G253" i="17"/>
  <c r="G88" i="17"/>
  <c r="G89" i="17"/>
  <c r="G90" i="17"/>
  <c r="G91" i="17"/>
  <c r="G254" i="17"/>
  <c r="G255" i="17"/>
  <c r="G256" i="17"/>
  <c r="G92" i="17"/>
  <c r="G93" i="17"/>
  <c r="G94" i="17"/>
  <c r="G257" i="17"/>
  <c r="G258" i="17"/>
  <c r="G259" i="17"/>
  <c r="G95" i="17"/>
  <c r="G96" i="17"/>
  <c r="G97" i="17"/>
  <c r="G98" i="17"/>
  <c r="G260" i="17"/>
  <c r="G261" i="17"/>
  <c r="G262" i="17"/>
  <c r="G99" i="17"/>
  <c r="G263" i="17"/>
  <c r="G264" i="17"/>
  <c r="G265" i="17"/>
  <c r="G100" i="17"/>
  <c r="G266" i="17"/>
  <c r="G267" i="17"/>
  <c r="G268" i="17"/>
  <c r="G101" i="17"/>
  <c r="G102" i="17"/>
  <c r="G269" i="17"/>
  <c r="G270" i="17"/>
  <c r="G271" i="17"/>
  <c r="G103" i="17"/>
  <c r="G272" i="17"/>
  <c r="G273" i="17"/>
  <c r="G274" i="17"/>
  <c r="G104" i="17"/>
  <c r="G275" i="17"/>
  <c r="G276" i="17"/>
  <c r="G277" i="17"/>
  <c r="G105" i="17"/>
  <c r="G278" i="17"/>
  <c r="G279" i="17"/>
  <c r="G280" i="17"/>
  <c r="G106" i="17"/>
  <c r="G281" i="17"/>
  <c r="G282" i="17"/>
  <c r="G283" i="17"/>
  <c r="G107" i="17"/>
  <c r="G284" i="17"/>
  <c r="G285" i="17"/>
  <c r="G286" i="17"/>
  <c r="G108" i="17"/>
  <c r="G287" i="17"/>
  <c r="G288" i="17"/>
  <c r="G289" i="17"/>
  <c r="G109" i="17"/>
  <c r="G290" i="17"/>
  <c r="G291" i="17"/>
  <c r="G292" i="17"/>
  <c r="G110" i="17"/>
  <c r="G293" i="17"/>
  <c r="G294" i="17"/>
  <c r="G295" i="17"/>
  <c r="G111" i="17"/>
  <c r="G296" i="17"/>
  <c r="G297" i="17"/>
  <c r="G298" i="17"/>
  <c r="G112" i="17"/>
  <c r="G113" i="17"/>
  <c r="G299" i="17"/>
  <c r="G300" i="17"/>
  <c r="G301" i="17"/>
  <c r="G114" i="17"/>
  <c r="G302" i="17"/>
  <c r="G303" i="17"/>
  <c r="G304" i="17"/>
  <c r="G305" i="17"/>
  <c r="G306" i="17"/>
  <c r="H2" i="17"/>
  <c r="H3" i="17"/>
  <c r="H4" i="17"/>
  <c r="H115" i="17"/>
  <c r="H116" i="17"/>
  <c r="H117" i="17"/>
  <c r="H5" i="17"/>
  <c r="H6" i="17"/>
  <c r="H7" i="17"/>
  <c r="H118" i="17"/>
  <c r="H119" i="17"/>
  <c r="H120" i="17"/>
  <c r="H8" i="17"/>
  <c r="H9" i="17"/>
  <c r="H121" i="17"/>
  <c r="H122" i="17"/>
  <c r="H123" i="17"/>
  <c r="H10" i="17"/>
  <c r="H124" i="17"/>
  <c r="H125" i="17"/>
  <c r="H126" i="17"/>
  <c r="H11" i="17"/>
  <c r="H127" i="17"/>
  <c r="H128" i="17"/>
  <c r="H129" i="17"/>
  <c r="H12" i="17"/>
  <c r="H13" i="17"/>
  <c r="H14" i="17"/>
  <c r="H15" i="17"/>
  <c r="H16" i="17"/>
  <c r="H17" i="17"/>
  <c r="H130" i="17"/>
  <c r="H131" i="17"/>
  <c r="H132" i="17"/>
  <c r="H18" i="17"/>
  <c r="H133" i="17"/>
  <c r="H134" i="17"/>
  <c r="H135" i="17"/>
  <c r="H19" i="17"/>
  <c r="H136" i="17"/>
  <c r="H137" i="17"/>
  <c r="H138" i="17"/>
  <c r="H20" i="17"/>
  <c r="H139" i="17"/>
  <c r="H140" i="17"/>
  <c r="H141" i="17"/>
  <c r="H21" i="17"/>
  <c r="H142" i="17"/>
  <c r="H143" i="17"/>
  <c r="H144" i="17"/>
  <c r="H22" i="17"/>
  <c r="H145" i="17"/>
  <c r="H146" i="17"/>
  <c r="H147" i="17"/>
  <c r="H23" i="17"/>
  <c r="H148" i="17"/>
  <c r="H149" i="17"/>
  <c r="H24" i="17"/>
  <c r="H150" i="17"/>
  <c r="H151" i="17"/>
  <c r="H25" i="17"/>
  <c r="H26" i="17"/>
  <c r="H27" i="17"/>
  <c r="H28" i="17"/>
  <c r="H152" i="17"/>
  <c r="H153" i="17"/>
  <c r="H29" i="17"/>
  <c r="H154" i="17"/>
  <c r="H155" i="17"/>
  <c r="H156" i="17"/>
  <c r="H30" i="17"/>
  <c r="H157" i="17"/>
  <c r="H158" i="17"/>
  <c r="H159" i="17"/>
  <c r="H31" i="17"/>
  <c r="H32" i="17"/>
  <c r="H33" i="17"/>
  <c r="H160" i="17"/>
  <c r="H161" i="17"/>
  <c r="H162" i="17"/>
  <c r="H34" i="17"/>
  <c r="H35" i="17"/>
  <c r="H163" i="17"/>
  <c r="H164" i="17"/>
  <c r="H165" i="17"/>
  <c r="H36" i="17"/>
  <c r="H166" i="17"/>
  <c r="H167" i="17"/>
  <c r="H168" i="17"/>
  <c r="H37" i="17"/>
  <c r="H169" i="17"/>
  <c r="H170" i="17"/>
  <c r="H38" i="17"/>
  <c r="H171" i="17"/>
  <c r="H172" i="17"/>
  <c r="H39" i="17"/>
  <c r="H173" i="17"/>
  <c r="H174" i="17"/>
  <c r="H175" i="17"/>
  <c r="H40" i="17"/>
  <c r="H41" i="17"/>
  <c r="H42" i="17"/>
  <c r="H43" i="17"/>
  <c r="H176" i="17"/>
  <c r="H177" i="17"/>
  <c r="H178" i="17"/>
  <c r="H44" i="17"/>
  <c r="H45" i="17"/>
  <c r="H46" i="17"/>
  <c r="H179" i="17"/>
  <c r="H180" i="17"/>
  <c r="H181" i="17"/>
  <c r="H47" i="17"/>
  <c r="H182" i="17"/>
  <c r="H183" i="17"/>
  <c r="H184" i="17"/>
  <c r="H48" i="17"/>
  <c r="H49" i="17"/>
  <c r="H50" i="17"/>
  <c r="H51" i="17"/>
  <c r="H185" i="17"/>
  <c r="H186" i="17"/>
  <c r="H187" i="17"/>
  <c r="H52" i="17"/>
  <c r="H188" i="17"/>
  <c r="H189" i="17"/>
  <c r="H190" i="17"/>
  <c r="H53" i="17"/>
  <c r="H191" i="17"/>
  <c r="H192" i="17"/>
  <c r="H193" i="17"/>
  <c r="H54" i="17"/>
  <c r="H55" i="17"/>
  <c r="H56" i="17"/>
  <c r="H57" i="17"/>
  <c r="H58" i="17"/>
  <c r="H59" i="17"/>
  <c r="H194" i="17"/>
  <c r="H195" i="17"/>
  <c r="H196" i="17"/>
  <c r="H60" i="17"/>
  <c r="H197" i="17"/>
  <c r="H198" i="17"/>
  <c r="H199" i="17"/>
  <c r="H61" i="17"/>
  <c r="H62" i="17"/>
  <c r="H200" i="17"/>
  <c r="H201" i="17"/>
  <c r="H202" i="17"/>
  <c r="H63" i="17"/>
  <c r="H203" i="17"/>
  <c r="H204" i="17"/>
  <c r="H205" i="17"/>
  <c r="H64" i="17"/>
  <c r="H206" i="17"/>
  <c r="H207" i="17"/>
  <c r="H208" i="17"/>
  <c r="H65" i="17"/>
  <c r="H209" i="17"/>
  <c r="H210" i="17"/>
  <c r="H211" i="17"/>
  <c r="H66" i="17"/>
  <c r="H212" i="17"/>
  <c r="H213" i="17"/>
  <c r="H214" i="17"/>
  <c r="H67" i="17"/>
  <c r="H68" i="17"/>
  <c r="H215" i="17"/>
  <c r="H216" i="17"/>
  <c r="H69" i="17"/>
  <c r="H217" i="17"/>
  <c r="H218" i="17"/>
  <c r="H219" i="17"/>
  <c r="H70" i="17"/>
  <c r="H220" i="17"/>
  <c r="H221" i="17"/>
  <c r="H222" i="17"/>
  <c r="H71" i="17"/>
  <c r="H72" i="17"/>
  <c r="H73" i="17"/>
  <c r="H74" i="17"/>
  <c r="H223" i="17"/>
  <c r="H224" i="17"/>
  <c r="H225" i="17"/>
  <c r="H75" i="17"/>
  <c r="H226" i="17"/>
  <c r="H227" i="17"/>
  <c r="H228" i="17"/>
  <c r="H76" i="17"/>
  <c r="H229" i="17"/>
  <c r="H230" i="17"/>
  <c r="H231" i="17"/>
  <c r="H77" i="17"/>
  <c r="H232" i="17"/>
  <c r="H233" i="17"/>
  <c r="H234" i="17"/>
  <c r="H78" i="17"/>
  <c r="H235" i="17"/>
  <c r="H236" i="17"/>
  <c r="H79" i="17"/>
  <c r="H80" i="17"/>
  <c r="H237" i="17"/>
  <c r="H238" i="17"/>
  <c r="H239" i="17"/>
  <c r="H81" i="17"/>
  <c r="H240" i="17"/>
  <c r="H241" i="17"/>
  <c r="H242" i="17"/>
  <c r="H82" i="17"/>
  <c r="H83" i="17"/>
  <c r="H84" i="17"/>
  <c r="H243" i="17"/>
  <c r="H244" i="17"/>
  <c r="H245" i="17"/>
  <c r="H85" i="17"/>
  <c r="H246" i="17"/>
  <c r="H247" i="17"/>
  <c r="H86" i="17"/>
  <c r="H248" i="17"/>
  <c r="H249" i="17"/>
  <c r="H250" i="17"/>
  <c r="H87" i="17"/>
  <c r="H251" i="17"/>
  <c r="H252" i="17"/>
  <c r="H253" i="17"/>
  <c r="H88" i="17"/>
  <c r="H89" i="17"/>
  <c r="H90" i="17"/>
  <c r="H91" i="17"/>
  <c r="H254" i="17"/>
  <c r="H255" i="17"/>
  <c r="H256" i="17"/>
  <c r="H92" i="17"/>
  <c r="H93" i="17"/>
  <c r="H94" i="17"/>
  <c r="H257" i="17"/>
  <c r="H258" i="17"/>
  <c r="H259" i="17"/>
  <c r="H95" i="17"/>
  <c r="H96" i="17"/>
  <c r="H97" i="17"/>
  <c r="H98" i="17"/>
  <c r="H260" i="17"/>
  <c r="H261" i="17"/>
  <c r="H262" i="17"/>
  <c r="H99" i="17"/>
  <c r="H263" i="17"/>
  <c r="H264" i="17"/>
  <c r="H265" i="17"/>
  <c r="H100" i="17"/>
  <c r="H266" i="17"/>
  <c r="H267" i="17"/>
  <c r="H268" i="17"/>
  <c r="H101" i="17"/>
  <c r="H102" i="17"/>
  <c r="H269" i="17"/>
  <c r="H270" i="17"/>
  <c r="H271" i="17"/>
  <c r="H103" i="17"/>
  <c r="H272" i="17"/>
  <c r="H273" i="17"/>
  <c r="H274" i="17"/>
  <c r="H104" i="17"/>
  <c r="H275" i="17"/>
  <c r="H276" i="17"/>
  <c r="H277" i="17"/>
  <c r="H105" i="17"/>
  <c r="H278" i="17"/>
  <c r="H279" i="17"/>
  <c r="H280" i="17"/>
  <c r="H106" i="17"/>
  <c r="H281" i="17"/>
  <c r="H282" i="17"/>
  <c r="H283" i="17"/>
  <c r="H107" i="17"/>
  <c r="H284" i="17"/>
  <c r="H285" i="17"/>
  <c r="H286" i="17"/>
  <c r="H108" i="17"/>
  <c r="H287" i="17"/>
  <c r="H288" i="17"/>
  <c r="H289" i="17"/>
  <c r="H109" i="17"/>
  <c r="H290" i="17"/>
  <c r="H291" i="17"/>
  <c r="H292" i="17"/>
  <c r="H110" i="17"/>
  <c r="H293" i="17"/>
  <c r="H294" i="17"/>
  <c r="H295" i="17"/>
  <c r="H111" i="17"/>
  <c r="H296" i="17"/>
  <c r="H297" i="17"/>
  <c r="H298" i="17"/>
  <c r="H112" i="17"/>
  <c r="H113" i="17"/>
  <c r="H299" i="17"/>
  <c r="H300" i="17"/>
  <c r="H301" i="17"/>
  <c r="H114" i="17"/>
  <c r="H302" i="17"/>
  <c r="H303" i="17"/>
  <c r="H304" i="17"/>
  <c r="H305" i="17"/>
  <c r="H306" i="17"/>
  <c r="B87" i="20"/>
  <c r="F46" i="20"/>
  <c r="G46" i="20"/>
  <c r="H46" i="20"/>
  <c r="F47" i="20"/>
  <c r="G47" i="20"/>
  <c r="H47" i="20"/>
  <c r="F48" i="20"/>
  <c r="G48" i="20"/>
  <c r="H48" i="20"/>
  <c r="F49" i="20"/>
  <c r="G49" i="20"/>
  <c r="H49" i="20"/>
  <c r="F50" i="20"/>
  <c r="G50" i="20"/>
  <c r="H50" i="20"/>
  <c r="F51" i="20"/>
  <c r="G51" i="20"/>
  <c r="H51" i="20"/>
  <c r="F52" i="20"/>
  <c r="G52" i="20"/>
  <c r="H52" i="20"/>
  <c r="F53" i="20"/>
  <c r="G53" i="20"/>
  <c r="H53" i="20"/>
  <c r="F54" i="20"/>
  <c r="G54" i="20"/>
  <c r="H54" i="20"/>
  <c r="F55" i="20"/>
  <c r="G55" i="20"/>
  <c r="H55" i="20"/>
  <c r="F56" i="20"/>
  <c r="G56" i="20"/>
  <c r="H56" i="20"/>
  <c r="F57" i="20"/>
  <c r="G57" i="20"/>
  <c r="H57" i="20"/>
  <c r="F58" i="20"/>
  <c r="G58" i="20"/>
  <c r="H58" i="20"/>
  <c r="F59" i="20"/>
  <c r="G59" i="20"/>
  <c r="H59" i="20"/>
  <c r="F60" i="20"/>
  <c r="G60" i="20"/>
  <c r="H60" i="20"/>
  <c r="F61" i="20"/>
  <c r="G61" i="20"/>
  <c r="H61" i="20"/>
  <c r="F62" i="20"/>
  <c r="G62" i="20"/>
  <c r="H62" i="20"/>
  <c r="F63" i="20"/>
  <c r="G63" i="20"/>
  <c r="H63" i="20"/>
  <c r="F64" i="20"/>
  <c r="G64" i="20"/>
  <c r="H64" i="20"/>
  <c r="F65" i="20"/>
  <c r="G65" i="20"/>
  <c r="H65" i="20"/>
  <c r="F66" i="20"/>
  <c r="G66" i="20"/>
  <c r="H66" i="20"/>
  <c r="F67" i="20"/>
  <c r="G67" i="20"/>
  <c r="H67" i="20"/>
  <c r="F68" i="20"/>
  <c r="G68" i="20"/>
  <c r="H68" i="20"/>
  <c r="F69" i="20"/>
  <c r="G69" i="20"/>
  <c r="H69" i="20"/>
  <c r="F70" i="20"/>
  <c r="G70" i="20"/>
  <c r="H70" i="20"/>
  <c r="F71" i="20"/>
  <c r="G71" i="20"/>
  <c r="H71" i="20"/>
  <c r="F72" i="20"/>
  <c r="G72" i="20"/>
  <c r="H72" i="20"/>
  <c r="F73" i="20"/>
  <c r="G73" i="20"/>
  <c r="H73" i="20"/>
  <c r="F74" i="20"/>
  <c r="G74" i="20"/>
  <c r="H74" i="20"/>
  <c r="F75" i="20"/>
  <c r="G75" i="20"/>
  <c r="H75" i="20"/>
  <c r="F76" i="20"/>
  <c r="G76" i="20"/>
  <c r="H76" i="20"/>
  <c r="F77" i="20"/>
  <c r="G77" i="20"/>
  <c r="H77" i="20"/>
  <c r="F78" i="20"/>
  <c r="G78" i="20"/>
  <c r="H78" i="20"/>
  <c r="G45" i="20"/>
  <c r="H45" i="20"/>
  <c r="F45" i="20"/>
  <c r="E3" i="19"/>
  <c r="E4" i="19"/>
  <c r="E5" i="19"/>
  <c r="E6" i="19"/>
  <c r="E7" i="19"/>
  <c r="E8" i="19"/>
  <c r="E9" i="19"/>
  <c r="E10" i="19"/>
  <c r="E11" i="19"/>
  <c r="E14" i="19"/>
  <c r="E12" i="19"/>
  <c r="E237" i="19"/>
  <c r="E15" i="19"/>
  <c r="E16" i="19"/>
  <c r="E17" i="19"/>
  <c r="E18" i="19"/>
  <c r="E19" i="19"/>
  <c r="E20" i="19"/>
  <c r="E21" i="19"/>
  <c r="E22" i="19"/>
  <c r="E23" i="19"/>
  <c r="E24" i="19"/>
  <c r="E25" i="19"/>
  <c r="E26" i="19"/>
  <c r="E27" i="19"/>
  <c r="E23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65" i="19"/>
  <c r="E266" i="19"/>
  <c r="E253" i="19"/>
  <c r="E225" i="19"/>
  <c r="E269" i="19"/>
  <c r="E213" i="19"/>
  <c r="E248" i="19"/>
  <c r="E212" i="19"/>
  <c r="E249" i="19"/>
  <c r="E268" i="19"/>
  <c r="E221" i="19"/>
  <c r="E233" i="19"/>
  <c r="E255" i="19"/>
  <c r="E258" i="19"/>
  <c r="E262" i="19"/>
  <c r="E208" i="19"/>
  <c r="E209" i="19"/>
  <c r="E254" i="19"/>
  <c r="E211" i="19"/>
  <c r="E261" i="19"/>
  <c r="E243" i="19"/>
  <c r="E263" i="19"/>
  <c r="E214" i="19"/>
  <c r="E247" i="19"/>
  <c r="E239" i="19"/>
  <c r="E260" i="19"/>
  <c r="E250" i="19"/>
  <c r="E228" i="19"/>
  <c r="E229" i="19"/>
  <c r="E251" i="19"/>
  <c r="E215" i="19"/>
  <c r="E256" i="19"/>
  <c r="E240" i="19"/>
  <c r="E28" i="19"/>
  <c r="E242" i="19"/>
  <c r="E223" i="19"/>
  <c r="E234" i="19"/>
  <c r="E216" i="19"/>
  <c r="E236" i="19"/>
  <c r="E207" i="19"/>
  <c r="E210" i="19"/>
  <c r="E224" i="19"/>
  <c r="E267" i="19"/>
  <c r="E259" i="19"/>
  <c r="E241" i="19"/>
  <c r="E245" i="19"/>
  <c r="E235" i="19"/>
  <c r="E257" i="19"/>
  <c r="E217" i="19"/>
  <c r="E218" i="19"/>
  <c r="E244" i="19"/>
  <c r="E264" i="19"/>
  <c r="E13" i="19"/>
  <c r="E226" i="19"/>
  <c r="E246" i="19"/>
  <c r="E222" i="19"/>
  <c r="E219" i="19"/>
  <c r="E252" i="19"/>
  <c r="E230" i="19"/>
  <c r="E227" i="19"/>
  <c r="E232" i="19"/>
  <c r="E231" i="19"/>
  <c r="E220"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501" i="19"/>
  <c r="E502" i="19"/>
  <c r="E503" i="19"/>
  <c r="E504" i="19"/>
  <c r="E505" i="19"/>
  <c r="E506" i="19"/>
  <c r="E507" i="19"/>
  <c r="E508" i="19"/>
  <c r="E509" i="19"/>
  <c r="E510" i="19"/>
  <c r="E511" i="19"/>
  <c r="E512" i="19"/>
  <c r="E513" i="19"/>
  <c r="E514" i="19"/>
  <c r="E515" i="19"/>
  <c r="E516" i="19"/>
  <c r="E517" i="19"/>
  <c r="E518" i="19"/>
  <c r="E519" i="19"/>
  <c r="E520" i="19"/>
  <c r="E521" i="19"/>
  <c r="E522" i="19"/>
  <c r="E523" i="19"/>
  <c r="E524" i="19"/>
  <c r="E525" i="19"/>
  <c r="E526" i="19"/>
  <c r="E527" i="19"/>
  <c r="E528" i="19"/>
  <c r="E529" i="19"/>
  <c r="E530" i="19"/>
  <c r="E531" i="19"/>
  <c r="E532" i="19"/>
  <c r="E533" i="19"/>
  <c r="E534" i="19"/>
  <c r="E535" i="19"/>
  <c r="E536" i="19"/>
  <c r="E537" i="19"/>
  <c r="E538" i="19"/>
  <c r="E539" i="19"/>
  <c r="E540" i="19"/>
  <c r="E541" i="19"/>
  <c r="E542" i="19"/>
  <c r="E543" i="19"/>
  <c r="E544" i="19"/>
  <c r="E545" i="19"/>
  <c r="E546" i="19"/>
  <c r="E547" i="19"/>
  <c r="E548" i="19"/>
  <c r="E549" i="19"/>
  <c r="E550" i="19"/>
  <c r="E551" i="19"/>
  <c r="E552" i="19"/>
  <c r="E553" i="19"/>
  <c r="E554" i="19"/>
  <c r="E555" i="19"/>
  <c r="E556" i="19"/>
  <c r="E557" i="19"/>
  <c r="E558" i="19"/>
  <c r="E559" i="19"/>
  <c r="E560" i="19"/>
  <c r="E561" i="19"/>
  <c r="E562" i="19"/>
  <c r="E563" i="19"/>
  <c r="E564" i="19"/>
  <c r="E565" i="19"/>
  <c r="E566" i="19"/>
  <c r="E567" i="19"/>
  <c r="E568" i="19"/>
  <c r="E569" i="19"/>
  <c r="E570" i="19"/>
  <c r="E571" i="19"/>
  <c r="E572" i="19"/>
  <c r="E573" i="19"/>
  <c r="E574" i="19"/>
  <c r="E575" i="19"/>
  <c r="E576" i="19"/>
  <c r="E577" i="19"/>
  <c r="E578" i="19"/>
  <c r="E579" i="19"/>
  <c r="E580" i="19"/>
  <c r="E581" i="19"/>
  <c r="E582" i="19"/>
  <c r="E583" i="19"/>
  <c r="E584" i="19"/>
  <c r="E585" i="19"/>
  <c r="E586" i="19"/>
  <c r="E587" i="19"/>
  <c r="E588" i="19"/>
  <c r="E589" i="19"/>
  <c r="E590" i="19"/>
  <c r="E591" i="19"/>
  <c r="E592" i="19"/>
  <c r="E593" i="19"/>
  <c r="E594" i="19"/>
  <c r="E595" i="19"/>
  <c r="E596" i="19"/>
  <c r="E597" i="19"/>
  <c r="E598" i="19"/>
  <c r="E599" i="19"/>
  <c r="E600" i="19"/>
  <c r="E601" i="19"/>
  <c r="E602" i="19"/>
  <c r="E603" i="19"/>
  <c r="E604" i="19"/>
  <c r="E605" i="19"/>
  <c r="E606" i="19"/>
  <c r="E607" i="19"/>
  <c r="E608" i="19"/>
  <c r="E609" i="19"/>
  <c r="E610" i="19"/>
  <c r="E611" i="19"/>
  <c r="E612" i="19"/>
  <c r="E613" i="19"/>
  <c r="E614" i="19"/>
  <c r="E615" i="19"/>
  <c r="E616" i="19"/>
  <c r="E2" i="19"/>
  <c r="D3" i="19"/>
  <c r="D4" i="19"/>
  <c r="D5" i="19"/>
  <c r="D6" i="19"/>
  <c r="D7" i="19"/>
  <c r="D8" i="19"/>
  <c r="D9" i="19"/>
  <c r="D10" i="19"/>
  <c r="D11" i="19"/>
  <c r="D14" i="19"/>
  <c r="D12" i="19"/>
  <c r="D237" i="19"/>
  <c r="D15" i="19"/>
  <c r="D16" i="19"/>
  <c r="D17" i="19"/>
  <c r="D18" i="19"/>
  <c r="D19" i="19"/>
  <c r="D20" i="19"/>
  <c r="D21" i="19"/>
  <c r="D22" i="19"/>
  <c r="D23" i="19"/>
  <c r="D24" i="19"/>
  <c r="D25" i="19"/>
  <c r="D26" i="19"/>
  <c r="D27" i="19"/>
  <c r="D23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65" i="19"/>
  <c r="D266" i="19"/>
  <c r="D253" i="19"/>
  <c r="D225" i="19"/>
  <c r="D269" i="19"/>
  <c r="D213" i="19"/>
  <c r="D248" i="19"/>
  <c r="D212" i="19"/>
  <c r="D249" i="19"/>
  <c r="D268" i="19"/>
  <c r="D221" i="19"/>
  <c r="D233" i="19"/>
  <c r="D255" i="19"/>
  <c r="D258" i="19"/>
  <c r="D262" i="19"/>
  <c r="D208" i="19"/>
  <c r="D209" i="19"/>
  <c r="D254" i="19"/>
  <c r="D211" i="19"/>
  <c r="D261" i="19"/>
  <c r="D243" i="19"/>
  <c r="D263" i="19"/>
  <c r="D214" i="19"/>
  <c r="D247" i="19"/>
  <c r="D239" i="19"/>
  <c r="D260" i="19"/>
  <c r="D250" i="19"/>
  <c r="D228" i="19"/>
  <c r="D229" i="19"/>
  <c r="D251" i="19"/>
  <c r="D215" i="19"/>
  <c r="D256" i="19"/>
  <c r="D240" i="19"/>
  <c r="D28" i="19"/>
  <c r="D242" i="19"/>
  <c r="D223" i="19"/>
  <c r="D234" i="19"/>
  <c r="D216" i="19"/>
  <c r="D236" i="19"/>
  <c r="D207" i="19"/>
  <c r="D210" i="19"/>
  <c r="D224" i="19"/>
  <c r="D267" i="19"/>
  <c r="D259" i="19"/>
  <c r="D241" i="19"/>
  <c r="D245" i="19"/>
  <c r="D235" i="19"/>
  <c r="D257" i="19"/>
  <c r="D217" i="19"/>
  <c r="D218" i="19"/>
  <c r="D244" i="19"/>
  <c r="D264" i="19"/>
  <c r="D13" i="19"/>
  <c r="D226" i="19"/>
  <c r="D246" i="19"/>
  <c r="D222" i="19"/>
  <c r="D219" i="19"/>
  <c r="D252" i="19"/>
  <c r="D230" i="19"/>
  <c r="D227" i="19"/>
  <c r="D232" i="19"/>
  <c r="D231" i="19"/>
  <c r="D220"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2" i="19"/>
  <c r="F3" i="19"/>
  <c r="F4" i="19"/>
  <c r="F5" i="19"/>
  <c r="F6" i="19"/>
  <c r="F7" i="19"/>
  <c r="F8" i="19"/>
  <c r="F9" i="19"/>
  <c r="F10" i="19"/>
  <c r="F11" i="19"/>
  <c r="F14" i="19"/>
  <c r="F12" i="19"/>
  <c r="F237" i="19"/>
  <c r="F15" i="19"/>
  <c r="F16" i="19"/>
  <c r="F17" i="19"/>
  <c r="F18" i="19"/>
  <c r="F19" i="19"/>
  <c r="F20" i="19"/>
  <c r="F21" i="19"/>
  <c r="F22" i="19"/>
  <c r="F23" i="19"/>
  <c r="F24" i="19"/>
  <c r="F25" i="19"/>
  <c r="F26" i="19"/>
  <c r="F27" i="19"/>
  <c r="F23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65" i="19"/>
  <c r="F266" i="19"/>
  <c r="F253" i="19"/>
  <c r="F225" i="19"/>
  <c r="F269" i="19"/>
  <c r="F213" i="19"/>
  <c r="F248" i="19"/>
  <c r="F212" i="19"/>
  <c r="F249" i="19"/>
  <c r="F268" i="19"/>
  <c r="F221" i="19"/>
  <c r="F233" i="19"/>
  <c r="F255" i="19"/>
  <c r="F258" i="19"/>
  <c r="F262" i="19"/>
  <c r="F208" i="19"/>
  <c r="F209" i="19"/>
  <c r="F254" i="19"/>
  <c r="F211" i="19"/>
  <c r="F261" i="19"/>
  <c r="F243" i="19"/>
  <c r="F263" i="19"/>
  <c r="F214" i="19"/>
  <c r="F247" i="19"/>
  <c r="F239" i="19"/>
  <c r="F260" i="19"/>
  <c r="F250" i="19"/>
  <c r="F228" i="19"/>
  <c r="F229" i="19"/>
  <c r="F251" i="19"/>
  <c r="F215" i="19"/>
  <c r="F256" i="19"/>
  <c r="F240" i="19"/>
  <c r="F28" i="19"/>
  <c r="F242" i="19"/>
  <c r="F223" i="19"/>
  <c r="F234" i="19"/>
  <c r="F216" i="19"/>
  <c r="F236" i="19"/>
  <c r="F207" i="19"/>
  <c r="F210" i="19"/>
  <c r="F224" i="19"/>
  <c r="F267" i="19"/>
  <c r="F259" i="19"/>
  <c r="F241" i="19"/>
  <c r="F245" i="19"/>
  <c r="F235" i="19"/>
  <c r="F257" i="19"/>
  <c r="F217" i="19"/>
  <c r="F218" i="19"/>
  <c r="F244" i="19"/>
  <c r="F264" i="19"/>
  <c r="F13" i="19"/>
  <c r="F226" i="19"/>
  <c r="F246" i="19"/>
  <c r="F222" i="19"/>
  <c r="F219" i="19"/>
  <c r="F252" i="19"/>
  <c r="F230" i="19"/>
  <c r="F227" i="19"/>
  <c r="F232" i="19"/>
  <c r="F231" i="19"/>
  <c r="F220"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2" i="19"/>
  <c r="B85" i="20"/>
  <c r="C85" i="20" l="1"/>
  <c r="B86" i="20"/>
  <c r="B88" i="20" l="1"/>
  <c r="C86" i="20"/>
  <c r="C8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8991EA-CB89-46FE-94D8-3E70A7BE32A5}" name="Connection" type="104" refreshedVersion="0" background="1">
    <extLst>
      <ext xmlns:x15="http://schemas.microsoft.com/office/spreadsheetml/2010/11/main" uri="{DE250136-89BD-433C-8126-D09CA5730AF9}">
        <x15:connection id="Calendar"/>
      </ext>
    </extLst>
  </connection>
  <connection id="2" xr16:uid="{A475290E-E549-4604-BE54-46E777736F39}" keepAlive="1" name="Query - ASNB 2019" description="Connection to the 'ASNB 2019' query in the workbook." type="5" refreshedVersion="0" background="1">
    <dbPr connection="Provider=Microsoft.Mashup.OleDb.1;Data Source=$Workbook$;Location=&quot;ASNB 2019&quot;;Extended Properties=&quot;&quot;" command="SELECT * FROM [ASNB 2019]"/>
  </connection>
  <connection id="3" xr16:uid="{9D55FF3A-9EA2-40ED-B9C0-BBD50C923361}" keepAlive="1" name="Query - ASNB 2020" description="Connection to the 'ASNB 2020' query in the workbook." type="5" refreshedVersion="0" background="1">
    <dbPr connection="Provider=Microsoft.Mashup.OleDb.1;Data Source=$Workbook$;Location=&quot;ASNB 2020&quot;;Extended Properties=&quot;&quot;" command="SELECT * FROM [ASNB 2020]"/>
  </connection>
  <connection id="4" xr16:uid="{CBC603BB-E895-4B5E-8418-5652AF9356DF}" keepAlive="1" name="Query - ASNB 2021" description="Connection to the 'ASNB 2021' query in the workbook." type="5" refreshedVersion="0" background="1">
    <dbPr connection="Provider=Microsoft.Mashup.OleDb.1;Data Source=$Workbook$;Location=&quot;ASNB 2021&quot;;Extended Properties=&quot;&quot;" command="SELECT * FROM [ASNB 2021]"/>
  </connection>
  <connection id="5" xr16:uid="{92310F25-814C-4EA2-BE5D-A3B02AB9B672}" keepAlive="1" name="Query - ASNB MERGE" description="Connection to the 'ASNB MERGE' query in the workbook." type="5" refreshedVersion="7" background="1" saveData="1">
    <dbPr connection="Provider=Microsoft.Mashup.OleDb.1;Data Source=$Workbook$;Location=&quot;ASNB MERGE&quot;;Extended Properties=&quot;&quot;" command="SELECT * FROM [ASNB MERGE]"/>
  </connection>
  <connection id="6" xr16:uid="{35BEAF7B-328A-4062-8C89-640B4D064C55}" name="Query - ASNB_MERGE" description="Connection to the 'ASNB_MERGE' query in the workbook." type="100" refreshedVersion="7" minRefreshableVersion="5">
    <extLst>
      <ext xmlns:x15="http://schemas.microsoft.com/office/spreadsheetml/2010/11/main" uri="{DE250136-89BD-433C-8126-D09CA5730AF9}">
        <x15:connection id="6913beae-a802-45a6-a430-fa0079adeb86"/>
      </ext>
    </extLst>
  </connection>
  <connection id="7" xr16:uid="{74E5013E-DABD-483D-B5C5-4993457848FE}" keepAlive="1" name="Query - EPF 2021" description="Connection to the 'EPF 2021' query in the workbook." type="5" refreshedVersion="0" background="1">
    <dbPr connection="Provider=Microsoft.Mashup.OleDb.1;Data Source=$Workbook$;Location=&quot;EPF 2021&quot;;Extended Properties=&quot;&quot;" command="SELECT * FROM [EPF 2021]"/>
  </connection>
  <connection id="8" xr16:uid="{209D234E-CF21-452E-BE68-EE49D207247E}" name="Query - EPF 2022" description="Connection to the 'EPF 2022' query in the workbook." type="100" refreshedVersion="7" minRefreshableVersion="5">
    <extLst>
      <ext xmlns:x15="http://schemas.microsoft.com/office/spreadsheetml/2010/11/main" uri="{DE250136-89BD-433C-8126-D09CA5730AF9}">
        <x15:connection id="4da38cbe-c963-4cf3-a8e8-90060b185453"/>
      </ext>
    </extLst>
  </connection>
  <connection id="9" xr16:uid="{EDDB43A0-105C-4B18-BFDC-AB5A61CB380C}" keepAlive="1" name="Query - EPF merge" description="Connection to the 'EPF merge' query in the workbook." type="5" refreshedVersion="7" background="1" saveData="1">
    <dbPr connection="Provider=Microsoft.Mashup.OleDb.1;Data Source=$Workbook$;Location=&quot;EPF merge&quot;;Extended Properties=&quot;&quot;" command="SELECT * FROM [EPF merge]"/>
  </connection>
  <connection id="10" xr16:uid="{454A1851-F331-41FE-8553-AD954DF32512}" keepAlive="1" name="Query - Maybank Append 5" description="Connection to the 'Maybank Append 5' query in the workbook." type="5" refreshedVersion="0" background="1">
    <dbPr connection="Provider=Microsoft.Mashup.OleDb.1;Data Source=$Workbook$;Location=&quot;Maybank Append 5&quot;;Extended Properties=&quot;&quot;" command="SELECT * FROM [Maybank Append 5]"/>
  </connection>
  <connection id="11" xr16:uid="{215FECAD-0564-4EEC-8EF7-2AAA29EE73BE}" keepAlive="1" name="Query - Maybank Append 5 (2)" description="Connection to the 'Maybank Append 5 (2)' query in the workbook." type="5" refreshedVersion="7" background="1" saveData="1">
    <dbPr connection="Provider=Microsoft.Mashup.OleDb.1;Data Source=$Workbook$;Location=&quot;Maybank Append 5 (2)&quot;;Extended Properties=&quot;&quot;" command="SELECT * FROM [Maybank Append 5 (2)]"/>
  </connection>
  <connection id="12" xr16:uid="{5E9BEA0E-4F24-4185-9482-AFF4E76E2891}" keepAlive="1" name="Query - Maybank Append1" description="Connection to the 'Maybank Append1' query in the workbook." type="5" refreshedVersion="0" background="1">
    <dbPr connection="Provider=Microsoft.Mashup.OleDb.1;Data Source=$Workbook$;Location=&quot;Maybank Append1&quot;;Extended Properties=&quot;&quot;" command="SELECT * FROM [Maybank Append1]"/>
  </connection>
  <connection id="13" xr16:uid="{E8B16D2E-FF47-407F-BB18-15F6CC25F824}" keepAlive="1" name="Query - Maybank Append1 (2)" description="Connection to the 'Maybank Append1 (2)' query in the workbook." type="5" refreshedVersion="7" background="1" saveData="1">
    <dbPr connection="Provider=Microsoft.Mashup.OleDb.1;Data Source=$Workbook$;Location=&quot;Maybank Append1 (2)&quot;;Extended Properties=&quot;&quot;" command="SELECT * FROM [Maybank Append1 (2)]"/>
  </connection>
  <connection id="14" xr16:uid="{482CC4DE-4DFE-4CFC-9F7A-FF00CD41D26C}" keepAlive="1" name="Query - Maybank Append1 (3)" description="Connection to the 'Maybank Append1 (3)' query in the workbook." type="5" refreshedVersion="7" background="1" saveData="1">
    <dbPr connection="Provider=Microsoft.Mashup.OleDb.1;Data Source=$Workbook$;Location=&quot;Maybank Append1 (3)&quot;;Extended Properties=&quot;&quot;" command="SELECT * FROM [Maybank Append1 (3)]"/>
  </connection>
  <connection id="15" xr16:uid="{CD6F7C16-A505-4024-960A-DAB56F5005DC}" keepAlive="1" name="Query - Maybank Append1 (4)" description="Connection to the 'Maybank Append1 (4)' query in the workbook." type="5" refreshedVersion="7" background="1" saveData="1">
    <dbPr connection="Provider=Microsoft.Mashup.OleDb.1;Data Source=$Workbook$;Location=&quot;Maybank Append1 (4)&quot;;Extended Properties=&quot;&quot;" command="SELECT * FROM [Maybank Append1 (4)]"/>
  </connection>
  <connection id="16" xr16:uid="{5688413A-D44C-4ED4-B817-B4125FEF1BDF}" keepAlive="1" name="Query - Maybank Append1 (5)" description="Connection to the 'Maybank Append1 (5)' query in the workbook." type="5" refreshedVersion="7" background="1" saveData="1">
    <dbPr connection="Provider=Microsoft.Mashup.OleDb.1;Data Source=$Workbook$;Location=&quot;Maybank Append1 (5)&quot;;Extended Properties=&quot;&quot;" command="SELECT * FROM [Maybank Append1 (5)]"/>
  </connection>
  <connection id="17" xr16:uid="{A4171897-F295-427F-80BC-020BCE443D04}" keepAlive="1" name="Query - Maybank Append2" description="Connection to the 'Maybank Append2' query in the workbook." type="5" refreshedVersion="0" background="1">
    <dbPr connection="Provider=Microsoft.Mashup.OleDb.1;Data Source=$Workbook$;Location=&quot;Maybank Append2&quot;;Extended Properties=&quot;&quot;" command="SELECT * FROM [Maybank Append2]"/>
  </connection>
  <connection id="18" xr16:uid="{0A90CAF8-24E9-4C29-AC1D-44652636A975}" keepAlive="1" name="Query - Maybank Append2 (2)" description="Connection to the 'Maybank Append2 (2)' query in the workbook." type="5" refreshedVersion="7" background="1" saveData="1">
    <dbPr connection="Provider=Microsoft.Mashup.OleDb.1;Data Source=$Workbook$;Location=&quot;Maybank Append2 (2)&quot;;Extended Properties=&quot;&quot;" command="SELECT * FROM [Maybank Append2 (2)]"/>
  </connection>
  <connection id="19" xr16:uid="{35A1450A-6EE4-4EA7-987D-01A90DB21FFF}" keepAlive="1" name="Query - Maybank Append2 (3)" description="Connection to the 'Maybank Append2 (3)' query in the workbook." type="5" refreshedVersion="7" background="1" saveData="1">
    <dbPr connection="Provider=Microsoft.Mashup.OleDb.1;Data Source=$Workbook$;Location=&quot;Maybank Append2 (3)&quot;;Extended Properties=&quot;&quot;" command="SELECT * FROM [Maybank Append2 (3)]"/>
  </connection>
  <connection id="20" xr16:uid="{A188DD79-7A28-49BB-BAC5-14C18AD9B69F}" keepAlive="1" name="Query - Maybank Append3" description="Connection to the 'Maybank Append3' query in the workbook." type="5" refreshedVersion="0" background="1">
    <dbPr connection="Provider=Microsoft.Mashup.OleDb.1;Data Source=$Workbook$;Location=&quot;Maybank Append3&quot;;Extended Properties=&quot;&quot;" command="SELECT * FROM [Maybank Append3]"/>
  </connection>
  <connection id="21" xr16:uid="{6E7D859F-2DB6-408A-99C5-FC51A8FA6B7D}" keepAlive="1" name="Query - Maybank Append3 (2)" description="Connection to the 'Maybank Append3 (2)' query in the workbook." type="5" refreshedVersion="7" background="1" saveData="1">
    <dbPr connection="Provider=Microsoft.Mashup.OleDb.1;Data Source=$Workbook$;Location=&quot;Maybank Append3 (2)&quot;;Extended Properties=&quot;&quot;" command="SELECT * FROM [Maybank Append3 (2)]"/>
  </connection>
  <connection id="22" xr16:uid="{11D9C9F6-5733-4E45-BAD2-34F07F89F818}" keepAlive="1" name="Query - Maybank Append4" description="Connection to the 'Maybank Append4' query in the workbook." type="5" refreshedVersion="0" background="1">
    <dbPr connection="Provider=Microsoft.Mashup.OleDb.1;Data Source=$Workbook$;Location=&quot;Maybank Append4&quot;;Extended Properties=&quot;&quot;" command="SELECT * FROM [Maybank Append4]"/>
  </connection>
  <connection id="23" xr16:uid="{11756466-F5D4-4BD6-A6F5-B8B5EC90939B}" keepAlive="1" name="Query - Maybank Append4 (2)" description="Connection to the 'Maybank Append4 (2)' query in the workbook." type="5" refreshedVersion="7" background="1" saveData="1">
    <dbPr connection="Provider=Microsoft.Mashup.OleDb.1;Data Source=$Workbook$;Location=&quot;Maybank Append4 (2)&quot;;Extended Properties=&quot;&quot;" command="SELECT * FROM [Maybank Append4 (2)]"/>
  </connection>
  <connection id="24" xr16:uid="{917A8694-E43F-4DF2-AAD3-1FAFB4BF9D4E}" name="Query - Maybank Final Data" description="Connection to the 'Maybank Final Data' query in the workbook." type="100" refreshedVersion="7" minRefreshableVersion="5">
    <extLst>
      <ext xmlns:x15="http://schemas.microsoft.com/office/spreadsheetml/2010/11/main" uri="{DE250136-89BD-433C-8126-D09CA5730AF9}">
        <x15:connection id="50a06ac8-f112-4b18-85ac-9e179d867a74"/>
      </ext>
    </extLst>
  </connection>
  <connection id="25" xr16:uid="{ADAB92A8-FA83-46AD-9E00-7E1E8F2E0D28}" keepAlive="1" name="Query - Table002 (Page 1)" description="Connection to the 'Table002 (Page 1)' query in the workbook." type="5" refreshedVersion="0" background="1">
    <dbPr connection="Provider=Microsoft.Mashup.OleDb.1;Data Source=$Workbook$;Location=&quot;Table002 (Page 1)&quot;;Extended Properties=&quot;&quot;" command="SELECT * FROM [Table002 (Page 1)]"/>
  </connection>
  <connection id="26" xr16:uid="{95A88F10-20B0-44F5-824E-08BD6B5021E8}" keepAlive="1" name="Query - Table002 (Page 1) (2)" description="Connection to the 'Table002 (Page 1) (2)' query in the workbook." type="5" refreshedVersion="0" background="1">
    <dbPr connection="Provider=Microsoft.Mashup.OleDb.1;Data Source=$Workbook$;Location=&quot;Table002 (Page 1) (2)&quot;;Extended Properties=&quot;&quot;" command="SELECT * FROM [Table002 (Page 1) (2)]"/>
  </connection>
  <connection id="27" xr16:uid="{12EB67E6-D6CA-48F3-A1E6-E4FB8CA8885E}" keepAlive="1" name="Query - Table002 (Page 1) (3)" description="Connection to the 'Table002 (Page 1) (3)' query in the workbook." type="5" refreshedVersion="0" background="1">
    <dbPr connection="Provider=Microsoft.Mashup.OleDb.1;Data Source=$Workbook$;Location=&quot;Table002 (Page 1) (3)&quot;;Extended Properties=&quot;&quot;" command="SELECT * FROM [Table002 (Page 1) (3)]"/>
  </connection>
  <connection id="28" xr16:uid="{82DD634C-9E58-4CA2-A408-AC5730622E7C}" keepAlive="1" name="Query - Table004 (Page 2)" description="Connection to the 'Table004 (Page 2)' query in the workbook." type="5" refreshedVersion="0" background="1">
    <dbPr connection="Provider=Microsoft.Mashup.OleDb.1;Data Source=$Workbook$;Location=&quot;Table004 (Page 2)&quot;;Extended Properties=&quot;&quot;" command="SELECT * FROM [Table004 (Page 2)]"/>
  </connection>
  <connection id="29" xr16:uid="{EF2CB879-7627-47B5-AD3D-5B76FD290E16}" keepAlive="1" name="Query - Table004 (Page 2) (2)" description="Connection to the 'Table004 (Page 2) (2)' query in the workbook." type="5" refreshedVersion="0" background="1">
    <dbPr connection="Provider=Microsoft.Mashup.OleDb.1;Data Source=$Workbook$;Location=&quot;Table004 (Page 2) (2)&quot;;Extended Properties=&quot;&quot;" command="SELECT * FROM [Table004 (Page 2) (2)]"/>
  </connection>
  <connection id="30" xr16:uid="{4FC52D2F-5E11-4E2F-9E06-4B0E17576BE5}" keepAlive="1" name="Query - Table004 (Page 2) (3)" description="Connection to the 'Table004 (Page 2) (3)' query in the workbook." type="5" refreshedVersion="0" background="1">
    <dbPr connection="Provider=Microsoft.Mashup.OleDb.1;Data Source=$Workbook$;Location=&quot;Table004 (Page 2) (3)&quot;;Extended Properties=&quot;&quot;" command="SELECT * FROM [Table004 (Page 2) (3)]"/>
  </connection>
  <connection id="31" xr16:uid="{9B4B7B12-55B5-4B6B-9497-FEA3A94FA2E0}" keepAlive="1" name="Query - Table004 (Page 2) (4)" description="Connection to the 'Table004 (Page 2) (4)' query in the workbook." type="5" refreshedVersion="0" background="1">
    <dbPr connection="Provider=Microsoft.Mashup.OleDb.1;Data Source=$Workbook$;Location=&quot;Table004 (Page 2) (4)&quot;;Extended Properties=&quot;&quot;" command="SELECT * FROM [Table004 (Page 2) (4)]"/>
  </connection>
  <connection id="32" xr16:uid="{5A696401-98A7-4EA9-BF1C-4F677A069228}" keepAlive="1" name="Query - Table004 (Page 2) (5)" description="Connection to the 'Table004 (Page 2) (5)' query in the workbook." type="5" refreshedVersion="0" background="1">
    <dbPr connection="Provider=Microsoft.Mashup.OleDb.1;Data Source=$Workbook$;Location=&quot;Table004 (Page 2) (5)&quot;;Extended Properties=&quot;&quot;" command="SELECT * FROM [Table004 (Page 2) (5)]"/>
  </connection>
  <connection id="33" xr16:uid="{FAA2354E-3D53-4B2E-98A8-2523CAC2336B}" keepAlive="1" name="Query - Table006 (Page 3)" description="Connection to the 'Table006 (Page 3)' query in the workbook." type="5" refreshedVersion="0" background="1">
    <dbPr connection="Provider=Microsoft.Mashup.OleDb.1;Data Source=$Workbook$;Location=&quot;Table006 (Page 3)&quot;;Extended Properties=&quot;&quot;" command="SELECT * FROM [Table006 (Page 3)]"/>
  </connection>
  <connection id="34" xr16:uid="{93C4686D-D5AA-45C7-9087-63C0E2D6FA03}" keepAlive="1" name="Query - Table006 (Page 3) (2)" description="Connection to the 'Table006 (Page 3) (2)' query in the workbook." type="5" refreshedVersion="0" background="1">
    <dbPr connection="Provider=Microsoft.Mashup.OleDb.1;Data Source=$Workbook$;Location=&quot;Table006 (Page 3) (2)&quot;;Extended Properties=&quot;&quot;" command="SELECT * FROM [Table006 (Page 3) (2)]"/>
  </connection>
  <connection id="35" xr16:uid="{275F4DFE-52AE-4873-BCF2-F4157EBE2AA3}" keepAlive="1" name="Query - Table006 (Page 3) (3)" description="Connection to the 'Table006 (Page 3) (3)' query in the workbook." type="5" refreshedVersion="0" background="1">
    <dbPr connection="Provider=Microsoft.Mashup.OleDb.1;Data Source=$Workbook$;Location=&quot;Table006 (Page 3) (3)&quot;;Extended Properties=&quot;&quot;" command="SELECT * FROM [Table006 (Page 3) (3)]"/>
  </connection>
  <connection id="36" xr16:uid="{87350978-224F-4D26-AE53-87A6A4C869B9}" keepAlive="1" name="Query - Table006 (Page 3) (4)" description="Connection to the 'Table006 (Page 3) (4)' query in the workbook." type="5" refreshedVersion="0" background="1">
    <dbPr connection="Provider=Microsoft.Mashup.OleDb.1;Data Source=$Workbook$;Location=&quot;Table006 (Page 3) (4)&quot;;Extended Properties=&quot;&quot;" command="SELECT * FROM [Table006 (Page 3) (4)]"/>
  </connection>
  <connection id="37" xr16:uid="{66CF8764-E9ED-4380-92BA-F0C434232A70}" keepAlive="1" name="Query - Table006 (Page 3) (5)" description="Connection to the 'Table006 (Page 3) (5)' query in the workbook." type="5" refreshedVersion="0" background="1">
    <dbPr connection="Provider=Microsoft.Mashup.OleDb.1;Data Source=$Workbook$;Location=&quot;Table006 (Page 3) (5)&quot;;Extended Properties=&quot;&quot;" command="SELECT * FROM [Table006 (Page 3) (5)]"/>
  </connection>
  <connection id="38" xr16:uid="{FFC5B1FB-4DC6-4AE5-A594-7F200AD109EA}" keepAlive="1" name="Query - Table008 (Page 4)" description="Connection to the 'Table008 (Page 4)' query in the workbook." type="5" refreshedVersion="0" background="1">
    <dbPr connection="Provider=Microsoft.Mashup.OleDb.1;Data Source=$Workbook$;Location=&quot;Table008 (Page 4)&quot;;Extended Properties=&quot;&quot;" command="SELECT * FROM [Table008 (Page 4)]"/>
  </connection>
  <connection id="39" xr16:uid="{B8838BCC-FA30-4235-A9F6-7E11F2D60D94}" keepAlive="1" name="Query - Table008 (Page 4) (2)" description="Connection to the 'Table008 (Page 4) (2)' query in the workbook." type="5" refreshedVersion="0" background="1">
    <dbPr connection="Provider=Microsoft.Mashup.OleDb.1;Data Source=$Workbook$;Location=&quot;Table008 (Page 4) (2)&quot;;Extended Properties=&quot;&quot;" command="SELECT * FROM [Table008 (Page 4) (2)]"/>
  </connection>
  <connection id="40" xr16:uid="{DDEACAEF-A43F-4432-97A9-89ED83229E14}" keepAlive="1" name="Query - Table008 (Page 4) (3)" description="Connection to the 'Table008 (Page 4) (3)' query in the workbook." type="5" refreshedVersion="0" background="1">
    <dbPr connection="Provider=Microsoft.Mashup.OleDb.1;Data Source=$Workbook$;Location=&quot;Table008 (Page 4) (3)&quot;;Extended Properties=&quot;&quot;" command="SELECT * FROM [Table008 (Page 4) (3)]"/>
  </connection>
  <connection id="41" xr16:uid="{4B8D210C-9FDB-410D-B421-342D064FECF9}" keepAlive="1" name="Query - Table008 (Page 4) (4)" description="Connection to the 'Table008 (Page 4) (4)' query in the workbook." type="5" refreshedVersion="0" background="1">
    <dbPr connection="Provider=Microsoft.Mashup.OleDb.1;Data Source=$Workbook$;Location=&quot;Table008 (Page 4) (4)&quot;;Extended Properties=&quot;&quot;" command="SELECT * FROM [Table008 (Page 4) (4)]"/>
  </connection>
  <connection id="42" xr16:uid="{C88E5F1D-EB2F-4670-8050-F5E1E14220E1}" keepAlive="1" name="Query - Table008 (Page 4) (5)" description="Connection to the 'Table008 (Page 4) (5)' query in the workbook." type="5" refreshedVersion="0" background="1">
    <dbPr connection="Provider=Microsoft.Mashup.OleDb.1;Data Source=$Workbook$;Location=&quot;Table008 (Page 4) (5)&quot;;Extended Properties=&quot;&quot;" command="SELECT * FROM [Table008 (Page 4) (5)]"/>
  </connection>
  <connection id="43" xr16:uid="{B070EC71-28E7-4077-A745-4C7696C9E65D}" keepAlive="1" name="Query - Table010 (Page 5)" description="Connection to the 'Table010 (Page 5)' query in the workbook." type="5" refreshedVersion="0" background="1">
    <dbPr connection="Provider=Microsoft.Mashup.OleDb.1;Data Source=$Workbook$;Location=&quot;Table010 (Page 5)&quot;;Extended Properties=&quot;&quot;" command="SELECT * FROM [Table010 (Page 5)]"/>
  </connection>
  <connection id="44" xr16:uid="{F29CCE5F-F180-4D34-8F31-B12E8A8AE891}" keepAlive="1" name="Query - Table010 (Page 5) (2)" description="Connection to the 'Table010 (Page 5) (2)' query in the workbook." type="5" refreshedVersion="0" background="1">
    <dbPr connection="Provider=Microsoft.Mashup.OleDb.1;Data Source=$Workbook$;Location=&quot;Table010 (Page 5) (2)&quot;;Extended Properties=&quot;&quot;" command="SELECT * FROM [Table010 (Page 5) (2)]"/>
  </connection>
  <connection id="45" xr16:uid="{A3AC27FB-36AF-4DAF-B8CA-1723A7D80474}" keepAlive="1" name="Query - Table010 (Page 5) (3)" description="Connection to the 'Table010 (Page 5) (3)' query in the workbook." type="5" refreshedVersion="0" background="1">
    <dbPr connection="Provider=Microsoft.Mashup.OleDb.1;Data Source=$Workbook$;Location=&quot;Table010 (Page 5) (3)&quot;;Extended Properties=&quot;&quot;" command="SELECT * FROM [Table010 (Page 5) (3)]"/>
  </connection>
  <connection id="46" xr16:uid="{B237A546-8C02-4E10-AA7A-5BEE8E17340D}" keepAlive="1" name="Query - Table010 (Page 5) (4)" description="Connection to the 'Table010 (Page 5) (4)' query in the workbook." type="5" refreshedVersion="0" background="1">
    <dbPr connection="Provider=Microsoft.Mashup.OleDb.1;Data Source=$Workbook$;Location=&quot;Table010 (Page 5) (4)&quot;;Extended Properties=&quot;&quot;" command="SELECT * FROM [Table010 (Page 5) (4)]"/>
  </connection>
  <connection id="47" xr16:uid="{8DF26BD3-AD94-4F3F-A6F8-7E9B18EDF5E7}" keepAlive="1" name="Query - Table012 (Page 6)" description="Connection to the 'Table012 (Page 6)' query in the workbook." type="5" refreshedVersion="0" background="1">
    <dbPr connection="Provider=Microsoft.Mashup.OleDb.1;Data Source=$Workbook$;Location=&quot;Table012 (Page 6)&quot;;Extended Properties=&quot;&quot;" command="SELECT * FROM [Table012 (Page 6)]"/>
  </connection>
  <connection id="48" xr16:uid="{BC237CCF-16F1-45AE-949E-D477B55B9F68}" keepAlive="1" name="Query - Table012 (Page 6) (2)" description="Connection to the 'Table012 (Page 6) (2)' query in the workbook." type="5" refreshedVersion="0" background="1">
    <dbPr connection="Provider=Microsoft.Mashup.OleDb.1;Data Source=$Workbook$;Location=&quot;Table012 (Page 6) (2)&quot;;Extended Properties=&quot;&quot;" command="SELECT * FROM [Table012 (Page 6) (2)]"/>
  </connection>
  <connection id="49" xr16:uid="{86325BA8-F5DA-46F5-80C3-AB56079D30A0}" keepAlive="1" name="Query - Table012 (Page 6) (3)" description="Connection to the 'Table012 (Page 6) (3)' query in the workbook." type="5" refreshedVersion="0" background="1">
    <dbPr connection="Provider=Microsoft.Mashup.OleDb.1;Data Source=$Workbook$;Location=&quot;Table012 (Page 6) (3)&quot;;Extended Properties=&quot;&quot;" command="SELECT * FROM [Table012 (Page 6) (3)]"/>
  </connection>
  <connection id="50" xr16:uid="{5D342BCB-96D8-4955-84E6-877D25F7AA6A}" keepAlive="1" name="Query - Table012 (Page 6) (4)" description="Connection to the 'Table012 (Page 6) (4)' query in the workbook." type="5" refreshedVersion="0" background="1">
    <dbPr connection="Provider=Microsoft.Mashup.OleDb.1;Data Source=$Workbook$;Location=&quot;Table012 (Page 6) (4)&quot;;Extended Properties=&quot;&quot;" command="SELECT * FROM [Table012 (Page 6) (4)]"/>
  </connection>
  <connection id="51" xr16:uid="{2DDDBE31-2297-4046-A596-772E1324B74B}" keepAlive="1" name="Query - Table014 (Page 7)" description="Connection to the 'Table014 (Page 7)' query in the workbook." type="5" refreshedVersion="0" background="1">
    <dbPr connection="Provider=Microsoft.Mashup.OleDb.1;Data Source=$Workbook$;Location=&quot;Table014 (Page 7)&quot;;Extended Properties=&quot;&quot;" command="SELECT * FROM [Table014 (Page 7)]"/>
  </connection>
  <connection id="52" xr16:uid="{6D8490A1-9C6B-48D6-9B0D-F5C6617F458D}" keepAlive="1" name="Query - Table014 (Page 7) (2)" description="Connection to the 'Table014 (Page 7) (2)' query in the workbook." type="5" refreshedVersion="0" background="1">
    <dbPr connection="Provider=Microsoft.Mashup.OleDb.1;Data Source=$Workbook$;Location=&quot;Table014 (Page 7) (2)&quot;;Extended Properties=&quot;&quot;" command="SELECT * FROM [Table014 (Page 7) (2)]"/>
  </connection>
  <connection id="53" xr16:uid="{51BAF62E-EE46-4298-8146-19F2A2B062EC}" keepAlive="1" name="Query - Table014 (Page 7) (3)" description="Connection to the 'Table014 (Page 7) (3)' query in the workbook." type="5" refreshedVersion="0" background="1">
    <dbPr connection="Provider=Microsoft.Mashup.OleDb.1;Data Source=$Workbook$;Location=&quot;Table014 (Page 7) (3)&quot;;Extended Properties=&quot;&quot;" command="SELECT * FROM [Table014 (Page 7) (3)]"/>
  </connection>
  <connection id="54" xr16:uid="{65AA6CBF-B8D0-4C58-97A7-C9DD1C0B41CF}" keepAlive="1" name="Query - Table014 (Page 7) (4)" description="Connection to the 'Table014 (Page 7) (4)' query in the workbook." type="5" refreshedVersion="0" background="1">
    <dbPr connection="Provider=Microsoft.Mashup.OleDb.1;Data Source=$Workbook$;Location=&quot;Table014 (Page 7) (4)&quot;;Extended Properties=&quot;&quot;" command="SELECT * FROM [Table014 (Page 7) (4)]"/>
  </connection>
  <connection id="55" xr16:uid="{0D6E6BC8-3F5A-4E47-9CFB-64FF07E16D8A}" keepAlive="1" name="Query - Table016 (Page 8)" description="Connection to the 'Table016 (Page 8)' query in the workbook." type="5" refreshedVersion="0" background="1">
    <dbPr connection="Provider=Microsoft.Mashup.OleDb.1;Data Source=$Workbook$;Location=&quot;Table016 (Page 8)&quot;;Extended Properties=&quot;&quot;" command="SELECT * FROM [Table016 (Page 8)]"/>
  </connection>
  <connection id="56" xr16:uid="{8F6F13E6-22EA-4F28-87FF-E74DDD5282EE}" keepAlive="1" name="Query - Table016 (Page 8) (2)" description="Connection to the 'Table016 (Page 8) (2)' query in the workbook." type="5" refreshedVersion="0" background="1">
    <dbPr connection="Provider=Microsoft.Mashup.OleDb.1;Data Source=$Workbook$;Location=&quot;Table016 (Page 8) (2)&quot;;Extended Properties=&quot;&quot;" command="SELECT * FROM [Table016 (Page 8) (2)]"/>
  </connection>
  <connection id="57" xr16:uid="{C74ADCF5-1E87-4D44-9B34-37B2EBEBADE1}" keepAlive="1" name="Query - Table016 (Page 8) (3)" description="Connection to the 'Table016 (Page 8) (3)' query in the workbook." type="5" refreshedVersion="0" background="1">
    <dbPr connection="Provider=Microsoft.Mashup.OleDb.1;Data Source=$Workbook$;Location=&quot;Table016 (Page 8) (3)&quot;;Extended Properties=&quot;&quot;" command="SELECT * FROM [Table016 (Page 8) (3)]"/>
  </connection>
  <connection id="58" xr16:uid="{4FFF2A3C-BC7C-489A-B8CA-ABC4E5D88B80}" keepAlive="1" name="Query - Table016 (Page 8) (4)" description="Connection to the 'Table016 (Page 8) (4)' query in the workbook." type="5" refreshedVersion="0" background="1">
    <dbPr connection="Provider=Microsoft.Mashup.OleDb.1;Data Source=$Workbook$;Location=&quot;Table016 (Page 8) (4)&quot;;Extended Properties=&quot;&quot;" command="SELECT * FROM [Table016 (Page 8) (4)]"/>
  </connection>
  <connection id="59" xr16:uid="{0FCC3F0E-ED99-4B9A-9FA2-2E4B5AB661C6}" keepAlive="1" name="Query - Table018 (Page 9)" description="Connection to the 'Table018 (Page 9)' query in the workbook." type="5" refreshedVersion="0" background="1">
    <dbPr connection="Provider=Microsoft.Mashup.OleDb.1;Data Source=$Workbook$;Location=&quot;Table018 (Page 9)&quot;;Extended Properties=&quot;&quot;" command="SELECT * FROM [Table018 (Page 9)]"/>
  </connection>
  <connection id="60" xr16:uid="{9751BAE1-1F2A-4305-AC6D-77011318D197}" keepAlive="1" name="Query - Table020 (Page 10)" description="Connection to the 'Table020 (Page 10)' query in the workbook." type="5" refreshedVersion="0" background="1">
    <dbPr connection="Provider=Microsoft.Mashup.OleDb.1;Data Source=$Workbook$;Location=&quot;Table020 (Page 10)&quot;;Extended Properties=&quot;&quot;" command="SELECT * FROM [Table020 (Page 10)]"/>
  </connection>
  <connection id="61" xr16:uid="{63A45447-850A-492A-88B0-D47DA0996DDB}" keepAlive="1" name="Query - Table022 (Page 11)" description="Connection to the 'Table022 (Page 11)' query in the workbook." type="5" refreshedVersion="0" background="1">
    <dbPr connection="Provider=Microsoft.Mashup.OleDb.1;Data Source=$Workbook$;Location=&quot;Table022 (Page 11)&quot;;Extended Properties=&quot;&quot;" command="SELECT * FROM [Table022 (Page 11)]"/>
  </connection>
  <connection id="62" xr16:uid="{D67CDB81-5079-4BA8-A816-DC01C198546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<sst xmlns="http://schemas.openxmlformats.org/spreadsheetml/2006/main" count="7572" uniqueCount="684">
  <si>
    <t>EPF Transaction Data</t>
  </si>
  <si>
    <t>Maybank Transaction Data</t>
  </si>
  <si>
    <t>ASNB Transaction Data</t>
  </si>
  <si>
    <t>Date</t>
  </si>
  <si>
    <t>Employer Contribution
(RM)</t>
  </si>
  <si>
    <t>Employee Contribution
(RM)</t>
  </si>
  <si>
    <t>Month</t>
  </si>
  <si>
    <t>Month (Num)</t>
  </si>
  <si>
    <t>Month (Text)</t>
  </si>
  <si>
    <t>Year</t>
  </si>
  <si>
    <t>Transaction Details</t>
  </si>
  <si>
    <t>Amount Invested</t>
  </si>
  <si>
    <t>Balance</t>
  </si>
  <si>
    <t>Normal Purchase</t>
  </si>
  <si>
    <t>10.00</t>
  </si>
  <si>
    <t>e-Channels-ASNB
Portal Subscription</t>
  </si>
  <si>
    <t>1.00</t>
  </si>
  <si>
    <t>Direct Debit through
myASNB</t>
  </si>
  <si>
    <t>50.00</t>
  </si>
  <si>
    <t>2,000.00</t>
  </si>
  <si>
    <t>Normal Redemption</t>
  </si>
  <si>
    <t>- 2,000.00</t>
  </si>
  <si>
    <t>Loan: Normal - Bank</t>
  </si>
  <si>
    <t>20,000.00</t>
  </si>
  <si>
    <t>- 110.00</t>
  </si>
  <si>
    <t>Normal Reinvestment</t>
  </si>
  <si>
    <t>83.76</t>
  </si>
  <si>
    <t>Special Reinvestment</t>
  </si>
  <si>
    <t>8.37</t>
  </si>
  <si>
    <t>- 140.00</t>
  </si>
  <si>
    <t>110.00</t>
  </si>
  <si>
    <t>- 160.00</t>
  </si>
  <si>
    <t>702.59</t>
  </si>
  <si>
    <t>150.55</t>
  </si>
  <si>
    <t>Special Bonus
Dividend</t>
  </si>
  <si>
    <t>- 1,000.00</t>
  </si>
  <si>
    <t>e-Channels-MobileApp</t>
  </si>
  <si>
    <t>300.00</t>
  </si>
  <si>
    <t>10,000.00</t>
  </si>
  <si>
    <t>120.00</t>
  </si>
  <si>
    <t>month (Num)</t>
  </si>
  <si>
    <t>ENTRY DATE</t>
  </si>
  <si>
    <t>Description</t>
  </si>
  <si>
    <t>TRANSACTION AMOUNT</t>
  </si>
  <si>
    <t>STATEMENT BALANCE</t>
  </si>
  <si>
    <t>REFUND SALE</t>
  </si>
  <si>
    <t>64.12+</t>
  </si>
  <si>
    <t>SALE DEBIT</t>
  </si>
  <si>
    <t>5.00-</t>
  </si>
  <si>
    <t>IBK FUND TFR TO A/C</t>
  </si>
  <si>
    <t>40.00+</t>
  </si>
  <si>
    <t>NURUL FATINI BINTI *</t>
  </si>
  <si>
    <t>0</t>
  </si>
  <si>
    <t>MEPS FUNDS TRA</t>
  </si>
  <si>
    <t>INSTANT TRANSFER</t>
  </si>
  <si>
    <t>122.64-</t>
  </si>
  <si>
    <t>1.50-</t>
  </si>
  <si>
    <t>IBK FUND TFR FR A/C</t>
  </si>
  <si>
    <t>220.00-</t>
  </si>
  <si>
    <t>Sewa ruma</t>
  </si>
  <si>
    <t>MBB CT</t>
  </si>
  <si>
    <t>6.30-</t>
  </si>
  <si>
    <t>ESI PYMT DEBIT</t>
  </si>
  <si>
    <t>888.89-</t>
  </si>
  <si>
    <t>Umrah</t>
  </si>
  <si>
    <t>00000001</t>
  </si>
  <si>
    <t>AUTO-DEDUCTION GOAL</t>
  </si>
  <si>
    <t>125.00-</t>
  </si>
  <si>
    <t>CIK NUR FATEN FATIH*</t>
  </si>
  <si>
    <t>Amway</t>
  </si>
  <si>
    <t>187.50-</t>
  </si>
  <si>
    <t>Umi washing machine*</t>
  </si>
  <si>
    <t>PAYMENT VIA MYDEBIT</t>
  </si>
  <si>
    <t>45.40-</t>
  </si>
  <si>
    <t>26.00-</t>
  </si>
  <si>
    <t>146.40-</t>
  </si>
  <si>
    <t>13.50-</t>
  </si>
  <si>
    <t>CASH WITHDRAWAL</t>
  </si>
  <si>
    <t>50.00-</t>
  </si>
  <si>
    <t>SVG GIRO CR</t>
  </si>
  <si>
    <t>467.30+</t>
  </si>
  <si>
    <t>TOYOTA CAPITAL MALAY</t>
  </si>
  <si>
    <t>:TCAPMBPEFTS48155:</t>
  </si>
  <si>
    <t>25.00+</t>
  </si>
  <si>
    <t>DEBIT ADVICE</t>
  </si>
  <si>
    <t>20.00-</t>
  </si>
  <si>
    <t>AMAN PLESTIN</t>
  </si>
  <si>
    <t>APQ00000001320</t>
  </si>
  <si>
    <t>AUTODEBIT 03025</t>
  </si>
  <si>
    <t>PYMT FROM A/C</t>
  </si>
  <si>
    <t>MAXIS HOTLINK *</t>
  </si>
  <si>
    <t>PREPAID RELOAD</t>
  </si>
  <si>
    <t>0132444646</t>
  </si>
  <si>
    <t>42.00-</t>
  </si>
  <si>
    <t>NUR HIDAYU BINTI JE*</t>
  </si>
  <si>
    <t>Baju</t>
  </si>
  <si>
    <t>536.00-</t>
  </si>
  <si>
    <t>NORFAIZAH BINTI MAT*</t>
  </si>
  <si>
    <t>AFC000005</t>
  </si>
  <si>
    <t>0000789826386758</t>
  </si>
  <si>
    <t>E-GIRO DEBIT</t>
  </si>
  <si>
    <t>100.00-</t>
  </si>
  <si>
    <t>Maimun *</t>
  </si>
  <si>
    <t>Derma</t>
  </si>
  <si>
    <t>FUND TRANSFER TO A/</t>
  </si>
  <si>
    <t>70.00+</t>
  </si>
  <si>
    <t>NUR FATEN FATIHAH B*</t>
  </si>
  <si>
    <t>Beli barang</t>
  </si>
  <si>
    <t>86.30-</t>
  </si>
  <si>
    <t>146.95-</t>
  </si>
  <si>
    <t>71.70-</t>
  </si>
  <si>
    <t>TM UNIFI *</t>
  </si>
  <si>
    <t>1052322896</t>
  </si>
  <si>
    <t>888.89+</t>
  </si>
  <si>
    <t>CLOSE Umrah</t>
  </si>
  <si>
    <t>TRANSFER FROM A/C</t>
  </si>
  <si>
    <t>1,001.00-</t>
  </si>
  <si>
    <t>630502061842411</t>
  </si>
  <si>
    <t>TABUNG HAJI TRF</t>
  </si>
  <si>
    <t>10.00-</t>
  </si>
  <si>
    <t>GIRO INWARD RETURN</t>
  </si>
  <si>
    <t>100.00+</t>
  </si>
  <si>
    <t>17.98-</t>
  </si>
  <si>
    <t>Api air jun 2021</t>
  </si>
  <si>
    <t>5.15-</t>
  </si>
  <si>
    <t>115.00-</t>
  </si>
  <si>
    <t>NOR SYAFIQAH BINTI *</t>
  </si>
  <si>
    <t>Lamb n nct</t>
  </si>
  <si>
    <t>2,770.11+</t>
  </si>
  <si>
    <t>SF GLOBAL EXPRESS (M</t>
  </si>
  <si>
    <t>IBG TRANSACTION</t>
  </si>
  <si>
    <t>150.00-</t>
  </si>
  <si>
    <t>SITI SYAMIMI BINTI *</t>
  </si>
  <si>
    <t>Vit c</t>
  </si>
  <si>
    <t>130.00+</t>
  </si>
  <si>
    <t>wifi n cuckoo</t>
  </si>
  <si>
    <t>MAXIS HOTLINK</t>
  </si>
  <si>
    <t>12.90-</t>
  </si>
  <si>
    <t>72.45-</t>
  </si>
  <si>
    <t>20.20-</t>
  </si>
  <si>
    <t>WATSON'S MYDIN SUBA*</t>
  </si>
  <si>
    <t>SELANGOR</t>
  </si>
  <si>
    <t>20.00+</t>
  </si>
  <si>
    <t>217.67-</t>
  </si>
  <si>
    <t>Sewa 8/21</t>
  </si>
  <si>
    <t>5.30-</t>
  </si>
  <si>
    <t>PRE-AUTH DEBIT</t>
  </si>
  <si>
    <t>200.00-</t>
  </si>
  <si>
    <t>PRE-AUTH REFUND</t>
  </si>
  <si>
    <t>200.00+</t>
  </si>
  <si>
    <t>40.31-</t>
  </si>
  <si>
    <t>66.75-</t>
  </si>
  <si>
    <t>Kak nik nga grocery</t>
  </si>
  <si>
    <t>FPX PAYMENT FR A/</t>
  </si>
  <si>
    <t>120.00-</t>
  </si>
  <si>
    <t>0220212310106149</t>
  </si>
  <si>
    <t>AMANAH SAHAM NASIONA</t>
  </si>
  <si>
    <t>2108191256130868</t>
  </si>
  <si>
    <t>38.83-</t>
  </si>
  <si>
    <t>769230381</t>
  </si>
  <si>
    <t>FOODPANDA MALAYSIA S</t>
  </si>
  <si>
    <t>2108211944470245</t>
  </si>
  <si>
    <t>2,967.55+</t>
  </si>
  <si>
    <t>Mesin Umi</t>
  </si>
  <si>
    <t>85.50-</t>
  </si>
  <si>
    <t>MR DIY (KUCHAI)-SWM*</t>
  </si>
  <si>
    <t>PETALING JAYA</t>
  </si>
  <si>
    <t>22.00-</t>
  </si>
  <si>
    <t>BAKER'S COTTAGE-PJS*</t>
  </si>
  <si>
    <t>36.66-</t>
  </si>
  <si>
    <t>FUND Umi washing mac</t>
  </si>
  <si>
    <t>76.92-</t>
  </si>
  <si>
    <t>Dental braces</t>
  </si>
  <si>
    <t>Omega 3 n brg dapo</t>
  </si>
  <si>
    <t>55.00-</t>
  </si>
  <si>
    <t>ZAKARIA DLITE TRADI*</t>
  </si>
  <si>
    <t>Almond apricot</t>
  </si>
  <si>
    <t>cuckoo</t>
  </si>
  <si>
    <t>MBB CT-</t>
  </si>
  <si>
    <t>utiliti</t>
  </si>
  <si>
    <t>217.80-</t>
  </si>
  <si>
    <t>Sept 2021</t>
  </si>
  <si>
    <t>TM UNIFI</t>
  </si>
  <si>
    <t>208.42-</t>
  </si>
  <si>
    <t>208.42+</t>
  </si>
  <si>
    <t>206.37-</t>
  </si>
  <si>
    <t>70.00-</t>
  </si>
  <si>
    <t>Brg dapo</t>
  </si>
  <si>
    <t>5.52-</t>
  </si>
  <si>
    <t>17.70-</t>
  </si>
  <si>
    <t>6.60-</t>
  </si>
  <si>
    <t>36.00-</t>
  </si>
  <si>
    <t>PUAN ROSLIZA BINTI *</t>
  </si>
  <si>
    <t>Sabun muka</t>
  </si>
  <si>
    <t>Duit</t>
  </si>
  <si>
    <t>15.00-</t>
  </si>
  <si>
    <t>BERJAYA TIMES SQUAR*</t>
  </si>
  <si>
    <t>KUALA LUMPUR</t>
  </si>
  <si>
    <t>PYMT VIA MYDEBIT RE</t>
  </si>
  <si>
    <t>15.00+</t>
  </si>
  <si>
    <t>9.00-</t>
  </si>
  <si>
    <t>MUHAMMAD NUR BAIHAK*</t>
  </si>
  <si>
    <t>SEWO</t>
  </si>
  <si>
    <t>2,890.33+</t>
  </si>
  <si>
    <t>410.00-</t>
  </si>
  <si>
    <t>ANNAJAH LEGACY ENTE*</t>
  </si>
  <si>
    <t>Langkaweee</t>
  </si>
  <si>
    <t>2,303.00</t>
  </si>
  <si>
    <t>2,318.00</t>
  </si>
  <si>
    <t>2,018.00</t>
  </si>
  <si>
    <t>2,009.50</t>
  </si>
  <si>
    <t>1,946.50</t>
  </si>
  <si>
    <t>kambeng</t>
  </si>
  <si>
    <t>ENDING BALANCE :</t>
  </si>
  <si>
    <t>TOTAL CREDIT :</t>
  </si>
  <si>
    <t>TOTAL DEBIT :</t>
  </si>
  <si>
    <t>216.23-</t>
  </si>
  <si>
    <t>Sewa oct 2021</t>
  </si>
  <si>
    <t>6.04-</t>
  </si>
  <si>
    <t>30.00-</t>
  </si>
  <si>
    <t>MBPJ212021100415135*</t>
  </si>
  <si>
    <t>MAJLIS BANDARAYA PET</t>
  </si>
  <si>
    <t>2110041513580104</t>
  </si>
  <si>
    <t>72.75-</t>
  </si>
  <si>
    <t>85.90-</t>
  </si>
  <si>
    <t>750.00+</t>
  </si>
  <si>
    <t>28.15-</t>
  </si>
  <si>
    <t>EAT REPEAT ENTERPRI*</t>
  </si>
  <si>
    <t>01818048</t>
  </si>
  <si>
    <t>DUITNOW QR</t>
  </si>
  <si>
    <t>35.00-</t>
  </si>
  <si>
    <t>NUR HAZIMAH BINTI A*</t>
  </si>
  <si>
    <t>Kfry plus miny</t>
  </si>
  <si>
    <t>SITI FATIMAH BINTI *</t>
  </si>
  <si>
    <t>Upfront air pu</t>
  </si>
  <si>
    <t>Kucing</t>
  </si>
  <si>
    <t>166.30-</t>
  </si>
  <si>
    <t>166.30+</t>
  </si>
  <si>
    <t>164.67-</t>
  </si>
  <si>
    <t>4th week oct 2021</t>
  </si>
  <si>
    <t>24.30-</t>
  </si>
  <si>
    <t>601.00-</t>
  </si>
  <si>
    <t>2,908.25+</t>
  </si>
  <si>
    <t>170.00-</t>
  </si>
  <si>
    <t>Voucer gopeng</t>
  </si>
  <si>
    <t>180.00-</t>
  </si>
  <si>
    <t>Air purifier n</t>
  </si>
  <si>
    <t>83.05-</t>
  </si>
  <si>
    <t>Oct 2021</t>
  </si>
  <si>
    <t>500.00-</t>
  </si>
  <si>
    <t>79.95-</t>
  </si>
  <si>
    <t>5.50-</t>
  </si>
  <si>
    <t>41.66-</t>
  </si>
  <si>
    <t>39.02-</t>
  </si>
  <si>
    <t>221.78-</t>
  </si>
  <si>
    <t>Sewa nov 2021</t>
  </si>
  <si>
    <t>37.00-</t>
  </si>
  <si>
    <t>879960083</t>
  </si>
  <si>
    <t>KLOOKTRAVELMY.</t>
  </si>
  <si>
    <t>2111032335150517</t>
  </si>
  <si>
    <t>2.50-</t>
  </si>
  <si>
    <t>IKEA DAMANSARA-MPOS*</t>
  </si>
  <si>
    <t>62.50-</t>
  </si>
  <si>
    <t>Paragliding</t>
  </si>
  <si>
    <t>19.90-</t>
  </si>
  <si>
    <t>IKEA DAMANSARA</t>
  </si>
  <si>
    <t>PJ</t>
  </si>
  <si>
    <t>16.40-</t>
  </si>
  <si>
    <t>IKEA-FOODACOURT</t>
  </si>
  <si>
    <t>9.90-</t>
  </si>
  <si>
    <t>NASI KUKUS TONGGEK *</t>
  </si>
  <si>
    <t>260.04+</t>
  </si>
  <si>
    <t>RAIZ MALAYSIA SDN BH</t>
  </si>
  <si>
    <t>CIMB IBG Transfer</t>
  </si>
  <si>
    <t>MBPJ212021110522325*</t>
  </si>
  <si>
    <t>2111052232590076</t>
  </si>
  <si>
    <t>43.44-</t>
  </si>
  <si>
    <t>T088548497121</t>
  </si>
  <si>
    <t>IPAY88-AGODA</t>
  </si>
  <si>
    <t>2111060035190329</t>
  </si>
  <si>
    <t>40.48-</t>
  </si>
  <si>
    <t>NUR SAUFIYAH HUDA B*</t>
  </si>
  <si>
    <t>Cameron cash</t>
  </si>
  <si>
    <t>14.00-</t>
  </si>
  <si>
    <t>MBBQR1521704</t>
  </si>
  <si>
    <t>11111144200941</t>
  </si>
  <si>
    <t>800466718Q</t>
  </si>
  <si>
    <t>32.00-</t>
  </si>
  <si>
    <t>GUARDIAN CAMERON HI*</t>
  </si>
  <si>
    <t>PAHANG</t>
  </si>
  <si>
    <t>21.90-</t>
  </si>
  <si>
    <t>BOH PLANTATIONS SDN*</t>
  </si>
  <si>
    <t>BRINCHANG</t>
  </si>
  <si>
    <t>18.56-</t>
  </si>
  <si>
    <t>885017911</t>
  </si>
  <si>
    <t>TNG DIGITAL SDN BHD</t>
  </si>
  <si>
    <t>2111072251260990</t>
  </si>
  <si>
    <t>45.90-</t>
  </si>
  <si>
    <t>Barang dapur</t>
  </si>
  <si>
    <t>60.00-</t>
  </si>
  <si>
    <t>Island hopping</t>
  </si>
  <si>
    <t>55.53-</t>
  </si>
  <si>
    <t>500.00+</t>
  </si>
  <si>
    <t>WTDRW Umi washing ma</t>
  </si>
  <si>
    <t>350.00-</t>
  </si>
  <si>
    <t>PUAN NORIAH BINTI H*</t>
  </si>
  <si>
    <t>Paip air</t>
  </si>
  <si>
    <t>Ikea n rak dapo pm</t>
  </si>
  <si>
    <t>RUSDI BIN SUHAILI *</t>
  </si>
  <si>
    <t>Key</t>
  </si>
  <si>
    <t>42.70-</t>
  </si>
  <si>
    <t>PAVILLION STEAK&amp; GR*</t>
  </si>
  <si>
    <t>KAJANG</t>
  </si>
  <si>
    <t>57.20-</t>
  </si>
  <si>
    <t>PADINI CONCEPT STOR*</t>
  </si>
  <si>
    <t>18.50-</t>
  </si>
  <si>
    <t>43.00-</t>
  </si>
  <si>
    <t>SKY BOUTIQUE (2) *</t>
  </si>
  <si>
    <t>5.28-</t>
  </si>
  <si>
    <t>2,979.55+</t>
  </si>
  <si>
    <t>119.90-</t>
  </si>
  <si>
    <t>RAMS HOMES DECOR SB*</t>
  </si>
  <si>
    <t>40.60-</t>
  </si>
  <si>
    <t>153.95-</t>
  </si>
  <si>
    <t>20.89-</t>
  </si>
  <si>
    <t>110.10-</t>
  </si>
  <si>
    <t>UMART</t>
  </si>
  <si>
    <t>PASIR MAS</t>
  </si>
  <si>
    <t>Nov 2021</t>
  </si>
  <si>
    <t>KENANGA INVESTORS B*</t>
  </si>
  <si>
    <t>Tambah dana</t>
  </si>
  <si>
    <t>Air purifier</t>
  </si>
  <si>
    <t>219.60-</t>
  </si>
  <si>
    <t>Sewa dis 2021</t>
  </si>
  <si>
    <t>261.00-</t>
  </si>
  <si>
    <t>GAP-211203121323706*</t>
  </si>
  <si>
    <t>PUBLIC GOLD MARKETIN</t>
  </si>
  <si>
    <t>2112031213500760</t>
  </si>
  <si>
    <t>Washing machin</t>
  </si>
  <si>
    <t>120.00+</t>
  </si>
  <si>
    <t>Mesin basuh</t>
  </si>
  <si>
    <t>44.15-</t>
  </si>
  <si>
    <t>Dis 2021</t>
  </si>
  <si>
    <t>38.48-</t>
  </si>
  <si>
    <t>800.00+</t>
  </si>
  <si>
    <t>WTDRW Dental braces</t>
  </si>
  <si>
    <t>1,000.00-</t>
  </si>
  <si>
    <t>5.88-</t>
  </si>
  <si>
    <t>14.50-</t>
  </si>
  <si>
    <t>16.95-</t>
  </si>
  <si>
    <t>HOME-U-P.MAS</t>
  </si>
  <si>
    <t>PRE-AUTH MYDEBIT</t>
  </si>
  <si>
    <t>PETRON LEMAL (F1)</t>
  </si>
  <si>
    <t>PASIR EMAS</t>
  </si>
  <si>
    <t>REV PREAUTH MYDEBIT</t>
  </si>
  <si>
    <t>REV PREAUTH MYDEBIT*</t>
  </si>
  <si>
    <t>CERIA 99 K21-1</t>
  </si>
  <si>
    <t>KELANTAN</t>
  </si>
  <si>
    <t>25.85-</t>
  </si>
  <si>
    <t>UMART *</t>
  </si>
  <si>
    <t>2,811.95+</t>
  </si>
  <si>
    <t>CUCKOO *</t>
  </si>
  <si>
    <t>545758</t>
  </si>
  <si>
    <t>96.00-</t>
  </si>
  <si>
    <t>Dental braces *</t>
  </si>
  <si>
    <t>52.00-</t>
  </si>
  <si>
    <t>267.00-</t>
  </si>
  <si>
    <t>GAP-211229082236390*</t>
  </si>
  <si>
    <t>2112292023010083</t>
  </si>
  <si>
    <t>December air p</t>
  </si>
  <si>
    <t>93.00-</t>
  </si>
  <si>
    <t>RAUDHAH MADIHAH BIN*</t>
  </si>
  <si>
    <t>Hilton</t>
  </si>
  <si>
    <t>TABUNG BANTUAN BENC*</t>
  </si>
  <si>
    <t>Banjir</t>
  </si>
  <si>
    <t>24.90-</t>
  </si>
  <si>
    <t>MANJAKU-MKKK *</t>
  </si>
  <si>
    <t>KOTA BHARU</t>
  </si>
  <si>
    <t>128.60-</t>
  </si>
  <si>
    <t>MYDIN HYPERMARKET</t>
  </si>
  <si>
    <t>PROFIT PAID</t>
  </si>
  <si>
    <t>0.89+</t>
  </si>
  <si>
    <t>1,615.44</t>
  </si>
  <si>
    <t>13,611.98</t>
  </si>
  <si>
    <t>13,943.04</t>
  </si>
  <si>
    <t>Column1</t>
  </si>
  <si>
    <t>MIDF/MIH REIMBURSEM</t>
  </si>
  <si>
    <t>CASH WDRAWAL REV</t>
  </si>
  <si>
    <t>Unifi</t>
  </si>
  <si>
    <t>IBK FUND TFR FR A/C NURUL FATINI BINTI * Sewa oct 2021 MBB CT</t>
  </si>
  <si>
    <t>IBK FUND TFR TO A/C NURUL FATINI BINTI * cuckoo MBB CT-</t>
  </si>
  <si>
    <t>FPX PAYMENT FR A/ MBPJ212021100415135* MAJLIS BANDARAYA PET 2110041513580104</t>
  </si>
  <si>
    <t>ESI PYMT DEBIT Umi washing machine* 00000001 AUTO-DEDUCTION GOAL</t>
  </si>
  <si>
    <t>DEBIT ADVICE AMAN PLESTIN APQ00000001320 AUTODEBIT 03025</t>
  </si>
  <si>
    <t>ESI PYMT DEBIT NORFAIZAH BINTI MAT* AFC000005 0000789826386758</t>
  </si>
  <si>
    <t>SVG GIRO CR SF GLOBAL EXPRESS (M IBG TRANSACTION IBG TRANSACTION</t>
  </si>
  <si>
    <t>IBK FUND TFR FR A/C EAT REPEAT ENTERPRI* 01818048 DUITNOW QR</t>
  </si>
  <si>
    <t>TRANSFER FROM A/C NUR HAZIMAH BINTI A* Kfry plus miny</t>
  </si>
  <si>
    <t>TRANSFER FROM A/C SITI FATIMAH BINTI * Upfront air pu</t>
  </si>
  <si>
    <t>IBK FUND TFR FR A/C MUHAMMAD NUR BAIHAK* Kucing MBB CT</t>
  </si>
  <si>
    <t>IBK FUND TFR FR A/C NUR FATEN FATIHAH B* 4th week oct 2021 MBB CT</t>
  </si>
  <si>
    <t>PAYMENT VIA MYDEBIT PETALING JAYA PAYMENT VIA MYDEBIT</t>
  </si>
  <si>
    <t>TRANSFER FROM A/C NORFAIZAH BINTI MAT* 630502061842411 TABUNG HAJI TRF</t>
  </si>
  <si>
    <t>IBK FUND TFR FR A/C ANNAJAH LEGACY ENTE* Voucer gopeng MBB CT</t>
  </si>
  <si>
    <t>TRANSFER FROM A/C SITI FATIMAH BINTI * Air purifier n</t>
  </si>
  <si>
    <t>E-GIRO DEBIT TM UNIFI 1052322896 Oct 2021</t>
  </si>
  <si>
    <t>ESI PYMT DEBIT Dental braces 00000001 AUTO-DEDUCTION GOAL</t>
  </si>
  <si>
    <t>PAYMENT VIA MYDEBIT BERJAYA TIMES SQUAR* KUALA LUMPUR PAYMENT VIA MYDEBIT</t>
  </si>
  <si>
    <t>PYMT VIA MYDEBIT RE BERJAYA TIMES SQUAR* KUALA LUMPUR PAYMENT VIA MYDEBIT</t>
  </si>
  <si>
    <t>PAYMENT VIA MYDEBIT SELANGOR PAYMENT VIA MYDEBIT</t>
  </si>
  <si>
    <t>PYMT FROM A/C MAXIS HOTLINK PREPAID RELOAD 0132444646</t>
  </si>
  <si>
    <t>IBK FUND TFR FR A/C NURUL FATINI BINTI * Sewa nov 2021 MBB CT</t>
  </si>
  <si>
    <t>FPX PAYMENT FR A/ 879960083 KLOOKTRAVELMY. 2111032335150517</t>
  </si>
  <si>
    <t>PAYMENT VIA MYDEBIT IKEA DAMANSARA-MPOS* KUALA LUMPUR PAYMENT VIA MYDEBIT</t>
  </si>
  <si>
    <t>ESI PYMT DEBIT Paragliding 00000001 AUTO-DEDUCTION GOAL</t>
  </si>
  <si>
    <t>PAYMENT VIA MYDEBIT IKEA DAMANSARA PJ PAYMENT VIA MYDEBIT</t>
  </si>
  <si>
    <t>PAYMENT VIA MYDEBIT IKEA-FOODACOURT PJ PAYMENT VIA MYDEBIT</t>
  </si>
  <si>
    <t>PAYMENT VIA MYDEBIT NASI KUKUS TONGGEK * PETALING JAYA PAYMENT VIA MYDEBIT</t>
  </si>
  <si>
    <t>SVG GIRO CR RAIZ MALAYSIA SDN BH CIMB IBG Transfer</t>
  </si>
  <si>
    <t>FPX PAYMENT FR A/ MBPJ212021110522325* MAJLIS BANDARAYA PET 2111052232590076</t>
  </si>
  <si>
    <t>FPX PAYMENT FR A/ T088548497121 IPAY88-AGODA 2111060035190329</t>
  </si>
  <si>
    <t>TRANSFER FROM A/C NUR SAUFIYAH HUDA B* Cameron cash</t>
  </si>
  <si>
    <t>TRANSFER FROM A/C MBBQR1521704 11111144200941 800466718Q</t>
  </si>
  <si>
    <t>PAYMENT VIA MYDEBIT GUARDIAN CAMERON HI* PAHANG PAYMENT VIA MYDEBIT</t>
  </si>
  <si>
    <t>PAYMENT VIA MYDEBIT BOH PLANTATIONS SDN* BRINCHANG PAYMENT VIA MYDEBIT</t>
  </si>
  <si>
    <t>FPX PAYMENT FR A/ 885017911 TNG DIGITAL SDN BHD 2111072251260990</t>
  </si>
  <si>
    <t>IBK FUND TFR FR A/C NUR FATEN FATIHAH B* Barang dapur MBB CT</t>
  </si>
  <si>
    <t>IBK FUND TFR FR A/C ANNAJAH LEGACY ENTE* Island hopping MBB CT</t>
  </si>
  <si>
    <t>FUND TRANSFER TO A/ NORFAIZAH BINTI MAT* 00000001 WTDRW Umi washing ma</t>
  </si>
  <si>
    <t>IBK FUND TFR FR A/C PUAN NORIAH BINTI H* Paip air MBB CT</t>
  </si>
  <si>
    <t>IBK FUND TFR FR A/C CIK NUR FATEN FATIH* Ikea n rak dapo pm MBB CT</t>
  </si>
  <si>
    <t>TRANSFER FROM A/C RUSDI BIN SUHAILI * Key</t>
  </si>
  <si>
    <t>PAYMENT VIA MYDEBIT PAVILLION STEAK&amp; GR* KAJANG PAYMENT VIA MYDEBIT</t>
  </si>
  <si>
    <t>PAYMENT VIA MYDEBIT PADINI CONCEPT STOR* PETALING JAYA PAYMENT VIA MYDEBIT</t>
  </si>
  <si>
    <t>PAYMENT VIA MYDEBIT SKY BOUTIQUE (2) * KUALA LUMPUR PAYMENT VIA MYDEBIT</t>
  </si>
  <si>
    <t>PAYMENT VIA MYDEBIT RAMS HOMES DECOR SB* PAYMENT VIA MYDEBIT</t>
  </si>
  <si>
    <t>PAYMENT VIA MYDEBIT UMART PASIR MAS PAYMENT VIA MYDEBIT</t>
  </si>
  <si>
    <t>E-GIRO DEBIT TM UNIFI 1052322896 Nov 2021</t>
  </si>
  <si>
    <t>IBK FUND TFR FR A/C KENANGA INVESTORS B* Tambah dana MBB CT</t>
  </si>
  <si>
    <t>TRANSFER FROM A/C SITI FATIMAH BINTI * Air purifier</t>
  </si>
  <si>
    <t>IBK FUND TFR FR A/C NURUL FATINI BINTI * Sewa dis 2021 MBB CT</t>
  </si>
  <si>
    <t>FPX PAYMENT FR A/ GAP-211203121323706* PUBLIC GOLD MARKETIN 2112031213500760</t>
  </si>
  <si>
    <t>TRANSFER FROM A/C SITI FATIMAH BINTI * Washing machin</t>
  </si>
  <si>
    <t>FUND TRANSFER TO A/ SITI FATIMAH BINTI * Mesin basuh</t>
  </si>
  <si>
    <t>IBK FUND TFR FR A/C NORFAIZAH BINTI MAT* Dis 2021 MBB CT</t>
  </si>
  <si>
    <t>FUND TRANSFER TO A/ NORFAIZAH BINTI MAT* 00000001 WTDRW Dental braces</t>
  </si>
  <si>
    <t>TRANSFER FROM A/C NUR FATEN FATIHAH B* Mesin basuh</t>
  </si>
  <si>
    <t>IBK FUND TFR TO A/C NURUL FATINI BINTI * MBB CT-</t>
  </si>
  <si>
    <t>PAYMENT VIA MYDEBIT HOME-U-P.MAS PASIR MAS PAYMENT VIA MYDEBIT</t>
  </si>
  <si>
    <t>PRE-AUTH MYDEBIT PETRON LEMAL (F1) PASIR EMAS PRE-AUTH MYDEBIT</t>
  </si>
  <si>
    <t>PAYMENT VIA MYDEBIT PETRON LEMAL (F1) PASIR EMAS PAYMENT VIA MYDEBIT</t>
  </si>
  <si>
    <t>REV PREAUTH MYDEBIT PETRON LEMAL (F1) PASIR EMAS REV PREAUTH MYDEBIT*</t>
  </si>
  <si>
    <t>PAYMENT VIA MYDEBIT CERIA 99 K21-1 KELANTAN PAYMENT VIA MYDEBIT</t>
  </si>
  <si>
    <t>PAYMENT VIA MYDEBIT UMART * PASIR MAS PAYMENT VIA MYDEBIT</t>
  </si>
  <si>
    <t>E-GIRO DEBIT CUCKOO * 545758</t>
  </si>
  <si>
    <t>E-GIRO DEBIT TM UNIFI * 1052322896</t>
  </si>
  <si>
    <t>ESI PYMT DEBIT Dental braces * 00000001 AUTO-DEDUCTION GOAL</t>
  </si>
  <si>
    <t>FPX PAYMENT FR A/ GAP-211229082236390* PUBLIC GOLD MARKETIN 2112292023010083</t>
  </si>
  <si>
    <t>TRANSFER FROM A/C SITI FATIMAH BINTI * December air p</t>
  </si>
  <si>
    <t>TRANSFER FROM A/C RAUDHAH MADIHAH BIN* Hilton</t>
  </si>
  <si>
    <t>IBK FUND TFR FR A/C TABUNG BANTUAN BENC* Banjir MBB CT</t>
  </si>
  <si>
    <t>PAYMENT VIA MYDEBIT MANJAKU-MKKK * KOTA BHARU PAYMENT VIA MYDEBIT</t>
  </si>
  <si>
    <t>PAYMENT VIA MYDEBIT MYDIN HYPERMARKET KOTA BHARU PAYMENT VIA MYDEBIT</t>
  </si>
  <si>
    <t>PROFIT PAID ENDING BALANCE : TOTAL CREDIT : TOTAL DEBIT :</t>
  </si>
  <si>
    <t>IBK FUND TFR TO A/C NURUL FATINI BINTI * MEPS FUNDS TRA INSTANT TRANSFER</t>
  </si>
  <si>
    <t>IBK FUND TFR FR A/C NURUL FATINI BINTI * Sewa ruma MBB CT</t>
  </si>
  <si>
    <t>ESI PYMT DEBIT Umrah 00000001 AUTO-DEDUCTION GOAL</t>
  </si>
  <si>
    <t>IBK FUND TFR FR A/C CIK NUR FATEN FATIH* Amway MBB CT</t>
  </si>
  <si>
    <t>SVG GIRO CR TOYOTA CAPITAL MALAY TOYOTA CAPITAL MALAY :TCAPMBPEFTS48155:</t>
  </si>
  <si>
    <t>PYMT FROM A/C MAXIS HOTLINK * PREPAID RELOAD 0132444646</t>
  </si>
  <si>
    <t>IBK FUND TFR FR A/C NUR HIDAYU BINTI JE* Baju MBB CT</t>
  </si>
  <si>
    <t>E-GIRO DEBIT Maimun * Derma</t>
  </si>
  <si>
    <t>FUND TRANSFER TO A/ NUR FATEN FATIHAH B* Beli barang</t>
  </si>
  <si>
    <t>FUND TRANSFER TO A/ NORFAIZAH BINTI MAT* 00000001 CLOSE Umrah</t>
  </si>
  <si>
    <t>IBK FUND TFR FR A/C NURUL FATINI BINTI * Api air jun 2021 MBB CT</t>
  </si>
  <si>
    <t>IBK FUND TFR FR A/C NOR SYAFIQAH BINTI * Lamb n nct MBB CT</t>
  </si>
  <si>
    <t>TRANSFER FROM A/C SITI SYAMIMI BINTI * Vit c</t>
  </si>
  <si>
    <t>FUND TRANSFER TO A/ NUR FATEN FATIHAH B* wifi n cuckoo</t>
  </si>
  <si>
    <t>PAYMENT VIA MYDEBIT WATSON'S MYDIN SUBA* SELANGOR PAYMENT VIA MYDEBIT</t>
  </si>
  <si>
    <t>IBK FUND TFR FR A/C NURUL FATINI BINTI * Sewa 8/21 MBB CT</t>
  </si>
  <si>
    <t>IBK FUND TFR FR A/C CIK NUR FATEN FATIH* Kak nik nga grocery MBB CT</t>
  </si>
  <si>
    <t>FPX PAYMENT FR A/ 0220212310106149 AMANAH SAHAM NASIONA 2108191256130868</t>
  </si>
  <si>
    <t>FPX PAYMENT FR A/ 769230381 FOODPANDA MALAYSIA S 2108211944470245</t>
  </si>
  <si>
    <t>FUND TRANSFER TO A/ NUR FATEN FATIHAH B* Mesin Umi</t>
  </si>
  <si>
    <t>PAYMENT VIA MYDEBIT MR DIY (KUCHAI)-SWM* PETALING JAYA PAYMENT VIA MYDEBIT</t>
  </si>
  <si>
    <t>PAYMENT VIA MYDEBIT BAKER'S COTTAGE-PJS* SELANGOR PAYMENT VIA MYDEBIT</t>
  </si>
  <si>
    <t>TRANSFER FROM A/C NORFAIZAH BINTI MAT* 00000001 FUND Umi washing mac</t>
  </si>
  <si>
    <t>IBK FUND TFR FR A/C CIK NUR FATEN FATIH* Omega 3 n brg dapo MBB CT</t>
  </si>
  <si>
    <t>TRANSFER FROM A/C ZAKARIA DLITE TRADI* Almond apricot</t>
  </si>
  <si>
    <t>IBK FUND TFR TO A/C CIK NUR FATEN FATIH* utiliti MBB CT-</t>
  </si>
  <si>
    <t>IBK FUND TFR FR A/C NURUL FATINI BINTI * Sept 2021 MBB CT</t>
  </si>
  <si>
    <t>E-GIRO DEBIT TM UNIFI 1052322896</t>
  </si>
  <si>
    <t>IBK FUND TFR FR A/C CIK NUR FATEN FATIH* Brg dapo MBB CT</t>
  </si>
  <si>
    <t>IBK FUND TFR FR A/C PUAN ROSLIZA BINTI * Sabun muka MBB CT</t>
  </si>
  <si>
    <t>IBK FUND TFR TO A/C CIK NUR FATEN FATIH* Duit MBB CT-</t>
  </si>
  <si>
    <t>IBK FUND TFR FR A/C MUHAMMAD NUR BAIHAK* SEWO MBB CT</t>
  </si>
  <si>
    <t>IBK FUND TFR FR A/C ANNAJAH LEGACY ENTE* Langkaweee MBB CT</t>
  </si>
  <si>
    <t>E-GIRO DEBIT TM UNIFI 1052322896 Sept 2021</t>
  </si>
  <si>
    <t>FPX PAYMENT FR A/ 2022010108223654258* TOYYIBPAY SDN BHD 2201010822370723</t>
  </si>
  <si>
    <t>IBK FUND TFR FR A/C NURUL FATINI BINTI * SEWA JAN 2022 MBB CT</t>
  </si>
  <si>
    <t>PAYMENT VIA MYDEBIT BRANDS OUTLET-K BHA* KOTA BHARU PAYMENT VIA MYDEBIT</t>
  </si>
  <si>
    <t>FUND TRANSFER TO A/ NUR FATEN FATIHAH B* Cuckoo Int</t>
  </si>
  <si>
    <t>FPX PAYMENT FR A/ 38kBN5nNc48GxHaPQTz* PACIFIC TRUSTEES BER 2201051516240305</t>
  </si>
  <si>
    <t>FPX PAYMENT FR A/ MC2MAP2022010600001* MALACCA SECURITIES S 2201061824390535</t>
  </si>
  <si>
    <t>PAYMENT VIA MYDEBIT LAU &amp; TAN PHARMACY-* PAYMENT VIA MYDEBIT</t>
  </si>
  <si>
    <t>TRANSFER FROM A/C SITI FATIMAH BINTI * ganu redah</t>
  </si>
  <si>
    <t>TRANSFER FROM A/C RAUDHAH MADIHAH BIN* ganu redah</t>
  </si>
  <si>
    <t>PAYMENT VIA MYDEBIT ECO-AEON KOTA BAHRU* KELANTAN PAYMENT VIA MYDEBIT</t>
  </si>
  <si>
    <t>PAYMENT VIA MYDEBIT Pasir Mas PAYMENT VIA MYDEBIT</t>
  </si>
  <si>
    <t>FPX PAYMENT FR A/ CC8DF129A744 PACIFIC TRUSTEES BER 2201281250270751</t>
  </si>
  <si>
    <t>FUND TRANSFER TO A/ NORFAIZAH BINTI MAT* 00000001</t>
  </si>
  <si>
    <t>PYMT FROM A/C EPF 21446976</t>
  </si>
  <si>
    <t>FPX PAYMENT FR A/ GAP-220128010137123* PUBLIC GOLD MARKETIN 2201281301330799</t>
  </si>
  <si>
    <t>IBK FUND TFR FR A/C PUAN NORIAH BINTI H* Daging senna pe MBB CT</t>
  </si>
  <si>
    <t>PAYMENT VIA MYDEBIT SMO BOOKSTORES TANA* TANAH MERAH PAYMENT VIA MYDEBIT</t>
  </si>
  <si>
    <t>TRANSFER FROM A/C NUR FATEN FATIHAH B* Salad n telur</t>
  </si>
  <si>
    <t>FPX PAYMENT FR A/ T103007414122 IPAY88 (M) SDN BHD 2201311501550567</t>
  </si>
  <si>
    <t>IBK FUND TFR FR A/C NURUL FATINI BINTI * Sewa feb2022 MBB CT</t>
  </si>
  <si>
    <t>TRANSFER FROM A/C SITI FATIMAH BINTI * Air puripuri</t>
  </si>
  <si>
    <t>IBK FUND TFR FR A/C NORFAIZAH BINTI MAT* Loan asbf MBB CT</t>
  </si>
  <si>
    <t>PAYMENT VIA MYDEBIT HOME-U-P.MAS * PASIR MAS PAYMENT VIA MYDEBIT</t>
  </si>
  <si>
    <t>CMS-DIRECT DEBIT PACIFIC TRUSTEES BER 38kBN5nNc48GxH WHT-MAN-050122-1712</t>
  </si>
  <si>
    <t>FPX PAYMENT FR A/ M0100000000EGHL6172* MCDELIVERY ONLINE OR 2202041434150656</t>
  </si>
  <si>
    <t>ESI PYMT DEBIT Paragliding * 00000001 AUTO-DEDUCTION GOAL</t>
  </si>
  <si>
    <t>DEBIT ADVICE AMAN PLESTIN * APQ00000001320 AUTODEBIT 03025</t>
  </si>
  <si>
    <t>IBK FUND TFR FR A/C PUAN NORIAH BINTI H* Dinner anjung MBB CT</t>
  </si>
  <si>
    <t>TRANSFER FROM A/C NUR FATEN FATIHAH B* Lalala</t>
  </si>
  <si>
    <t>E-GIRO DEBIT TENAGA NASIONAL BER* 210074494609</t>
  </si>
  <si>
    <t>FUND TRANSFER TO NORFAIZAH BINTI MAT* 630502061842411 TABUNG HAJI TRF</t>
  </si>
  <si>
    <t>PYMT FR A/C-MIDF/ IPO APPLICATION M0714</t>
  </si>
  <si>
    <t>IBK FUND TFR FR A/C MUHAMMAD NUR BAIHAK* Pasar malam MBB CT</t>
  </si>
  <si>
    <t>TRANSFER FROM A/C PMB INVESTMENT BERH* Second investm</t>
  </si>
  <si>
    <t>TRANSFER FROM A/C SITI FATIMAH BINTI * last baya air</t>
  </si>
  <si>
    <t>IBK FUND TFR FR A/C NURUL FATINI BINTI * SEWA MAC MBB CT</t>
  </si>
  <si>
    <t>FUND TRANSFER TO A/ NUR FATEN FATIHAH B* inter n cuckoo</t>
  </si>
  <si>
    <t>FPX PAYMENT FR A/ FPX22607626 KIPLEPAY SDN BHD. 2203161944150939</t>
  </si>
  <si>
    <t>IBK FUND TFR TO A/C CIK NUR FATEN FATIH* MBB CT-</t>
  </si>
  <si>
    <t>PAYMENT VIA MYDEBIT TEDBOY EXPRESS-SEKS* SELANGOR PAYMENT VIA MYDEBIT</t>
  </si>
  <si>
    <t>IBK FUND TFR FR A/C MUHAMMAD NUR BAIHAK* Makan MBB CT</t>
  </si>
  <si>
    <t>TRANSFER FROM A/C NUR HAZIMAH BINTI A* Melaka</t>
  </si>
  <si>
    <t>TRANSFER FROM A/C SITI FATIMAH BINTI * Cameron pigi</t>
  </si>
  <si>
    <t>TRANSFER FROM A/C RAUDHAH MADIHAH BIN* melaka pigi</t>
  </si>
  <si>
    <t>TRANSFER FROM A/C LEONG HUNG PIEW lunch oiso</t>
  </si>
  <si>
    <t>IBK FUND TFR FR A/C NORFAIZAH BINTI MAT* LOAN MBB CT</t>
  </si>
  <si>
    <t>FPX PAYMENT FR A/ T111839332522 HOTLINK TOP UP 2203242156120223</t>
  </si>
  <si>
    <t>E-GIRO DEBIT CUCKOO 545759</t>
  </si>
  <si>
    <t>IBK FUND TFR FR A/C MUHAMMAD NUR BAIHAK* Blanjo MBB CT</t>
  </si>
  <si>
    <t>FPX PAYMENT FR A/ 1067834259 FOODPANDA MALAYSIA S 2203281529220835</t>
  </si>
  <si>
    <t>FPX PAYMENT FR A/ FPX22906562 KIPLEPAY SDN BHD. 2204011058220303</t>
  </si>
  <si>
    <t>IBK FUND TFR TO A/C NURUL FATINI BINTI * cuckoo 4/22 MBB CT-</t>
  </si>
  <si>
    <t>PAYMENT VIA MYDEBIT PC PHONE GADJET SHAH ALAM PAYMENT VIA MYDEBIT</t>
  </si>
  <si>
    <t>IBK FUND TFR FR A/C NURUL FATINI BINTI * SEWA 04/22 MBB CT</t>
  </si>
  <si>
    <t>FPX PAYMENT FR A/ GAP-220404123638798* PUBLIC GOLD MARKETIN 2204041236420894</t>
  </si>
  <si>
    <t>PAYMENT VIA MYDEBIT 99 SPEEDMART-1358 SELANGOR</t>
  </si>
  <si>
    <t>IBK FUND TFR FR A/C NORFAIZAH BINTI MAT* APR 2022 MBB CT</t>
  </si>
  <si>
    <t>IBK FUND TFR FR A/C MUHAMMAD NUR BAIHAK* BELANJO MBB CT</t>
  </si>
  <si>
    <t>IBK FUND TFR FR A/C PUAN NORIAH BINTI H* DERMA N UMI MBB CT</t>
  </si>
  <si>
    <t>SVG GIRO CR ABX EXPRESS (PENANG) 000027 ABX EXPRESS</t>
  </si>
  <si>
    <t>FPX PAYMENT FR A/ GAP-220428014539560* PUBLIC GOLD MARKETIN 2204281345430576</t>
  </si>
  <si>
    <t>FPX PAYMENT FR A/ 52776470 * ETIQA INSURANCE BERH 2204281447410549</t>
  </si>
  <si>
    <t>E-GIRO DEBIT CUCKOO * 545758 01110663549</t>
  </si>
  <si>
    <t>PAYMENT VIA MYDEBIT MR DIY (KUCHAI)-PSM* PASIR MAS PAYMENT VIA MYDEBIT</t>
  </si>
  <si>
    <t>IBK FUND TFR FR A/C PUAN WAN AZIATI BIN* Kedai kek gajus MBB CT</t>
  </si>
  <si>
    <t>TRANSFER FROM A/C MBBQR1618103 * 11111176427793 417156792Q</t>
  </si>
  <si>
    <t>IBK FUND TFR TO A/C NURUL FATINI BINTI * cuckoo may MBB CT-</t>
  </si>
  <si>
    <t>IBK FUND TFR FR A/C NURUL FATINI BINTI * Sewa mei MBB CT</t>
  </si>
  <si>
    <t>TRANSFER FROM A/C MBBQR1683061 11111176957863 473495304Q</t>
  </si>
  <si>
    <t>PAYMENT VIA MYDEBIT SMO BOOKSTORES PASI* PASIR MAS PAYMENT VIA MYDEBIT</t>
  </si>
  <si>
    <t>IBK FUND TFR FR A/C SRIEMASHARDWARETRAD* 00000068 DUITNOW QR</t>
  </si>
  <si>
    <t>TRANSFER FROM A/C FATIN FARHANIS BINT* 536611432Q MAE QR</t>
  </si>
  <si>
    <t>SVG GIRO CR UNIVERSAL TRUSTEE (M W2022050100055 1622118927 TNGREFUND</t>
  </si>
  <si>
    <t>FPX PAYMENT FR A/ 7525248386 2C2P SYSTEM SDN BHD 2205130850590954</t>
  </si>
  <si>
    <t>TRANSFER FROM A/C MAZLAN BIN MAT Chiro session</t>
  </si>
  <si>
    <t>PAYMENT VIA MYDEBIT Kota Bharu PAYMENT VIA MYDEBIT</t>
  </si>
  <si>
    <t>TRANSFER FROM A/C SITI FATIMAH BINTI * Loannnnn</t>
  </si>
  <si>
    <t>FPX PAYMENT FR A/ T124352234422 HOTLINK TOP UP 2205311623590793</t>
  </si>
  <si>
    <t>FPX PAYMENT FR A/ T124353328222 HOTLINK TOP UP 2205311629490190</t>
  </si>
  <si>
    <t>TRANSFER FROM A/C SITI SYAMIMI BINTI * Sandwich</t>
  </si>
  <si>
    <t>TRANSFER FROM A/C ELNEZER BUAS Loannnn nasik</t>
  </si>
  <si>
    <t>E-GIRO DEBIT TM UNIFI 1052322896 Unifi</t>
  </si>
  <si>
    <t>IBK FUND TFR FR A/C NURUL FATINI BINTI * Sewa jun 2022 MBB CT</t>
  </si>
  <si>
    <t>IBK FUND TFR TO A/C NURUL FATINI BINTI * cuckoo jun MBB CT-</t>
  </si>
  <si>
    <t>TRANSFER FROM A/C SITI FATIMAH BINTI * Tolong atm</t>
  </si>
  <si>
    <t>DEBIT ADVICE AMAN PLESTIN APQ00000001320</t>
  </si>
  <si>
    <t>TRANSFER FROM A/C SITI SYAMIMI BINTI * Delivery fee</t>
  </si>
  <si>
    <t>TRANSFER FROM A/C AMIRA SYAHIRAH BINT* Makan ayam</t>
  </si>
  <si>
    <t>PAYMENT VIA MYDEBIT EMART24-LALAPORT BB* KUALA LUMPUR PAYMENT VIA MYDEBIT</t>
  </si>
  <si>
    <t>IBK FUND TFR FR A/C NUR FATEN FATIHAH B* Mkn MBB CT</t>
  </si>
  <si>
    <t>IBK FUND TFR FR A/C BADAN KEBAJIKAN KAK* KURSUS KAHWIN MBB CT</t>
  </si>
  <si>
    <t>IBK FUND TFR FR A/C NURUL FATINI BINTI * Ayam MBB CT</t>
  </si>
  <si>
    <t>TRANSFER FROM A/C SITI FATIMAH BINTI * Hadiah akash</t>
  </si>
  <si>
    <t>TRANSFER FROM A/C SITI FATIMAH BINTI *</t>
  </si>
  <si>
    <t>FUND TRANSFER TO A/ AKASHJIT KAUR A/P A* Borrow</t>
  </si>
  <si>
    <t>SVG GIRO CR KEX EXPRESS (INTERNA 000027 KEX EXPRESS (</t>
  </si>
  <si>
    <t>TRANSFER FROM A/C RAUDHAH MADIHAH BIN* Dinner karok</t>
  </si>
  <si>
    <t>TRANSFER FROM A/C SITI FATIMAH BINTI * Karok</t>
  </si>
  <si>
    <t>PAYMENT VIA MYDEBIT CHURITTOS FRESH MEX* KUALA LUMPUR PAYMENT VIA MYDEBIT</t>
  </si>
  <si>
    <t>PAYMENT VIA MYDEBIT NASKEN COFFEE-P. MA* PASIR MAS PAYMENT VIA MYDEBIT</t>
  </si>
  <si>
    <t>IBK FUND TFR FR A/C MUHAMMAD NUR BAIHAK* MAKAN MBB CT</t>
  </si>
  <si>
    <t>PAYMENT VIA MYDEBIT WATSON'S PASIR MAS * KELANTAN PAYMENT VIA MYDEBIT</t>
  </si>
  <si>
    <t>IBK FUND TFR FR A/C Sriemas Hardware Tr* MBBQR111111192 704189517Q</t>
  </si>
  <si>
    <t>PAYMENT VIA MYDEBIT KINOKUNIYA-3 KUALA LUMPUR PAYMENT VIA MYDEBIT</t>
  </si>
  <si>
    <t>SVG GIRO CR KEX EXPRESS (INTERNA 000029 KEX EXPRESS (</t>
  </si>
  <si>
    <t>TRANSFER FROM A/C RAUDHAH MADIHAH BIN* dakgalbi</t>
  </si>
  <si>
    <t>IBK FUND TFR FR A/C PUAN NORIAH BINTI H* Sajo MBB CT</t>
  </si>
  <si>
    <t>MONTH (NUM)</t>
  </si>
  <si>
    <t>Category</t>
  </si>
  <si>
    <t>Saving</t>
  </si>
  <si>
    <t>Car</t>
  </si>
  <si>
    <t>Loans List</t>
  </si>
  <si>
    <t>Cuckoo</t>
  </si>
  <si>
    <t>Transaction Amount</t>
  </si>
  <si>
    <t>Expenses</t>
  </si>
  <si>
    <t>Transportation</t>
  </si>
  <si>
    <t>Rental</t>
  </si>
  <si>
    <t>Salary</t>
  </si>
  <si>
    <t>Income</t>
  </si>
  <si>
    <t>Charity</t>
  </si>
  <si>
    <t>Groceries</t>
  </si>
  <si>
    <t>Health</t>
  </si>
  <si>
    <t>Others</t>
  </si>
  <si>
    <t>Travel</t>
  </si>
  <si>
    <t>Eating Out</t>
  </si>
  <si>
    <t>CASH WITHDRAWAL- Cameron</t>
  </si>
  <si>
    <t>Shopping</t>
  </si>
  <si>
    <t>groceries</t>
  </si>
  <si>
    <t>Utilities</t>
  </si>
  <si>
    <t>Entertainment</t>
  </si>
  <si>
    <t>Investment</t>
  </si>
  <si>
    <t>Gift</t>
  </si>
  <si>
    <t>Savings</t>
  </si>
  <si>
    <t>Education</t>
  </si>
  <si>
    <t>Health and Beauty</t>
  </si>
  <si>
    <t xml:space="preserve">TRANSFER FROM A/C SITI SYAMIMI BINTI * kambeng </t>
  </si>
  <si>
    <t>Bonus</t>
  </si>
  <si>
    <t>Pets</t>
  </si>
  <si>
    <t xml:space="preserve">PAYMENT VIA MYDEBIT </t>
  </si>
  <si>
    <t>Sub Category</t>
  </si>
  <si>
    <t>Row Labels</t>
  </si>
  <si>
    <t>Grand Total</t>
  </si>
  <si>
    <t>Sum of Transaction Amount</t>
  </si>
  <si>
    <t>Jul</t>
  </si>
  <si>
    <t>Aug</t>
  </si>
  <si>
    <t>Sep</t>
  </si>
  <si>
    <t>Oct</t>
  </si>
  <si>
    <t>Nov</t>
  </si>
  <si>
    <t>Dec</t>
  </si>
  <si>
    <t>Jan</t>
  </si>
  <si>
    <t>Feb</t>
  </si>
  <si>
    <t>Mar</t>
  </si>
  <si>
    <t>Apr</t>
  </si>
  <si>
    <t>May</t>
  </si>
  <si>
    <t>Jun</t>
  </si>
  <si>
    <t>Source</t>
  </si>
  <si>
    <t>Maybank</t>
  </si>
  <si>
    <t>ASNB</t>
  </si>
  <si>
    <t>EPF</t>
  </si>
  <si>
    <t>Attribute</t>
  </si>
  <si>
    <t>Value</t>
  </si>
  <si>
    <t>Refund</t>
  </si>
  <si>
    <t>Date Start</t>
  </si>
  <si>
    <t>Monthly Payment</t>
  </si>
  <si>
    <t>Interest</t>
  </si>
  <si>
    <t>Column Labels</t>
  </si>
  <si>
    <t>Initial Loan Amount</t>
  </si>
  <si>
    <t>Total Months Payment</t>
  </si>
  <si>
    <t>RHB</t>
  </si>
  <si>
    <t>Salary Kami Alumware</t>
  </si>
  <si>
    <t>Transaction Amount2</t>
  </si>
  <si>
    <t>Loan Payment</t>
  </si>
  <si>
    <t>SALE DEBIT-Cuckoo</t>
  </si>
  <si>
    <t>LOAN CALCULATIONS</t>
  </si>
  <si>
    <t>TOTAL LOANS</t>
  </si>
  <si>
    <t>Balance to pay</t>
  </si>
  <si>
    <t>Balance paid</t>
  </si>
  <si>
    <t>Sub  Type</t>
  </si>
  <si>
    <t>Raiz</t>
  </si>
  <si>
    <t>Kenanga</t>
  </si>
  <si>
    <t>Gold</t>
  </si>
  <si>
    <t>ASBF</t>
  </si>
  <si>
    <t>Tabung Haji</t>
  </si>
  <si>
    <t>PMB</t>
  </si>
  <si>
    <t>Opening Balance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</si>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</sst>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quot;RM&quot;* #,##0.00_-;_-&quot;RM&quot;* &quot;-&quot;??_-;_-@_-"/>
    <numFmt numFmtId="164" formatCode="_([$$-409]* #,##0.00_);_([$$-409]* \(#,##0.00\);_([$$-409]* &quot;-&quot;??_);_(@_)"/>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0" fontId="0" fillId="0" borderId="0" xfId="0" applyNumberFormat="1"/>
    <xf numFmtId="14" fontId="0" fillId="0" borderId="0" xfId="0" applyNumberFormat="1"/>
    <xf numFmtId="0" fontId="0" fillId="0" borderId="0" xfId="0" applyAlignment="1"/>
    <xf numFmtId="0" fontId="0" fillId="0" borderId="0" xfId="0" applyNumberFormat="1" applyAlignment="1"/>
    <xf numFmtId="14" fontId="0" fillId="0" borderId="0" xfId="0" applyNumberFormat="1" applyAlignment="1"/>
    <xf numFmtId="164" fontId="0" fillId="0" borderId="0" xfId="0" applyNumberFormat="1" applyAlignment="1"/>
    <xf numFmtId="2" fontId="0" fillId="0" borderId="0" xfId="0" applyNumberFormat="1" applyAlignment="1"/>
    <xf numFmtId="2" fontId="0" fillId="0" borderId="0" xfId="0" applyNumberFormat="1"/>
    <xf numFmtId="44" fontId="0" fillId="0" borderId="0" xfId="0" applyNumberFormat="1"/>
    <xf numFmtId="44" fontId="0" fillId="0" borderId="0" xfId="1" applyFont="1"/>
    <xf numFmtId="44" fontId="0" fillId="0" borderId="0" xfId="1" applyFont="1" applyAlignmen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9" fontId="0" fillId="0" borderId="0" xfId="2" applyFont="1"/>
    <xf numFmtId="9" fontId="0" fillId="0" borderId="0" xfId="2" applyNumberFormat="1" applyFont="1"/>
    <xf numFmtId="44" fontId="3" fillId="0" borderId="0" xfId="1" applyFont="1"/>
    <xf numFmtId="0" fontId="0" fillId="0" borderId="0" xfId="0" applyAlignment="1">
      <alignment horizontal="left" indent="1"/>
    </xf>
  </cellXfs>
  <cellStyles count="3">
    <cellStyle name="Currency" xfId="1" builtinId="4"/>
    <cellStyle name="Normal" xfId="0" builtinId="0"/>
    <cellStyle name="Percent" xfId="2" builtinId="5"/>
  </cellStyles>
  <dxfs count="49">
    <dxf>
      <numFmt numFmtId="0" formatCode="General"/>
    </dxf>
    <dxf>
      <numFmt numFmtId="0" formatCode="General"/>
    </dxf>
    <dxf>
      <numFmt numFmtId="19" formatCode="d/m/yyyy"/>
    </dxf>
    <dxf>
      <numFmt numFmtId="0" formatCode="General"/>
    </dxf>
    <dxf>
      <numFmt numFmtId="0" formatCode="General"/>
    </dxf>
    <dxf>
      <numFmt numFmtId="19" formatCode="d/m/yyyy"/>
    </dxf>
    <dxf>
      <numFmt numFmtId="0" formatCode="General"/>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2" formatCode="0.00"/>
    </dxf>
    <dxf>
      <numFmt numFmtId="34" formatCode="_-&quot;RM&quot;* #,##0.00_-;\-&quot;RM&quot;* #,##0.00_-;_-&quot;RM&quot;* &quot;-&quot;??_-;_-@_-"/>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19" formatCode="d/m/yyyy"/>
    </dxf>
    <dxf>
      <numFmt numFmtId="19" formatCode="d/m/yyyy"/>
    </dxf>
    <dxf>
      <numFmt numFmtId="34" formatCode="_-&quot;RM&quot;* #,##0.00_-;\-&quot;RM&quot;* #,##0.00_-;_-&quot;RM&quot;* &quot;-&quot;??_-;_-@_-"/>
    </dxf>
    <dxf>
      <numFmt numFmtId="34" formatCode="_-&quot;RM&quot;* #,##0.00_-;\-&quot;RM&quot;* #,##0.00_-;_-&quot;RM&quot;* &quot;-&quot;??_-;_-@_-"/>
    </dxf>
    <dxf>
      <numFmt numFmtId="2" formatCode="0.00"/>
    </dxf>
    <dxf>
      <numFmt numFmtId="34" formatCode="_-&quot;RM&quot;* #,##0.00_-;\-&quot;RM&quot;* #,##0.00_-;_-&quot;RM&quot;* &quot;-&quot;??_-;_-@_-"/>
    </dxf>
    <dxf>
      <numFmt numFmtId="34" formatCode="_-&quot;RM&quot;* #,##0.00_-;\-&quot;RM&quot;* #,##0.00_-;_-&quot;RM&quot;* &quot;-&quot;??_-;_-@_-"/>
    </dxf>
    <dxf>
      <numFmt numFmtId="19" formatCode="d/m/yyyy"/>
    </dxf>
    <dxf>
      <numFmt numFmtId="2" formatCode="0.00"/>
    </dxf>
    <dxf>
      <numFmt numFmtId="34" formatCode="_-&quot;RM&quot;* #,##0.00_-;\-&quot;RM&quot;* #,##0.00_-;_-&quot;RM&quot;* &quot;-&quot;??_-;_-@_-"/>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19" formatCode="d/m/yyyy"/>
    </dxf>
  </dxfs>
  <tableStyles count="0" defaultTableStyle="TableStyleMedium2" defaultPivotStyle="PivotStyleLight16"/>
  <colors>
    <mruColors>
      <color rgb="FFD4AF37"/>
      <color rgb="FF6EB6AB"/>
      <color rgb="FFB76E7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Income Summary</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A8-4410-851D-1E9C824FD8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A8-4410-851D-1E9C824FD8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A8-4410-851D-1E9C824FD8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A8-4410-851D-1E9C824FD8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A8-4410-851D-1E9C824FD8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A8-4410-851D-1E9C824FD8C2}"/>
              </c:ext>
            </c:extLst>
          </c:dPt>
          <c:cat>
            <c:strLit>
              <c:ptCount val="6"/>
              <c:pt idx="0">
                <c:v>Income Bonus</c:v>
              </c:pt>
              <c:pt idx="1">
                <c:v>Income Investment</c:v>
              </c:pt>
              <c:pt idx="2">
                <c:v>Income Others</c:v>
              </c:pt>
              <c:pt idx="3">
                <c:v>Income Refund</c:v>
              </c:pt>
              <c:pt idx="4">
                <c:v>Income Salary</c:v>
              </c:pt>
              <c:pt idx="5">
                <c:v>Income Utilities</c:v>
              </c:pt>
            </c:strLit>
          </c:cat>
          <c:val>
            <c:numLit>
              <c:formatCode>General</c:formatCode>
              <c:ptCount val="6"/>
              <c:pt idx="0">
                <c:v>1.8266672157739021E-2</c:v>
              </c:pt>
              <c:pt idx="1">
                <c:v>4.3629116145479764E-3</c:v>
              </c:pt>
              <c:pt idx="2">
                <c:v>3.0554164336282125E-2</c:v>
              </c:pt>
              <c:pt idx="3">
                <c:v>0.12329771221555469</c:v>
              </c:pt>
              <c:pt idx="4">
                <c:v>0.80807489866978777</c:v>
              </c:pt>
              <c:pt idx="5">
                <c:v>1.5443641006088447E-2</c:v>
              </c:pt>
            </c:numLit>
          </c:val>
          <c:extLst>
            <c:ext xmlns:c16="http://schemas.microsoft.com/office/drawing/2014/chart" uri="{C3380CC4-5D6E-409C-BE32-E72D297353CC}">
              <c16:uniqueId val="{0000000C-22A8-4410-851D-1E9C824FD8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ysClr val="windowText" lastClr="000000"/>
                </a:solidFill>
                <a:latin typeface="+mn-lt"/>
                <a:ea typeface="+mn-ea"/>
                <a:cs typeface="+mn-cs"/>
              </a:rPr>
              <a:t>Total Savings Summary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B3-466B-9A66-F56B35ABA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B3-466B-9A66-F56B35ABA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B3-466B-9A66-F56B35ABA0E2}"/>
              </c:ext>
            </c:extLst>
          </c:dPt>
          <c:cat>
            <c:strLit>
              <c:ptCount val="3"/>
              <c:pt idx="0">
                <c:v>Savings ASNB</c:v>
              </c:pt>
              <c:pt idx="1">
                <c:v>Savings EPF</c:v>
              </c:pt>
              <c:pt idx="2">
                <c:v>Savings Maybank</c:v>
              </c:pt>
            </c:strLit>
          </c:cat>
          <c:val>
            <c:numLit>
              <c:formatCode>General</c:formatCode>
              <c:ptCount val="3"/>
              <c:pt idx="0">
                <c:v>0.49397721241347742</c:v>
              </c:pt>
              <c:pt idx="1">
                <c:v>0.25662111877126143</c:v>
              </c:pt>
              <c:pt idx="2">
                <c:v>0.24940166881526105</c:v>
              </c:pt>
            </c:numLit>
          </c:val>
          <c:extLst>
            <c:ext xmlns:c16="http://schemas.microsoft.com/office/drawing/2014/chart" uri="{C3380CC4-5D6E-409C-BE32-E72D297353CC}">
              <c16:uniqueId val="{00000006-93B3-466B-9A66-F56B35ABA0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Expenses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Analysis'!$B$27:$B$28</c:f>
              <c:strCache>
                <c:ptCount val="1"/>
                <c:pt idx="0">
                  <c:v>Expenses</c:v>
                </c:pt>
              </c:strCache>
            </c:strRef>
          </c:tx>
          <c:spPr>
            <a:solidFill>
              <a:schemeClr val="tx1"/>
            </a:solidFill>
            <a:ln>
              <a:noFill/>
            </a:ln>
            <a:effectLst>
              <a:outerShdw blurRad="50800" dist="50800" dir="5400000" sx="1000" sy="1000" algn="ctr" rotWithShape="0">
                <a:srgbClr val="000000">
                  <a:alpha val="43137"/>
                </a:srgbClr>
              </a:outerShdw>
            </a:effectLst>
          </c:spPr>
          <c:invertIfNegative val="0"/>
          <c:cat>
            <c:strRef>
              <c:f>'New 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'New Analysis'!$B$29:$B$41</c:f>
              <c:numCache>
                <c:formatCode>General</c:formatCode>
                <c:ptCount val="12"/>
                <c:pt idx="0">
                  <c:v>9361.2100000000009</c:v>
                </c:pt>
                <c:pt idx="1">
                  <c:v>6411.6100000000006</c:v>
                </c:pt>
                <c:pt idx="2">
                  <c:v>4839.5700000000006</c:v>
                </c:pt>
                <c:pt idx="3">
                  <c:v>6426.8099999999995</c:v>
                </c:pt>
                <c:pt idx="4">
                  <c:v>14714.829999999996</c:v>
                </c:pt>
                <c:pt idx="5">
                  <c:v>4347.6400000000003</c:v>
                </c:pt>
                <c:pt idx="6">
                  <c:v>10099.759999999997</c:v>
                </c:pt>
                <c:pt idx="7">
                  <c:v>6494.58</c:v>
                </c:pt>
                <c:pt idx="8">
                  <c:v>12039.47</c:v>
                </c:pt>
                <c:pt idx="9">
                  <c:v>8679.0600000000013</c:v>
                </c:pt>
                <c:pt idx="10">
                  <c:v>24835.010000000002</c:v>
                </c:pt>
                <c:pt idx="11">
                  <c:v>6576.97</c:v>
                </c:pt>
              </c:numCache>
            </c:numRef>
          </c:val>
          <c:extLst>
            <c:ext xmlns:c16="http://schemas.microsoft.com/office/drawing/2014/chart" uri="{C3380CC4-5D6E-409C-BE32-E72D297353CC}">
              <c16:uniqueId val="{00000000-72F9-406D-87B1-7B33FA9CB24E}"/>
            </c:ext>
          </c:extLst>
        </c:ser>
        <c:ser>
          <c:idx val="1"/>
          <c:order val="1"/>
          <c:tx>
            <c:strRef>
              <c:f>'New Analysis'!$C$27:$C$28</c:f>
              <c:strCache>
                <c:ptCount val="1"/>
                <c:pt idx="0">
                  <c:v>Income</c:v>
                </c:pt>
              </c:strCache>
            </c:strRef>
          </c:tx>
          <c:spPr>
            <a:solidFill>
              <a:schemeClr val="accent2"/>
            </a:solidFill>
            <a:ln>
              <a:noFill/>
            </a:ln>
            <a:effectLst/>
          </c:spPr>
          <c:invertIfNegative val="0"/>
          <c:cat>
            <c:strRef>
              <c:f>'New Analysis'!$A$29:$A$41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'New Analysis'!$C$29:$C$41</c:f>
              <c:numCache>
                <c:formatCode>General</c:formatCode>
                <c:ptCount val="12"/>
                <c:pt idx="0">
                  <c:v>6507.6200000000008</c:v>
                </c:pt>
                <c:pt idx="1">
                  <c:v>6149.55</c:v>
                </c:pt>
                <c:pt idx="2">
                  <c:v>4998.75</c:v>
                </c:pt>
                <c:pt idx="3">
                  <c:v>4981.53</c:v>
                </c:pt>
                <c:pt idx="4">
                  <c:v>3614.19</c:v>
                </c:pt>
                <c:pt idx="5">
                  <c:v>3373.9399999999996</c:v>
                </c:pt>
                <c:pt idx="6">
                  <c:v>7530.2100000000009</c:v>
                </c:pt>
                <c:pt idx="7">
                  <c:v>3387.55</c:v>
                </c:pt>
                <c:pt idx="8">
                  <c:v>4318.75</c:v>
                </c:pt>
                <c:pt idx="9">
                  <c:v>5044.55</c:v>
                </c:pt>
                <c:pt idx="10">
                  <c:v>5959.59</c:v>
                </c:pt>
                <c:pt idx="11">
                  <c:v>4252.84</c:v>
                </c:pt>
              </c:numCache>
            </c:numRef>
          </c:val>
          <c:extLst>
            <c:ext xmlns:c16="http://schemas.microsoft.com/office/drawing/2014/chart" uri="{C3380CC4-5D6E-409C-BE32-E72D297353CC}">
              <c16:uniqueId val="{00000002-B4A7-454D-9981-7BEB277E088F}"/>
            </c:ext>
          </c:extLst>
        </c:ser>
        <c:dLbls>
          <c:showLegendKey val="0"/>
          <c:showVal val="0"/>
          <c:showCatName val="0"/>
          <c:showSerName val="0"/>
          <c:showPercent val="0"/>
          <c:showBubbleSize val="0"/>
        </c:dLbls>
        <c:gapWidth val="133"/>
        <c:overlap val="43"/>
        <c:axId val="680982623"/>
        <c:axId val="680977215"/>
      </c:barChart>
      <c:catAx>
        <c:axId val="68098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77215"/>
        <c:crosses val="autoZero"/>
        <c:auto val="1"/>
        <c:lblAlgn val="ctr"/>
        <c:lblOffset val="100"/>
        <c:noMultiLvlLbl val="0"/>
      </c:catAx>
      <c:valAx>
        <c:axId val="68097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43E-2"/>
          <c:y val="0.16651836511765508"/>
          <c:w val="0.93888888888888888"/>
          <c:h val="0.63810970521748367"/>
        </c:manualLayout>
      </c:layout>
      <c:barChart>
        <c:barDir val="bar"/>
        <c:grouping val="stacked"/>
        <c:varyColors val="0"/>
        <c:ser>
          <c:idx val="0"/>
          <c:order val="0"/>
          <c:tx>
            <c:strRef>
              <c:f>'New Analysis'!$A$85</c:f>
              <c:strCache>
                <c:ptCount val="1"/>
                <c:pt idx="0">
                  <c:v>Balance to pay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'New Analysis'!$C$85</c:f>
              <c:numCache>
                <c:formatCode>0%</c:formatCode>
                <c:ptCount val="1"/>
                <c:pt idx="0">
                  <c:v>0.83529580330754838</c:v>
                </c:pt>
              </c:numCache>
            </c:numRef>
          </c:val>
          <c:extLst>
            <c:ext xmlns:c16="http://schemas.microsoft.com/office/drawing/2014/chart" uri="{C3380CC4-5D6E-409C-BE32-E72D297353CC}">
              <c16:uniqueId val="{00000000-D352-4E7B-B21C-EE0C4DA08508}"/>
            </c:ext>
          </c:extLst>
        </c:ser>
        <c:ser>
          <c:idx val="1"/>
          <c:order val="1"/>
          <c:tx>
            <c:strRef>
              <c:f>'New Analysis'!$A$86</c:f>
              <c:strCache>
                <c:ptCount val="1"/>
                <c:pt idx="0">
                  <c:v>Balance paid</c:v>
                </c:pt>
              </c:strCache>
            </c:strRef>
          </c:tx>
          <c:spPr>
            <a:solidFill>
              <a:schemeClr val="bg2">
                <a:lumMod val="90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D352-4E7B-B21C-EE0C4DA085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'New Analysis'!$C$86</c:f>
              <c:numCache>
                <c:formatCode>0%</c:formatCode>
                <c:ptCount val="1"/>
                <c:pt idx="0">
                  <c:v>0.16470419669245159</c:v>
                </c:pt>
              </c:numCache>
            </c:numRef>
          </c:val>
          <c:extLst>
            <c:ext xmlns:c16="http://schemas.microsoft.com/office/drawing/2014/chart" uri="{C3380CC4-5D6E-409C-BE32-E72D297353CC}">
              <c16:uniqueId val="{00000002-D352-4E7B-B21C-EE0C4DA08508}"/>
            </c:ext>
          </c:extLst>
        </c:ser>
        <c:dLbls>
          <c:showLegendKey val="0"/>
          <c:showVal val="0"/>
          <c:showCatName val="0"/>
          <c:showSerName val="0"/>
          <c:showPercent val="0"/>
          <c:showBubbleSize val="0"/>
        </c:dLbls>
        <c:gapWidth val="150"/>
        <c:overlap val="100"/>
        <c:axId val="1519866319"/>
        <c:axId val="1519863823"/>
      </c:barChart>
      <c:catAx>
        <c:axId val="1519866319"/>
        <c:scaling>
          <c:orientation val="minMax"/>
        </c:scaling>
        <c:delete val="1"/>
        <c:axPos val="l"/>
        <c:numFmt formatCode="General" sourceLinked="1"/>
        <c:majorTickMark val="out"/>
        <c:minorTickMark val="none"/>
        <c:tickLblPos val="nextTo"/>
        <c:crossAx val="1519863823"/>
        <c:crosses val="autoZero"/>
        <c:auto val="1"/>
        <c:lblAlgn val="ctr"/>
        <c:lblOffset val="100"/>
        <c:noMultiLvlLbl val="0"/>
      </c:catAx>
      <c:valAx>
        <c:axId val="1519863823"/>
        <c:scaling>
          <c:orientation val="minMax"/>
          <c:max val="1"/>
          <c:min val="0"/>
        </c:scaling>
        <c:delete val="1"/>
        <c:axPos val="b"/>
        <c:numFmt formatCode="0%" sourceLinked="1"/>
        <c:majorTickMark val="out"/>
        <c:minorTickMark val="none"/>
        <c:tickLblPos val="nextTo"/>
        <c:crossAx val="151986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C</a:t>
            </a:r>
            <a:r>
              <a:rPr lang="en-US" b="1"/>
              <a:t>ommitment</a:t>
            </a:r>
            <a:r>
              <a:rPr lang="en-US" b="1" baseline="0"/>
              <a:t> </a:t>
            </a:r>
          </a:p>
          <a:p>
            <a:pPr>
              <a:defRPr/>
            </a:pPr>
            <a:r>
              <a:rPr lang="en-US" b="1" baseline="0"/>
              <a:t>Percentage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'New Analysis'!$B$108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25-4CF4-A693-06D5AE7C4E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25-4CF4-A693-06D5AE7C4E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25-4CF4-A693-06D5AE7C4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'New Analysis'!$A$109:$A$113</c:f>
              <c:multiLvlStrCache>
                <c:ptCount val="3"/>
                <c:lvl>
                  <c:pt idx="0">
                    <c:v>Car</c:v>
                  </c:pt>
                  <c:pt idx="1">
                    <c:v>Cuckoo</c:v>
                  </c:pt>
                  <c:pt idx="2">
                    <c:v>Unifi</c:v>
                  </c:pt>
                </c:lvl>
                <c:lvl>
                  <c:pt idx="0">
                    <c:v>Loan Payment</c:v>
                  </c:pt>
                </c:lvl>
              </c:multiLvlStrCache>
            </c:multiLvlStrRef>
          </c:cat>
          <c:val>
            <c:numRef>
              <c:f>'New Analysis'!$B$109:$B$113</c:f>
              <c:numCache>
                <c:formatCode>0.00%</c:formatCode>
                <c:ptCount val="3"/>
                <c:pt idx="0">
                  <c:v>0.73653378827613247</c:v>
                </c:pt>
                <c:pt idx="1">
                  <c:v>0.15555999505313128</c:v>
                </c:pt>
                <c:pt idx="2">
                  <c:v>0.1079062166707362</c:v>
                </c:pt>
              </c:numCache>
            </c:numRef>
          </c:val>
          <c:extLst>
            <c:ext xmlns:c16="http://schemas.microsoft.com/office/drawing/2014/chart" uri="{C3380CC4-5D6E-409C-BE32-E72D297353CC}">
              <c16:uniqueId val="{00000006-1725-4CF4-A693-06D5AE7C4E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Investments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Analysis'!$H$107</c:f>
              <c:strCache>
                <c:ptCount val="1"/>
                <c:pt idx="0">
                  <c:v>Total</c:v>
                </c:pt>
              </c:strCache>
            </c:strRef>
          </c:tx>
          <c:spPr>
            <a:solidFill>
              <a:schemeClr val="accent1"/>
            </a:solidFill>
            <a:ln>
              <a:noFill/>
            </a:ln>
            <a:effectLst/>
          </c:spPr>
          <c:invertIfNegative val="0"/>
          <c:cat>
            <c:multiLvlStrRef>
              <c:f>'New Analysis'!$G$108:$G$116</c:f>
              <c:multiLvlStrCache>
                <c:ptCount val="7"/>
                <c:lvl>
                  <c:pt idx="0">
                    <c:v>ASBF</c:v>
                  </c:pt>
                  <c:pt idx="1">
                    <c:v>Kenanga</c:v>
                  </c:pt>
                  <c:pt idx="2">
                    <c:v>Raiz</c:v>
                  </c:pt>
                  <c:pt idx="3">
                    <c:v>EPF</c:v>
                  </c:pt>
                  <c:pt idx="4">
                    <c:v>Gold</c:v>
                  </c:pt>
                  <c:pt idx="5">
                    <c:v>PMB</c:v>
                  </c:pt>
                  <c:pt idx="6">
                    <c:v>Tabung Haji</c:v>
                  </c:pt>
                </c:lvl>
                <c:lvl>
                  <c:pt idx="0">
                    <c:v>Investment</c:v>
                  </c:pt>
                </c:lvl>
              </c:multiLvlStrCache>
            </c:multiLvlStrRef>
          </c:cat>
          <c:val>
            <c:numRef>
              <c:f>'New Analysis'!$H$108:$H$116</c:f>
              <c:numCache>
                <c:formatCode>General</c:formatCode>
                <c:ptCount val="7"/>
                <c:pt idx="0">
                  <c:v>188</c:v>
                </c:pt>
                <c:pt idx="1">
                  <c:v>200</c:v>
                </c:pt>
                <c:pt idx="2">
                  <c:v>261.84000000000003</c:v>
                </c:pt>
                <c:pt idx="3">
                  <c:v>1000</c:v>
                </c:pt>
                <c:pt idx="4">
                  <c:v>1355</c:v>
                </c:pt>
                <c:pt idx="5">
                  <c:v>1400</c:v>
                </c:pt>
                <c:pt idx="6">
                  <c:v>1401</c:v>
                </c:pt>
              </c:numCache>
            </c:numRef>
          </c:val>
          <c:extLst>
            <c:ext xmlns:c16="http://schemas.microsoft.com/office/drawing/2014/chart" uri="{C3380CC4-5D6E-409C-BE32-E72D297353CC}">
              <c16:uniqueId val="{00000000-FED2-41B9-BBB5-30FE613A70E3}"/>
            </c:ext>
          </c:extLst>
        </c:ser>
        <c:dLbls>
          <c:showLegendKey val="0"/>
          <c:showVal val="0"/>
          <c:showCatName val="0"/>
          <c:showSerName val="0"/>
          <c:showPercent val="0"/>
          <c:showBubbleSize val="0"/>
        </c:dLbls>
        <c:gapWidth val="182"/>
        <c:axId val="1323360864"/>
        <c:axId val="1323362528"/>
      </c:barChart>
      <c:catAx>
        <c:axId val="132336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28"/>
        <c:crosses val="autoZero"/>
        <c:auto val="1"/>
        <c:lblAlgn val="ctr"/>
        <c:lblOffset val="100"/>
        <c:noMultiLvlLbl val="0"/>
      </c:catAx>
      <c:valAx>
        <c:axId val="132336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92857371487099"/>
          <c:y val="0.26841218760698393"/>
          <c:w val="0.49307142628512901"/>
          <c:h val="0.72121739130434781"/>
        </c:manualLayout>
      </c:layout>
      <c:barChart>
        <c:barDir val="bar"/>
        <c:grouping val="clustered"/>
        <c:varyColors val="0"/>
        <c:ser>
          <c:idx val="0"/>
          <c:order val="0"/>
          <c:tx>
            <c:strRef>
              <c:f>'New Analysis'!$L$49</c:f>
              <c:strCache>
                <c:ptCount val="1"/>
                <c:pt idx="0">
                  <c:v>Total</c:v>
                </c:pt>
              </c:strCache>
            </c:strRef>
          </c:tx>
          <c:spPr>
            <a:solidFill>
              <a:schemeClr val="accent1"/>
            </a:solidFill>
            <a:ln>
              <a:noFill/>
            </a:ln>
            <a:effectLst/>
          </c:spPr>
          <c:invertIfNegative val="0"/>
          <c:cat>
            <c:multiLvlStrRef>
              <c:f>'New Analysis'!$K$50:$K$56</c:f>
              <c:multiLvlStrCache>
                <c:ptCount val="5"/>
                <c:lvl>
                  <c:pt idx="0">
                    <c:v>Savings</c:v>
                  </c:pt>
                  <c:pt idx="1">
                    <c:v>Others</c:v>
                  </c:pt>
                  <c:pt idx="2">
                    <c:v>Loan Payment</c:v>
                  </c:pt>
                  <c:pt idx="3">
                    <c:v>Investment</c:v>
                  </c:pt>
                  <c:pt idx="4">
                    <c:v>Utilities</c:v>
                  </c:pt>
                </c:lvl>
                <c:lvl>
                  <c:pt idx="0">
                    <c:v>Expenses</c:v>
                  </c:pt>
                </c:lvl>
              </c:multiLvlStrCache>
            </c:multiLvlStrRef>
          </c:cat>
          <c:val>
            <c:numRef>
              <c:f>'New Analysis'!$L$50:$L$56</c:f>
              <c:numCache>
                <c:formatCode>0.00</c:formatCode>
                <c:ptCount val="5"/>
                <c:pt idx="0">
                  <c:v>62441.719999999972</c:v>
                </c:pt>
                <c:pt idx="1">
                  <c:v>22883.019999999997</c:v>
                </c:pt>
                <c:pt idx="2">
                  <c:v>9460.5300000000025</c:v>
                </c:pt>
                <c:pt idx="3">
                  <c:v>5544</c:v>
                </c:pt>
                <c:pt idx="4">
                  <c:v>2485.9299999999998</c:v>
                </c:pt>
              </c:numCache>
            </c:numRef>
          </c:val>
          <c:extLst>
            <c:ext xmlns:c16="http://schemas.microsoft.com/office/drawing/2014/chart" uri="{C3380CC4-5D6E-409C-BE32-E72D297353CC}">
              <c16:uniqueId val="{00000000-5ED6-48EE-B5BD-3EBA4A484D66}"/>
            </c:ext>
          </c:extLst>
        </c:ser>
        <c:dLbls>
          <c:showLegendKey val="0"/>
          <c:showVal val="0"/>
          <c:showCatName val="0"/>
          <c:showSerName val="0"/>
          <c:showPercent val="0"/>
          <c:showBubbleSize val="0"/>
        </c:dLbls>
        <c:gapWidth val="182"/>
        <c:axId val="1323355040"/>
        <c:axId val="1323361280"/>
      </c:barChart>
      <c:catAx>
        <c:axId val="1323355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280"/>
        <c:crosses val="autoZero"/>
        <c:auto val="1"/>
        <c:lblAlgn val="ctr"/>
        <c:lblOffset val="100"/>
        <c:noMultiLvlLbl val="0"/>
      </c:catAx>
      <c:valAx>
        <c:axId val="1323361280"/>
        <c:scaling>
          <c:orientation val="minMax"/>
        </c:scaling>
        <c:delete val="1"/>
        <c:axPos val="t"/>
        <c:numFmt formatCode="0.00" sourceLinked="1"/>
        <c:majorTickMark val="none"/>
        <c:minorTickMark val="none"/>
        <c:tickLblPos val="nextTo"/>
        <c:crossAx val="132335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49FB0417-53DB-418C-BA69-80CF639A5E16}">
          <cx:tx>
            <cx:txData>
              <cx:f>_xlchart.v1.1</cx:f>
              <cx:v>Sum of Transaction Amount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7.xml"/><Relationship Id="rId4" Type="http://schemas.microsoft.com/office/2014/relationships/chartEx" Target="../charts/chartEx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350519</xdr:colOff>
      <xdr:row>0</xdr:row>
      <xdr:rowOff>106680</xdr:rowOff>
    </xdr:from>
    <xdr:to>
      <xdr:col>28</xdr:col>
      <xdr:colOff>43542</xdr:colOff>
      <xdr:row>4</xdr:row>
      <xdr:rowOff>121920</xdr:rowOff>
    </xdr:to>
    <xdr:sp macro="" textlink="">
      <xdr:nvSpPr>
        <xdr:cNvPr id="2" name="TextBox 1">
          <a:extLst>
            <a:ext uri="{FF2B5EF4-FFF2-40B4-BE49-F238E27FC236}">
              <a16:creationId xmlns:a16="http://schemas.microsoft.com/office/drawing/2014/main" id="{7B3C7D80-248F-469E-9BDA-AF66647BDEDB}"/>
            </a:ext>
          </a:extLst>
        </xdr:cNvPr>
        <xdr:cNvSpPr txBox="1"/>
      </xdr:nvSpPr>
      <xdr:spPr>
        <a:xfrm>
          <a:off x="350519" y="106680"/>
          <a:ext cx="16761823" cy="755469"/>
        </a:xfrm>
        <a:prstGeom prst="rect">
          <a:avLst/>
        </a:prstGeom>
        <a:solidFill>
          <a:schemeClr val="bg2">
            <a:lumMod val="90000"/>
          </a:schemeClr>
        </a:solidFill>
        <a:ln w="9525" cmpd="sng">
          <a:solidFill>
            <a:schemeClr val="accent1"/>
          </a:solidFill>
        </a:ln>
        <a:effectLst>
          <a:reflection blurRad="6350" stA="50000" endA="300" endPos="5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effectLst>
              <a:outerShdw blurRad="50800" dist="38100" dir="8100000" algn="tr" rotWithShape="0">
                <a:prstClr val="black">
                  <a:alpha val="40000"/>
                </a:prstClr>
              </a:outerShdw>
            </a:effectLst>
          </a:endParaRPr>
        </a:p>
        <a:p>
          <a:pPr algn="ctr"/>
          <a:r>
            <a:rPr lang="en-US" sz="2400" b="0" cap="none" spc="0">
              <a:ln w="0"/>
              <a:solidFill>
                <a:schemeClr val="accent1"/>
              </a:solidFill>
              <a:effectLst>
                <a:outerShdw blurRad="38100" dist="25400" dir="5400000" algn="ctr" rotWithShape="0">
                  <a:srgbClr val="6E747A">
                    <a:alpha val="43000"/>
                  </a:srgbClr>
                </a:outerShdw>
              </a:effectLst>
              <a:latin typeface="Bahnschrift" panose="020B0502040204020203" pitchFamily="34" charset="0"/>
            </a:rPr>
            <a:t>Personal</a:t>
          </a:r>
          <a:r>
            <a:rPr lang="en-US" sz="2400" b="0" cap="none" spc="0" baseline="0">
              <a:ln w="0"/>
              <a:solidFill>
                <a:schemeClr val="accent1"/>
              </a:solidFill>
              <a:effectLst>
                <a:outerShdw blurRad="38100" dist="25400" dir="5400000" algn="ctr" rotWithShape="0">
                  <a:srgbClr val="6E747A">
                    <a:alpha val="43000"/>
                  </a:srgbClr>
                </a:outerShdw>
              </a:effectLst>
              <a:latin typeface="Bahnschrift" panose="020B0502040204020203" pitchFamily="34" charset="0"/>
            </a:rPr>
            <a:t> Financial Dashboard</a:t>
          </a:r>
        </a:p>
      </xdr:txBody>
    </xdr:sp>
    <xdr:clientData/>
  </xdr:twoCellAnchor>
  <xdr:oneCellAnchor>
    <xdr:from>
      <xdr:col>3</xdr:col>
      <xdr:colOff>198120</xdr:colOff>
      <xdr:row>6</xdr:row>
      <xdr:rowOff>167640</xdr:rowOff>
    </xdr:from>
    <xdr:ext cx="184731" cy="264560"/>
    <xdr:sp macro="" textlink="">
      <xdr:nvSpPr>
        <xdr:cNvPr id="3" name="TextBox 2">
          <a:extLst>
            <a:ext uri="{FF2B5EF4-FFF2-40B4-BE49-F238E27FC236}">
              <a16:creationId xmlns:a16="http://schemas.microsoft.com/office/drawing/2014/main" id="{C08C2253-699E-4BEF-BF60-4A8B84C0336E}"/>
            </a:ext>
          </a:extLst>
        </xdr:cNvPr>
        <xdr:cNvSpPr txBox="1"/>
      </xdr:nvSpPr>
      <xdr:spPr>
        <a:xfrm>
          <a:off x="2026920" y="1264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251012</xdr:colOff>
      <xdr:row>5</xdr:row>
      <xdr:rowOff>62753</xdr:rowOff>
    </xdr:from>
    <xdr:to>
      <xdr:col>5</xdr:col>
      <xdr:colOff>510988</xdr:colOff>
      <xdr:row>44</xdr:row>
      <xdr:rowOff>76200</xdr:rowOff>
    </xdr:to>
    <xdr:sp macro="" textlink="">
      <xdr:nvSpPr>
        <xdr:cNvPr id="6" name="Rectangle: Rounded Corners 5">
          <a:extLst>
            <a:ext uri="{FF2B5EF4-FFF2-40B4-BE49-F238E27FC236}">
              <a16:creationId xmlns:a16="http://schemas.microsoft.com/office/drawing/2014/main" id="{A1460F18-C7D7-46A7-92E7-935DC6E937A2}"/>
            </a:ext>
          </a:extLst>
        </xdr:cNvPr>
        <xdr:cNvSpPr/>
      </xdr:nvSpPr>
      <xdr:spPr>
        <a:xfrm>
          <a:off x="251012" y="959224"/>
          <a:ext cx="3307976" cy="7005917"/>
        </a:xfrm>
        <a:prstGeom prst="roundRect">
          <a:avLst>
            <a:gd name="adj" fmla="val 640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331705</xdr:colOff>
      <xdr:row>5</xdr:row>
      <xdr:rowOff>25547</xdr:rowOff>
    </xdr:from>
    <xdr:to>
      <xdr:col>28</xdr:col>
      <xdr:colOff>71728</xdr:colOff>
      <xdr:row>44</xdr:row>
      <xdr:rowOff>143435</xdr:rowOff>
    </xdr:to>
    <xdr:sp macro="" textlink="">
      <xdr:nvSpPr>
        <xdr:cNvPr id="8" name="Rectangle: Rounded Corners 7">
          <a:extLst>
            <a:ext uri="{FF2B5EF4-FFF2-40B4-BE49-F238E27FC236}">
              <a16:creationId xmlns:a16="http://schemas.microsoft.com/office/drawing/2014/main" id="{77F6BDD8-0BC6-4627-A697-485A899162A9}"/>
            </a:ext>
          </a:extLst>
        </xdr:cNvPr>
        <xdr:cNvSpPr/>
      </xdr:nvSpPr>
      <xdr:spPr>
        <a:xfrm>
          <a:off x="7646905" y="922018"/>
          <a:ext cx="9493623" cy="7110358"/>
        </a:xfrm>
        <a:prstGeom prst="roundRect">
          <a:avLst>
            <a:gd name="adj" fmla="val 598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xdr:col>
      <xdr:colOff>407670</xdr:colOff>
      <xdr:row>9</xdr:row>
      <xdr:rowOff>69029</xdr:rowOff>
    </xdr:from>
    <xdr:to>
      <xdr:col>4</xdr:col>
      <xdr:colOff>354330</xdr:colOff>
      <xdr:row>12</xdr:row>
      <xdr:rowOff>118783</xdr:rowOff>
    </xdr:to>
    <xdr:sp macro="" textlink="Total_salary">
      <xdr:nvSpPr>
        <xdr:cNvPr id="11" name="Rectangle: Rounded Corners 10">
          <a:extLst>
            <a:ext uri="{FF2B5EF4-FFF2-40B4-BE49-F238E27FC236}">
              <a16:creationId xmlns:a16="http://schemas.microsoft.com/office/drawing/2014/main" id="{5194D045-7F80-459A-803B-0CBF05C6B559}"/>
            </a:ext>
          </a:extLst>
        </xdr:cNvPr>
        <xdr:cNvSpPr/>
      </xdr:nvSpPr>
      <xdr:spPr>
        <a:xfrm>
          <a:off x="1017270" y="1682676"/>
          <a:ext cx="1775460" cy="587636"/>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F916321-D832-4605-9299-44131423B641}" type="TxLink">
            <a:rPr lang="en-US" sz="1600" b="1" i="0" u="none" strike="noStrike">
              <a:solidFill>
                <a:schemeClr val="accent1"/>
              </a:solidFill>
              <a:latin typeface="Calibri"/>
              <a:ea typeface="+mn-ea"/>
              <a:cs typeface="Calibri"/>
            </a:rPr>
            <a:pPr marL="0" indent="0" algn="ctr"/>
            <a:t> RM60,119.07 </a:t>
          </a:fld>
          <a:endParaRPr lang="en-US" sz="1600" b="1" i="0" u="none" strike="noStrike">
            <a:solidFill>
              <a:schemeClr val="accent1"/>
            </a:solidFill>
            <a:latin typeface="Calibri"/>
            <a:ea typeface="+mn-ea"/>
            <a:cs typeface="Calibri"/>
          </a:endParaRPr>
        </a:p>
      </xdr:txBody>
    </xdr:sp>
    <xdr:clientData/>
  </xdr:twoCellAnchor>
  <xdr:twoCellAnchor>
    <xdr:from>
      <xdr:col>1</xdr:col>
      <xdr:colOff>255270</xdr:colOff>
      <xdr:row>7</xdr:row>
      <xdr:rowOff>45274</xdr:rowOff>
    </xdr:from>
    <xdr:to>
      <xdr:col>4</xdr:col>
      <xdr:colOff>506730</xdr:colOff>
      <xdr:row>8</xdr:row>
      <xdr:rowOff>155988</xdr:rowOff>
    </xdr:to>
    <xdr:sp macro="" textlink="">
      <xdr:nvSpPr>
        <xdr:cNvPr id="13" name="TextBox 12">
          <a:extLst>
            <a:ext uri="{FF2B5EF4-FFF2-40B4-BE49-F238E27FC236}">
              <a16:creationId xmlns:a16="http://schemas.microsoft.com/office/drawing/2014/main" id="{49AEF4E2-095A-4A15-9313-FB9ADCA504EA}"/>
            </a:ext>
          </a:extLst>
        </xdr:cNvPr>
        <xdr:cNvSpPr txBox="1"/>
      </xdr:nvSpPr>
      <xdr:spPr>
        <a:xfrm>
          <a:off x="864870" y="1300333"/>
          <a:ext cx="2080260" cy="290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mn-lt"/>
              <a:ea typeface="+mn-ea"/>
              <a:cs typeface="+mn-cs"/>
            </a:rPr>
            <a:t>Accumulated Total Salary</a:t>
          </a:r>
        </a:p>
      </xdr:txBody>
    </xdr:sp>
    <xdr:clientData/>
  </xdr:twoCellAnchor>
  <xdr:twoCellAnchor>
    <xdr:from>
      <xdr:col>1</xdr:col>
      <xdr:colOff>274320</xdr:colOff>
      <xdr:row>5</xdr:row>
      <xdr:rowOff>45720</xdr:rowOff>
    </xdr:from>
    <xdr:to>
      <xdr:col>4</xdr:col>
      <xdr:colOff>487680</xdr:colOff>
      <xdr:row>7</xdr:row>
      <xdr:rowOff>45720</xdr:rowOff>
    </xdr:to>
    <xdr:sp macro="" textlink="">
      <xdr:nvSpPr>
        <xdr:cNvPr id="14" name="TextBox 13">
          <a:extLst>
            <a:ext uri="{FF2B5EF4-FFF2-40B4-BE49-F238E27FC236}">
              <a16:creationId xmlns:a16="http://schemas.microsoft.com/office/drawing/2014/main" id="{B0DD1D1B-957F-46F3-8752-21EE5A6E63E9}"/>
            </a:ext>
          </a:extLst>
        </xdr:cNvPr>
        <xdr:cNvSpPr txBox="1"/>
      </xdr:nvSpPr>
      <xdr:spPr>
        <a:xfrm>
          <a:off x="883920" y="942191"/>
          <a:ext cx="20421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cap="none" spc="0">
              <a:ln w="0"/>
              <a:solidFill>
                <a:schemeClr val="accent1"/>
              </a:solidFill>
              <a:effectLst>
                <a:outerShdw blurRad="38100" dist="25400" dir="5400000" algn="ctr" rotWithShape="0">
                  <a:srgbClr val="6E747A">
                    <a:alpha val="43000"/>
                  </a:srgbClr>
                </a:outerShdw>
              </a:effectLst>
            </a:rPr>
            <a:t>ASSET</a:t>
          </a:r>
          <a:endParaRPr lang="en-US" sz="1400" b="1">
            <a:solidFill>
              <a:schemeClr val="accent1"/>
            </a:solidFill>
          </a:endParaRPr>
        </a:p>
      </xdr:txBody>
    </xdr:sp>
    <xdr:clientData/>
  </xdr:twoCellAnchor>
  <xdr:twoCellAnchor>
    <xdr:from>
      <xdr:col>0</xdr:col>
      <xdr:colOff>558723</xdr:colOff>
      <xdr:row>13</xdr:row>
      <xdr:rowOff>47966</xdr:rowOff>
    </xdr:from>
    <xdr:to>
      <xdr:col>5</xdr:col>
      <xdr:colOff>147243</xdr:colOff>
      <xdr:row>29</xdr:row>
      <xdr:rowOff>25107</xdr:rowOff>
    </xdr:to>
    <xdr:graphicFrame macro="">
      <xdr:nvGraphicFramePr>
        <xdr:cNvPr id="17" name="Chart 16">
          <a:extLst>
            <a:ext uri="{FF2B5EF4-FFF2-40B4-BE49-F238E27FC236}">
              <a16:creationId xmlns:a16="http://schemas.microsoft.com/office/drawing/2014/main" id="{22BD17E4-8D3F-4AAC-A76E-528AEEAFD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70385</xdr:colOff>
      <xdr:row>5</xdr:row>
      <xdr:rowOff>68580</xdr:rowOff>
    </xdr:from>
    <xdr:to>
      <xdr:col>12</xdr:col>
      <xdr:colOff>206201</xdr:colOff>
      <xdr:row>44</xdr:row>
      <xdr:rowOff>107577</xdr:rowOff>
    </xdr:to>
    <xdr:grpSp>
      <xdr:nvGrpSpPr>
        <xdr:cNvPr id="39" name="Group 38">
          <a:extLst>
            <a:ext uri="{FF2B5EF4-FFF2-40B4-BE49-F238E27FC236}">
              <a16:creationId xmlns:a16="http://schemas.microsoft.com/office/drawing/2014/main" id="{114FF092-F040-48BD-B189-27127087CD4E}"/>
            </a:ext>
          </a:extLst>
        </xdr:cNvPr>
        <xdr:cNvGrpSpPr/>
      </xdr:nvGrpSpPr>
      <xdr:grpSpPr>
        <a:xfrm>
          <a:off x="3727985" y="957580"/>
          <a:ext cx="3793416" cy="6973197"/>
          <a:chOff x="2777713" y="965051"/>
          <a:chExt cx="3793416" cy="7031467"/>
        </a:xfrm>
      </xdr:grpSpPr>
      <xdr:sp macro="" textlink="">
        <xdr:nvSpPr>
          <xdr:cNvPr id="7" name="Rectangle: Rounded Corners 6">
            <a:extLst>
              <a:ext uri="{FF2B5EF4-FFF2-40B4-BE49-F238E27FC236}">
                <a16:creationId xmlns:a16="http://schemas.microsoft.com/office/drawing/2014/main" id="{AC79CDAB-3517-44D6-944D-1CF034551CD0}"/>
              </a:ext>
            </a:extLst>
          </xdr:cNvPr>
          <xdr:cNvSpPr/>
        </xdr:nvSpPr>
        <xdr:spPr>
          <a:xfrm>
            <a:off x="2777713" y="965051"/>
            <a:ext cx="3793416" cy="7031467"/>
          </a:xfrm>
          <a:prstGeom prst="roundRect">
            <a:avLst>
              <a:gd name="adj" fmla="val 701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sp macro="" textlink="">
        <xdr:nvSpPr>
          <xdr:cNvPr id="18" name="TextBox 17">
            <a:extLst>
              <a:ext uri="{FF2B5EF4-FFF2-40B4-BE49-F238E27FC236}">
                <a16:creationId xmlns:a16="http://schemas.microsoft.com/office/drawing/2014/main" id="{EE6BA4FD-3BF7-458B-B2AE-946A36CE9DEC}"/>
              </a:ext>
            </a:extLst>
          </xdr:cNvPr>
          <xdr:cNvSpPr txBox="1"/>
        </xdr:nvSpPr>
        <xdr:spPr>
          <a:xfrm>
            <a:off x="3752626" y="1010771"/>
            <a:ext cx="20421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LIABILITY</a:t>
            </a:r>
            <a:endParaRPr lang="en-US" sz="1400" b="1">
              <a:solidFill>
                <a:schemeClr val="accent1"/>
              </a:solidFill>
            </a:endParaRPr>
          </a:p>
        </xdr:txBody>
      </xdr:sp>
    </xdr:grpSp>
    <xdr:clientData/>
  </xdr:twoCellAnchor>
  <xdr:twoCellAnchor>
    <xdr:from>
      <xdr:col>0</xdr:col>
      <xdr:colOff>539673</xdr:colOff>
      <xdr:row>29</xdr:row>
      <xdr:rowOff>117438</xdr:rowOff>
    </xdr:from>
    <xdr:to>
      <xdr:col>5</xdr:col>
      <xdr:colOff>166293</xdr:colOff>
      <xdr:row>43</xdr:row>
      <xdr:rowOff>132678</xdr:rowOff>
    </xdr:to>
    <xdr:graphicFrame macro="">
      <xdr:nvGraphicFramePr>
        <xdr:cNvPr id="22" name="Chart 21">
          <a:extLst>
            <a:ext uri="{FF2B5EF4-FFF2-40B4-BE49-F238E27FC236}">
              <a16:creationId xmlns:a16="http://schemas.microsoft.com/office/drawing/2014/main" id="{3E7A5F2F-312B-4546-B003-AC11F6E7E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51109</xdr:colOff>
      <xdr:row>7</xdr:row>
      <xdr:rowOff>137829</xdr:rowOff>
    </xdr:from>
    <xdr:to>
      <xdr:col>20</xdr:col>
      <xdr:colOff>470209</xdr:colOff>
      <xdr:row>22</xdr:row>
      <xdr:rowOff>137829</xdr:rowOff>
    </xdr:to>
    <xdr:graphicFrame macro="">
      <xdr:nvGraphicFramePr>
        <xdr:cNvPr id="20" name="Chart 19">
          <a:extLst>
            <a:ext uri="{FF2B5EF4-FFF2-40B4-BE49-F238E27FC236}">
              <a16:creationId xmlns:a16="http://schemas.microsoft.com/office/drawing/2014/main" id="{F41BCB83-88EE-4E82-8647-E19FAEED6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446313</xdr:colOff>
      <xdr:row>0</xdr:row>
      <xdr:rowOff>128196</xdr:rowOff>
    </xdr:from>
    <xdr:to>
      <xdr:col>27</xdr:col>
      <xdr:colOff>512976</xdr:colOff>
      <xdr:row>4</xdr:row>
      <xdr:rowOff>97716</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FC57E9FF-78C8-4578-8E08-75976C5C70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009913" y="128196"/>
              <a:ext cx="2962263" cy="7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107587</xdr:colOff>
      <xdr:row>7</xdr:row>
      <xdr:rowOff>137828</xdr:rowOff>
    </xdr:from>
    <xdr:to>
      <xdr:col>27</xdr:col>
      <xdr:colOff>394457</xdr:colOff>
      <xdr:row>22</xdr:row>
      <xdr:rowOff>125505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F28A4BEE-81D3-46E5-9267-1D4F166D7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909187" y="1417988"/>
              <a:ext cx="3944470" cy="27308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537884</xdr:colOff>
      <xdr:row>1</xdr:row>
      <xdr:rowOff>35860</xdr:rowOff>
    </xdr:from>
    <xdr:to>
      <xdr:col>1</xdr:col>
      <xdr:colOff>466166</xdr:colOff>
      <xdr:row>4</xdr:row>
      <xdr:rowOff>35860</xdr:rowOff>
    </xdr:to>
    <xdr:pic>
      <xdr:nvPicPr>
        <xdr:cNvPr id="12" name="Graphic 11" descr="Money with solid fill">
          <a:extLst>
            <a:ext uri="{FF2B5EF4-FFF2-40B4-BE49-F238E27FC236}">
              <a16:creationId xmlns:a16="http://schemas.microsoft.com/office/drawing/2014/main" id="{5660679F-15B7-49D1-ACD2-B60DB7EDA01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7884" y="215154"/>
          <a:ext cx="537882" cy="537882"/>
        </a:xfrm>
        <a:prstGeom prst="rect">
          <a:avLst/>
        </a:prstGeom>
      </xdr:spPr>
    </xdr:pic>
    <xdr:clientData/>
  </xdr:twoCellAnchor>
  <xdr:twoCellAnchor>
    <xdr:from>
      <xdr:col>6</xdr:col>
      <xdr:colOff>222783</xdr:colOff>
      <xdr:row>7</xdr:row>
      <xdr:rowOff>122368</xdr:rowOff>
    </xdr:from>
    <xdr:to>
      <xdr:col>12</xdr:col>
      <xdr:colOff>80693</xdr:colOff>
      <xdr:row>13</xdr:row>
      <xdr:rowOff>53788</xdr:rowOff>
    </xdr:to>
    <xdr:graphicFrame macro="">
      <xdr:nvGraphicFramePr>
        <xdr:cNvPr id="26" name="Chart 25">
          <a:extLst>
            <a:ext uri="{FF2B5EF4-FFF2-40B4-BE49-F238E27FC236}">
              <a16:creationId xmlns:a16="http://schemas.microsoft.com/office/drawing/2014/main" id="{0A421DBF-BE72-4326-9CAD-C18CAFFCF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17941</xdr:colOff>
      <xdr:row>14</xdr:row>
      <xdr:rowOff>125505</xdr:rowOff>
    </xdr:from>
    <xdr:to>
      <xdr:col>12</xdr:col>
      <xdr:colOff>80695</xdr:colOff>
      <xdr:row>17</xdr:row>
      <xdr:rowOff>35858</xdr:rowOff>
    </xdr:to>
    <xdr:sp macro="" textlink="Total_Loans">
      <xdr:nvSpPr>
        <xdr:cNvPr id="16" name="Rectangle: Rounded Corners 15">
          <a:extLst>
            <a:ext uri="{FF2B5EF4-FFF2-40B4-BE49-F238E27FC236}">
              <a16:creationId xmlns:a16="http://schemas.microsoft.com/office/drawing/2014/main" id="{3823689C-F584-4584-A5CA-DEE97904F1E9}"/>
            </a:ext>
          </a:extLst>
        </xdr:cNvPr>
        <xdr:cNvSpPr/>
      </xdr:nvSpPr>
      <xdr:spPr>
        <a:xfrm>
          <a:off x="5504341" y="2635623"/>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D890AF4-4615-40AE-A885-E7168057B226}" type="TxLink">
            <a:rPr lang="en-US" sz="1600" b="1" i="0" u="none" strike="noStrike">
              <a:solidFill>
                <a:schemeClr val="accent1"/>
              </a:solidFill>
              <a:latin typeface="Calibri"/>
              <a:ea typeface="+mn-ea"/>
              <a:cs typeface="Calibri"/>
            </a:rPr>
            <a:pPr marL="0" indent="0" algn="ctr"/>
            <a:t> RM57,439.52 </a:t>
          </a:fld>
          <a:endParaRPr lang="en-US" sz="1600" b="1" i="0" u="none" strike="noStrike">
            <a:solidFill>
              <a:schemeClr val="accent1"/>
            </a:solidFill>
            <a:latin typeface="Calibri"/>
            <a:ea typeface="+mn-ea"/>
            <a:cs typeface="Calibri"/>
          </a:endParaRPr>
        </a:p>
      </xdr:txBody>
    </xdr:sp>
    <xdr:clientData/>
  </xdr:twoCellAnchor>
  <xdr:twoCellAnchor>
    <xdr:from>
      <xdr:col>6</xdr:col>
      <xdr:colOff>224128</xdr:colOff>
      <xdr:row>14</xdr:row>
      <xdr:rowOff>125505</xdr:rowOff>
    </xdr:from>
    <xdr:to>
      <xdr:col>8</xdr:col>
      <xdr:colOff>519963</xdr:colOff>
      <xdr:row>17</xdr:row>
      <xdr:rowOff>35858</xdr:rowOff>
    </xdr:to>
    <xdr:sp macro="" textlink="">
      <xdr:nvSpPr>
        <xdr:cNvPr id="29" name="TextBox 28">
          <a:extLst>
            <a:ext uri="{FF2B5EF4-FFF2-40B4-BE49-F238E27FC236}">
              <a16:creationId xmlns:a16="http://schemas.microsoft.com/office/drawing/2014/main" id="{3939AC13-9790-45B6-8567-C79EBF66433D}"/>
            </a:ext>
          </a:extLst>
        </xdr:cNvPr>
        <xdr:cNvSpPr txBox="1"/>
      </xdr:nvSpPr>
      <xdr:spPr>
        <a:xfrm>
          <a:off x="3881728" y="2635623"/>
          <a:ext cx="1515035" cy="448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Loans</a:t>
          </a:r>
          <a:endParaRPr lang="en-US" sz="1400" b="1"/>
        </a:p>
      </xdr:txBody>
    </xdr:sp>
    <xdr:clientData/>
  </xdr:twoCellAnchor>
  <xdr:twoCellAnchor>
    <xdr:from>
      <xdr:col>6</xdr:col>
      <xdr:colOff>242059</xdr:colOff>
      <xdr:row>18</xdr:row>
      <xdr:rowOff>8965</xdr:rowOff>
    </xdr:from>
    <xdr:to>
      <xdr:col>8</xdr:col>
      <xdr:colOff>546858</xdr:colOff>
      <xdr:row>20</xdr:row>
      <xdr:rowOff>53788</xdr:rowOff>
    </xdr:to>
    <xdr:sp macro="" textlink="">
      <xdr:nvSpPr>
        <xdr:cNvPr id="31" name="TextBox 30">
          <a:extLst>
            <a:ext uri="{FF2B5EF4-FFF2-40B4-BE49-F238E27FC236}">
              <a16:creationId xmlns:a16="http://schemas.microsoft.com/office/drawing/2014/main" id="{8AE39A87-9E2C-4C64-8B71-4EFA837CBBA7}"/>
            </a:ext>
          </a:extLst>
        </xdr:cNvPr>
        <xdr:cNvSpPr txBox="1"/>
      </xdr:nvSpPr>
      <xdr:spPr>
        <a:xfrm>
          <a:off x="3899659" y="3236259"/>
          <a:ext cx="1523999" cy="403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Paid</a:t>
          </a:r>
          <a:endParaRPr lang="en-US" sz="1400" b="1"/>
        </a:p>
      </xdr:txBody>
    </xdr:sp>
    <xdr:clientData/>
  </xdr:twoCellAnchor>
  <xdr:twoCellAnchor>
    <xdr:from>
      <xdr:col>6</xdr:col>
      <xdr:colOff>242059</xdr:colOff>
      <xdr:row>20</xdr:row>
      <xdr:rowOff>161366</xdr:rowOff>
    </xdr:from>
    <xdr:to>
      <xdr:col>8</xdr:col>
      <xdr:colOff>564788</xdr:colOff>
      <xdr:row>23</xdr:row>
      <xdr:rowOff>62752</xdr:rowOff>
    </xdr:to>
    <xdr:sp macro="" textlink="">
      <xdr:nvSpPr>
        <xdr:cNvPr id="32" name="TextBox 31">
          <a:extLst>
            <a:ext uri="{FF2B5EF4-FFF2-40B4-BE49-F238E27FC236}">
              <a16:creationId xmlns:a16="http://schemas.microsoft.com/office/drawing/2014/main" id="{7D4A1F13-C9DA-45C1-8032-7408213036AD}"/>
            </a:ext>
          </a:extLst>
        </xdr:cNvPr>
        <xdr:cNvSpPr txBox="1"/>
      </xdr:nvSpPr>
      <xdr:spPr>
        <a:xfrm>
          <a:off x="3899659" y="3747248"/>
          <a:ext cx="1541929" cy="4392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Balance To</a:t>
          </a:r>
          <a:r>
            <a:rPr lang="en-US" sz="1200" b="1" baseline="0"/>
            <a:t> Be Paid</a:t>
          </a:r>
          <a:endParaRPr lang="en-US" sz="1200" b="1"/>
        </a:p>
      </xdr:txBody>
    </xdr:sp>
    <xdr:clientData/>
  </xdr:twoCellAnchor>
  <xdr:twoCellAnchor>
    <xdr:from>
      <xdr:col>9</xdr:col>
      <xdr:colOff>35871</xdr:colOff>
      <xdr:row>17</xdr:row>
      <xdr:rowOff>170329</xdr:rowOff>
    </xdr:from>
    <xdr:to>
      <xdr:col>12</xdr:col>
      <xdr:colOff>98625</xdr:colOff>
      <xdr:row>20</xdr:row>
      <xdr:rowOff>80682</xdr:rowOff>
    </xdr:to>
    <xdr:sp macro="" textlink="Bal_Loan_Paid">
      <xdr:nvSpPr>
        <xdr:cNvPr id="33" name="Rectangle: Rounded Corners 32">
          <a:extLst>
            <a:ext uri="{FF2B5EF4-FFF2-40B4-BE49-F238E27FC236}">
              <a16:creationId xmlns:a16="http://schemas.microsoft.com/office/drawing/2014/main" id="{6FE5C892-F71B-4794-859D-895096C234CF}"/>
            </a:ext>
          </a:extLst>
        </xdr:cNvPr>
        <xdr:cNvSpPr/>
      </xdr:nvSpPr>
      <xdr:spPr>
        <a:xfrm>
          <a:off x="5522271" y="3218329"/>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684775-50AA-48D5-8B11-36895C166325}" type="TxLink">
            <a:rPr lang="en-US" sz="1600" b="1" i="0" u="none" strike="noStrike">
              <a:solidFill>
                <a:schemeClr val="accent1"/>
              </a:solidFill>
              <a:latin typeface="Calibri"/>
              <a:ea typeface="+mn-ea"/>
              <a:cs typeface="Calibri"/>
            </a:rPr>
            <a:pPr marL="0" indent="0" algn="ctr"/>
            <a:t> RM9,460.53 </a:t>
          </a:fld>
          <a:endParaRPr lang="en-US" sz="1600" b="1" i="0" u="none" strike="noStrike">
            <a:solidFill>
              <a:schemeClr val="accent1"/>
            </a:solidFill>
            <a:latin typeface="Calibri"/>
            <a:ea typeface="+mn-ea"/>
            <a:cs typeface="Calibri"/>
          </a:endParaRPr>
        </a:p>
      </xdr:txBody>
    </xdr:sp>
    <xdr:clientData/>
  </xdr:twoCellAnchor>
  <xdr:twoCellAnchor>
    <xdr:from>
      <xdr:col>9</xdr:col>
      <xdr:colOff>44836</xdr:colOff>
      <xdr:row>21</xdr:row>
      <xdr:rowOff>0</xdr:rowOff>
    </xdr:from>
    <xdr:to>
      <xdr:col>12</xdr:col>
      <xdr:colOff>107590</xdr:colOff>
      <xdr:row>23</xdr:row>
      <xdr:rowOff>89646</xdr:rowOff>
    </xdr:to>
    <xdr:sp macro="" textlink="Bal_Loan_to_Pay">
      <xdr:nvSpPr>
        <xdr:cNvPr id="34" name="Rectangle: Rounded Corners 33">
          <a:extLst>
            <a:ext uri="{FF2B5EF4-FFF2-40B4-BE49-F238E27FC236}">
              <a16:creationId xmlns:a16="http://schemas.microsoft.com/office/drawing/2014/main" id="{1BD63DF3-36AA-4D1E-8FDC-EB49BF73372D}"/>
            </a:ext>
          </a:extLst>
        </xdr:cNvPr>
        <xdr:cNvSpPr/>
      </xdr:nvSpPr>
      <xdr:spPr>
        <a:xfrm>
          <a:off x="5531236" y="3765176"/>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2BF8E3B-B628-4590-B7BE-D68DEE59B648}" type="TxLink">
            <a:rPr lang="en-US" sz="1600" b="1" i="0" u="none" strike="noStrike">
              <a:solidFill>
                <a:schemeClr val="accent1"/>
              </a:solidFill>
              <a:latin typeface="Calibri"/>
              <a:ea typeface="+mn-ea"/>
              <a:cs typeface="Calibri"/>
            </a:rPr>
            <a:pPr marL="0" indent="0" algn="ctr"/>
            <a:t> RM47,978.99 </a:t>
          </a:fld>
          <a:endParaRPr lang="en-US" sz="1600" b="1" i="0" u="none" strike="noStrike">
            <a:solidFill>
              <a:schemeClr val="accent1"/>
            </a:solidFill>
            <a:latin typeface="Calibri"/>
            <a:ea typeface="+mn-ea"/>
            <a:cs typeface="Calibri"/>
          </a:endParaRPr>
        </a:p>
      </xdr:txBody>
    </xdr:sp>
    <xdr:clientData/>
  </xdr:twoCellAnchor>
  <xdr:twoCellAnchor>
    <xdr:from>
      <xdr:col>6</xdr:col>
      <xdr:colOff>186924</xdr:colOff>
      <xdr:row>24</xdr:row>
      <xdr:rowOff>107576</xdr:rowOff>
    </xdr:from>
    <xdr:to>
      <xdr:col>12</xdr:col>
      <xdr:colOff>26904</xdr:colOff>
      <xdr:row>43</xdr:row>
      <xdr:rowOff>44824</xdr:rowOff>
    </xdr:to>
    <xdr:graphicFrame macro="">
      <xdr:nvGraphicFramePr>
        <xdr:cNvPr id="35" name="Chart 34">
          <a:extLst>
            <a:ext uri="{FF2B5EF4-FFF2-40B4-BE49-F238E27FC236}">
              <a16:creationId xmlns:a16="http://schemas.microsoft.com/office/drawing/2014/main" id="{C6CB3272-795D-4177-BA99-988A5637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90544</xdr:colOff>
      <xdr:row>33</xdr:row>
      <xdr:rowOff>134470</xdr:rowOff>
    </xdr:from>
    <xdr:to>
      <xdr:col>3</xdr:col>
      <xdr:colOff>600636</xdr:colOff>
      <xdr:row>39</xdr:row>
      <xdr:rowOff>170329</xdr:rowOff>
    </xdr:to>
    <xdr:sp macro="" textlink="Total_Savings">
      <xdr:nvSpPr>
        <xdr:cNvPr id="19" name="Flowchart: Connector 18">
          <a:extLst>
            <a:ext uri="{FF2B5EF4-FFF2-40B4-BE49-F238E27FC236}">
              <a16:creationId xmlns:a16="http://schemas.microsoft.com/office/drawing/2014/main" id="{A4AC1A7A-5765-4ECF-9E9E-F7ED0CB222D7}"/>
            </a:ext>
          </a:extLst>
        </xdr:cNvPr>
        <xdr:cNvSpPr/>
      </xdr:nvSpPr>
      <xdr:spPr>
        <a:xfrm>
          <a:off x="1309744" y="6051176"/>
          <a:ext cx="1119692" cy="1111624"/>
        </a:xfrm>
        <a:prstGeom prst="flowChartConnector">
          <a:avLst/>
        </a:prstGeom>
        <a:solidFill>
          <a:schemeClr val="accent1"/>
        </a:solidFill>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216000" rtlCol="0" anchor="ctr"/>
        <a:lstStyle/>
        <a:p>
          <a:pPr marL="0" indent="0" algn="ctr"/>
          <a:fld id="{4418F629-755D-4204-AF14-7F3D4048ED34}" type="TxLink">
            <a:rPr lang="en-US" sz="1100" b="1" i="0" u="none" strike="noStrike">
              <a:solidFill>
                <a:srgbClr val="000000"/>
              </a:solidFill>
              <a:latin typeface="Calibri"/>
              <a:ea typeface="+mn-ea"/>
              <a:cs typeface="Calibri"/>
            </a:rPr>
            <a:pPr marL="0" indent="0" algn="ctr"/>
            <a:t> RM62,441.72 </a:t>
          </a:fld>
          <a:endParaRPr lang="en-US" sz="1100" b="1">
            <a:solidFill>
              <a:schemeClr val="dk1"/>
            </a:solidFill>
            <a:latin typeface="+mn-lt"/>
            <a:ea typeface="+mn-ea"/>
            <a:cs typeface="+mn-cs"/>
          </a:endParaRPr>
        </a:p>
      </xdr:txBody>
    </xdr:sp>
    <xdr:clientData/>
  </xdr:twoCellAnchor>
  <xdr:twoCellAnchor>
    <xdr:from>
      <xdr:col>11</xdr:col>
      <xdr:colOff>376528</xdr:colOff>
      <xdr:row>5</xdr:row>
      <xdr:rowOff>34513</xdr:rowOff>
    </xdr:from>
    <xdr:to>
      <xdr:col>17</xdr:col>
      <xdr:colOff>56488</xdr:colOff>
      <xdr:row>7</xdr:row>
      <xdr:rowOff>34513</xdr:rowOff>
    </xdr:to>
    <xdr:sp macro="" textlink="">
      <xdr:nvSpPr>
        <xdr:cNvPr id="41" name="TextBox 40">
          <a:extLst>
            <a:ext uri="{FF2B5EF4-FFF2-40B4-BE49-F238E27FC236}">
              <a16:creationId xmlns:a16="http://schemas.microsoft.com/office/drawing/2014/main" id="{DD5EF422-90CD-46CF-851D-E16FA48BB343}"/>
            </a:ext>
          </a:extLst>
        </xdr:cNvPr>
        <xdr:cNvSpPr txBox="1"/>
      </xdr:nvSpPr>
      <xdr:spPr>
        <a:xfrm>
          <a:off x="7082128" y="930984"/>
          <a:ext cx="33375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EXPENDITURE</a:t>
          </a:r>
          <a:endParaRPr lang="en-US" sz="1400" b="1">
            <a:solidFill>
              <a:schemeClr val="accent1"/>
            </a:solidFill>
          </a:endParaRPr>
        </a:p>
      </xdr:txBody>
    </xdr:sp>
    <xdr:clientData/>
  </xdr:twoCellAnchor>
  <xdr:twoCellAnchor>
    <xdr:from>
      <xdr:col>18</xdr:col>
      <xdr:colOff>591671</xdr:colOff>
      <xdr:row>25</xdr:row>
      <xdr:rowOff>62753</xdr:rowOff>
    </xdr:from>
    <xdr:to>
      <xdr:col>27</xdr:col>
      <xdr:colOff>439281</xdr:colOff>
      <xdr:row>42</xdr:row>
      <xdr:rowOff>168983</xdr:rowOff>
    </xdr:to>
    <xdr:graphicFrame macro="">
      <xdr:nvGraphicFramePr>
        <xdr:cNvPr id="42" name="Chart 41">
          <a:extLst>
            <a:ext uri="{FF2B5EF4-FFF2-40B4-BE49-F238E27FC236}">
              <a16:creationId xmlns:a16="http://schemas.microsoft.com/office/drawing/2014/main" id="{EA855901-0116-4FE0-8873-17613F8E1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125518</xdr:colOff>
      <xdr:row>23</xdr:row>
      <xdr:rowOff>88301</xdr:rowOff>
    </xdr:from>
    <xdr:to>
      <xdr:col>22</xdr:col>
      <xdr:colOff>415078</xdr:colOff>
      <xdr:row>25</xdr:row>
      <xdr:rowOff>88301</xdr:rowOff>
    </xdr:to>
    <xdr:sp macro="" textlink="">
      <xdr:nvSpPr>
        <xdr:cNvPr id="43" name="TextBox 42">
          <a:extLst>
            <a:ext uri="{FF2B5EF4-FFF2-40B4-BE49-F238E27FC236}">
              <a16:creationId xmlns:a16="http://schemas.microsoft.com/office/drawing/2014/main" id="{3A1CCD72-75EF-42DF-AD7C-EED194F0D30C}"/>
            </a:ext>
          </a:extLst>
        </xdr:cNvPr>
        <xdr:cNvSpPr txBox="1"/>
      </xdr:nvSpPr>
      <xdr:spPr>
        <a:xfrm>
          <a:off x="10488718" y="4212066"/>
          <a:ext cx="33375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INVESTMENT</a:t>
          </a:r>
          <a:endParaRPr lang="en-US" sz="1400" b="1">
            <a:solidFill>
              <a:schemeClr val="accent1"/>
            </a:solidFill>
          </a:endParaRPr>
        </a:p>
      </xdr:txBody>
    </xdr:sp>
    <xdr:clientData/>
  </xdr:twoCellAnchor>
  <xdr:twoCellAnchor>
    <xdr:from>
      <xdr:col>13</xdr:col>
      <xdr:colOff>134469</xdr:colOff>
      <xdr:row>25</xdr:row>
      <xdr:rowOff>80683</xdr:rowOff>
    </xdr:from>
    <xdr:to>
      <xdr:col>18</xdr:col>
      <xdr:colOff>286871</xdr:colOff>
      <xdr:row>42</xdr:row>
      <xdr:rowOff>152399</xdr:rowOff>
    </xdr:to>
    <xdr:graphicFrame macro="">
      <xdr:nvGraphicFramePr>
        <xdr:cNvPr id="44" name="Chart 43">
          <a:extLst>
            <a:ext uri="{FF2B5EF4-FFF2-40B4-BE49-F238E27FC236}">
              <a16:creationId xmlns:a16="http://schemas.microsoft.com/office/drawing/2014/main" id="{906AB1A7-A1ED-4ECB-8FA8-A03220B96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0.28791</cdr:x>
      <cdr:y>0.25096</cdr:y>
    </cdr:from>
    <cdr:to>
      <cdr:x>0.70777</cdr:x>
      <cdr:y>0.63207</cdr:y>
    </cdr:to>
    <cdr:sp macro="" textlink="">
      <cdr:nvSpPr>
        <cdr:cNvPr id="2" name="Oval 1">
          <a:extLst xmlns:a="http://schemas.openxmlformats.org/drawingml/2006/main">
            <a:ext uri="{FF2B5EF4-FFF2-40B4-BE49-F238E27FC236}">
              <a16:creationId xmlns:a16="http://schemas.microsoft.com/office/drawing/2014/main" id="{4EA475CB-B03F-4E34-B8C5-DA0497245CB7}"/>
            </a:ext>
          </a:extLst>
        </cdr:cNvPr>
        <cdr:cNvSpPr/>
      </cdr:nvSpPr>
      <cdr:spPr>
        <a:xfrm xmlns:a="http://schemas.openxmlformats.org/drawingml/2006/main">
          <a:off x="759089" y="714187"/>
          <a:ext cx="1106958" cy="1084576"/>
        </a:xfrm>
        <a:prstGeom xmlns:a="http://schemas.openxmlformats.org/drawingml/2006/main" prst="ellipse">
          <a:avLst/>
        </a:prstGeom>
        <a:solidFill xmlns:a="http://schemas.openxmlformats.org/drawingml/2006/main">
          <a:schemeClr val="accent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180000" rtlCol="0" anchor="ctr" anchorCtr="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215C3BA3-C693-4D8A-A481-EDBE4647189E}" type="TxLink">
            <a:rPr lang="en-US" sz="1100" b="1" i="0" u="none" strike="noStrike">
              <a:solidFill>
                <a:sysClr val="windowText" lastClr="000000"/>
              </a:solidFill>
              <a:latin typeface="Calibri"/>
              <a:cs typeface="Calibri"/>
            </a:rPr>
            <a:pPr algn="ctr"/>
            <a:t> RM60,119.07 </a:t>
          </a:fld>
          <a:endParaRPr lang="en-US"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n" refreshedDate="44868.797863425927" createdVersion="7" refreshedVersion="7" minRefreshableVersion="3" recordCount="615" xr:uid="{A95C65D2-4494-4A72-ADE8-1BED6C69200D}">
  <cacheSource type="worksheet">
    <worksheetSource name="Table_Final"/>
  </cacheSource>
  <cacheFields count="10">
    <cacheField name="ENTRY DATE" numFmtId="14">
      <sharedItems containsSemiMixedTypes="0" containsNonDate="0" containsDate="1" containsString="0" minDate="2019-02-01T00:00:00" maxDate="2022-08-13T00:00:00"/>
    </cacheField>
    <cacheField name="Source" numFmtId="0">
      <sharedItems/>
    </cacheField>
    <cacheField name="Description" numFmtId="0">
      <sharedItems/>
    </cacheField>
    <cacheField name="MONTH (NUM)" numFmtId="0">
      <sharedItems containsSemiMixedTypes="0" containsString="0" containsNumber="1" containsInteger="1" minValue="1" maxValue="12"/>
    </cacheField>
    <cacheField name="Month" numFmtId="0">
      <sharedItems containsBlank="1" count="13">
        <s v="Feb"/>
        <s v="Mar"/>
        <s v="Apr"/>
        <s v="Jun"/>
        <s v="Aug"/>
        <s v="Sep"/>
        <s v="Oct"/>
        <s v="Nov"/>
        <s v="Dec"/>
        <s v="Jan"/>
        <s v="Jul"/>
        <s v="May"/>
        <m u="1"/>
      </sharedItems>
    </cacheField>
    <cacheField name="Year" numFmtId="0">
      <sharedItems containsSemiMixedTypes="0" containsString="0" containsNumber="1" containsInteger="1" minValue="1900" maxValue="2022" count="5">
        <n v="2019"/>
        <n v="2021"/>
        <n v="2020"/>
        <n v="2022"/>
        <n v="1900" u="1"/>
      </sharedItems>
    </cacheField>
    <cacheField name="Transaction Amount" numFmtId="0">
      <sharedItems containsSemiMixedTypes="0" containsString="0" containsNumber="1" minValue="0" maxValue="20000"/>
    </cacheField>
    <cacheField name="Category" numFmtId="0">
      <sharedItems containsBlank="1" count="3">
        <s v="Income"/>
        <s v="Expenses"/>
        <m u="1"/>
      </sharedItems>
    </cacheField>
    <cacheField name="Sub Category" numFmtId="0">
      <sharedItems containsBlank="1" count="22">
        <s v="Salary"/>
        <s v="Savings"/>
        <s v="Others"/>
        <s v="Loan Payment"/>
        <s v="Utilities"/>
        <s v="Rental"/>
        <s v="Health"/>
        <s v="Charity"/>
        <s v="Shopping"/>
        <s v="Groceries"/>
        <s v="Refund"/>
        <s v="Transportation"/>
        <s v="Eating Out"/>
        <s v="Education"/>
        <s v="Health and Beauty"/>
        <s v="Travel"/>
        <s v="Bonus"/>
        <s v="Pets"/>
        <s v="Investment"/>
        <s v="Gift"/>
        <s v="Entertainment"/>
        <m u="1"/>
      </sharedItems>
    </cacheField>
    <cacheField name="Sub  Type" numFmtId="0">
      <sharedItems containsBlank="1" count="11">
        <m/>
        <s v="Car"/>
        <s v="Cuckoo"/>
        <s v="Unifi"/>
        <s v="Raiz"/>
        <s v="Kenanga"/>
        <s v="Gold"/>
        <s v="PMB"/>
        <s v="EPF"/>
        <s v="Tabung Haji"/>
        <s v="ASBF"/>
      </sharedItems>
    </cacheField>
  </cacheFields>
  <extLst>
    <ext xmlns:x14="http://schemas.microsoft.com/office/spreadsheetml/2009/9/main" uri="{725AE2AE-9491-48be-B2B4-4EB974FC3084}">
      <x14:pivotCacheDefinition pivotCacheId="1972888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5">
  <r>
    <d v="2019-02-01T00:00:00"/>
    <s v="RHB"/>
    <s v="Salary Kami Alumware"/>
    <n v="2"/>
    <x v="0"/>
    <x v="0"/>
    <n v="1000"/>
    <x v="0"/>
    <x v="0"/>
    <x v="0"/>
  </r>
  <r>
    <d v="2019-03-01T00:00:00"/>
    <s v="RHB"/>
    <s v="Salary Kami Alumware"/>
    <n v="3"/>
    <x v="1"/>
    <x v="0"/>
    <n v="1000"/>
    <x v="0"/>
    <x v="0"/>
    <x v="0"/>
  </r>
  <r>
    <d v="2019-04-01T00:00:00"/>
    <s v="RHB"/>
    <s v="Salary Kami Alumware"/>
    <n v="4"/>
    <x v="2"/>
    <x v="0"/>
    <n v="1000"/>
    <x v="0"/>
    <x v="0"/>
    <x v="0"/>
  </r>
  <r>
    <d v="2019-06-17T00:00:00"/>
    <s v="ASNB"/>
    <s v="Normal Purchase"/>
    <n v="6"/>
    <x v="3"/>
    <x v="0"/>
    <n v="10"/>
    <x v="1"/>
    <x v="1"/>
    <x v="0"/>
  </r>
  <r>
    <d v="2019-08-09T00:00:00"/>
    <s v="ASNB"/>
    <s v="e-Channels-ASNB_x000a_Portal Subscription"/>
    <n v="8"/>
    <x v="4"/>
    <x v="0"/>
    <n v="1"/>
    <x v="1"/>
    <x v="1"/>
    <x v="0"/>
  </r>
  <r>
    <d v="2019-09-01T00:00:00"/>
    <s v="RHB"/>
    <s v="Salary Kami Alumware"/>
    <n v="9"/>
    <x v="5"/>
    <x v="0"/>
    <n v="1000"/>
    <x v="0"/>
    <x v="0"/>
    <x v="0"/>
  </r>
  <r>
    <d v="2019-10-01T00:00:00"/>
    <s v="RHB"/>
    <s v="Salary Kami Alumware"/>
    <n v="10"/>
    <x v="6"/>
    <x v="0"/>
    <n v="1000"/>
    <x v="0"/>
    <x v="0"/>
    <x v="0"/>
  </r>
  <r>
    <d v="2019-10-03T00:00:00"/>
    <s v="ASNB"/>
    <s v="Direct Debit through_x000a_myASNB"/>
    <n v="10"/>
    <x v="6"/>
    <x v="0"/>
    <n v="50"/>
    <x v="1"/>
    <x v="1"/>
    <x v="0"/>
  </r>
  <r>
    <d v="2019-10-24T00:00:00"/>
    <s v="ASNB"/>
    <s v="Normal Purchase"/>
    <n v="10"/>
    <x v="6"/>
    <x v="0"/>
    <n v="2000"/>
    <x v="1"/>
    <x v="1"/>
    <x v="0"/>
  </r>
  <r>
    <d v="2019-10-29T00:00:00"/>
    <s v="ASNB"/>
    <s v="Normal Redemption"/>
    <n v="10"/>
    <x v="6"/>
    <x v="0"/>
    <n v="2000"/>
    <x v="1"/>
    <x v="2"/>
    <x v="0"/>
  </r>
  <r>
    <d v="2019-11-05T00:00:00"/>
    <s v="ASNB"/>
    <s v="Loan: Normal - Bank"/>
    <n v="11"/>
    <x v="7"/>
    <x v="0"/>
    <n v="20000"/>
    <x v="1"/>
    <x v="1"/>
    <x v="0"/>
  </r>
  <r>
    <d v="2021-11-26T00:00:00"/>
    <s v="Maybank"/>
    <s v="SVG GIRO CR SF GLOBAL EXPRESS (M IBG TRANSACTION IBG TRANSACTION"/>
    <n v="11"/>
    <x v="7"/>
    <x v="1"/>
    <n v="2979.55"/>
    <x v="0"/>
    <x v="0"/>
    <x v="0"/>
  </r>
  <r>
    <d v="2019-11-01T00:00:00"/>
    <s v="RHB"/>
    <s v="Salary Kami Alumware"/>
    <n v="11"/>
    <x v="7"/>
    <x v="0"/>
    <n v="1000"/>
    <x v="0"/>
    <x v="0"/>
    <x v="0"/>
  </r>
  <r>
    <d v="2019-12-01T00:00:00"/>
    <s v="RHB"/>
    <s v="Salary Kami Alumware"/>
    <n v="12"/>
    <x v="8"/>
    <x v="0"/>
    <n v="1000"/>
    <x v="0"/>
    <x v="0"/>
    <x v="0"/>
  </r>
  <r>
    <d v="2019-12-04T00:00:00"/>
    <s v="ASNB"/>
    <s v="Normal Redemption"/>
    <n v="12"/>
    <x v="8"/>
    <x v="0"/>
    <n v="110"/>
    <x v="1"/>
    <x v="2"/>
    <x v="0"/>
  </r>
  <r>
    <d v="2019-12-11T00:00:00"/>
    <s v="ASNB"/>
    <s v="Direct Debit through_x000a_myASNB"/>
    <n v="12"/>
    <x v="8"/>
    <x v="0"/>
    <n v="50"/>
    <x v="1"/>
    <x v="1"/>
    <x v="0"/>
  </r>
  <r>
    <d v="2020-01-01T00:00:00"/>
    <s v="ASNB"/>
    <s v="Normal Reinvestment"/>
    <n v="1"/>
    <x v="9"/>
    <x v="2"/>
    <n v="83.76"/>
    <x v="1"/>
    <x v="1"/>
    <x v="0"/>
  </r>
  <r>
    <d v="2020-01-01T00:00:00"/>
    <s v="ASNB"/>
    <s v="Special Reinvestment"/>
    <n v="1"/>
    <x v="9"/>
    <x v="2"/>
    <n v="8.3699999999999992"/>
    <x v="1"/>
    <x v="1"/>
    <x v="0"/>
  </r>
  <r>
    <d v="2020-01-01T00:00:00"/>
    <s v="RHB"/>
    <s v="Salary Kami Alumware"/>
    <n v="1"/>
    <x v="9"/>
    <x v="2"/>
    <n v="1000"/>
    <x v="0"/>
    <x v="0"/>
    <x v="0"/>
  </r>
  <r>
    <d v="2020-01-05T00:00:00"/>
    <s v="ASNB"/>
    <s v="Normal Redemption"/>
    <n v="1"/>
    <x v="9"/>
    <x v="2"/>
    <n v="140"/>
    <x v="1"/>
    <x v="2"/>
    <x v="0"/>
  </r>
  <r>
    <d v="2020-01-13T00:00:00"/>
    <s v="ASNB"/>
    <s v="Direct Debit through_x000a_myASNB"/>
    <n v="1"/>
    <x v="9"/>
    <x v="2"/>
    <n v="50"/>
    <x v="1"/>
    <x v="1"/>
    <x v="0"/>
  </r>
  <r>
    <d v="2020-03-08T00:00:00"/>
    <s v="ASNB"/>
    <s v="Normal Purchase"/>
    <n v="3"/>
    <x v="1"/>
    <x v="2"/>
    <n v="110"/>
    <x v="1"/>
    <x v="1"/>
    <x v="0"/>
  </r>
  <r>
    <d v="2020-03-11T00:00:00"/>
    <s v="ASNB"/>
    <s v="Normal Redemption"/>
    <n v="3"/>
    <x v="1"/>
    <x v="2"/>
    <n v="160"/>
    <x v="1"/>
    <x v="2"/>
    <x v="0"/>
  </r>
  <r>
    <d v="2020-06-03T00:00:00"/>
    <s v="ASNB"/>
    <s v="Direct Debit through_x000a_myASNB"/>
    <n v="6"/>
    <x v="3"/>
    <x v="2"/>
    <n v="50"/>
    <x v="1"/>
    <x v="1"/>
    <x v="0"/>
  </r>
  <r>
    <d v="2020-07-03T00:00:00"/>
    <s v="ASNB"/>
    <s v="Direct Debit through_x000a_myASNB"/>
    <n v="7"/>
    <x v="10"/>
    <x v="2"/>
    <n v="50"/>
    <x v="1"/>
    <x v="1"/>
    <x v="0"/>
  </r>
  <r>
    <d v="2020-08-04T00:00:00"/>
    <s v="ASNB"/>
    <s v="Direct Debit through_x000a_myASNB"/>
    <n v="8"/>
    <x v="4"/>
    <x v="2"/>
    <n v="50"/>
    <x v="1"/>
    <x v="1"/>
    <x v="0"/>
  </r>
  <r>
    <d v="2021-11-08T00:00:00"/>
    <s v="Maybank"/>
    <s v="ESI PYMT DEBIT NORFAIZAH BINTI MAT* AFC000005 0000789826386758"/>
    <n v="11"/>
    <x v="7"/>
    <x v="1"/>
    <n v="536"/>
    <x v="1"/>
    <x v="3"/>
    <x v="1"/>
  </r>
  <r>
    <d v="2021-01-01T00:00:00"/>
    <s v="ASNB"/>
    <s v="Normal Reinvestment"/>
    <n v="1"/>
    <x v="9"/>
    <x v="1"/>
    <n v="702.59"/>
    <x v="1"/>
    <x v="1"/>
    <x v="0"/>
  </r>
  <r>
    <d v="2021-01-01T00:00:00"/>
    <s v="ASNB"/>
    <s v="Special Reinvestment"/>
    <n v="1"/>
    <x v="9"/>
    <x v="1"/>
    <n v="150.55000000000001"/>
    <x v="1"/>
    <x v="1"/>
    <x v="0"/>
  </r>
  <r>
    <d v="2021-01-01T00:00:00"/>
    <s v="ASNB"/>
    <s v="Special Bonus_x000a_Dividend"/>
    <n v="1"/>
    <x v="9"/>
    <x v="1"/>
    <n v="150.55000000000001"/>
    <x v="1"/>
    <x v="1"/>
    <x v="0"/>
  </r>
  <r>
    <d v="2021-01-04T00:00:00"/>
    <s v="ASNB"/>
    <s v="Normal Redemption"/>
    <n v="1"/>
    <x v="9"/>
    <x v="1"/>
    <n v="1000"/>
    <x v="1"/>
    <x v="2"/>
    <x v="0"/>
  </r>
  <r>
    <d v="2021-01-07T00:00:00"/>
    <s v="EPF"/>
    <s v="Employer Contribution_x000a_(RM)"/>
    <n v="1"/>
    <x v="9"/>
    <x v="1"/>
    <n v="393"/>
    <x v="1"/>
    <x v="1"/>
    <x v="0"/>
  </r>
  <r>
    <d v="2021-01-07T00:00:00"/>
    <s v="EPF"/>
    <s v="Employee Contribution_x000a_(RM)"/>
    <n v="1"/>
    <x v="9"/>
    <x v="1"/>
    <n v="212"/>
    <x v="1"/>
    <x v="1"/>
    <x v="0"/>
  </r>
  <r>
    <d v="2021-01-27T00:00:00"/>
    <s v="ASNB"/>
    <s v="e-Channels-MobileApp"/>
    <n v="1"/>
    <x v="9"/>
    <x v="1"/>
    <n v="300"/>
    <x v="1"/>
    <x v="1"/>
    <x v="0"/>
  </r>
  <r>
    <d v="2021-02-05T00:00:00"/>
    <s v="ASNB"/>
    <s v="Direct Debit through_x000a_myASNB"/>
    <n v="2"/>
    <x v="0"/>
    <x v="1"/>
    <n v="50"/>
    <x v="1"/>
    <x v="1"/>
    <x v="0"/>
  </r>
  <r>
    <d v="2021-02-20T00:00:00"/>
    <s v="EPF"/>
    <s v="Employer Contribution_x000a_(RM)"/>
    <n v="2"/>
    <x v="0"/>
    <x v="1"/>
    <n v="403"/>
    <x v="1"/>
    <x v="1"/>
    <x v="0"/>
  </r>
  <r>
    <d v="2021-02-20T00:00:00"/>
    <s v="EPF"/>
    <s v="Employee Contribution_x000a_(RM)"/>
    <n v="2"/>
    <x v="0"/>
    <x v="1"/>
    <n v="341"/>
    <x v="1"/>
    <x v="1"/>
    <x v="0"/>
  </r>
  <r>
    <d v="2021-03-04T00:00:00"/>
    <s v="EPF"/>
    <s v="Employer Contribution_x000a_(RM)"/>
    <n v="3"/>
    <x v="1"/>
    <x v="1"/>
    <n v="435"/>
    <x v="1"/>
    <x v="1"/>
    <x v="0"/>
  </r>
  <r>
    <d v="2021-03-04T00:00:00"/>
    <s v="EPF"/>
    <s v="Employee Contribution_x000a_(RM)"/>
    <n v="3"/>
    <x v="1"/>
    <x v="1"/>
    <n v="368"/>
    <x v="1"/>
    <x v="1"/>
    <x v="0"/>
  </r>
  <r>
    <d v="2021-04-03T00:00:00"/>
    <s v="EPF"/>
    <s v="Employer Contribution_x000a_(RM)"/>
    <n v="4"/>
    <x v="2"/>
    <x v="1"/>
    <n v="427"/>
    <x v="1"/>
    <x v="1"/>
    <x v="0"/>
  </r>
  <r>
    <d v="2021-04-03T00:00:00"/>
    <s v="EPF"/>
    <s v="Employee Contribution_x000a_(RM)"/>
    <n v="4"/>
    <x v="2"/>
    <x v="1"/>
    <n v="361"/>
    <x v="1"/>
    <x v="1"/>
    <x v="0"/>
  </r>
  <r>
    <d v="2021-05-06T00:00:00"/>
    <s v="ASNB"/>
    <s v="e-Channels-MobileApp"/>
    <n v="5"/>
    <x v="11"/>
    <x v="1"/>
    <n v="10000"/>
    <x v="1"/>
    <x v="1"/>
    <x v="0"/>
  </r>
  <r>
    <d v="2021-05-06T00:00:00"/>
    <s v="EPF"/>
    <s v="Employer Contribution_x000a_(RM)"/>
    <n v="5"/>
    <x v="11"/>
    <x v="1"/>
    <n v="427"/>
    <x v="1"/>
    <x v="1"/>
    <x v="0"/>
  </r>
  <r>
    <d v="2021-05-06T00:00:00"/>
    <s v="EPF"/>
    <s v="Employee Contribution_x000a_(RM)"/>
    <n v="5"/>
    <x v="11"/>
    <x v="1"/>
    <n v="361"/>
    <x v="1"/>
    <x v="1"/>
    <x v="0"/>
  </r>
  <r>
    <d v="2021-06-03T00:00:00"/>
    <s v="ASNB"/>
    <s v="Direct Debit through_x000a_myASNB"/>
    <n v="6"/>
    <x v="3"/>
    <x v="1"/>
    <n v="50"/>
    <x v="1"/>
    <x v="1"/>
    <x v="0"/>
  </r>
  <r>
    <d v="2021-06-03T00:00:00"/>
    <s v="EPF"/>
    <s v="Employer Contribution_x000a_(RM)"/>
    <n v="6"/>
    <x v="3"/>
    <x v="1"/>
    <n v="427"/>
    <x v="1"/>
    <x v="1"/>
    <x v="0"/>
  </r>
  <r>
    <d v="2021-06-03T00:00:00"/>
    <s v="EPF"/>
    <s v="Employee Contribution_x000a_(RM)"/>
    <n v="6"/>
    <x v="3"/>
    <x v="1"/>
    <n v="361"/>
    <x v="1"/>
    <x v="1"/>
    <x v="0"/>
  </r>
  <r>
    <d v="2021-07-01T00:00:00"/>
    <s v="Maybank"/>
    <s v="REFUND SALE"/>
    <n v="7"/>
    <x v="10"/>
    <x v="1"/>
    <n v="64.12"/>
    <x v="0"/>
    <x v="2"/>
    <x v="0"/>
  </r>
  <r>
    <d v="2021-07-01T00:00:00"/>
    <s v="Maybank"/>
    <s v="SALE DEBIT"/>
    <n v="7"/>
    <x v="10"/>
    <x v="1"/>
    <n v="5"/>
    <x v="1"/>
    <x v="2"/>
    <x v="0"/>
  </r>
  <r>
    <d v="2021-07-01T00:00:00"/>
    <s v="Maybank"/>
    <s v="IBK FUND TFR TO A/C NURUL FATINI BINTI * MEPS FUNDS TRA INSTANT TRANSFER"/>
    <n v="7"/>
    <x v="10"/>
    <x v="1"/>
    <n v="40"/>
    <x v="0"/>
    <x v="4"/>
    <x v="0"/>
  </r>
  <r>
    <d v="2021-07-01T00:00:00"/>
    <s v="Maybank"/>
    <s v="SALE DEBIT-Cuckoo"/>
    <n v="7"/>
    <x v="10"/>
    <x v="1"/>
    <n v="122.64"/>
    <x v="1"/>
    <x v="3"/>
    <x v="2"/>
  </r>
  <r>
    <d v="2021-07-01T00:00:00"/>
    <s v="Maybank"/>
    <s v="SALE DEBIT"/>
    <n v="7"/>
    <x v="10"/>
    <x v="1"/>
    <n v="1.5"/>
    <x v="1"/>
    <x v="2"/>
    <x v="0"/>
  </r>
  <r>
    <d v="2021-07-01T00:00:00"/>
    <s v="Maybank"/>
    <s v="IBK FUND TFR FR A/C NURUL FATINI BINTI * Sewa ruma MBB CT"/>
    <n v="7"/>
    <x v="10"/>
    <x v="1"/>
    <n v="220"/>
    <x v="1"/>
    <x v="5"/>
    <x v="0"/>
  </r>
  <r>
    <d v="2021-07-03T00:00:00"/>
    <s v="Maybank"/>
    <s v="SALE DEBIT"/>
    <n v="7"/>
    <x v="10"/>
    <x v="1"/>
    <n v="6.3"/>
    <x v="1"/>
    <x v="2"/>
    <x v="0"/>
  </r>
  <r>
    <d v="2021-07-03T00:00:00"/>
    <s v="Maybank"/>
    <s v="ESI PYMT DEBIT Umrah 00000001 AUTO-DEDUCTION GOAL"/>
    <n v="7"/>
    <x v="10"/>
    <x v="1"/>
    <n v="888.89"/>
    <x v="1"/>
    <x v="1"/>
    <x v="0"/>
  </r>
  <r>
    <d v="2021-07-03T00:00:00"/>
    <s v="Maybank"/>
    <s v="IBK FUND TFR FR A/C CIK NUR FATEN FATIH* Amway MBB CT"/>
    <n v="7"/>
    <x v="10"/>
    <x v="1"/>
    <n v="125"/>
    <x v="1"/>
    <x v="6"/>
    <x v="0"/>
  </r>
  <r>
    <d v="2021-07-04T00:00:00"/>
    <s v="Maybank"/>
    <s v="ESI PYMT DEBIT Umi washing machine* 00000001 AUTO-DEDUCTION GOAL"/>
    <n v="7"/>
    <x v="10"/>
    <x v="1"/>
    <n v="187.5"/>
    <x v="1"/>
    <x v="1"/>
    <x v="0"/>
  </r>
  <r>
    <d v="2021-07-04T00:00:00"/>
    <s v="Maybank"/>
    <s v="PAYMENT VIA MYDEBIT"/>
    <n v="7"/>
    <x v="10"/>
    <x v="1"/>
    <n v="45.4"/>
    <x v="1"/>
    <x v="2"/>
    <x v="0"/>
  </r>
  <r>
    <d v="2021-07-04T00:00:00"/>
    <s v="Maybank"/>
    <s v="PAYMENT VIA MYDEBIT"/>
    <n v="7"/>
    <x v="10"/>
    <x v="1"/>
    <n v="26"/>
    <x v="1"/>
    <x v="2"/>
    <x v="0"/>
  </r>
  <r>
    <d v="2021-07-04T00:00:00"/>
    <s v="Maybank"/>
    <s v="PAYMENT VIA MYDEBIT"/>
    <n v="7"/>
    <x v="10"/>
    <x v="1"/>
    <n v="146.4"/>
    <x v="1"/>
    <x v="2"/>
    <x v="0"/>
  </r>
  <r>
    <d v="2021-07-04T00:00:00"/>
    <s v="Maybank"/>
    <s v="PAYMENT VIA MYDEBIT"/>
    <n v="7"/>
    <x v="10"/>
    <x v="1"/>
    <n v="13.5"/>
    <x v="1"/>
    <x v="2"/>
    <x v="0"/>
  </r>
  <r>
    <d v="2021-07-04T00:00:00"/>
    <s v="Maybank"/>
    <s v="CASH WITHDRAWAL"/>
    <n v="7"/>
    <x v="10"/>
    <x v="1"/>
    <n v="50"/>
    <x v="1"/>
    <x v="2"/>
    <x v="0"/>
  </r>
  <r>
    <d v="2021-07-05T00:00:00"/>
    <s v="Maybank"/>
    <s v="SVG GIRO CR TOYOTA CAPITAL MALAY TOYOTA CAPITAL MALAY :TCAPMBPEFTS48155:"/>
    <n v="7"/>
    <x v="10"/>
    <x v="1"/>
    <n v="467.3"/>
    <x v="0"/>
    <x v="2"/>
    <x v="0"/>
  </r>
  <r>
    <d v="2021-07-05T00:00:00"/>
    <s v="Maybank"/>
    <s v="IBK FUND TFR TO A/C NURUL FATINI BINTI * MEPS FUNDS TRA INSTANT TRANSFER"/>
    <n v="7"/>
    <x v="10"/>
    <x v="1"/>
    <n v="25"/>
    <x v="0"/>
    <x v="4"/>
    <x v="0"/>
  </r>
  <r>
    <d v="2021-07-05T00:00:00"/>
    <s v="Maybank"/>
    <s v="DEBIT ADVICE AMAN PLESTIN APQ00000001320 AUTODEBIT 03025"/>
    <n v="7"/>
    <x v="10"/>
    <x v="1"/>
    <n v="20"/>
    <x v="1"/>
    <x v="7"/>
    <x v="0"/>
  </r>
  <r>
    <d v="2021-07-05T00:00:00"/>
    <s v="ASNB"/>
    <s v="Direct Debit through_x000a_myASNB"/>
    <n v="7"/>
    <x v="10"/>
    <x v="1"/>
    <n v="50"/>
    <x v="1"/>
    <x v="1"/>
    <x v="0"/>
  </r>
  <r>
    <d v="2021-07-06T00:00:00"/>
    <s v="EPF"/>
    <s v="Employer Contribution_x000a_(RM)"/>
    <n v="7"/>
    <x v="10"/>
    <x v="1"/>
    <n v="427"/>
    <x v="1"/>
    <x v="1"/>
    <x v="0"/>
  </r>
  <r>
    <d v="2021-07-06T00:00:00"/>
    <s v="EPF"/>
    <s v="Employee Contribution_x000a_(RM)"/>
    <n v="7"/>
    <x v="10"/>
    <x v="1"/>
    <n v="361"/>
    <x v="1"/>
    <x v="1"/>
    <x v="0"/>
  </r>
  <r>
    <d v="2021-07-07T00:00:00"/>
    <s v="Maybank"/>
    <s v="PYMT FROM A/C MAXIS HOTLINK * PREPAID RELOAD 0132444646"/>
    <n v="7"/>
    <x v="10"/>
    <x v="1"/>
    <n v="5"/>
    <x v="1"/>
    <x v="4"/>
    <x v="0"/>
  </r>
  <r>
    <d v="2021-07-07T00:00:00"/>
    <s v="Maybank"/>
    <s v="IBK FUND TFR FR A/C NUR HIDAYU BINTI JE* Baju MBB CT"/>
    <n v="7"/>
    <x v="10"/>
    <x v="1"/>
    <n v="42"/>
    <x v="1"/>
    <x v="8"/>
    <x v="0"/>
  </r>
  <r>
    <d v="2021-07-08T00:00:00"/>
    <s v="Maybank"/>
    <s v="ESI PYMT DEBIT NORFAIZAH BINTI MAT* AFC000005 0000789826386758"/>
    <n v="7"/>
    <x v="10"/>
    <x v="1"/>
    <n v="536"/>
    <x v="1"/>
    <x v="3"/>
    <x v="1"/>
  </r>
  <r>
    <d v="2021-07-09T00:00:00"/>
    <s v="Maybank"/>
    <s v="E-GIRO DEBIT Maimun * Derma"/>
    <n v="7"/>
    <x v="10"/>
    <x v="1"/>
    <n v="100"/>
    <x v="1"/>
    <x v="7"/>
    <x v="0"/>
  </r>
  <r>
    <d v="2021-07-11T00:00:00"/>
    <s v="Maybank"/>
    <s v="FUND TRANSFER TO A/ NUR FATEN FATIHAH B* Beli barang"/>
    <n v="7"/>
    <x v="10"/>
    <x v="1"/>
    <n v="70"/>
    <x v="1"/>
    <x v="9"/>
    <x v="0"/>
  </r>
  <r>
    <d v="2021-07-11T00:00:00"/>
    <s v="Maybank"/>
    <s v="SALE DEBIT"/>
    <n v="7"/>
    <x v="10"/>
    <x v="1"/>
    <n v="50"/>
    <x v="1"/>
    <x v="2"/>
    <x v="0"/>
  </r>
  <r>
    <d v="2021-07-11T00:00:00"/>
    <s v="Maybank"/>
    <s v="PAYMENT VIA MYDEBIT"/>
    <n v="7"/>
    <x v="10"/>
    <x v="1"/>
    <n v="86.3"/>
    <x v="1"/>
    <x v="2"/>
    <x v="0"/>
  </r>
  <r>
    <d v="2021-07-11T00:00:00"/>
    <s v="Maybank"/>
    <s v="PAYMENT VIA MYDEBIT"/>
    <n v="7"/>
    <x v="10"/>
    <x v="1"/>
    <n v="146.94999999999999"/>
    <x v="1"/>
    <x v="2"/>
    <x v="0"/>
  </r>
  <r>
    <d v="2021-07-11T00:00:00"/>
    <s v="Maybank"/>
    <s v="E-GIRO DEBIT TM UNIFI * 1052322896"/>
    <n v="7"/>
    <x v="10"/>
    <x v="1"/>
    <n v="71.7"/>
    <x v="1"/>
    <x v="3"/>
    <x v="3"/>
  </r>
  <r>
    <d v="2021-07-11T00:00:00"/>
    <s v="Maybank"/>
    <s v="FUND TRANSFER TO A/ NORFAIZAH BINTI MAT* 00000001 CLOSE Umrah"/>
    <n v="7"/>
    <x v="10"/>
    <x v="1"/>
    <n v="888.89"/>
    <x v="1"/>
    <x v="1"/>
    <x v="0"/>
  </r>
  <r>
    <d v="2021-07-11T00:00:00"/>
    <s v="Maybank"/>
    <s v="TRANSFER FROM A/C NORFAIZAH BINTI MAT* 630502061842411 TABUNG HAJI TRF"/>
    <n v="7"/>
    <x v="10"/>
    <x v="1"/>
    <n v="1001"/>
    <x v="1"/>
    <x v="1"/>
    <x v="0"/>
  </r>
  <r>
    <d v="2021-07-12T00:00:00"/>
    <s v="Maybank"/>
    <s v="SALE DEBIT"/>
    <n v="7"/>
    <x v="10"/>
    <x v="1"/>
    <n v="10"/>
    <x v="1"/>
    <x v="2"/>
    <x v="0"/>
  </r>
  <r>
    <d v="2021-07-12T00:00:00"/>
    <s v="Maybank"/>
    <s v="GIRO INWARD RETURN"/>
    <n v="7"/>
    <x v="10"/>
    <x v="1"/>
    <n v="100"/>
    <x v="0"/>
    <x v="2"/>
    <x v="0"/>
  </r>
  <r>
    <d v="2021-07-12T00:00:00"/>
    <s v="Maybank"/>
    <s v="IBK FUND TFR FR A/C NURUL FATINI BINTI * Api air jun 2021 MBB CT"/>
    <n v="7"/>
    <x v="10"/>
    <x v="1"/>
    <n v="17.98"/>
    <x v="1"/>
    <x v="4"/>
    <x v="0"/>
  </r>
  <r>
    <d v="2021-07-13T00:00:00"/>
    <s v="Maybank"/>
    <s v="SALE DEBIT"/>
    <n v="7"/>
    <x v="10"/>
    <x v="1"/>
    <n v="5.15"/>
    <x v="1"/>
    <x v="2"/>
    <x v="0"/>
  </r>
  <r>
    <d v="2021-07-26T00:00:00"/>
    <s v="Maybank"/>
    <s v="IBK FUND TFR FR A/C NOR SYAFIQAH BINTI * Lamb n nct MBB CT"/>
    <n v="7"/>
    <x v="10"/>
    <x v="1"/>
    <n v="115"/>
    <x v="1"/>
    <x v="9"/>
    <x v="0"/>
  </r>
  <r>
    <d v="2021-07-28T00:00:00"/>
    <s v="Maybank"/>
    <s v="SVG GIRO CR SF GLOBAL EXPRESS (M IBG TRANSACTION IBG TRANSACTION"/>
    <n v="7"/>
    <x v="10"/>
    <x v="1"/>
    <n v="2770.11"/>
    <x v="0"/>
    <x v="0"/>
    <x v="0"/>
  </r>
  <r>
    <d v="2021-07-28T00:00:00"/>
    <s v="Maybank"/>
    <s v="TRANSFER FROM A/C SITI SYAMIMI BINTI * Vit c"/>
    <n v="7"/>
    <x v="10"/>
    <x v="1"/>
    <n v="150"/>
    <x v="1"/>
    <x v="6"/>
    <x v="0"/>
  </r>
  <r>
    <d v="2021-07-29T00:00:00"/>
    <s v="Maybank"/>
    <s v="FUND TRANSFER TO A/ NUR FATEN FATIHAH B* wifi n cuckoo"/>
    <n v="7"/>
    <x v="10"/>
    <x v="1"/>
    <n v="130"/>
    <x v="0"/>
    <x v="4"/>
    <x v="0"/>
  </r>
  <r>
    <d v="2021-07-29T00:00:00"/>
    <s v="Maybank"/>
    <s v="PYMT FROM A/C MAXIS HOTLINK PREPAID RELOAD 0132444646"/>
    <n v="7"/>
    <x v="10"/>
    <x v="1"/>
    <n v="5"/>
    <x v="1"/>
    <x v="4"/>
    <x v="0"/>
  </r>
  <r>
    <d v="2021-07-30T00:00:00"/>
    <s v="Maybank"/>
    <s v="CASH WITHDRAWAL"/>
    <n v="7"/>
    <x v="10"/>
    <x v="1"/>
    <n v="50"/>
    <x v="1"/>
    <x v="2"/>
    <x v="0"/>
  </r>
  <r>
    <d v="2021-07-30T00:00:00"/>
    <s v="Maybank"/>
    <s v="SALE DEBIT"/>
    <n v="7"/>
    <x v="10"/>
    <x v="1"/>
    <n v="12.9"/>
    <x v="1"/>
    <x v="2"/>
    <x v="0"/>
  </r>
  <r>
    <d v="2021-07-30T00:00:00"/>
    <s v="Maybank"/>
    <s v="PAYMENT VIA MYDEBIT"/>
    <n v="7"/>
    <x v="10"/>
    <x v="1"/>
    <n v="72.45"/>
    <x v="1"/>
    <x v="2"/>
    <x v="0"/>
  </r>
  <r>
    <d v="2021-07-30T00:00:00"/>
    <s v="Maybank"/>
    <s v="PAYMENT VIA MYDEBIT WATSON'S MYDIN SUBA* SELANGOR PAYMENT VIA MYDEBIT"/>
    <n v="7"/>
    <x v="10"/>
    <x v="1"/>
    <n v="20.2"/>
    <x v="1"/>
    <x v="9"/>
    <x v="0"/>
  </r>
  <r>
    <d v="2021-07-31T00:00:00"/>
    <s v="Maybank"/>
    <s v="SALE DEBIT"/>
    <n v="7"/>
    <x v="10"/>
    <x v="1"/>
    <n v="100"/>
    <x v="1"/>
    <x v="2"/>
    <x v="0"/>
  </r>
  <r>
    <d v="2021-08-01T00:00:00"/>
    <s v="Maybank"/>
    <s v="SALE DEBIT"/>
    <n v="8"/>
    <x v="4"/>
    <x v="1"/>
    <n v="5"/>
    <x v="1"/>
    <x v="2"/>
    <x v="0"/>
  </r>
  <r>
    <d v="2021-08-01T00:00:00"/>
    <s v="Maybank"/>
    <s v="IBK FUND TFR TO A/C NURUL FATINI BINTI * MEPS FUNDS TRA INSTANT TRANSFER"/>
    <n v="8"/>
    <x v="4"/>
    <x v="1"/>
    <n v="20"/>
    <x v="0"/>
    <x v="4"/>
    <x v="0"/>
  </r>
  <r>
    <d v="2021-08-01T00:00:00"/>
    <s v="Maybank"/>
    <s v="IBK FUND TFR FR A/C NURUL FATINI BINTI * Sewa 8/21 MBB CT"/>
    <n v="8"/>
    <x v="4"/>
    <x v="1"/>
    <n v="217.67"/>
    <x v="1"/>
    <x v="5"/>
    <x v="0"/>
  </r>
  <r>
    <d v="2021-08-02T00:00:00"/>
    <s v="Maybank"/>
    <s v="SALE DEBIT-Cuckoo"/>
    <n v="8"/>
    <x v="4"/>
    <x v="1"/>
    <n v="122.64"/>
    <x v="1"/>
    <x v="3"/>
    <x v="2"/>
  </r>
  <r>
    <d v="2021-08-02T00:00:00"/>
    <s v="Maybank"/>
    <s v="SALE DEBIT"/>
    <n v="8"/>
    <x v="4"/>
    <x v="1"/>
    <n v="1.5"/>
    <x v="1"/>
    <x v="2"/>
    <x v="0"/>
  </r>
  <r>
    <d v="2021-08-03T00:00:00"/>
    <s v="Maybank"/>
    <s v="SALE DEBIT"/>
    <n v="8"/>
    <x v="4"/>
    <x v="1"/>
    <n v="5.3"/>
    <x v="1"/>
    <x v="2"/>
    <x v="0"/>
  </r>
  <r>
    <d v="2021-08-03T00:00:00"/>
    <s v="ASNB"/>
    <s v="Direct Debit through_x000a_myASNB"/>
    <n v="8"/>
    <x v="4"/>
    <x v="1"/>
    <n v="50"/>
    <x v="1"/>
    <x v="1"/>
    <x v="0"/>
  </r>
  <r>
    <d v="2021-08-04T00:00:00"/>
    <s v="Maybank"/>
    <s v="ESI PYMT DEBIT Umi washing machine* 00000001 AUTO-DEDUCTION GOAL"/>
    <n v="8"/>
    <x v="4"/>
    <x v="1"/>
    <n v="187.5"/>
    <x v="1"/>
    <x v="1"/>
    <x v="0"/>
  </r>
  <r>
    <d v="2021-08-04T00:00:00"/>
    <s v="EPF"/>
    <s v="Employer Contribution_x000a_(RM)"/>
    <n v="8"/>
    <x v="4"/>
    <x v="1"/>
    <n v="409"/>
    <x v="1"/>
    <x v="1"/>
    <x v="0"/>
  </r>
  <r>
    <d v="2021-08-04T00:00:00"/>
    <s v="EPF"/>
    <s v="Employee Contribution_x000a_(RM)"/>
    <n v="8"/>
    <x v="4"/>
    <x v="1"/>
    <n v="346"/>
    <x v="1"/>
    <x v="1"/>
    <x v="0"/>
  </r>
  <r>
    <d v="2021-08-05T00:00:00"/>
    <s v="Maybank"/>
    <s v="DEBIT ADVICE AMAN PLESTIN APQ00000001320 AUTODEBIT 03025"/>
    <n v="8"/>
    <x v="4"/>
    <x v="1"/>
    <n v="20"/>
    <x v="1"/>
    <x v="7"/>
    <x v="0"/>
  </r>
  <r>
    <d v="2021-08-06T00:00:00"/>
    <s v="Maybank"/>
    <s v="PYMT FROM A/C MAXIS HOTLINK PREPAID RELOAD 0132444646"/>
    <n v="8"/>
    <x v="4"/>
    <x v="1"/>
    <n v="5"/>
    <x v="1"/>
    <x v="4"/>
    <x v="0"/>
  </r>
  <r>
    <d v="2021-08-06T00:00:00"/>
    <s v="Maybank"/>
    <s v="PRE-AUTH REFUND"/>
    <n v="8"/>
    <x v="4"/>
    <x v="1"/>
    <n v="200"/>
    <x v="0"/>
    <x v="10"/>
    <x v="0"/>
  </r>
  <r>
    <d v="2021-08-06T00:00:00"/>
    <s v="Maybank"/>
    <s v="SALE DEBIT"/>
    <n v="8"/>
    <x v="4"/>
    <x v="1"/>
    <n v="40.31"/>
    <x v="1"/>
    <x v="11"/>
    <x v="0"/>
  </r>
  <r>
    <d v="2021-08-06T00:00:00"/>
    <s v="Maybank"/>
    <s v="CASH WITHDRAWAL"/>
    <n v="8"/>
    <x v="4"/>
    <x v="1"/>
    <n v="100"/>
    <x v="1"/>
    <x v="2"/>
    <x v="0"/>
  </r>
  <r>
    <d v="2021-08-06T00:00:00"/>
    <s v="Maybank"/>
    <s v="PAYMENT VIA MYDEBIT"/>
    <n v="8"/>
    <x v="4"/>
    <x v="1"/>
    <n v="66.75"/>
    <x v="1"/>
    <x v="2"/>
    <x v="0"/>
  </r>
  <r>
    <d v="2021-08-08T00:00:00"/>
    <s v="Maybank"/>
    <s v="ESI PYMT DEBIT NORFAIZAH BINTI MAT* AFC000005 0000789826386758"/>
    <n v="8"/>
    <x v="4"/>
    <x v="1"/>
    <n v="536"/>
    <x v="1"/>
    <x v="3"/>
    <x v="1"/>
  </r>
  <r>
    <d v="2021-08-10T00:00:00"/>
    <s v="Maybank"/>
    <s v="IBK FUND TFR FR A/C CIK NUR FATEN FATIH* Kak nik nga grocery MBB CT"/>
    <n v="8"/>
    <x v="4"/>
    <x v="1"/>
    <n v="100"/>
    <x v="1"/>
    <x v="9"/>
    <x v="0"/>
  </r>
  <r>
    <d v="2021-08-11T00:00:00"/>
    <s v="Maybank"/>
    <s v="SALE DEBIT"/>
    <n v="8"/>
    <x v="4"/>
    <x v="1"/>
    <n v="50"/>
    <x v="1"/>
    <x v="2"/>
    <x v="0"/>
  </r>
  <r>
    <d v="2021-08-12T00:00:00"/>
    <s v="Maybank"/>
    <s v="TRANSFER FROM A/C NORFAIZAH BINTI MAT* 630502061842411 TABUNG HAJI TRF"/>
    <n v="8"/>
    <x v="4"/>
    <x v="1"/>
    <n v="1001"/>
    <x v="1"/>
    <x v="1"/>
    <x v="0"/>
  </r>
  <r>
    <d v="2021-08-19T00:00:00"/>
    <s v="Maybank"/>
    <s v="FPX PAYMENT FR A/ 0220212310106149 AMANAH SAHAM NASIONA 2108191256130868"/>
    <n v="8"/>
    <x v="4"/>
    <x v="1"/>
    <n v="120"/>
    <x v="1"/>
    <x v="1"/>
    <x v="0"/>
  </r>
  <r>
    <d v="2021-08-19T00:00:00"/>
    <s v="ASNB"/>
    <s v="e-Channels-MobileApp"/>
    <n v="8"/>
    <x v="4"/>
    <x v="1"/>
    <n v="120"/>
    <x v="1"/>
    <x v="1"/>
    <x v="0"/>
  </r>
  <r>
    <d v="2021-08-21T00:00:00"/>
    <s v="Maybank"/>
    <s v="FPX PAYMENT FR A/ 769230381 FOODPANDA MALAYSIA S 2108211944470245"/>
    <n v="8"/>
    <x v="4"/>
    <x v="1"/>
    <n v="38.83"/>
    <x v="1"/>
    <x v="12"/>
    <x v="0"/>
  </r>
  <r>
    <d v="2021-08-27T00:00:00"/>
    <s v="Maybank"/>
    <s v="PYMT FROM A/C MAXIS HOTLINK PREPAID RELOAD 0132444646"/>
    <n v="8"/>
    <x v="4"/>
    <x v="1"/>
    <n v="5"/>
    <x v="1"/>
    <x v="4"/>
    <x v="0"/>
  </r>
  <r>
    <d v="2021-08-27T00:00:00"/>
    <s v="Maybank"/>
    <s v="SVG GIRO CR SF GLOBAL EXPRESS (M IBG TRANSACTION IBG TRANSACTION"/>
    <n v="8"/>
    <x v="4"/>
    <x v="1"/>
    <n v="2967.55"/>
    <x v="0"/>
    <x v="0"/>
    <x v="0"/>
  </r>
  <r>
    <d v="2021-08-27T00:00:00"/>
    <s v="Maybank"/>
    <s v="CASH WITHDRAWAL"/>
    <n v="8"/>
    <x v="4"/>
    <x v="1"/>
    <n v="100"/>
    <x v="1"/>
    <x v="2"/>
    <x v="0"/>
  </r>
  <r>
    <d v="2021-08-27T00:00:00"/>
    <s v="Maybank"/>
    <s v="FUND TRANSFER TO A/ NUR FATEN FATIHAH B* Mesin Umi"/>
    <n v="8"/>
    <x v="4"/>
    <x v="1"/>
    <n v="200"/>
    <x v="1"/>
    <x v="1"/>
    <x v="0"/>
  </r>
  <r>
    <d v="2021-08-27T00:00:00"/>
    <s v="Maybank"/>
    <s v="PAYMENT VIA MYDEBIT MR DIY (KUCHAI)-SWM* PETALING JAYA PAYMENT VIA MYDEBIT"/>
    <n v="8"/>
    <x v="4"/>
    <x v="1"/>
    <n v="85.5"/>
    <x v="1"/>
    <x v="8"/>
    <x v="0"/>
  </r>
  <r>
    <d v="2021-08-27T00:00:00"/>
    <s v="Maybank"/>
    <s v="PAYMENT VIA MYDEBIT BAKER'S COTTAGE-PJS* SELANGOR PAYMENT VIA MYDEBIT"/>
    <n v="8"/>
    <x v="4"/>
    <x v="1"/>
    <n v="22"/>
    <x v="1"/>
    <x v="12"/>
    <x v="0"/>
  </r>
  <r>
    <d v="2021-08-27T00:00:00"/>
    <s v="Maybank"/>
    <s v="PRE-AUTH REFUND"/>
    <n v="8"/>
    <x v="4"/>
    <x v="1"/>
    <n v="200"/>
    <x v="0"/>
    <x v="10"/>
    <x v="0"/>
  </r>
  <r>
    <d v="2021-08-27T00:00:00"/>
    <s v="Maybank"/>
    <s v="SALE DEBIT"/>
    <n v="8"/>
    <x v="4"/>
    <x v="1"/>
    <n v="36.659999999999997"/>
    <x v="1"/>
    <x v="11"/>
    <x v="0"/>
  </r>
  <r>
    <d v="2021-08-27T00:00:00"/>
    <s v="Maybank"/>
    <s v="TRANSFER FROM A/C NORFAIZAH BINTI MAT* 00000001 FUND Umi washing mac"/>
    <n v="8"/>
    <x v="4"/>
    <x v="1"/>
    <n v="200"/>
    <x v="1"/>
    <x v="8"/>
    <x v="0"/>
  </r>
  <r>
    <d v="2021-08-28T00:00:00"/>
    <s v="Maybank"/>
    <s v="ESI PYMT DEBIT Dental braces 00000001 AUTO-DEDUCTION GOAL"/>
    <n v="8"/>
    <x v="4"/>
    <x v="1"/>
    <n v="76.92"/>
    <x v="1"/>
    <x v="1"/>
    <x v="0"/>
  </r>
  <r>
    <d v="2021-08-28T00:00:00"/>
    <s v="Maybank"/>
    <s v="TRANSFER FROM A/C NORFAIZAH BINTI MAT* 630502061842411 TABUNG HAJI TRF"/>
    <n v="8"/>
    <x v="4"/>
    <x v="1"/>
    <n v="1001"/>
    <x v="1"/>
    <x v="1"/>
    <x v="0"/>
  </r>
  <r>
    <d v="2021-08-29T00:00:00"/>
    <s v="Maybank"/>
    <s v="IBK FUND TFR FR A/C CIK NUR FATEN FATIH* Omega 3 n brg dapo MBB CT"/>
    <n v="8"/>
    <x v="4"/>
    <x v="1"/>
    <n v="150"/>
    <x v="1"/>
    <x v="9"/>
    <x v="0"/>
  </r>
  <r>
    <d v="2021-08-29T00:00:00"/>
    <s v="Maybank"/>
    <s v="TRANSFER FROM A/C ZAKARIA DLITE TRADI* Almond apricot"/>
    <n v="8"/>
    <x v="4"/>
    <x v="1"/>
    <n v="55"/>
    <x v="1"/>
    <x v="9"/>
    <x v="0"/>
  </r>
  <r>
    <d v="2021-09-01T00:00:00"/>
    <s v="Maybank"/>
    <s v="SALE DEBIT"/>
    <n v="9"/>
    <x v="5"/>
    <x v="1"/>
    <n v="5"/>
    <x v="1"/>
    <x v="2"/>
    <x v="0"/>
  </r>
  <r>
    <d v="2021-09-01T00:00:00"/>
    <s v="Maybank"/>
    <s v="IBK FUND TFR TO A/C NURUL FATINI BINTI * cuckoo MBB CT-"/>
    <n v="9"/>
    <x v="5"/>
    <x v="1"/>
    <n v="20"/>
    <x v="0"/>
    <x v="4"/>
    <x v="0"/>
  </r>
  <r>
    <d v="2021-09-01T00:00:00"/>
    <s v="Maybank"/>
    <s v="IBK FUND TFR TO A/C CIK NUR FATEN FATIH* utiliti MBB CT-"/>
    <n v="9"/>
    <x v="5"/>
    <x v="1"/>
    <n v="100"/>
    <x v="0"/>
    <x v="4"/>
    <x v="0"/>
  </r>
  <r>
    <d v="2021-09-01T00:00:00"/>
    <s v="Maybank"/>
    <s v="SALE DEBIT-Cuckoo"/>
    <n v="9"/>
    <x v="5"/>
    <x v="1"/>
    <n v="122.64"/>
    <x v="1"/>
    <x v="3"/>
    <x v="2"/>
  </r>
  <r>
    <d v="2021-09-01T00:00:00"/>
    <s v="Maybank"/>
    <s v="SALE DEBIT"/>
    <n v="9"/>
    <x v="5"/>
    <x v="1"/>
    <n v="1.5"/>
    <x v="1"/>
    <x v="2"/>
    <x v="0"/>
  </r>
  <r>
    <d v="2021-09-01T00:00:00"/>
    <s v="Maybank"/>
    <s v="IBK FUND TFR FR A/C NURUL FATINI BINTI * Sept 2021 MBB CT"/>
    <n v="9"/>
    <x v="5"/>
    <x v="1"/>
    <n v="217.8"/>
    <x v="1"/>
    <x v="5"/>
    <x v="0"/>
  </r>
  <r>
    <d v="2021-09-03T00:00:00"/>
    <s v="ASNB"/>
    <s v="Direct Debit through_x000a_myASNB"/>
    <n v="9"/>
    <x v="5"/>
    <x v="1"/>
    <n v="50"/>
    <x v="1"/>
    <x v="1"/>
    <x v="0"/>
  </r>
  <r>
    <d v="2021-09-04T00:00:00"/>
    <s v="Maybank"/>
    <s v="E-GIRO DEBIT TM UNIFI 1052322896"/>
    <n v="9"/>
    <x v="5"/>
    <x v="1"/>
    <n v="100"/>
    <x v="1"/>
    <x v="3"/>
    <x v="3"/>
  </r>
  <r>
    <d v="2021-09-04T00:00:00"/>
    <s v="Maybank"/>
    <s v="ESI PYMT DEBIT Umi washing machine* 00000001 AUTO-DEDUCTION GOAL"/>
    <n v="9"/>
    <x v="5"/>
    <x v="1"/>
    <n v="187.5"/>
    <x v="1"/>
    <x v="1"/>
    <x v="0"/>
  </r>
  <r>
    <d v="2021-09-05T00:00:00"/>
    <s v="Maybank"/>
    <s v="DEBIT ADVICE AMAN PLESTIN APQ00000001320 AUTODEBIT 03025"/>
    <n v="9"/>
    <x v="5"/>
    <x v="1"/>
    <n v="20"/>
    <x v="1"/>
    <x v="7"/>
    <x v="0"/>
  </r>
  <r>
    <d v="2021-09-05T00:00:00"/>
    <s v="Maybank"/>
    <s v="PRE-AUTH DEBIT"/>
    <n v="9"/>
    <x v="5"/>
    <x v="1"/>
    <n v="208.42"/>
    <x v="1"/>
    <x v="13"/>
    <x v="0"/>
  </r>
  <r>
    <d v="2021-09-07T00:00:00"/>
    <s v="Maybank"/>
    <s v="PRE-AUTH REFUND"/>
    <n v="9"/>
    <x v="5"/>
    <x v="1"/>
    <n v="208.42"/>
    <x v="0"/>
    <x v="10"/>
    <x v="0"/>
  </r>
  <r>
    <d v="2021-09-07T00:00:00"/>
    <s v="Maybank"/>
    <s v="SALE DEBIT"/>
    <n v="9"/>
    <x v="5"/>
    <x v="1"/>
    <n v="206.37"/>
    <x v="1"/>
    <x v="13"/>
    <x v="0"/>
  </r>
  <r>
    <d v="2021-09-07T00:00:00"/>
    <s v="Maybank"/>
    <s v="IBK FUND TFR FR A/C CIK NUR FATEN FATIH* Brg dapo MBB CT"/>
    <n v="9"/>
    <x v="5"/>
    <x v="1"/>
    <n v="70"/>
    <x v="1"/>
    <x v="9"/>
    <x v="0"/>
  </r>
  <r>
    <d v="2021-09-07T00:00:00"/>
    <s v="EPF"/>
    <s v="Employer Contribution_x000a_(RM)"/>
    <n v="9"/>
    <x v="5"/>
    <x v="1"/>
    <n v="440"/>
    <x v="1"/>
    <x v="1"/>
    <x v="0"/>
  </r>
  <r>
    <d v="2021-09-07T00:00:00"/>
    <s v="EPF"/>
    <s v="Employee Contribution_x000a_(RM)"/>
    <n v="9"/>
    <x v="5"/>
    <x v="1"/>
    <n v="372"/>
    <x v="1"/>
    <x v="1"/>
    <x v="0"/>
  </r>
  <r>
    <d v="2021-09-08T00:00:00"/>
    <s v="Maybank"/>
    <s v="SALE DEBIT"/>
    <n v="9"/>
    <x v="5"/>
    <x v="1"/>
    <n v="5.52"/>
    <x v="1"/>
    <x v="2"/>
    <x v="0"/>
  </r>
  <r>
    <d v="2021-09-08T00:00:00"/>
    <s v="Maybank"/>
    <s v="CASH WITHDRAWAL"/>
    <n v="9"/>
    <x v="5"/>
    <x v="1"/>
    <n v="50"/>
    <x v="1"/>
    <x v="2"/>
    <x v="0"/>
  </r>
  <r>
    <d v="2021-09-08T00:00:00"/>
    <s v="Maybank"/>
    <s v="ESI PYMT DEBIT NORFAIZAH BINTI MAT* AFC000005 0000789826386758"/>
    <n v="9"/>
    <x v="5"/>
    <x v="1"/>
    <n v="536"/>
    <x v="1"/>
    <x v="3"/>
    <x v="1"/>
  </r>
  <r>
    <d v="2021-09-11T00:00:00"/>
    <s v="Maybank"/>
    <s v="SALE DEBIT"/>
    <n v="9"/>
    <x v="5"/>
    <x v="1"/>
    <n v="50"/>
    <x v="1"/>
    <x v="2"/>
    <x v="0"/>
  </r>
  <r>
    <d v="2021-09-11T00:00:00"/>
    <s v="Maybank"/>
    <s v="PAYMENT VIA MYDEBIT"/>
    <n v="9"/>
    <x v="5"/>
    <x v="1"/>
    <n v="17.7"/>
    <x v="1"/>
    <x v="2"/>
    <x v="0"/>
  </r>
  <r>
    <d v="2021-09-11T00:00:00"/>
    <s v="Maybank"/>
    <s v="SALE DEBIT"/>
    <n v="9"/>
    <x v="5"/>
    <x v="1"/>
    <n v="6.6"/>
    <x v="1"/>
    <x v="2"/>
    <x v="0"/>
  </r>
  <r>
    <d v="2021-09-13T00:00:00"/>
    <s v="Maybank"/>
    <s v="IBK FUND TFR FR A/C PUAN ROSLIZA BINTI * Sabun muka MBB CT"/>
    <n v="9"/>
    <x v="5"/>
    <x v="1"/>
    <n v="36"/>
    <x v="1"/>
    <x v="14"/>
    <x v="0"/>
  </r>
  <r>
    <d v="2021-09-16T00:00:00"/>
    <s v="Maybank"/>
    <s v="PYMT FROM A/C MAXIS HOTLINK PREPAID RELOAD 0132444646"/>
    <n v="9"/>
    <x v="5"/>
    <x v="1"/>
    <n v="5"/>
    <x v="1"/>
    <x v="4"/>
    <x v="0"/>
  </r>
  <r>
    <d v="2021-09-17T00:00:00"/>
    <s v="Maybank"/>
    <s v="IBK FUND TFR TO A/C CIK NUR FATEN FATIH* Duit MBB CT-"/>
    <n v="9"/>
    <x v="5"/>
    <x v="1"/>
    <n v="100"/>
    <x v="0"/>
    <x v="2"/>
    <x v="0"/>
  </r>
  <r>
    <d v="2021-09-17T00:00:00"/>
    <s v="Maybank"/>
    <s v="SALE DEBIT"/>
    <n v="9"/>
    <x v="5"/>
    <x v="1"/>
    <n v="100"/>
    <x v="1"/>
    <x v="2"/>
    <x v="0"/>
  </r>
  <r>
    <d v="2021-09-18T00:00:00"/>
    <s v="Maybank"/>
    <s v="PAYMENT VIA MYDEBIT BERJAYA TIMES SQUAR* KUALA LUMPUR PAYMENT VIA MYDEBIT"/>
    <n v="9"/>
    <x v="5"/>
    <x v="1"/>
    <n v="15"/>
    <x v="1"/>
    <x v="8"/>
    <x v="0"/>
  </r>
  <r>
    <d v="2021-09-18T00:00:00"/>
    <s v="Maybank"/>
    <s v="PYMT VIA MYDEBIT RE BERJAYA TIMES SQUAR* KUALA LUMPUR PAYMENT VIA MYDEBIT"/>
    <n v="9"/>
    <x v="5"/>
    <x v="1"/>
    <n v="15"/>
    <x v="1"/>
    <x v="8"/>
    <x v="0"/>
  </r>
  <r>
    <d v="2021-09-18T00:00:00"/>
    <s v="Maybank"/>
    <s v="PAYMENT VIA MYDEBIT BERJAYA TIMES SQUAR* KUALA LUMPUR PAYMENT VIA MYDEBIT"/>
    <n v="9"/>
    <x v="5"/>
    <x v="1"/>
    <n v="9"/>
    <x v="1"/>
    <x v="8"/>
    <x v="0"/>
  </r>
  <r>
    <d v="2021-09-18T00:00:00"/>
    <s v="Maybank"/>
    <s v="IBK FUND TFR FR A/C MUHAMMAD NUR BAIHAK* SEWO MBB CT"/>
    <n v="9"/>
    <x v="5"/>
    <x v="1"/>
    <n v="20"/>
    <x v="1"/>
    <x v="2"/>
    <x v="0"/>
  </r>
  <r>
    <d v="2021-09-28T00:00:00"/>
    <s v="Maybank"/>
    <s v="SVG GIRO CR SF GLOBAL EXPRESS (M IBG TRANSACTION IBG TRANSACTION"/>
    <n v="9"/>
    <x v="5"/>
    <x v="1"/>
    <n v="2890.33"/>
    <x v="0"/>
    <x v="0"/>
    <x v="0"/>
  </r>
  <r>
    <d v="2021-09-28T00:00:00"/>
    <s v="Maybank"/>
    <s v="IBK FUND TFR FR A/C ANNAJAH LEGACY ENTE* Langkaweee MBB CT"/>
    <n v="9"/>
    <x v="5"/>
    <x v="1"/>
    <n v="410"/>
    <x v="1"/>
    <x v="15"/>
    <x v="0"/>
  </r>
  <r>
    <d v="2021-09-28T00:00:00"/>
    <s v="Maybank"/>
    <s v="E-GIRO DEBIT TM UNIFI 1052322896 Sept 2021"/>
    <n v="9"/>
    <x v="5"/>
    <x v="1"/>
    <n v="100"/>
    <x v="1"/>
    <x v="3"/>
    <x v="3"/>
  </r>
  <r>
    <d v="2021-09-28T00:00:00"/>
    <s v="Maybank"/>
    <s v="ESI PYMT DEBIT Dental braces 00000001 AUTO-DEDUCTION GOAL"/>
    <n v="9"/>
    <x v="5"/>
    <x v="1"/>
    <n v="76.92"/>
    <x v="1"/>
    <x v="1"/>
    <x v="0"/>
  </r>
  <r>
    <d v="2021-09-29T00:00:00"/>
    <s v="Maybank"/>
    <s v="PAYMENT VIA MYDEBIT BERJAYA TIMES SQUAR* KUALA LUMPUR PAYMENT VIA MYDEBIT"/>
    <n v="9"/>
    <x v="5"/>
    <x v="1"/>
    <n v="2303"/>
    <x v="1"/>
    <x v="2"/>
    <x v="0"/>
  </r>
  <r>
    <d v="2021-09-29T00:00:00"/>
    <s v="Maybank"/>
    <s v="PYMT VIA MYDEBIT RE BERJAYA TIMES SQUAR* KUALA LUMPUR PAYMENT VIA MYDEBIT"/>
    <n v="9"/>
    <x v="5"/>
    <x v="1"/>
    <n v="2318"/>
    <x v="1"/>
    <x v="2"/>
    <x v="0"/>
  </r>
  <r>
    <d v="2021-09-29T00:00:00"/>
    <s v="Maybank"/>
    <s v="CASH WITHDRAWAL"/>
    <n v="9"/>
    <x v="5"/>
    <x v="1"/>
    <n v="2018"/>
    <x v="1"/>
    <x v="2"/>
    <x v="0"/>
  </r>
  <r>
    <d v="2021-09-30T00:00:00"/>
    <s v="Maybank"/>
    <s v="TRANSFER FROM A/C SITI SYAMIMI BINTI * kambeng "/>
    <n v="9"/>
    <x v="5"/>
    <x v="1"/>
    <n v="1946.5"/>
    <x v="1"/>
    <x v="2"/>
    <x v="0"/>
  </r>
  <r>
    <d v="2021-10-01T00:00:00"/>
    <s v="Maybank"/>
    <s v="SALE DEBIT"/>
    <n v="10"/>
    <x v="6"/>
    <x v="1"/>
    <n v="5"/>
    <x v="1"/>
    <x v="2"/>
    <x v="0"/>
  </r>
  <r>
    <d v="2021-10-01T00:00:00"/>
    <s v="Maybank"/>
    <s v="SALE DEBIT-Cuckoo"/>
    <n v="10"/>
    <x v="6"/>
    <x v="1"/>
    <n v="122.64"/>
    <x v="1"/>
    <x v="3"/>
    <x v="2"/>
  </r>
  <r>
    <d v="2021-10-01T00:00:00"/>
    <s v="Maybank"/>
    <s v="IBK FUND TFR FR A/C NURUL FATINI BINTI * Sewa oct 2021 MBB CT"/>
    <n v="10"/>
    <x v="6"/>
    <x v="1"/>
    <n v="216.23"/>
    <x v="1"/>
    <x v="5"/>
    <x v="0"/>
  </r>
  <r>
    <d v="2021-10-01T00:00:00"/>
    <s v="Maybank"/>
    <s v="IBK FUND TFR TO A/C NURUL FATINI BINTI * cuckoo MBB CT-"/>
    <n v="10"/>
    <x v="6"/>
    <x v="1"/>
    <n v="20"/>
    <x v="0"/>
    <x v="4"/>
    <x v="0"/>
  </r>
  <r>
    <d v="2021-10-02T00:00:00"/>
    <s v="Maybank"/>
    <s v="SALE DEBIT"/>
    <n v="10"/>
    <x v="6"/>
    <x v="1"/>
    <n v="1.5"/>
    <x v="1"/>
    <x v="2"/>
    <x v="0"/>
  </r>
  <r>
    <d v="2021-10-03T00:00:00"/>
    <s v="Maybank"/>
    <s v="SALE DEBIT"/>
    <n v="10"/>
    <x v="6"/>
    <x v="1"/>
    <n v="6.04"/>
    <x v="1"/>
    <x v="2"/>
    <x v="0"/>
  </r>
  <r>
    <d v="2021-10-04T00:00:00"/>
    <s v="Maybank"/>
    <s v="FPX PAYMENT FR A/ MBPJ212021100415135* MAJLIS BANDARAYA PET 2110041513580104"/>
    <n v="10"/>
    <x v="6"/>
    <x v="1"/>
    <n v="30"/>
    <x v="1"/>
    <x v="11"/>
    <x v="0"/>
  </r>
  <r>
    <d v="2021-10-04T00:00:00"/>
    <s v="Maybank"/>
    <s v="ESI PYMT DEBIT Umi washing machine* 00000001 AUTO-DEDUCTION GOAL"/>
    <n v="10"/>
    <x v="6"/>
    <x v="1"/>
    <n v="187.5"/>
    <x v="1"/>
    <x v="1"/>
    <x v="0"/>
  </r>
  <r>
    <d v="2021-10-04T00:00:00"/>
    <s v="Maybank"/>
    <s v="PAYMENT VIA MYDEBIT"/>
    <n v="10"/>
    <x v="6"/>
    <x v="1"/>
    <n v="72.75"/>
    <x v="1"/>
    <x v="2"/>
    <x v="0"/>
  </r>
  <r>
    <d v="2021-10-05T00:00:00"/>
    <s v="Maybank"/>
    <s v="DEBIT ADVICE AMAN PLESTIN APQ00000001320 AUTODEBIT 03025"/>
    <n v="10"/>
    <x v="6"/>
    <x v="1"/>
    <n v="20"/>
    <x v="1"/>
    <x v="7"/>
    <x v="0"/>
  </r>
  <r>
    <d v="2021-10-05T00:00:00"/>
    <s v="EPF"/>
    <s v="Employer Contribution_x000a_(RM)"/>
    <n v="10"/>
    <x v="6"/>
    <x v="1"/>
    <n v="422"/>
    <x v="1"/>
    <x v="1"/>
    <x v="0"/>
  </r>
  <r>
    <d v="2021-10-05T00:00:00"/>
    <s v="EPF"/>
    <s v="Employee Contribution_x000a_(RM)"/>
    <n v="10"/>
    <x v="6"/>
    <x v="1"/>
    <n v="357"/>
    <x v="1"/>
    <x v="1"/>
    <x v="0"/>
  </r>
  <r>
    <d v="2021-10-08T00:00:00"/>
    <s v="Maybank"/>
    <s v="ESI PYMT DEBIT NORFAIZAH BINTI MAT* AFC000005 0000789826386758"/>
    <n v="10"/>
    <x v="6"/>
    <x v="1"/>
    <n v="536"/>
    <x v="1"/>
    <x v="3"/>
    <x v="1"/>
  </r>
  <r>
    <d v="2021-10-09T00:00:00"/>
    <s v="Maybank"/>
    <s v="CASH WITHDRAWAL"/>
    <n v="10"/>
    <x v="6"/>
    <x v="1"/>
    <n v="100"/>
    <x v="1"/>
    <x v="2"/>
    <x v="0"/>
  </r>
  <r>
    <d v="2021-10-09T00:00:00"/>
    <s v="Maybank"/>
    <s v="PAYMENT VIA MYDEBIT"/>
    <n v="10"/>
    <x v="6"/>
    <x v="1"/>
    <n v="85.9"/>
    <x v="1"/>
    <x v="2"/>
    <x v="0"/>
  </r>
  <r>
    <d v="2021-10-14T00:00:00"/>
    <s v="Maybank"/>
    <s v="SVG GIRO CR SF GLOBAL EXPRESS (M IBG TRANSACTION IBG TRANSACTION"/>
    <n v="10"/>
    <x v="6"/>
    <x v="1"/>
    <n v="750"/>
    <x v="0"/>
    <x v="16"/>
    <x v="0"/>
  </r>
  <r>
    <d v="2021-10-17T00:00:00"/>
    <s v="Maybank"/>
    <s v="IBK FUND TFR FR A/C EAT REPEAT ENTERPRI* 01818048 DUITNOW QR"/>
    <n v="10"/>
    <x v="6"/>
    <x v="1"/>
    <n v="28.15"/>
    <x v="1"/>
    <x v="12"/>
    <x v="0"/>
  </r>
  <r>
    <d v="2021-10-17T00:00:00"/>
    <s v="Maybank"/>
    <s v="TRANSFER FROM A/C NUR HAZIMAH BINTI A* Kfry plus miny"/>
    <n v="10"/>
    <x v="6"/>
    <x v="1"/>
    <n v="35"/>
    <x v="1"/>
    <x v="12"/>
    <x v="0"/>
  </r>
  <r>
    <d v="2021-10-17T00:00:00"/>
    <s v="Maybank"/>
    <s v="TRANSFER FROM A/C SITI FATIMAH BINTI * Upfront air pu"/>
    <n v="10"/>
    <x v="6"/>
    <x v="1"/>
    <n v="200"/>
    <x v="1"/>
    <x v="4"/>
    <x v="0"/>
  </r>
  <r>
    <d v="2021-10-17T00:00:00"/>
    <s v="Maybank"/>
    <s v="IBK FUND TFR FR A/C MUHAMMAD NUR BAIHAK* Kucing MBB CT"/>
    <n v="10"/>
    <x v="6"/>
    <x v="1"/>
    <n v="30"/>
    <x v="1"/>
    <x v="17"/>
    <x v="0"/>
  </r>
  <r>
    <d v="2021-10-21T00:00:00"/>
    <s v="Maybank"/>
    <s v="PRE-AUTH DEBIT"/>
    <n v="10"/>
    <x v="6"/>
    <x v="1"/>
    <n v="166.3"/>
    <x v="1"/>
    <x v="13"/>
    <x v="0"/>
  </r>
  <r>
    <d v="2021-10-23T00:00:00"/>
    <s v="Maybank"/>
    <s v="PRE-AUTH REFUND"/>
    <n v="10"/>
    <x v="6"/>
    <x v="1"/>
    <n v="166.3"/>
    <x v="0"/>
    <x v="10"/>
    <x v="0"/>
  </r>
  <r>
    <d v="2021-10-23T00:00:00"/>
    <s v="Maybank"/>
    <s v="SALE DEBIT"/>
    <n v="10"/>
    <x v="6"/>
    <x v="1"/>
    <n v="164.67"/>
    <x v="1"/>
    <x v="13"/>
    <x v="0"/>
  </r>
  <r>
    <d v="2021-10-24T00:00:00"/>
    <s v="Maybank"/>
    <s v="IBK FUND TFR FR A/C NUR FATEN FATIHAH B* 4th week oct 2021 MBB CT"/>
    <n v="10"/>
    <x v="6"/>
    <x v="1"/>
    <n v="50"/>
    <x v="1"/>
    <x v="2"/>
    <x v="0"/>
  </r>
  <r>
    <d v="2021-10-24T00:00:00"/>
    <s v="Maybank"/>
    <s v="PAYMENT VIA MYDEBIT PETALING JAYA PAYMENT VIA MYDEBIT"/>
    <n v="10"/>
    <x v="6"/>
    <x v="1"/>
    <n v="24.3"/>
    <x v="1"/>
    <x v="2"/>
    <x v="0"/>
  </r>
  <r>
    <d v="2021-10-27T00:00:00"/>
    <s v="Maybank"/>
    <s v="TRANSFER FROM A/C NORFAIZAH BINTI MAT* 630502061842411 TABUNG HAJI TRF"/>
    <n v="10"/>
    <x v="6"/>
    <x v="1"/>
    <n v="601"/>
    <x v="1"/>
    <x v="1"/>
    <x v="0"/>
  </r>
  <r>
    <d v="2021-10-28T00:00:00"/>
    <s v="Maybank"/>
    <s v="SVG GIRO CR SF GLOBAL EXPRESS (M IBG TRANSACTION IBG TRANSACTION"/>
    <n v="10"/>
    <x v="6"/>
    <x v="1"/>
    <n v="2908.25"/>
    <x v="0"/>
    <x v="0"/>
    <x v="0"/>
  </r>
  <r>
    <d v="2021-10-28T00:00:00"/>
    <s v="Maybank"/>
    <s v="IBK FUND TFR FR A/C ANNAJAH LEGACY ENTE* Voucer gopeng MBB CT"/>
    <n v="10"/>
    <x v="6"/>
    <x v="1"/>
    <n v="170"/>
    <x v="1"/>
    <x v="15"/>
    <x v="0"/>
  </r>
  <r>
    <d v="2021-10-28T00:00:00"/>
    <s v="Maybank"/>
    <s v="TRANSFER FROM A/C SITI FATIMAH BINTI * Air purifier n"/>
    <n v="10"/>
    <x v="6"/>
    <x v="1"/>
    <n v="180"/>
    <x v="1"/>
    <x v="4"/>
    <x v="0"/>
  </r>
  <r>
    <d v="2021-10-28T00:00:00"/>
    <s v="Maybank"/>
    <s v="E-GIRO DEBIT TM UNIFI 1052322896 Oct 2021"/>
    <n v="10"/>
    <x v="6"/>
    <x v="1"/>
    <n v="83.05"/>
    <x v="1"/>
    <x v="3"/>
    <x v="3"/>
  </r>
  <r>
    <d v="2021-10-28T00:00:00"/>
    <s v="Maybank"/>
    <s v="ESI PYMT DEBIT Dental braces 00000001 AUTO-DEDUCTION GOAL"/>
    <n v="10"/>
    <x v="6"/>
    <x v="1"/>
    <n v="76.92"/>
    <x v="1"/>
    <x v="1"/>
    <x v="0"/>
  </r>
  <r>
    <d v="2021-10-29T00:00:00"/>
    <s v="Maybank"/>
    <s v="PAYMENT VIA MYDEBIT BERJAYA TIMES SQUAR* KUALA LUMPUR PAYMENT VIA MYDEBIT"/>
    <n v="10"/>
    <x v="6"/>
    <x v="1"/>
    <n v="15"/>
    <x v="1"/>
    <x v="8"/>
    <x v="0"/>
  </r>
  <r>
    <d v="2021-10-29T00:00:00"/>
    <s v="Maybank"/>
    <s v="PYMT VIA MYDEBIT RE BERJAYA TIMES SQUAR* KUALA LUMPUR PAYMENT VIA MYDEBIT"/>
    <n v="10"/>
    <x v="6"/>
    <x v="1"/>
    <n v="15"/>
    <x v="1"/>
    <x v="8"/>
    <x v="0"/>
  </r>
  <r>
    <d v="2021-10-29T00:00:00"/>
    <s v="Maybank"/>
    <s v="CASH WITHDRAWAL"/>
    <n v="10"/>
    <x v="6"/>
    <x v="1"/>
    <n v="500"/>
    <x v="1"/>
    <x v="2"/>
    <x v="0"/>
  </r>
  <r>
    <d v="2021-10-29T00:00:00"/>
    <s v="Maybank"/>
    <s v="PAYMENT VIA MYDEBIT SELANGOR PAYMENT VIA MYDEBIT"/>
    <n v="10"/>
    <x v="6"/>
    <x v="1"/>
    <n v="79.95"/>
    <x v="1"/>
    <x v="2"/>
    <x v="0"/>
  </r>
  <r>
    <d v="2021-10-29T00:00:00"/>
    <s v="Maybank"/>
    <s v="PAYMENT VIA MYDEBIT BERJAYA TIMES SQUAR* KUALA LUMPUR PAYMENT VIA MYDEBIT"/>
    <n v="10"/>
    <x v="6"/>
    <x v="1"/>
    <n v="5.5"/>
    <x v="1"/>
    <x v="8"/>
    <x v="0"/>
  </r>
  <r>
    <d v="2021-10-31T00:00:00"/>
    <s v="Maybank"/>
    <s v="PRE-AUTH REFUND"/>
    <n v="10"/>
    <x v="6"/>
    <x v="1"/>
    <n v="200"/>
    <x v="0"/>
    <x v="10"/>
    <x v="0"/>
  </r>
  <r>
    <d v="2021-10-31T00:00:00"/>
    <s v="Maybank"/>
    <s v="SALE DEBIT"/>
    <n v="10"/>
    <x v="6"/>
    <x v="1"/>
    <n v="41.66"/>
    <x v="1"/>
    <x v="11"/>
    <x v="0"/>
  </r>
  <r>
    <d v="2021-11-18T00:00:00"/>
    <s v="Maybank"/>
    <s v="FUND TRANSFER TO A/ NORFAIZAH BINTI MAT* 00000001 WTDRW Umi washing ma"/>
    <n v="11"/>
    <x v="7"/>
    <x v="1"/>
    <n v="500"/>
    <x v="0"/>
    <x v="2"/>
    <x v="0"/>
  </r>
  <r>
    <d v="2021-11-04T00:00:00"/>
    <s v="EPF"/>
    <s v="Employer Contribution_x000a_(RM)"/>
    <n v="11"/>
    <x v="7"/>
    <x v="1"/>
    <n v="429"/>
    <x v="1"/>
    <x v="1"/>
    <x v="0"/>
  </r>
  <r>
    <d v="2021-11-04T00:00:00"/>
    <s v="EPF"/>
    <s v="Employee Contribution_x000a_(RM)"/>
    <n v="11"/>
    <x v="7"/>
    <x v="1"/>
    <n v="363"/>
    <x v="1"/>
    <x v="1"/>
    <x v="0"/>
  </r>
  <r>
    <d v="2021-11-18T00:00:00"/>
    <s v="Maybank"/>
    <s v="IBK FUND TFR FR A/C PUAN NORIAH BINTI H* Paip air MBB CT"/>
    <n v="11"/>
    <x v="7"/>
    <x v="1"/>
    <n v="350"/>
    <x v="1"/>
    <x v="4"/>
    <x v="0"/>
  </r>
  <r>
    <d v="2021-11-05T00:00:00"/>
    <s v="Maybank"/>
    <s v="SVG GIRO CR RAIZ MALAYSIA SDN BH CIMB IBG Transfer"/>
    <n v="11"/>
    <x v="7"/>
    <x v="1"/>
    <n v="260.04000000000002"/>
    <x v="0"/>
    <x v="18"/>
    <x v="4"/>
  </r>
  <r>
    <d v="2021-11-02T00:00:00"/>
    <s v="Maybank"/>
    <s v="IBK FUND TFR FR A/C NURUL FATINI BINTI * Sewa nov 2021 MBB CT"/>
    <n v="11"/>
    <x v="7"/>
    <x v="1"/>
    <n v="221.78"/>
    <x v="1"/>
    <x v="5"/>
    <x v="0"/>
  </r>
  <r>
    <d v="2021-11-02T00:00:00"/>
    <s v="Maybank"/>
    <s v="PRE-AUTH REFUND"/>
    <n v="11"/>
    <x v="7"/>
    <x v="1"/>
    <n v="200"/>
    <x v="0"/>
    <x v="10"/>
    <x v="0"/>
  </r>
  <r>
    <d v="2021-11-06T00:00:00"/>
    <s v="Maybank"/>
    <s v="PRE-AUTH REFUND"/>
    <n v="11"/>
    <x v="7"/>
    <x v="1"/>
    <n v="200"/>
    <x v="0"/>
    <x v="10"/>
    <x v="0"/>
  </r>
  <r>
    <d v="2021-11-07T00:00:00"/>
    <s v="Maybank"/>
    <s v="PRE-AUTH REFUND"/>
    <n v="11"/>
    <x v="7"/>
    <x v="1"/>
    <n v="200"/>
    <x v="0"/>
    <x v="10"/>
    <x v="0"/>
  </r>
  <r>
    <d v="2021-11-14T00:00:00"/>
    <s v="Maybank"/>
    <s v="PRE-AUTH REFUND"/>
    <n v="11"/>
    <x v="7"/>
    <x v="1"/>
    <n v="200"/>
    <x v="0"/>
    <x v="10"/>
    <x v="0"/>
  </r>
  <r>
    <d v="2021-11-24T00:00:00"/>
    <s v="Maybank"/>
    <s v="FUND TRANSFER TO A/ NORFAIZAH BINTI MAT* 00000001 WTDRW Umi washing ma"/>
    <n v="11"/>
    <x v="7"/>
    <x v="1"/>
    <n v="200"/>
    <x v="0"/>
    <x v="4"/>
    <x v="0"/>
  </r>
  <r>
    <d v="2021-11-24T00:00:00"/>
    <s v="Maybank"/>
    <s v="CASH WITHDRAWAL"/>
    <n v="11"/>
    <x v="7"/>
    <x v="1"/>
    <n v="200"/>
    <x v="1"/>
    <x v="2"/>
    <x v="0"/>
  </r>
  <r>
    <d v="2021-11-27T00:00:00"/>
    <s v="Maybank"/>
    <s v="PRE-AUTH REFUND"/>
    <n v="11"/>
    <x v="7"/>
    <x v="1"/>
    <n v="200"/>
    <x v="0"/>
    <x v="10"/>
    <x v="0"/>
  </r>
  <r>
    <d v="2021-11-30T00:00:00"/>
    <s v="Maybank"/>
    <s v="IBK FUND TFR FR A/C KENANGA INVESTORS B* Tambah dana MBB CT"/>
    <n v="11"/>
    <x v="7"/>
    <x v="1"/>
    <n v="200"/>
    <x v="1"/>
    <x v="18"/>
    <x v="5"/>
  </r>
  <r>
    <d v="2021-11-04T00:00:00"/>
    <s v="Maybank"/>
    <s v="ESI PYMT DEBIT Umi washing machine* 00000001 AUTO-DEDUCTION GOAL"/>
    <n v="11"/>
    <x v="7"/>
    <x v="1"/>
    <n v="187.5"/>
    <x v="1"/>
    <x v="1"/>
    <x v="0"/>
  </r>
  <r>
    <d v="2021-11-27T00:00:00"/>
    <s v="Maybank"/>
    <s v="SALE DEBIT"/>
    <n v="11"/>
    <x v="7"/>
    <x v="1"/>
    <n v="153.94999999999999"/>
    <x v="1"/>
    <x v="2"/>
    <x v="0"/>
  </r>
  <r>
    <d v="2021-11-13T00:00:00"/>
    <s v="Maybank"/>
    <s v="IBK FUND TFR FR A/C NUR FATEN FATIHAH B* Barang dapur MBB CT"/>
    <n v="11"/>
    <x v="7"/>
    <x v="1"/>
    <n v="150"/>
    <x v="1"/>
    <x v="9"/>
    <x v="0"/>
  </r>
  <r>
    <d v="2021-11-18T00:00:00"/>
    <s v="Maybank"/>
    <s v="IBK FUND TFR FR A/C CIK NUR FATEN FATIH* Ikea n rak dapo pm MBB CT"/>
    <n v="11"/>
    <x v="7"/>
    <x v="1"/>
    <n v="150"/>
    <x v="1"/>
    <x v="8"/>
    <x v="0"/>
  </r>
  <r>
    <d v="2021-11-01T00:00:00"/>
    <s v="Maybank"/>
    <s v="SALE DEBIT-Cuckoo"/>
    <n v="11"/>
    <x v="7"/>
    <x v="1"/>
    <n v="122.64"/>
    <x v="1"/>
    <x v="3"/>
    <x v="2"/>
  </r>
  <r>
    <d v="2021-11-26T00:00:00"/>
    <s v="Maybank"/>
    <s v="PAYMENT VIA MYDEBIT RAMS HOMES DECOR SB* PAYMENT VIA MYDEBIT"/>
    <n v="11"/>
    <x v="7"/>
    <x v="1"/>
    <n v="119.9"/>
    <x v="1"/>
    <x v="8"/>
    <x v="0"/>
  </r>
  <r>
    <d v="2021-11-28T00:00:00"/>
    <s v="Maybank"/>
    <s v="PAYMENT VIA MYDEBIT UMART PASIR MAS PAYMENT VIA MYDEBIT"/>
    <n v="11"/>
    <x v="7"/>
    <x v="1"/>
    <n v="110.1"/>
    <x v="1"/>
    <x v="9"/>
    <x v="0"/>
  </r>
  <r>
    <d v="2021-11-06T00:00:00"/>
    <s v="Maybank"/>
    <s v="CASH WITHDRAWAL- Cameron"/>
    <n v="11"/>
    <x v="7"/>
    <x v="1"/>
    <n v="100"/>
    <x v="1"/>
    <x v="15"/>
    <x v="0"/>
  </r>
  <r>
    <d v="2021-11-06T00:00:00"/>
    <s v="Maybank"/>
    <s v="CASH WITHDRAWAL"/>
    <n v="11"/>
    <x v="7"/>
    <x v="1"/>
    <n v="100"/>
    <x v="1"/>
    <x v="2"/>
    <x v="0"/>
  </r>
  <r>
    <d v="2021-11-28T00:00:00"/>
    <s v="Maybank"/>
    <s v="CASH WITHDRAWAL"/>
    <n v="11"/>
    <x v="7"/>
    <x v="1"/>
    <n v="100"/>
    <x v="1"/>
    <x v="2"/>
    <x v="0"/>
  </r>
  <r>
    <d v="2021-11-30T00:00:00"/>
    <s v="Maybank"/>
    <s v="E-GIRO DEBIT TM UNIFI 1052322896 Nov 2021"/>
    <n v="11"/>
    <x v="7"/>
    <x v="1"/>
    <n v="100"/>
    <x v="1"/>
    <x v="3"/>
    <x v="3"/>
  </r>
  <r>
    <d v="2021-11-28T00:00:00"/>
    <s v="Maybank"/>
    <s v="ESI PYMT DEBIT Dental braces 00000001 AUTO-DEDUCTION GOAL"/>
    <n v="11"/>
    <x v="7"/>
    <x v="1"/>
    <n v="76.92"/>
    <x v="1"/>
    <x v="1"/>
    <x v="0"/>
  </r>
  <r>
    <d v="2021-11-04T00:00:00"/>
    <s v="Maybank"/>
    <s v="ESI PYMT DEBIT Paragliding 00000001 AUTO-DEDUCTION GOAL"/>
    <n v="11"/>
    <x v="7"/>
    <x v="1"/>
    <n v="62.5"/>
    <x v="1"/>
    <x v="1"/>
    <x v="0"/>
  </r>
  <r>
    <d v="2021-11-14T00:00:00"/>
    <s v="Maybank"/>
    <s v="IBK FUND TFR FR A/C ANNAJAH LEGACY ENTE* Island hopping MBB CT"/>
    <n v="11"/>
    <x v="7"/>
    <x v="1"/>
    <n v="60"/>
    <x v="1"/>
    <x v="15"/>
    <x v="0"/>
  </r>
  <r>
    <d v="2021-11-22T00:00:00"/>
    <s v="Maybank"/>
    <s v="PAYMENT VIA MYDEBIT PADINI CONCEPT STOR* PETALING JAYA PAYMENT VIA MYDEBIT"/>
    <n v="11"/>
    <x v="7"/>
    <x v="1"/>
    <n v="57.2"/>
    <x v="1"/>
    <x v="8"/>
    <x v="0"/>
  </r>
  <r>
    <d v="2021-11-14T00:00:00"/>
    <s v="Maybank"/>
    <s v="SALE DEBIT"/>
    <n v="11"/>
    <x v="7"/>
    <x v="1"/>
    <n v="55.53"/>
    <x v="1"/>
    <x v="11"/>
    <x v="0"/>
  </r>
  <r>
    <d v="2019-11-11T00:00:00"/>
    <s v="ASNB"/>
    <s v="Direct Debit through_x000a_myASNB"/>
    <n v="11"/>
    <x v="7"/>
    <x v="0"/>
    <n v="50"/>
    <x v="1"/>
    <x v="1"/>
    <x v="0"/>
  </r>
  <r>
    <d v="2020-11-03T00:00:00"/>
    <s v="ASNB"/>
    <s v="Direct Debit through_x000a_myASNB"/>
    <n v="11"/>
    <x v="7"/>
    <x v="2"/>
    <n v="50"/>
    <x v="1"/>
    <x v="1"/>
    <x v="0"/>
  </r>
  <r>
    <d v="2021-11-06T00:00:00"/>
    <s v="Maybank"/>
    <s v="TRANSFER FROM A/C NUR SAUFIYAH HUDA B* Cameron cash"/>
    <n v="11"/>
    <x v="7"/>
    <x v="1"/>
    <n v="50"/>
    <x v="1"/>
    <x v="15"/>
    <x v="0"/>
  </r>
  <r>
    <d v="2021-11-07T00:00:00"/>
    <s v="Maybank"/>
    <s v="FPX PAYMENT FR A/ 885017911 TNG DIGITAL SDN BHD 2111072251260990"/>
    <n v="11"/>
    <x v="7"/>
    <x v="1"/>
    <n v="50"/>
    <x v="1"/>
    <x v="11"/>
    <x v="0"/>
  </r>
  <r>
    <d v="2021-11-20T00:00:00"/>
    <s v="Maybank"/>
    <s v="CASH WITHDRAWAL"/>
    <n v="11"/>
    <x v="7"/>
    <x v="1"/>
    <n v="50"/>
    <x v="1"/>
    <x v="2"/>
    <x v="0"/>
  </r>
  <r>
    <d v="2021-11-10T00:00:00"/>
    <s v="Maybank"/>
    <s v="PAYMENT VIA MYDEBIT IKEA-FOODACOURT PJ PAYMENT VIA MYDEBIT"/>
    <n v="11"/>
    <x v="7"/>
    <x v="1"/>
    <n v="45.9"/>
    <x v="1"/>
    <x v="12"/>
    <x v="0"/>
  </r>
  <r>
    <d v="2021-11-06T00:00:00"/>
    <s v="Maybank"/>
    <s v="FPX PAYMENT FR A/ T088548497121 IPAY88-AGODA 2111060035190329"/>
    <n v="11"/>
    <x v="7"/>
    <x v="1"/>
    <n v="43.44"/>
    <x v="1"/>
    <x v="15"/>
    <x v="0"/>
  </r>
  <r>
    <d v="2021-11-24T00:00:00"/>
    <s v="Maybank"/>
    <s v="PAYMENT VIA MYDEBIT SKY BOUTIQUE (2) * KUALA LUMPUR PAYMENT VIA MYDEBIT"/>
    <n v="11"/>
    <x v="7"/>
    <x v="1"/>
    <n v="43"/>
    <x v="1"/>
    <x v="8"/>
    <x v="0"/>
  </r>
  <r>
    <d v="2021-11-21T00:00:00"/>
    <s v="Maybank"/>
    <s v="PAYMENT VIA MYDEBIT PAVILLION STEAK&amp; GR* KAJANG PAYMENT VIA MYDEBIT"/>
    <n v="11"/>
    <x v="7"/>
    <x v="1"/>
    <n v="42.7"/>
    <x v="1"/>
    <x v="12"/>
    <x v="0"/>
  </r>
  <r>
    <d v="2021-11-26T00:00:00"/>
    <s v="Maybank"/>
    <s v="PAYMENT VIA MYDEBIT RAMS HOMES DECOR SB* PAYMENT VIA MYDEBIT"/>
    <n v="11"/>
    <x v="7"/>
    <x v="1"/>
    <n v="40.6"/>
    <x v="1"/>
    <x v="8"/>
    <x v="0"/>
  </r>
  <r>
    <d v="2021-11-06T00:00:00"/>
    <s v="Maybank"/>
    <s v="SALE DEBIT"/>
    <n v="11"/>
    <x v="7"/>
    <x v="1"/>
    <n v="40.479999999999997"/>
    <x v="1"/>
    <x v="11"/>
    <x v="0"/>
  </r>
  <r>
    <d v="2021-11-02T00:00:00"/>
    <s v="Maybank"/>
    <s v="SALE DEBIT"/>
    <n v="11"/>
    <x v="7"/>
    <x v="1"/>
    <n v="39.020000000000003"/>
    <x v="1"/>
    <x v="11"/>
    <x v="0"/>
  </r>
  <r>
    <d v="2021-11-03T00:00:00"/>
    <s v="Maybank"/>
    <s v="FPX PAYMENT FR A/ 879960083 KLOOKTRAVELMY. 2111032335150517"/>
    <n v="11"/>
    <x v="7"/>
    <x v="1"/>
    <n v="37"/>
    <x v="1"/>
    <x v="15"/>
    <x v="0"/>
  </r>
  <r>
    <d v="2021-11-06T00:00:00"/>
    <s v="Maybank"/>
    <s v="PAYMENT VIA MYDEBIT GUARDIAN CAMERON HI* PAHANG PAYMENT VIA MYDEBIT"/>
    <n v="11"/>
    <x v="7"/>
    <x v="1"/>
    <n v="32"/>
    <x v="1"/>
    <x v="15"/>
    <x v="0"/>
  </r>
  <r>
    <d v="2021-11-07T00:00:00"/>
    <s v="Maybank"/>
    <s v="PAYMENT VIA MYDEBIT BOH PLANTATIONS SDN* BRINCHANG PAYMENT VIA MYDEBIT"/>
    <n v="11"/>
    <x v="7"/>
    <x v="1"/>
    <n v="21.9"/>
    <x v="1"/>
    <x v="15"/>
    <x v="0"/>
  </r>
  <r>
    <d v="2021-11-27T00:00:00"/>
    <s v="Maybank"/>
    <s v="SALE DEBIT"/>
    <n v="11"/>
    <x v="7"/>
    <x v="1"/>
    <n v="20.89"/>
    <x v="1"/>
    <x v="2"/>
    <x v="0"/>
  </r>
  <r>
    <d v="2021-11-01T00:00:00"/>
    <s v="Maybank"/>
    <s v="IBK FUND TFR TO A/C NURUL FATINI BINTI * cuckoo MBB CT-"/>
    <n v="11"/>
    <x v="7"/>
    <x v="1"/>
    <n v="20"/>
    <x v="0"/>
    <x v="4"/>
    <x v="0"/>
  </r>
  <r>
    <d v="2021-11-05T00:00:00"/>
    <s v="Maybank"/>
    <s v="DEBIT ADVICE AMAN PLESTIN APQ00000001320 AUTODEBIT 03025"/>
    <n v="11"/>
    <x v="7"/>
    <x v="1"/>
    <n v="20"/>
    <x v="1"/>
    <x v="7"/>
    <x v="0"/>
  </r>
  <r>
    <d v="2021-11-04T00:00:00"/>
    <s v="Maybank"/>
    <s v="PAYMENT VIA MYDEBIT IKEA DAMANSARA PJ PAYMENT VIA MYDEBIT"/>
    <n v="11"/>
    <x v="7"/>
    <x v="1"/>
    <n v="19.899999999999999"/>
    <x v="1"/>
    <x v="12"/>
    <x v="0"/>
  </r>
  <r>
    <d v="2021-11-07T00:00:00"/>
    <s v="Maybank"/>
    <s v="SALE DEBIT"/>
    <n v="11"/>
    <x v="7"/>
    <x v="1"/>
    <n v="18.559999999999999"/>
    <x v="1"/>
    <x v="11"/>
    <x v="0"/>
  </r>
  <r>
    <d v="2021-11-23T00:00:00"/>
    <s v="Maybank"/>
    <s v="SALE DEBIT"/>
    <n v="11"/>
    <x v="7"/>
    <x v="1"/>
    <n v="18.5"/>
    <x v="1"/>
    <x v="2"/>
    <x v="0"/>
  </r>
  <r>
    <d v="2021-11-04T00:00:00"/>
    <s v="Maybank"/>
    <s v="PAYMENT VIA MYDEBIT IKEA-FOODACOURT PJ PAYMENT VIA MYDEBIT"/>
    <n v="11"/>
    <x v="7"/>
    <x v="1"/>
    <n v="16.399999999999999"/>
    <x v="1"/>
    <x v="12"/>
    <x v="0"/>
  </r>
  <r>
    <d v="2021-11-20T00:00:00"/>
    <s v="Maybank"/>
    <s v="TRANSFER FROM A/C RUSDI BIN SUHAILI * Key"/>
    <n v="11"/>
    <x v="7"/>
    <x v="1"/>
    <n v="15"/>
    <x v="1"/>
    <x v="4"/>
    <x v="0"/>
  </r>
  <r>
    <d v="2021-11-06T00:00:00"/>
    <s v="Maybank"/>
    <s v="TRANSFER FROM A/C MBBQR1521704 11111144200941 800466718Q"/>
    <n v="11"/>
    <x v="7"/>
    <x v="1"/>
    <n v="14"/>
    <x v="1"/>
    <x v="15"/>
    <x v="0"/>
  </r>
  <r>
    <d v="2021-11-05T00:00:00"/>
    <s v="Maybank"/>
    <s v="FPX PAYMENT FR A/ MBPJ212021110522325* MAJLIS BANDARAYA PET 2111052232590076"/>
    <n v="11"/>
    <x v="7"/>
    <x v="1"/>
    <n v="10"/>
    <x v="1"/>
    <x v="11"/>
    <x v="0"/>
  </r>
  <r>
    <d v="2021-11-04T00:00:00"/>
    <s v="Maybank"/>
    <s v="PAYMENT VIA MYDEBIT NASI KUKUS TONGGEK * PETALING JAYA PAYMENT VIA MYDEBIT"/>
    <n v="11"/>
    <x v="7"/>
    <x v="1"/>
    <n v="9.9"/>
    <x v="1"/>
    <x v="12"/>
    <x v="0"/>
  </r>
  <r>
    <d v="2021-11-06T00:00:00"/>
    <s v="Maybank"/>
    <s v="SALE DEBIT"/>
    <n v="11"/>
    <x v="7"/>
    <x v="1"/>
    <n v="5.52"/>
    <x v="1"/>
    <x v="2"/>
    <x v="0"/>
  </r>
  <r>
    <d v="2021-11-26T00:00:00"/>
    <s v="Maybank"/>
    <s v="SALE DEBIT"/>
    <n v="11"/>
    <x v="7"/>
    <x v="1"/>
    <n v="5.28"/>
    <x v="1"/>
    <x v="2"/>
    <x v="0"/>
  </r>
  <r>
    <d v="2021-11-01T00:00:00"/>
    <s v="Maybank"/>
    <s v="PYMT FROM A/C MAXIS HOTLINK PREPAID RELOAD 0132444646"/>
    <n v="11"/>
    <x v="7"/>
    <x v="1"/>
    <n v="5"/>
    <x v="1"/>
    <x v="4"/>
    <x v="0"/>
  </r>
  <r>
    <d v="2021-11-01T00:00:00"/>
    <s v="Maybank"/>
    <s v="SALE DEBIT"/>
    <n v="11"/>
    <x v="7"/>
    <x v="1"/>
    <n v="5"/>
    <x v="1"/>
    <x v="4"/>
    <x v="0"/>
  </r>
  <r>
    <d v="2021-11-20T00:00:00"/>
    <s v="Maybank"/>
    <s v="SALE DEBIT"/>
    <n v="11"/>
    <x v="7"/>
    <x v="1"/>
    <n v="5"/>
    <x v="1"/>
    <x v="2"/>
    <x v="0"/>
  </r>
  <r>
    <d v="2021-11-04T00:00:00"/>
    <s v="Maybank"/>
    <s v="PAYMENT VIA MYDEBIT IKEA DAMANSARA-MPOS* KUALA LUMPUR PAYMENT VIA MYDEBIT"/>
    <n v="11"/>
    <x v="7"/>
    <x v="1"/>
    <n v="2.5"/>
    <x v="1"/>
    <x v="12"/>
    <x v="0"/>
  </r>
  <r>
    <d v="2021-11-01T00:00:00"/>
    <s v="Maybank"/>
    <s v="SALE DEBIT"/>
    <n v="11"/>
    <x v="7"/>
    <x v="1"/>
    <n v="1.5"/>
    <x v="1"/>
    <x v="2"/>
    <x v="0"/>
  </r>
  <r>
    <d v="2021-12-01T00:00:00"/>
    <s v="Maybank"/>
    <s v="SALE DEBIT"/>
    <n v="12"/>
    <x v="8"/>
    <x v="1"/>
    <n v="5"/>
    <x v="1"/>
    <x v="2"/>
    <x v="0"/>
  </r>
  <r>
    <d v="2021-12-01T00:00:00"/>
    <s v="Maybank"/>
    <s v="TRANSFER FROM A/C SITI FATIMAH BINTI * Air purifier"/>
    <n v="12"/>
    <x v="8"/>
    <x v="1"/>
    <n v="180"/>
    <x v="1"/>
    <x v="4"/>
    <x v="0"/>
  </r>
  <r>
    <d v="2021-12-01T00:00:00"/>
    <s v="Maybank"/>
    <s v="IBK FUND TFR TO A/C NURUL FATINI BINTI * cuckoo MBB CT-"/>
    <n v="12"/>
    <x v="8"/>
    <x v="1"/>
    <n v="20"/>
    <x v="0"/>
    <x v="4"/>
    <x v="0"/>
  </r>
  <r>
    <d v="2021-12-01T00:00:00"/>
    <s v="Maybank"/>
    <s v="IBK FUND TFR FR A/C NURUL FATINI BINTI * Sewa dis 2021 MBB CT"/>
    <n v="12"/>
    <x v="8"/>
    <x v="1"/>
    <n v="219.6"/>
    <x v="1"/>
    <x v="5"/>
    <x v="0"/>
  </r>
  <r>
    <d v="2021-12-01T00:00:00"/>
    <s v="Maybank"/>
    <s v="SALE DEBIT"/>
    <n v="12"/>
    <x v="8"/>
    <x v="1"/>
    <n v="1.5"/>
    <x v="1"/>
    <x v="2"/>
    <x v="0"/>
  </r>
  <r>
    <d v="2021-12-02T00:00:00"/>
    <s v="Maybank"/>
    <s v="SALE DEBIT-Cuckoo"/>
    <n v="12"/>
    <x v="8"/>
    <x v="1"/>
    <n v="122.64"/>
    <x v="1"/>
    <x v="3"/>
    <x v="2"/>
  </r>
  <r>
    <d v="2021-12-03T00:00:00"/>
    <s v="Maybank"/>
    <s v="FPX PAYMENT FR A/ GAP-211203121323706* PUBLIC GOLD MARKETIN 2112031213500760"/>
    <n v="12"/>
    <x v="8"/>
    <x v="1"/>
    <n v="261"/>
    <x v="1"/>
    <x v="18"/>
    <x v="6"/>
  </r>
  <r>
    <d v="2021-12-04T00:00:00"/>
    <s v="Maybank"/>
    <s v="TRANSFER FROM A/C SITI FATIMAH BINTI * Washing machin"/>
    <n v="12"/>
    <x v="8"/>
    <x v="1"/>
    <n v="120"/>
    <x v="1"/>
    <x v="4"/>
    <x v="0"/>
  </r>
  <r>
    <d v="2021-12-04T00:00:00"/>
    <s v="Maybank"/>
    <s v="ESI PYMT DEBIT Umi washing machine* 00000001 AUTO-DEDUCTION GOAL"/>
    <n v="12"/>
    <x v="8"/>
    <x v="1"/>
    <n v="187.5"/>
    <x v="1"/>
    <x v="1"/>
    <x v="0"/>
  </r>
  <r>
    <d v="2021-12-04T00:00:00"/>
    <s v="Maybank"/>
    <s v="ESI PYMT DEBIT Paragliding 00000001 AUTO-DEDUCTION GOAL"/>
    <n v="12"/>
    <x v="8"/>
    <x v="1"/>
    <n v="62.5"/>
    <x v="1"/>
    <x v="1"/>
    <x v="0"/>
  </r>
  <r>
    <d v="2021-12-05T00:00:00"/>
    <s v="Maybank"/>
    <s v="PYMT FROM A/C MAXIS HOTLINK PREPAID RELOAD 0132444646"/>
    <n v="12"/>
    <x v="8"/>
    <x v="1"/>
    <n v="5"/>
    <x v="1"/>
    <x v="4"/>
    <x v="0"/>
  </r>
  <r>
    <d v="2021-12-05T00:00:00"/>
    <s v="Maybank"/>
    <s v="DEBIT ADVICE AMAN PLESTIN APQ00000001320 AUTODEBIT 03025"/>
    <n v="12"/>
    <x v="8"/>
    <x v="1"/>
    <n v="20"/>
    <x v="1"/>
    <x v="7"/>
    <x v="0"/>
  </r>
  <r>
    <d v="2021-12-06T00:00:00"/>
    <s v="Maybank"/>
    <s v="FUND TRANSFER TO A/ SITI FATIMAH BINTI * Mesin basuh"/>
    <n v="12"/>
    <x v="8"/>
    <x v="1"/>
    <n v="120"/>
    <x v="1"/>
    <x v="1"/>
    <x v="0"/>
  </r>
  <r>
    <d v="2021-12-07T00:00:00"/>
    <s v="EPF"/>
    <s v="Employer Contribution_x000a_(RM)"/>
    <n v="12"/>
    <x v="8"/>
    <x v="1"/>
    <n v="440"/>
    <x v="1"/>
    <x v="1"/>
    <x v="0"/>
  </r>
  <r>
    <d v="2021-12-07T00:00:00"/>
    <s v="EPF"/>
    <s v="Employee Contribution_x000a_(RM)"/>
    <n v="12"/>
    <x v="8"/>
    <x v="1"/>
    <n v="372"/>
    <x v="1"/>
    <x v="1"/>
    <x v="0"/>
  </r>
  <r>
    <d v="2021-12-08T00:00:00"/>
    <s v="Maybank"/>
    <s v="CASH WITHDRAWAL"/>
    <n v="12"/>
    <x v="8"/>
    <x v="1"/>
    <n v="50"/>
    <x v="1"/>
    <x v="2"/>
    <x v="0"/>
  </r>
  <r>
    <d v="2021-12-08T00:00:00"/>
    <s v="Maybank"/>
    <s v="ESI PYMT DEBIT NORFAIZAH BINTI MAT* AFC000005 0000789826386758"/>
    <n v="12"/>
    <x v="8"/>
    <x v="1"/>
    <n v="536"/>
    <x v="1"/>
    <x v="3"/>
    <x v="1"/>
  </r>
  <r>
    <d v="2021-12-10T00:00:00"/>
    <s v="Maybank"/>
    <s v="SALE DEBIT"/>
    <n v="12"/>
    <x v="8"/>
    <x v="1"/>
    <n v="44.15"/>
    <x v="1"/>
    <x v="2"/>
    <x v="0"/>
  </r>
  <r>
    <d v="2021-12-11T00:00:00"/>
    <s v="Maybank"/>
    <s v="IBK FUND TFR FR A/C NORFAIZAH BINTI MAT* Dis 2021 MBB CT"/>
    <n v="12"/>
    <x v="8"/>
    <x v="1"/>
    <n v="100"/>
    <x v="1"/>
    <x v="2"/>
    <x v="0"/>
  </r>
  <r>
    <d v="2021-12-12T00:00:00"/>
    <s v="Maybank"/>
    <s v="SALE DEBIT"/>
    <n v="12"/>
    <x v="8"/>
    <x v="1"/>
    <n v="50"/>
    <x v="1"/>
    <x v="2"/>
    <x v="0"/>
  </r>
  <r>
    <d v="2021-12-12T00:00:00"/>
    <s v="Maybank"/>
    <s v="PRE-AUTH REFUND"/>
    <n v="12"/>
    <x v="8"/>
    <x v="1"/>
    <n v="200"/>
    <x v="0"/>
    <x v="10"/>
    <x v="0"/>
  </r>
  <r>
    <d v="2021-12-12T00:00:00"/>
    <s v="Maybank"/>
    <s v="SALE DEBIT"/>
    <n v="12"/>
    <x v="8"/>
    <x v="1"/>
    <n v="38.479999999999997"/>
    <x v="1"/>
    <x v="2"/>
    <x v="0"/>
  </r>
  <r>
    <d v="2021-12-12T00:00:00"/>
    <s v="Maybank"/>
    <s v="CASH WITHDRAWAL"/>
    <n v="12"/>
    <x v="8"/>
    <x v="1"/>
    <n v="60"/>
    <x v="1"/>
    <x v="2"/>
    <x v="0"/>
  </r>
  <r>
    <d v="2021-12-12T00:00:00"/>
    <s v="Maybank"/>
    <s v="FUND TRANSFER TO A/ NORFAIZAH BINTI MAT* 00000001 WTDRW Umi washing ma"/>
    <n v="12"/>
    <x v="8"/>
    <x v="1"/>
    <n v="800"/>
    <x v="1"/>
    <x v="1"/>
    <x v="0"/>
  </r>
  <r>
    <d v="2021-12-12T00:00:00"/>
    <s v="Maybank"/>
    <s v="FUND TRANSFER TO A/ NORFAIZAH BINTI MAT* 00000001 WTDRW Dental braces"/>
    <n v="12"/>
    <x v="8"/>
    <x v="1"/>
    <n v="200"/>
    <x v="1"/>
    <x v="1"/>
    <x v="0"/>
  </r>
  <r>
    <d v="2021-12-12T00:00:00"/>
    <s v="Maybank"/>
    <s v="TRANSFER FROM A/C NUR FATEN FATIHAH B* Mesin basuh"/>
    <n v="12"/>
    <x v="8"/>
    <x v="1"/>
    <n v="1000"/>
    <x v="1"/>
    <x v="1"/>
    <x v="0"/>
  </r>
  <r>
    <d v="2021-12-14T00:00:00"/>
    <s v="Maybank"/>
    <s v="SALE DEBIT"/>
    <n v="12"/>
    <x v="8"/>
    <x v="1"/>
    <n v="5.88"/>
    <x v="1"/>
    <x v="2"/>
    <x v="0"/>
  </r>
  <r>
    <d v="2021-12-16T00:00:00"/>
    <s v="Maybank"/>
    <s v="CASH WITHDRAWAL"/>
    <n v="12"/>
    <x v="8"/>
    <x v="1"/>
    <n v="20"/>
    <x v="1"/>
    <x v="2"/>
    <x v="0"/>
  </r>
  <r>
    <d v="2021-12-19T00:00:00"/>
    <s v="Maybank"/>
    <s v="CASH WITHDRAWAL"/>
    <n v="12"/>
    <x v="8"/>
    <x v="1"/>
    <n v="50"/>
    <x v="1"/>
    <x v="2"/>
    <x v="0"/>
  </r>
  <r>
    <d v="2021-12-19T00:00:00"/>
    <s v="Maybank"/>
    <s v="SALE DEBIT"/>
    <n v="12"/>
    <x v="8"/>
    <x v="1"/>
    <n v="14.5"/>
    <x v="1"/>
    <x v="2"/>
    <x v="0"/>
  </r>
  <r>
    <d v="2021-12-22T00:00:00"/>
    <s v="Maybank"/>
    <s v="IBK FUND TFR TO A/C NURUL FATINI BINTI * MBB CT-"/>
    <n v="12"/>
    <x v="8"/>
    <x v="1"/>
    <n v="20"/>
    <x v="0"/>
    <x v="4"/>
    <x v="0"/>
  </r>
  <r>
    <d v="2021-12-23T00:00:00"/>
    <s v="Maybank"/>
    <s v="PAYMENT VIA MYDEBIT HOME-U-P.MAS PASIR MAS PAYMENT VIA MYDEBIT"/>
    <n v="12"/>
    <x v="8"/>
    <x v="1"/>
    <n v="16.95"/>
    <x v="1"/>
    <x v="9"/>
    <x v="0"/>
  </r>
  <r>
    <d v="2021-12-23T00:00:00"/>
    <s v="Maybank"/>
    <s v="PRE-AUTH MYDEBIT PETRON LEMAL (F1) PASIR EMAS PRE-AUTH MYDEBIT"/>
    <n v="12"/>
    <x v="8"/>
    <x v="1"/>
    <n v="20"/>
    <x v="1"/>
    <x v="11"/>
    <x v="0"/>
  </r>
  <r>
    <d v="2021-12-23T00:00:00"/>
    <s v="Maybank"/>
    <s v="PAYMENT VIA MYDEBIT PETRON LEMAL (F1) PASIR EMAS PAYMENT VIA MYDEBIT"/>
    <n v="12"/>
    <x v="8"/>
    <x v="1"/>
    <n v="20"/>
    <x v="1"/>
    <x v="11"/>
    <x v="0"/>
  </r>
  <r>
    <d v="2021-12-23T00:00:00"/>
    <s v="Maybank"/>
    <s v="REV PREAUTH MYDEBIT PETRON LEMAL (F1) PASIR EMAS REV PREAUTH MYDEBIT*"/>
    <n v="12"/>
    <x v="8"/>
    <x v="1"/>
    <n v="20"/>
    <x v="1"/>
    <x v="11"/>
    <x v="0"/>
  </r>
  <r>
    <d v="2021-12-24T00:00:00"/>
    <s v="Maybank"/>
    <s v="PAYMENT VIA MYDEBIT CERIA 99 K21-1 KELANTAN PAYMENT VIA MYDEBIT"/>
    <n v="12"/>
    <x v="8"/>
    <x v="1"/>
    <n v="10"/>
    <x v="1"/>
    <x v="9"/>
    <x v="0"/>
  </r>
  <r>
    <d v="2021-12-26T00:00:00"/>
    <s v="Maybank"/>
    <s v="PAYMENT VIA MYDEBIT UMART * PASIR MAS PAYMENT VIA MYDEBIT"/>
    <n v="12"/>
    <x v="8"/>
    <x v="1"/>
    <n v="25.85"/>
    <x v="1"/>
    <x v="9"/>
    <x v="0"/>
  </r>
  <r>
    <d v="2021-12-28T00:00:00"/>
    <s v="Maybank"/>
    <s v="SVG GIRO CR SF GLOBAL EXPRESS (M IBG TRANSACTION IBG TRANSACTION"/>
    <n v="12"/>
    <x v="8"/>
    <x v="1"/>
    <n v="2811.95"/>
    <x v="0"/>
    <x v="0"/>
    <x v="0"/>
  </r>
  <r>
    <d v="2021-12-28T00:00:00"/>
    <s v="Maybank"/>
    <s v="E-GIRO DEBIT CUCKOO * 545758"/>
    <n v="12"/>
    <x v="8"/>
    <x v="1"/>
    <n v="100"/>
    <x v="1"/>
    <x v="4"/>
    <x v="0"/>
  </r>
  <r>
    <d v="2021-12-28T00:00:00"/>
    <s v="Maybank"/>
    <s v="E-GIRO DEBIT TM UNIFI * 1052322896"/>
    <n v="12"/>
    <x v="8"/>
    <x v="1"/>
    <n v="96"/>
    <x v="1"/>
    <x v="3"/>
    <x v="3"/>
  </r>
  <r>
    <d v="2021-12-28T00:00:00"/>
    <s v="Maybank"/>
    <s v="ESI PYMT DEBIT Dental braces * 00000001 AUTO-DEDUCTION GOAL"/>
    <n v="12"/>
    <x v="8"/>
    <x v="1"/>
    <n v="76.92"/>
    <x v="1"/>
    <x v="1"/>
    <x v="0"/>
  </r>
  <r>
    <d v="2021-12-28T00:00:00"/>
    <s v="Maybank"/>
    <s v="PRE-AUTH REFUND"/>
    <n v="12"/>
    <x v="8"/>
    <x v="1"/>
    <n v="200"/>
    <x v="0"/>
    <x v="10"/>
    <x v="0"/>
  </r>
  <r>
    <d v="2021-12-28T00:00:00"/>
    <s v="Maybank"/>
    <s v="SALE DEBIT"/>
    <n v="12"/>
    <x v="8"/>
    <x v="1"/>
    <n v="52"/>
    <x v="1"/>
    <x v="2"/>
    <x v="0"/>
  </r>
  <r>
    <d v="2021-12-29T00:00:00"/>
    <s v="Maybank"/>
    <s v="FPX PAYMENT FR A/ GAP-211229082236390* PUBLIC GOLD MARKETIN 2112292023010083"/>
    <n v="12"/>
    <x v="8"/>
    <x v="1"/>
    <n v="267"/>
    <x v="1"/>
    <x v="18"/>
    <x v="6"/>
  </r>
  <r>
    <d v="2021-12-29T00:00:00"/>
    <s v="Maybank"/>
    <s v="TRANSFER FROM A/C SITI FATIMAH BINTI * December air p"/>
    <n v="12"/>
    <x v="8"/>
    <x v="1"/>
    <n v="180"/>
    <x v="1"/>
    <x v="4"/>
    <x v="0"/>
  </r>
  <r>
    <d v="2021-12-29T00:00:00"/>
    <s v="Maybank"/>
    <s v="TRANSFER FROM A/C RAUDHAH MADIHAH BIN* Hilton"/>
    <n v="12"/>
    <x v="8"/>
    <x v="1"/>
    <n v="93"/>
    <x v="1"/>
    <x v="15"/>
    <x v="0"/>
  </r>
  <r>
    <d v="2021-12-29T00:00:00"/>
    <s v="Maybank"/>
    <s v="IBK FUND TFR FR A/C TABUNG BANTUAN BENC* Banjir MBB CT"/>
    <n v="12"/>
    <x v="8"/>
    <x v="1"/>
    <n v="100"/>
    <x v="1"/>
    <x v="7"/>
    <x v="0"/>
  </r>
  <r>
    <d v="2021-12-31T00:00:00"/>
    <s v="Maybank"/>
    <s v="PAYMENT VIA MYDEBIT MANJAKU-MKKK * KOTA BHARU PAYMENT VIA MYDEBIT"/>
    <n v="12"/>
    <x v="8"/>
    <x v="1"/>
    <n v="24.9"/>
    <x v="1"/>
    <x v="9"/>
    <x v="0"/>
  </r>
  <r>
    <d v="2021-12-31T00:00:00"/>
    <s v="Maybank"/>
    <s v="PAYMENT VIA MYDEBIT MYDIN HYPERMARKET KOTA BHARU PAYMENT VIA MYDEBIT"/>
    <n v="12"/>
    <x v="8"/>
    <x v="1"/>
    <n v="128.6"/>
    <x v="1"/>
    <x v="9"/>
    <x v="0"/>
  </r>
  <r>
    <d v="2021-12-31T00:00:00"/>
    <s v="Maybank"/>
    <s v="CASH WITHDRAWAL"/>
    <n v="12"/>
    <x v="8"/>
    <x v="1"/>
    <n v="100"/>
    <x v="1"/>
    <x v="2"/>
    <x v="0"/>
  </r>
  <r>
    <d v="2021-12-31T00:00:00"/>
    <s v="Maybank"/>
    <s v="PROFIT PAID"/>
    <n v="12"/>
    <x v="8"/>
    <x v="1"/>
    <n v="0.89"/>
    <x v="0"/>
    <x v="18"/>
    <x v="4"/>
  </r>
  <r>
    <d v="2022-01-01T00:00:00"/>
    <s v="Maybank"/>
    <s v="SALE DEBIT"/>
    <n v="1"/>
    <x v="9"/>
    <x v="3"/>
    <n v="5"/>
    <x v="1"/>
    <x v="2"/>
    <x v="0"/>
  </r>
  <r>
    <d v="2022-01-01T00:00:00"/>
    <s v="Maybank"/>
    <s v="FPX PAYMENT FR A/ 2022010108223654258* TOYYIBPAY SDN BHD 2201010822370723"/>
    <n v="1"/>
    <x v="9"/>
    <x v="3"/>
    <n v="66"/>
    <x v="1"/>
    <x v="8"/>
    <x v="0"/>
  </r>
  <r>
    <d v="2022-01-01T00:00:00"/>
    <s v="Maybank"/>
    <s v="IBK FUND TFR TO A/C NURUL FATINI BINTI * MBB CT-"/>
    <n v="1"/>
    <x v="9"/>
    <x v="3"/>
    <n v="20"/>
    <x v="0"/>
    <x v="4"/>
    <x v="0"/>
  </r>
  <r>
    <d v="2022-01-01T00:00:00"/>
    <s v="Maybank"/>
    <s v="SALE DEBIT"/>
    <n v="1"/>
    <x v="9"/>
    <x v="3"/>
    <n v="1.5"/>
    <x v="1"/>
    <x v="2"/>
    <x v="0"/>
  </r>
  <r>
    <d v="2022-01-02T00:00:00"/>
    <s v="Maybank"/>
    <s v="IBK FUND TFR FR A/C NURUL FATINI BINTI * SEWA JAN 2022 MBB CT"/>
    <n v="1"/>
    <x v="9"/>
    <x v="3"/>
    <n v="200"/>
    <x v="1"/>
    <x v="5"/>
    <x v="0"/>
  </r>
  <r>
    <d v="2022-01-02T00:00:00"/>
    <s v="Maybank"/>
    <s v="PAYMENT VIA MYDEBIT BRANDS OUTLET-K BHA* KOTA BHARU PAYMENT VIA MYDEBIT"/>
    <n v="1"/>
    <x v="9"/>
    <x v="3"/>
    <n v="59.8"/>
    <x v="1"/>
    <x v="8"/>
    <x v="0"/>
  </r>
  <r>
    <d v="2022-01-03T00:00:00"/>
    <s v="Maybank"/>
    <s v="SALE DEBIT"/>
    <n v="1"/>
    <x v="9"/>
    <x v="3"/>
    <n v="5.82"/>
    <x v="1"/>
    <x v="2"/>
    <x v="0"/>
  </r>
  <r>
    <d v="2022-01-03T00:00:00"/>
    <s v="Maybank"/>
    <s v="SALE DEBIT-Cuckoo"/>
    <n v="1"/>
    <x v="9"/>
    <x v="3"/>
    <n v="122.64"/>
    <x v="1"/>
    <x v="3"/>
    <x v="2"/>
  </r>
  <r>
    <d v="2022-01-04T00:00:00"/>
    <s v="Maybank"/>
    <s v="FUND TRANSFER TO A/ NUR FATEN FATIHAH B* Cuckoo Int"/>
    <n v="1"/>
    <x v="9"/>
    <x v="3"/>
    <n v="65"/>
    <x v="0"/>
    <x v="4"/>
    <x v="0"/>
  </r>
  <r>
    <d v="2022-01-04T00:00:00"/>
    <s v="Maybank"/>
    <s v="ESI PYMT DEBIT Paragliding 00000001 AUTO-DEDUCTION GOAL"/>
    <n v="1"/>
    <x v="9"/>
    <x v="3"/>
    <n v="62.5"/>
    <x v="1"/>
    <x v="1"/>
    <x v="0"/>
  </r>
  <r>
    <d v="2022-01-05T00:00:00"/>
    <s v="Maybank"/>
    <s v="FPX PAYMENT FR A/ 38kBN5nNc48GxHaPQTz* PACIFIC TRUSTEES BER 2201051516240305"/>
    <n v="1"/>
    <x v="9"/>
    <x v="3"/>
    <n v="1"/>
    <x v="1"/>
    <x v="2"/>
    <x v="0"/>
  </r>
  <r>
    <d v="2022-01-05T00:00:00"/>
    <s v="Maybank"/>
    <s v="DEBIT ADVICE AMAN PLESTIN APQ00000001320 AUTODEBIT 03025"/>
    <n v="1"/>
    <x v="9"/>
    <x v="3"/>
    <n v="20"/>
    <x v="1"/>
    <x v="7"/>
    <x v="0"/>
  </r>
  <r>
    <d v="2022-01-06T00:00:00"/>
    <s v="Maybank"/>
    <s v="FPX PAYMENT FR A/ MC2MAP2022010600001* MALACCA SECURITIES S 2201061824390535"/>
    <n v="1"/>
    <x v="9"/>
    <x v="3"/>
    <n v="11"/>
    <x v="1"/>
    <x v="2"/>
    <x v="0"/>
  </r>
  <r>
    <d v="2022-01-08T00:00:00"/>
    <s v="Maybank"/>
    <s v="PRE-AUTH REFUND"/>
    <n v="1"/>
    <x v="9"/>
    <x v="3"/>
    <n v="200"/>
    <x v="0"/>
    <x v="10"/>
    <x v="0"/>
  </r>
  <r>
    <d v="2022-01-08T00:00:00"/>
    <s v="Maybank"/>
    <s v="SALE DEBIT"/>
    <n v="1"/>
    <x v="9"/>
    <x v="3"/>
    <n v="48.14"/>
    <x v="1"/>
    <x v="2"/>
    <x v="0"/>
  </r>
  <r>
    <d v="2022-01-08T00:00:00"/>
    <s v="Maybank"/>
    <s v="CASH WITHDRAWAL"/>
    <n v="1"/>
    <x v="9"/>
    <x v="3"/>
    <n v="150"/>
    <x v="1"/>
    <x v="2"/>
    <x v="0"/>
  </r>
  <r>
    <d v="2022-01-08T00:00:00"/>
    <s v="Maybank"/>
    <s v="PAYMENT VIA MYDEBIT LAU &amp; TAN PHARMACY-* PAYMENT VIA MYDEBIT"/>
    <n v="1"/>
    <x v="9"/>
    <x v="3"/>
    <n v="29.4"/>
    <x v="1"/>
    <x v="14"/>
    <x v="0"/>
  </r>
  <r>
    <d v="2022-01-08T00:00:00"/>
    <s v="Maybank"/>
    <s v="ESI PYMT DEBIT NORFAIZAH BINTI MAT* AFC000005 0000789826386758"/>
    <n v="1"/>
    <x v="9"/>
    <x v="3"/>
    <n v="536"/>
    <x v="1"/>
    <x v="3"/>
    <x v="1"/>
  </r>
  <r>
    <d v="2022-01-08T00:00:00"/>
    <s v="EPF"/>
    <s v="Employer Contribution_x000a_(RM)"/>
    <n v="1"/>
    <x v="9"/>
    <x v="3"/>
    <n v="416"/>
    <x v="1"/>
    <x v="1"/>
    <x v="0"/>
  </r>
  <r>
    <d v="2022-01-08T00:00:00"/>
    <s v="EPF"/>
    <s v="Employee Contribution_x000a_(RM)"/>
    <n v="1"/>
    <x v="9"/>
    <x v="3"/>
    <n v="352"/>
    <x v="1"/>
    <x v="1"/>
    <x v="0"/>
  </r>
  <r>
    <d v="2022-01-09T00:00:00"/>
    <s v="Maybank"/>
    <s v="PAYMENT VIA MYDEBIT"/>
    <n v="1"/>
    <x v="9"/>
    <x v="3"/>
    <n v="37.799999999999997"/>
    <x v="1"/>
    <x v="2"/>
    <x v="0"/>
  </r>
  <r>
    <d v="2022-01-10T00:00:00"/>
    <s v="Maybank"/>
    <s v="CASH WITHDRAWAL"/>
    <n v="1"/>
    <x v="9"/>
    <x v="3"/>
    <n v="100"/>
    <x v="1"/>
    <x v="2"/>
    <x v="0"/>
  </r>
  <r>
    <d v="2022-01-12T00:00:00"/>
    <s v="Maybank"/>
    <s v="TRANSFER FROM A/C SITI FATIMAH BINTI * ganu redah"/>
    <n v="1"/>
    <x v="9"/>
    <x v="3"/>
    <n v="48.27"/>
    <x v="1"/>
    <x v="15"/>
    <x v="0"/>
  </r>
  <r>
    <d v="2022-01-12T00:00:00"/>
    <s v="Maybank"/>
    <s v="TRANSFER FROM A/C RAUDHAH MADIHAH BIN* ganu redah"/>
    <n v="1"/>
    <x v="9"/>
    <x v="3"/>
    <n v="53"/>
    <x v="1"/>
    <x v="15"/>
    <x v="0"/>
  </r>
  <r>
    <d v="2022-01-16T00:00:00"/>
    <s v="Maybank"/>
    <s v="CASH WITHDRAWAL"/>
    <n v="1"/>
    <x v="9"/>
    <x v="3"/>
    <n v="50"/>
    <x v="1"/>
    <x v="2"/>
    <x v="0"/>
  </r>
  <r>
    <d v="2022-01-16T00:00:00"/>
    <s v="Maybank"/>
    <s v="PAYMENT VIA MYDEBIT ECO-AEON KOTA BAHRU* KELANTAN PAYMENT VIA MYDEBIT"/>
    <n v="1"/>
    <x v="9"/>
    <x v="3"/>
    <n v="8.8000000000000007"/>
    <x v="1"/>
    <x v="8"/>
    <x v="0"/>
  </r>
  <r>
    <d v="2022-01-23T00:00:00"/>
    <s v="Maybank"/>
    <s v="CASH WITHDRAWAL"/>
    <n v="1"/>
    <x v="9"/>
    <x v="3"/>
    <n v="50"/>
    <x v="1"/>
    <x v="2"/>
    <x v="0"/>
  </r>
  <r>
    <d v="2022-01-26T00:00:00"/>
    <s v="Maybank"/>
    <s v="PAYMENT VIA MYDEBIT Pasir Mas PAYMENT VIA MYDEBIT"/>
    <n v="1"/>
    <x v="9"/>
    <x v="3"/>
    <n v="4.8"/>
    <x v="1"/>
    <x v="2"/>
    <x v="0"/>
  </r>
  <r>
    <d v="2022-01-28T00:00:00"/>
    <s v="Maybank"/>
    <s v="SVG GIRO CR SF GLOBAL EXPRESS (M IBG TRANSACTION IBG TRANSACTION"/>
    <n v="1"/>
    <x v="9"/>
    <x v="3"/>
    <n v="2823.95"/>
    <x v="0"/>
    <x v="0"/>
    <x v="0"/>
  </r>
  <r>
    <d v="2022-01-28T00:00:00"/>
    <s v="Maybank"/>
    <s v="SVG GIRO CR SF GLOBAL EXPRESS (M IBG TRANSACTION IBG TRANSACTION"/>
    <n v="1"/>
    <x v="9"/>
    <x v="3"/>
    <n v="2011.15"/>
    <x v="0"/>
    <x v="0"/>
    <x v="0"/>
  </r>
  <r>
    <d v="2022-01-28T00:00:00"/>
    <s v="Maybank"/>
    <s v="FPX PAYMENT FR A/ CC8DF129A744 PACIFIC TRUSTEES BER 2201281250270751"/>
    <n v="1"/>
    <x v="9"/>
    <x v="3"/>
    <n v="500"/>
    <x v="1"/>
    <x v="18"/>
    <x v="7"/>
  </r>
  <r>
    <d v="2022-01-28T00:00:00"/>
    <s v="Maybank"/>
    <s v="FUND TRANSFER TO A/ NORFAIZAH BINTI MAT* 00000001"/>
    <n v="1"/>
    <x v="9"/>
    <x v="3"/>
    <n v="187.52"/>
    <x v="0"/>
    <x v="2"/>
    <x v="0"/>
  </r>
  <r>
    <d v="2022-01-28T00:00:00"/>
    <s v="Maybank"/>
    <s v="PYMT FROM A/C EPF 21446976"/>
    <n v="1"/>
    <x v="9"/>
    <x v="3"/>
    <n v="1000"/>
    <x v="1"/>
    <x v="18"/>
    <x v="8"/>
  </r>
  <r>
    <d v="2022-01-28T00:00:00"/>
    <s v="Maybank"/>
    <s v="TRANSFER FROM A/C NORFAIZAH BINTI MAT* 630502061842411 TABUNG HAJI TRF"/>
    <n v="1"/>
    <x v="9"/>
    <x v="3"/>
    <n v="501"/>
    <x v="1"/>
    <x v="18"/>
    <x v="9"/>
  </r>
  <r>
    <d v="2022-01-28T00:00:00"/>
    <s v="Maybank"/>
    <s v="FPX PAYMENT FR A/ GAP-220128010137123* PUBLIC GOLD MARKETIN 2201281301330799"/>
    <n v="1"/>
    <x v="9"/>
    <x v="3"/>
    <n v="265"/>
    <x v="1"/>
    <x v="18"/>
    <x v="6"/>
  </r>
  <r>
    <d v="2022-01-28T00:00:00"/>
    <s v="Maybank"/>
    <s v="IBK FUND TFR FR A/C PUAN NORIAH BINTI H* Daging senna pe MBB CT"/>
    <n v="1"/>
    <x v="9"/>
    <x v="3"/>
    <n v="150"/>
    <x v="1"/>
    <x v="9"/>
    <x v="0"/>
  </r>
  <r>
    <d v="2022-01-28T00:00:00"/>
    <s v="Maybank"/>
    <s v="ESI PYMT DEBIT Dental braces 00000001 AUTO-DEDUCTION GOAL"/>
    <n v="1"/>
    <x v="9"/>
    <x v="3"/>
    <n v="76.92"/>
    <x v="1"/>
    <x v="1"/>
    <x v="0"/>
  </r>
  <r>
    <d v="2022-01-29T00:00:00"/>
    <s v="Maybank"/>
    <s v="PRE-AUTH REFUND"/>
    <n v="1"/>
    <x v="9"/>
    <x v="3"/>
    <n v="200"/>
    <x v="0"/>
    <x v="10"/>
    <x v="0"/>
  </r>
  <r>
    <d v="2022-01-29T00:00:00"/>
    <s v="Maybank"/>
    <s v="SALE DEBIT"/>
    <n v="1"/>
    <x v="9"/>
    <x v="3"/>
    <n v="40"/>
    <x v="1"/>
    <x v="2"/>
    <x v="0"/>
  </r>
  <r>
    <d v="2022-01-29T00:00:00"/>
    <s v="Maybank"/>
    <s v="CASH WITHDRAWAL"/>
    <n v="1"/>
    <x v="9"/>
    <x v="3"/>
    <n v="100"/>
    <x v="1"/>
    <x v="2"/>
    <x v="0"/>
  </r>
  <r>
    <d v="2022-01-29T00:00:00"/>
    <s v="Maybank"/>
    <s v="PAYMENT VIA MYDEBIT SMO BOOKSTORES TANA* TANAH MERAH PAYMENT VIA MYDEBIT"/>
    <n v="1"/>
    <x v="9"/>
    <x v="3"/>
    <n v="10.6"/>
    <x v="1"/>
    <x v="13"/>
    <x v="0"/>
  </r>
  <r>
    <d v="2022-01-30T00:00:00"/>
    <s v="Maybank"/>
    <s v="TRANSFER FROM A/C NUR FATEN FATIHAH B* Salad n telur"/>
    <n v="1"/>
    <x v="9"/>
    <x v="3"/>
    <n v="20"/>
    <x v="1"/>
    <x v="9"/>
    <x v="0"/>
  </r>
  <r>
    <d v="2022-01-30T00:00:00"/>
    <s v="Maybank"/>
    <s v="SALE DEBIT"/>
    <n v="1"/>
    <x v="9"/>
    <x v="3"/>
    <n v="50"/>
    <x v="1"/>
    <x v="2"/>
    <x v="0"/>
  </r>
  <r>
    <d v="2022-01-31T00:00:00"/>
    <s v="Maybank"/>
    <s v="FPX PAYMENT FR A/ T103007414122 IPAY88 (M) SDN BHD 2201311501550567"/>
    <n v="1"/>
    <x v="9"/>
    <x v="3"/>
    <n v="17.399999999999999"/>
    <x v="1"/>
    <x v="2"/>
    <x v="0"/>
  </r>
  <r>
    <d v="2022-01-31T00:00:00"/>
    <s v="EPF"/>
    <s v="Employer Contribution_x000a_(RM)"/>
    <n v="1"/>
    <x v="9"/>
    <x v="3"/>
    <n v="0"/>
    <x v="1"/>
    <x v="1"/>
    <x v="0"/>
  </r>
  <r>
    <d v="2022-01-31T00:00:00"/>
    <s v="EPF"/>
    <s v="Employee Contribution_x000a_(RM)"/>
    <n v="1"/>
    <x v="9"/>
    <x v="3"/>
    <n v="1000"/>
    <x v="1"/>
    <x v="1"/>
    <x v="0"/>
  </r>
  <r>
    <d v="2022-02-01T00:00:00"/>
    <s v="Maybank"/>
    <s v="SALE DEBIT"/>
    <n v="2"/>
    <x v="0"/>
    <x v="3"/>
    <n v="5"/>
    <x v="1"/>
    <x v="2"/>
    <x v="0"/>
  </r>
  <r>
    <d v="2022-02-01T00:00:00"/>
    <s v="Maybank"/>
    <s v="IBK FUND TFR TO A/C NURUL FATINI BINTI * MBB CT-"/>
    <n v="2"/>
    <x v="0"/>
    <x v="3"/>
    <n v="20"/>
    <x v="0"/>
    <x v="4"/>
    <x v="0"/>
  </r>
  <r>
    <d v="2022-02-01T00:00:00"/>
    <s v="Maybank"/>
    <s v="PAYMENT VIA MYDEBIT"/>
    <n v="2"/>
    <x v="0"/>
    <x v="3"/>
    <n v="100.25"/>
    <x v="1"/>
    <x v="2"/>
    <x v="0"/>
  </r>
  <r>
    <d v="2022-02-01T00:00:00"/>
    <s v="Maybank"/>
    <s v="SALE DEBIT"/>
    <n v="2"/>
    <x v="0"/>
    <x v="3"/>
    <n v="1.5"/>
    <x v="1"/>
    <x v="2"/>
    <x v="0"/>
  </r>
  <r>
    <d v="2022-02-02T00:00:00"/>
    <s v="Maybank"/>
    <s v="E-GIRO DEBIT TM UNIFI * 1052322896"/>
    <n v="2"/>
    <x v="0"/>
    <x v="3"/>
    <n v="90"/>
    <x v="1"/>
    <x v="3"/>
    <x v="3"/>
  </r>
  <r>
    <d v="2022-02-02T00:00:00"/>
    <s v="Maybank"/>
    <s v="IBK FUND TFR FR A/C NURUL FATINI BINTI * Sewa feb2022 MBB CT"/>
    <n v="2"/>
    <x v="0"/>
    <x v="3"/>
    <n v="200"/>
    <x v="1"/>
    <x v="5"/>
    <x v="0"/>
  </r>
  <r>
    <d v="2022-02-02T00:00:00"/>
    <s v="Maybank"/>
    <s v="TRANSFER FROM A/C SITI FATIMAH BINTI * Air puripuri"/>
    <n v="2"/>
    <x v="0"/>
    <x v="3"/>
    <n v="150"/>
    <x v="1"/>
    <x v="4"/>
    <x v="0"/>
  </r>
  <r>
    <d v="2022-02-02T00:00:00"/>
    <s v="Maybank"/>
    <s v="IBK FUND TFR FR A/C NORFAIZAH BINTI MAT* Loan asbf MBB CT"/>
    <n v="2"/>
    <x v="0"/>
    <x v="3"/>
    <n v="188"/>
    <x v="1"/>
    <x v="18"/>
    <x v="10"/>
  </r>
  <r>
    <d v="2022-02-02T00:00:00"/>
    <s v="Maybank"/>
    <s v="PAYMENT VIA MYDEBIT HOME-U-P.MAS * PASIR MAS PAYMENT VIA MYDEBIT"/>
    <n v="2"/>
    <x v="0"/>
    <x v="3"/>
    <n v="8.35"/>
    <x v="1"/>
    <x v="9"/>
    <x v="0"/>
  </r>
  <r>
    <d v="2022-02-02T00:00:00"/>
    <s v="Maybank"/>
    <s v="SALE DEBIT"/>
    <n v="2"/>
    <x v="0"/>
    <x v="3"/>
    <n v="20"/>
    <x v="1"/>
    <x v="2"/>
    <x v="0"/>
  </r>
  <r>
    <d v="2022-02-03T00:00:00"/>
    <s v="Maybank"/>
    <s v="CMS-DIRECT DEBIT PACIFIC TRUSTEES BER 38kBN5nNc48GxH WHT-MAN-050122-1712"/>
    <n v="2"/>
    <x v="0"/>
    <x v="3"/>
    <n v="200"/>
    <x v="1"/>
    <x v="2"/>
    <x v="0"/>
  </r>
  <r>
    <d v="2022-02-03T00:00:00"/>
    <s v="Maybank"/>
    <s v="SALE DEBIT"/>
    <n v="2"/>
    <x v="0"/>
    <x v="3"/>
    <n v="5.59"/>
    <x v="1"/>
    <x v="2"/>
    <x v="0"/>
  </r>
  <r>
    <d v="2022-02-04T00:00:00"/>
    <s v="Maybank"/>
    <s v="FPX PAYMENT FR A/ M0100000000EGHL6172* MCDELIVERY ONLINE OR 2202041434150656"/>
    <n v="2"/>
    <x v="0"/>
    <x v="3"/>
    <n v="76.150000000000006"/>
    <x v="1"/>
    <x v="12"/>
    <x v="0"/>
  </r>
  <r>
    <d v="2022-02-04T00:00:00"/>
    <s v="Maybank"/>
    <s v="ESI PYMT DEBIT Paragliding * 00000001 AUTO-DEDUCTION GOAL"/>
    <n v="2"/>
    <x v="0"/>
    <x v="3"/>
    <n v="62.5"/>
    <x v="1"/>
    <x v="1"/>
    <x v="0"/>
  </r>
  <r>
    <d v="2022-02-05T00:00:00"/>
    <s v="Maybank"/>
    <s v="PRE-AUTH REFUND"/>
    <n v="2"/>
    <x v="0"/>
    <x v="3"/>
    <n v="200"/>
    <x v="0"/>
    <x v="10"/>
    <x v="0"/>
  </r>
  <r>
    <d v="2022-02-05T00:00:00"/>
    <s v="Maybank"/>
    <s v="SALE DEBIT"/>
    <n v="2"/>
    <x v="0"/>
    <x v="3"/>
    <n v="31.15"/>
    <x v="1"/>
    <x v="2"/>
    <x v="0"/>
  </r>
  <r>
    <d v="2022-02-05T00:00:00"/>
    <s v="Maybank"/>
    <s v="DEBIT ADVICE AMAN PLESTIN * APQ00000001320 AUTODEBIT 03025"/>
    <n v="2"/>
    <x v="0"/>
    <x v="3"/>
    <n v="20"/>
    <x v="1"/>
    <x v="7"/>
    <x v="0"/>
  </r>
  <r>
    <d v="2022-02-05T00:00:00"/>
    <s v="Maybank"/>
    <s v="IBK FUND TFR FR A/C"/>
    <n v="2"/>
    <x v="0"/>
    <x v="3"/>
    <n v="65"/>
    <x v="1"/>
    <x v="2"/>
    <x v="0"/>
  </r>
  <r>
    <d v="2022-02-07T00:00:00"/>
    <s v="Maybank"/>
    <s v="SALE DEBIT-Cuckoo"/>
    <n v="2"/>
    <x v="0"/>
    <x v="3"/>
    <n v="122.64"/>
    <x v="1"/>
    <x v="3"/>
    <x v="2"/>
  </r>
  <r>
    <d v="2022-02-08T00:00:00"/>
    <s v="Maybank"/>
    <s v="ESI PYMT DEBIT NORFAIZAH BINTI MAT* AFC000005 0000789826386758"/>
    <n v="2"/>
    <x v="0"/>
    <x v="3"/>
    <n v="536"/>
    <x v="1"/>
    <x v="3"/>
    <x v="1"/>
  </r>
  <r>
    <d v="2022-02-09T00:00:00"/>
    <s v="EPF"/>
    <s v="Employer Contribution_x000a_(RM)"/>
    <n v="2"/>
    <x v="0"/>
    <x v="3"/>
    <n v="684"/>
    <x v="1"/>
    <x v="1"/>
    <x v="0"/>
  </r>
  <r>
    <d v="2022-02-09T00:00:00"/>
    <s v="EPF"/>
    <s v="Employee Contribution_x000a_(RM)"/>
    <n v="2"/>
    <x v="0"/>
    <x v="3"/>
    <n v="627"/>
    <x v="1"/>
    <x v="1"/>
    <x v="0"/>
  </r>
  <r>
    <d v="2022-02-11T00:00:00"/>
    <s v="Maybank"/>
    <s v="IBK FUND TFR FR A/C PUAN NORIAH BINTI H* Dinner anjung MBB CT"/>
    <n v="2"/>
    <x v="0"/>
    <x v="3"/>
    <n v="32"/>
    <x v="1"/>
    <x v="12"/>
    <x v="0"/>
  </r>
  <r>
    <d v="2022-02-11T00:00:00"/>
    <s v="Maybank"/>
    <s v="TRANSFER FROM A/C NUR FATEN FATIHAH B* Lalala"/>
    <n v="2"/>
    <x v="0"/>
    <x v="3"/>
    <n v="10"/>
    <x v="1"/>
    <x v="12"/>
    <x v="0"/>
  </r>
  <r>
    <d v="2022-02-12T00:00:00"/>
    <s v="Maybank"/>
    <s v="PRE-AUTH REFUND"/>
    <n v="2"/>
    <x v="0"/>
    <x v="3"/>
    <n v="200"/>
    <x v="0"/>
    <x v="10"/>
    <x v="0"/>
  </r>
  <r>
    <d v="2022-02-12T00:00:00"/>
    <s v="Maybank"/>
    <s v="SALE DEBIT"/>
    <n v="2"/>
    <x v="0"/>
    <x v="3"/>
    <n v="46.01"/>
    <x v="1"/>
    <x v="2"/>
    <x v="0"/>
  </r>
  <r>
    <d v="2022-02-12T00:00:00"/>
    <s v="Maybank"/>
    <s v="E-GIRO DEBIT TENAGA NASIONAL BER* 210074494609"/>
    <n v="2"/>
    <x v="0"/>
    <x v="3"/>
    <n v="200"/>
    <x v="1"/>
    <x v="4"/>
    <x v="0"/>
  </r>
  <r>
    <d v="2022-02-16T00:00:00"/>
    <s v="Maybank"/>
    <s v="FUND TRANSFER TO NORFAIZAH BINTI MAT* 630502061842411 TABUNG HAJI TRF"/>
    <n v="2"/>
    <x v="0"/>
    <x v="3"/>
    <n v="900"/>
    <x v="1"/>
    <x v="18"/>
    <x v="9"/>
  </r>
  <r>
    <d v="2022-02-16T00:00:00"/>
    <s v="Maybank"/>
    <s v="PYMT FR A/C-MIDF/ IPO APPLICATION M0714"/>
    <n v="2"/>
    <x v="0"/>
    <x v="3"/>
    <n v="901"/>
    <x v="0"/>
    <x v="10"/>
    <x v="0"/>
  </r>
  <r>
    <d v="2022-02-16T00:00:00"/>
    <s v="Maybank"/>
    <s v="IBK FUND TFR FR A/C MUHAMMAD NUR BAIHAK* Pasar malam MBB CT"/>
    <n v="2"/>
    <x v="0"/>
    <x v="3"/>
    <n v="50"/>
    <x v="1"/>
    <x v="7"/>
    <x v="0"/>
  </r>
  <r>
    <d v="2022-02-21T00:00:00"/>
    <s v="Maybank"/>
    <s v="MIDF/MIH REIMBURSEM"/>
    <n v="2"/>
    <x v="0"/>
    <x v="3"/>
    <n v="900"/>
    <x v="0"/>
    <x v="10"/>
    <x v="0"/>
  </r>
  <r>
    <d v="2022-02-24T00:00:00"/>
    <s v="Maybank"/>
    <s v="TRANSFER FROM A/C PMB INVESTMENT BERH* Second investm"/>
    <n v="2"/>
    <x v="0"/>
    <x v="3"/>
    <n v="900"/>
    <x v="1"/>
    <x v="18"/>
    <x v="7"/>
  </r>
  <r>
    <d v="2022-02-28T00:00:00"/>
    <s v="Maybank"/>
    <s v="SVG GIRO CR SF GLOBAL EXPRESS (M IBG TRANSACTION IBG TRANSACTION"/>
    <n v="2"/>
    <x v="0"/>
    <x v="3"/>
    <n v="2928.55"/>
    <x v="0"/>
    <x v="0"/>
    <x v="0"/>
  </r>
  <r>
    <d v="2022-02-28T00:00:00"/>
    <s v="Maybank"/>
    <s v="ESI PYMT DEBIT"/>
    <n v="2"/>
    <x v="0"/>
    <x v="3"/>
    <n v="76.92"/>
    <x v="1"/>
    <x v="1"/>
    <x v="0"/>
  </r>
  <r>
    <d v="2022-02-28T00:00:00"/>
    <s v="Maybank"/>
    <s v="PAYMENT VIA MYDEBIT"/>
    <n v="2"/>
    <x v="0"/>
    <x v="3"/>
    <n v="58.55"/>
    <x v="1"/>
    <x v="2"/>
    <x v="0"/>
  </r>
  <r>
    <d v="2022-02-28T00:00:00"/>
    <s v="Maybank"/>
    <s v="CASH WITHDRAWAL"/>
    <n v="2"/>
    <x v="0"/>
    <x v="3"/>
    <n v="151"/>
    <x v="1"/>
    <x v="2"/>
    <x v="0"/>
  </r>
  <r>
    <d v="2022-03-01T00:00:00"/>
    <s v="Maybank"/>
    <s v="SALE DEBIT"/>
    <n v="3"/>
    <x v="1"/>
    <x v="3"/>
    <n v="5"/>
    <x v="1"/>
    <x v="2"/>
    <x v="0"/>
  </r>
  <r>
    <d v="2022-03-01T00:00:00"/>
    <s v="Maybank"/>
    <s v="E-GIRO DEBIT TM UNIFI 1052322896"/>
    <n v="3"/>
    <x v="1"/>
    <x v="3"/>
    <n v="91.4"/>
    <x v="1"/>
    <x v="3"/>
    <x v="3"/>
  </r>
  <r>
    <d v="2022-03-01T00:00:00"/>
    <s v="Maybank"/>
    <s v="TRANSFER FROM A/C SITI FATIMAH BINTI * last baya air"/>
    <n v="3"/>
    <x v="1"/>
    <x v="3"/>
    <n v="153"/>
    <x v="1"/>
    <x v="4"/>
    <x v="0"/>
  </r>
  <r>
    <d v="2022-03-01T00:00:00"/>
    <s v="Maybank"/>
    <s v="IBK FUND TFR FR A/C NURUL FATINI BINTI * SEWA MAC MBB CT"/>
    <n v="3"/>
    <x v="1"/>
    <x v="3"/>
    <n v="200"/>
    <x v="1"/>
    <x v="5"/>
    <x v="0"/>
  </r>
  <r>
    <d v="2022-03-01T00:00:00"/>
    <s v="Maybank"/>
    <s v="IBK FUND TFR TO A/C NURUL FATINI BINTI * MBB CT-"/>
    <n v="3"/>
    <x v="1"/>
    <x v="3"/>
    <n v="20"/>
    <x v="0"/>
    <x v="4"/>
    <x v="0"/>
  </r>
  <r>
    <d v="2022-03-01T00:00:00"/>
    <s v="Maybank"/>
    <s v="SALE DEBIT-Cuckoo"/>
    <n v="3"/>
    <x v="1"/>
    <x v="3"/>
    <n v="122.64"/>
    <x v="1"/>
    <x v="3"/>
    <x v="2"/>
  </r>
  <r>
    <d v="2022-03-01T00:00:00"/>
    <s v="Maybank"/>
    <s v="SALE DEBIT"/>
    <n v="3"/>
    <x v="1"/>
    <x v="3"/>
    <n v="1.5"/>
    <x v="1"/>
    <x v="2"/>
    <x v="0"/>
  </r>
  <r>
    <d v="2022-03-01T00:00:00"/>
    <s v="Maybank"/>
    <s v="SALE DEBIT"/>
    <n v="3"/>
    <x v="1"/>
    <x v="3"/>
    <n v="49"/>
    <x v="1"/>
    <x v="2"/>
    <x v="0"/>
  </r>
  <r>
    <d v="2022-03-03T00:00:00"/>
    <s v="Maybank"/>
    <s v="SALE DEBIT"/>
    <n v="3"/>
    <x v="1"/>
    <x v="3"/>
    <n v="5.73"/>
    <x v="1"/>
    <x v="2"/>
    <x v="0"/>
  </r>
  <r>
    <d v="2022-03-03T00:00:00"/>
    <s v="Maybank"/>
    <s v="FUND TRANSFER TO A/ NUR FATEN FATIHAH B* inter n cuckoo"/>
    <n v="3"/>
    <x v="1"/>
    <x v="3"/>
    <n v="65"/>
    <x v="0"/>
    <x v="4"/>
    <x v="0"/>
  </r>
  <r>
    <d v="2022-03-05T00:00:00"/>
    <s v="Maybank"/>
    <s v="DEBIT ADVICE AMAN PLESTIN APQ00000001320 AUTODEBIT 03025"/>
    <n v="3"/>
    <x v="1"/>
    <x v="3"/>
    <n v="20"/>
    <x v="1"/>
    <x v="7"/>
    <x v="0"/>
  </r>
  <r>
    <d v="2022-03-06T00:00:00"/>
    <s v="Maybank"/>
    <s v="CASH WITHDRAWAL"/>
    <n v="3"/>
    <x v="1"/>
    <x v="3"/>
    <n v="301"/>
    <x v="1"/>
    <x v="2"/>
    <x v="0"/>
  </r>
  <r>
    <d v="2022-03-06T00:00:00"/>
    <s v="Maybank"/>
    <s v="PRE-AUTH REFUND"/>
    <n v="3"/>
    <x v="1"/>
    <x v="3"/>
    <n v="200"/>
    <x v="0"/>
    <x v="10"/>
    <x v="0"/>
  </r>
  <r>
    <d v="2022-03-06T00:00:00"/>
    <s v="Maybank"/>
    <s v="SALE DEBIT"/>
    <n v="3"/>
    <x v="1"/>
    <x v="3"/>
    <n v="46.02"/>
    <x v="1"/>
    <x v="2"/>
    <x v="0"/>
  </r>
  <r>
    <d v="2022-03-06T00:00:00"/>
    <s v="Maybank"/>
    <s v="SALE DEBIT"/>
    <n v="3"/>
    <x v="1"/>
    <x v="3"/>
    <n v="30.14"/>
    <x v="1"/>
    <x v="2"/>
    <x v="0"/>
  </r>
  <r>
    <d v="2022-03-08T00:00:00"/>
    <s v="Maybank"/>
    <s v="ESI PYMT DEBIT NORFAIZAH BINTI MAT* AFC000005 0000789826386758"/>
    <n v="3"/>
    <x v="1"/>
    <x v="3"/>
    <n v="536"/>
    <x v="1"/>
    <x v="3"/>
    <x v="1"/>
  </r>
  <r>
    <d v="2022-03-08T00:00:00"/>
    <s v="EPF"/>
    <s v="Employer Contribution_x000a_(RM)"/>
    <n v="3"/>
    <x v="1"/>
    <x v="3"/>
    <n v="432"/>
    <x v="1"/>
    <x v="1"/>
    <x v="0"/>
  </r>
  <r>
    <d v="2022-03-08T00:00:00"/>
    <s v="EPF"/>
    <s v="Employee Contribution_x000a_(RM)"/>
    <n v="3"/>
    <x v="1"/>
    <x v="3"/>
    <n v="366"/>
    <x v="1"/>
    <x v="1"/>
    <x v="0"/>
  </r>
  <r>
    <d v="2022-03-12T00:00:00"/>
    <s v="Maybank"/>
    <s v="PRE-AUTH REFUND"/>
    <n v="3"/>
    <x v="1"/>
    <x v="3"/>
    <n v="200"/>
    <x v="0"/>
    <x v="10"/>
    <x v="0"/>
  </r>
  <r>
    <d v="2022-03-12T00:00:00"/>
    <s v="Maybank"/>
    <s v="SALE DEBIT"/>
    <n v="3"/>
    <x v="1"/>
    <x v="3"/>
    <n v="30.01"/>
    <x v="1"/>
    <x v="2"/>
    <x v="0"/>
  </r>
  <r>
    <d v="2022-03-12T00:00:00"/>
    <s v="Maybank"/>
    <s v="PAYMENT VIA MYDEBIT"/>
    <n v="3"/>
    <x v="1"/>
    <x v="3"/>
    <n v="10"/>
    <x v="1"/>
    <x v="2"/>
    <x v="0"/>
  </r>
  <r>
    <d v="2022-03-12T00:00:00"/>
    <s v="Maybank"/>
    <s v="CASH WITHDRAWAL"/>
    <n v="3"/>
    <x v="1"/>
    <x v="3"/>
    <n v="201"/>
    <x v="1"/>
    <x v="2"/>
    <x v="0"/>
  </r>
  <r>
    <d v="2022-03-16T00:00:00"/>
    <s v="Maybank"/>
    <s v="FPX PAYMENT FR A/ FPX22607626 KIPLEPAY SDN BHD. 2203161944150939"/>
    <n v="3"/>
    <x v="1"/>
    <x v="3"/>
    <n v="41.1"/>
    <x v="1"/>
    <x v="2"/>
    <x v="0"/>
  </r>
  <r>
    <d v="2022-03-18T00:00:00"/>
    <s v="Maybank"/>
    <s v="IBK FUND TFR TO A/C CIK NUR FATEN FATIH* MBB CT-"/>
    <n v="3"/>
    <x v="1"/>
    <x v="3"/>
    <n v="20"/>
    <x v="0"/>
    <x v="2"/>
    <x v="0"/>
  </r>
  <r>
    <d v="2022-03-18T00:00:00"/>
    <s v="Maybank"/>
    <s v="PAYMENT VIA MYDEBIT TEDBOY EXPRESS-SEKS* SELANGOR PAYMENT VIA MYDEBIT"/>
    <n v="3"/>
    <x v="1"/>
    <x v="3"/>
    <n v="19.8"/>
    <x v="1"/>
    <x v="12"/>
    <x v="0"/>
  </r>
  <r>
    <d v="2022-03-18T00:00:00"/>
    <s v="Maybank"/>
    <s v="IBK FUND TFR FR A/C MUHAMMAD NUR BAIHAK* Makan MBB CT"/>
    <n v="3"/>
    <x v="1"/>
    <x v="3"/>
    <n v="100"/>
    <x v="1"/>
    <x v="7"/>
    <x v="0"/>
  </r>
  <r>
    <d v="2022-03-19T00:00:00"/>
    <s v="Maybank"/>
    <s v="CASH WITHDRAWAL"/>
    <n v="3"/>
    <x v="1"/>
    <x v="3"/>
    <n v="201"/>
    <x v="1"/>
    <x v="2"/>
    <x v="0"/>
  </r>
  <r>
    <d v="2022-03-21T00:00:00"/>
    <s v="Maybank"/>
    <s v="TRANSFER FROM A/C NUR HAZIMAH BINTI A* Melaka"/>
    <n v="3"/>
    <x v="1"/>
    <x v="3"/>
    <n v="8.5"/>
    <x v="1"/>
    <x v="15"/>
    <x v="0"/>
  </r>
  <r>
    <d v="2022-03-21T00:00:00"/>
    <s v="Maybank"/>
    <s v="TRANSFER FROM A/C SITI FATIMAH BINTI * Cameron pigi"/>
    <n v="3"/>
    <x v="1"/>
    <x v="3"/>
    <n v="29.85"/>
    <x v="1"/>
    <x v="15"/>
    <x v="0"/>
  </r>
  <r>
    <d v="2022-03-21T00:00:00"/>
    <s v="Maybank"/>
    <s v="TRANSFER FROM A/C RAUDHAH MADIHAH BIN* melaka pigi"/>
    <n v="3"/>
    <x v="1"/>
    <x v="3"/>
    <n v="104.5"/>
    <x v="1"/>
    <x v="15"/>
    <x v="0"/>
  </r>
  <r>
    <d v="2022-03-21T00:00:00"/>
    <s v="Maybank"/>
    <s v="TRANSFER FROM A/C LEONG HUNG PIEW lunch oiso"/>
    <n v="3"/>
    <x v="1"/>
    <x v="3"/>
    <n v="25"/>
    <x v="1"/>
    <x v="12"/>
    <x v="0"/>
  </r>
  <r>
    <d v="2022-03-21T00:00:00"/>
    <s v="Maybank"/>
    <s v="IBK FUND TFR FR A/C NORFAIZAH BINTI MAT* LOAN MBB CT"/>
    <n v="3"/>
    <x v="1"/>
    <x v="3"/>
    <n v="100"/>
    <x v="1"/>
    <x v="2"/>
    <x v="0"/>
  </r>
  <r>
    <d v="2022-03-24T00:00:00"/>
    <s v="Maybank"/>
    <s v="FPX PAYMENT FR A/ T111839332522 HOTLINK TOP UP 2203242156120223"/>
    <n v="3"/>
    <x v="1"/>
    <x v="3"/>
    <n v="20"/>
    <x v="1"/>
    <x v="4"/>
    <x v="0"/>
  </r>
  <r>
    <d v="2022-03-25T00:00:00"/>
    <s v="Maybank"/>
    <s v="SVG GIRO CR SF GLOBAL EXPRESS (M IBG TRANSACTION IBG TRANSACTION"/>
    <n v="3"/>
    <x v="1"/>
    <x v="3"/>
    <n v="350"/>
    <x v="0"/>
    <x v="16"/>
    <x v="0"/>
  </r>
  <r>
    <d v="2022-03-26T00:00:00"/>
    <s v="Maybank"/>
    <s v="E-GIRO DEBIT CUCKOO 545759"/>
    <n v="3"/>
    <x v="1"/>
    <x v="3"/>
    <n v="150"/>
    <x v="1"/>
    <x v="4"/>
    <x v="0"/>
  </r>
  <r>
    <d v="2022-03-26T00:00:00"/>
    <s v="Maybank"/>
    <s v="IBK FUND TFR FR A/C MUHAMMAD NUR BAIHAK* Blanjo MBB CT"/>
    <n v="3"/>
    <x v="1"/>
    <x v="3"/>
    <n v="100"/>
    <x v="1"/>
    <x v="7"/>
    <x v="0"/>
  </r>
  <r>
    <d v="2022-03-28T00:00:00"/>
    <s v="Maybank"/>
    <s v="SVG GIRO CR SF GLOBAL EXPRESS (M IBG TRANSACTION IBG TRANSACTION"/>
    <n v="3"/>
    <x v="1"/>
    <x v="3"/>
    <n v="2878.75"/>
    <x v="0"/>
    <x v="0"/>
    <x v="0"/>
  </r>
  <r>
    <d v="2022-03-28T00:00:00"/>
    <s v="Maybank"/>
    <s v="FPX PAYMENT FR A/ 1067834259 FOODPANDA MALAYSIA S 2203281529220835"/>
    <n v="3"/>
    <x v="1"/>
    <x v="3"/>
    <n v="43.18"/>
    <x v="1"/>
    <x v="12"/>
    <x v="0"/>
  </r>
  <r>
    <d v="2022-03-28T00:00:00"/>
    <s v="Maybank"/>
    <s v="ESI PYMT DEBIT Dental braces 00000001 AUTO-DEDUCTION GOAL"/>
    <n v="3"/>
    <x v="1"/>
    <x v="3"/>
    <n v="76.92"/>
    <x v="1"/>
    <x v="1"/>
    <x v="0"/>
  </r>
  <r>
    <d v="2022-03-29T00:00:00"/>
    <s v="Maybank"/>
    <s v="FUND TRANSFER TO A/ NUR FATEN FATIHAH B* Cuckoo Int"/>
    <n v="3"/>
    <x v="1"/>
    <x v="3"/>
    <n v="65"/>
    <x v="0"/>
    <x v="4"/>
    <x v="0"/>
  </r>
  <r>
    <d v="2022-03-30T00:00:00"/>
    <s v="Maybank"/>
    <s v="PRE-AUTH REFUND"/>
    <n v="3"/>
    <x v="1"/>
    <x v="3"/>
    <n v="200"/>
    <x v="0"/>
    <x v="10"/>
    <x v="0"/>
  </r>
  <r>
    <d v="2022-03-30T00:00:00"/>
    <s v="Maybank"/>
    <s v="SALE DEBIT"/>
    <n v="3"/>
    <x v="1"/>
    <x v="3"/>
    <n v="46.28"/>
    <x v="1"/>
    <x v="2"/>
    <x v="0"/>
  </r>
  <r>
    <d v="2022-03-31T00:00:00"/>
    <s v="Maybank"/>
    <s v="PAYMENT VIA MYDEBIT "/>
    <n v="3"/>
    <x v="1"/>
    <x v="3"/>
    <n v="100"/>
    <x v="1"/>
    <x v="2"/>
    <x v="0"/>
  </r>
  <r>
    <d v="2022-04-01T00:00:00"/>
    <s v="Maybank"/>
    <s v="SALE DEBIT"/>
    <n v="4"/>
    <x v="2"/>
    <x v="3"/>
    <n v="5"/>
    <x v="1"/>
    <x v="2"/>
    <x v="0"/>
  </r>
  <r>
    <d v="2022-04-01T00:00:00"/>
    <s v="Maybank"/>
    <s v="FPX PAYMENT FR A/ FPX22906562 KIPLEPAY SDN BHD. 2204011058220303"/>
    <n v="4"/>
    <x v="2"/>
    <x v="3"/>
    <n v="107.9"/>
    <x v="1"/>
    <x v="2"/>
    <x v="0"/>
  </r>
  <r>
    <d v="2022-04-01T00:00:00"/>
    <s v="Maybank"/>
    <s v="IBK FUND TFR TO A/C NURUL FATINI BINTI * cuckoo 4/22 MBB CT-"/>
    <n v="4"/>
    <x v="2"/>
    <x v="3"/>
    <n v="20"/>
    <x v="0"/>
    <x v="4"/>
    <x v="0"/>
  </r>
  <r>
    <d v="2022-04-01T00:00:00"/>
    <s v="Maybank"/>
    <s v="SALE DEBIT-Cuckoo"/>
    <n v="4"/>
    <x v="2"/>
    <x v="3"/>
    <n v="122.64"/>
    <x v="1"/>
    <x v="3"/>
    <x v="2"/>
  </r>
  <r>
    <d v="2022-04-02T00:00:00"/>
    <s v="Maybank"/>
    <s v="SALE DEBIT"/>
    <n v="4"/>
    <x v="2"/>
    <x v="3"/>
    <n v="1.5"/>
    <x v="1"/>
    <x v="2"/>
    <x v="0"/>
  </r>
  <r>
    <d v="2022-04-02T00:00:00"/>
    <s v="Maybank"/>
    <s v="PAYMENT VIA MYDEBIT"/>
    <n v="4"/>
    <x v="2"/>
    <x v="3"/>
    <n v="60"/>
    <x v="1"/>
    <x v="2"/>
    <x v="0"/>
  </r>
  <r>
    <d v="2022-04-02T00:00:00"/>
    <s v="Maybank"/>
    <s v="PAYMENT VIA MYDEBIT PC PHONE GADJET SHAH ALAM PAYMENT VIA MYDEBIT"/>
    <n v="4"/>
    <x v="2"/>
    <x v="3"/>
    <n v="8"/>
    <x v="1"/>
    <x v="8"/>
    <x v="0"/>
  </r>
  <r>
    <d v="2022-04-03T00:00:00"/>
    <s v="Maybank"/>
    <s v="PAYMENT VIA MYDEBIT"/>
    <n v="4"/>
    <x v="2"/>
    <x v="3"/>
    <n v="17"/>
    <x v="1"/>
    <x v="2"/>
    <x v="0"/>
  </r>
  <r>
    <d v="2022-04-03T00:00:00"/>
    <s v="Maybank"/>
    <s v="PAYMENT VIA MYDEBIT"/>
    <n v="4"/>
    <x v="2"/>
    <x v="3"/>
    <n v="63.35"/>
    <x v="1"/>
    <x v="2"/>
    <x v="0"/>
  </r>
  <r>
    <d v="2022-04-04T00:00:00"/>
    <s v="Maybank"/>
    <s v="SALE DEBIT"/>
    <n v="4"/>
    <x v="2"/>
    <x v="3"/>
    <n v="6.33"/>
    <x v="1"/>
    <x v="2"/>
    <x v="0"/>
  </r>
  <r>
    <d v="2022-04-04T00:00:00"/>
    <s v="Maybank"/>
    <s v="IBK FUND TFR FR A/C NURUL FATINI BINTI * SEWA 04/22 MBB CT"/>
    <n v="4"/>
    <x v="2"/>
    <x v="3"/>
    <n v="208"/>
    <x v="1"/>
    <x v="5"/>
    <x v="0"/>
  </r>
  <r>
    <d v="2022-04-04T00:00:00"/>
    <s v="Maybank"/>
    <s v="E-GIRO DEBIT TM UNIFI 1052322896"/>
    <n v="4"/>
    <x v="2"/>
    <x v="3"/>
    <n v="95"/>
    <x v="1"/>
    <x v="3"/>
    <x v="3"/>
  </r>
  <r>
    <d v="2022-04-04T00:00:00"/>
    <s v="Maybank"/>
    <s v="FPX PAYMENT FR A/ GAP-220404123638798* PUBLIC GOLD MARKETIN 2204041236420894"/>
    <n v="4"/>
    <x v="2"/>
    <x v="3"/>
    <n v="279"/>
    <x v="1"/>
    <x v="18"/>
    <x v="6"/>
  </r>
  <r>
    <d v="2022-04-04T00:00:00"/>
    <s v="Maybank"/>
    <s v="PRE-AUTH DEBIT"/>
    <n v="4"/>
    <x v="2"/>
    <x v="3"/>
    <n v="120.68"/>
    <x v="1"/>
    <x v="11"/>
    <x v="0"/>
  </r>
  <r>
    <d v="2022-04-05T00:00:00"/>
    <s v="Maybank"/>
    <s v="DEBIT ADVICE AMAN PLESTIN APQ00000001320 AUTODEBIT 03025"/>
    <n v="4"/>
    <x v="2"/>
    <x v="3"/>
    <n v="20"/>
    <x v="1"/>
    <x v="7"/>
    <x v="0"/>
  </r>
  <r>
    <d v="2022-04-05T00:00:00"/>
    <s v="EPF"/>
    <s v="Employer Contribution_x000a_(RM)"/>
    <n v="4"/>
    <x v="2"/>
    <x v="3"/>
    <n v="427"/>
    <x v="1"/>
    <x v="1"/>
    <x v="0"/>
  </r>
  <r>
    <d v="2022-04-05T00:00:00"/>
    <s v="EPF"/>
    <s v="Employee Contribution_x000a_(RM)"/>
    <n v="4"/>
    <x v="2"/>
    <x v="3"/>
    <n v="361"/>
    <x v="1"/>
    <x v="1"/>
    <x v="0"/>
  </r>
  <r>
    <d v="2022-04-06T00:00:00"/>
    <s v="Maybank"/>
    <s v="PRE-AUTH REFUND"/>
    <n v="4"/>
    <x v="2"/>
    <x v="3"/>
    <n v="120.68"/>
    <x v="0"/>
    <x v="10"/>
    <x v="0"/>
  </r>
  <r>
    <d v="2022-04-06T00:00:00"/>
    <s v="Maybank"/>
    <s v="SALE DEBIT"/>
    <n v="4"/>
    <x v="2"/>
    <x v="3"/>
    <n v="119.49"/>
    <x v="1"/>
    <x v="2"/>
    <x v="0"/>
  </r>
  <r>
    <d v="2022-04-07T00:00:00"/>
    <s v="Maybank"/>
    <s v="PAYMENT VIA MYDEBIT 99 SPEEDMART-1358 SELANGOR"/>
    <n v="4"/>
    <x v="2"/>
    <x v="3"/>
    <n v="10.7"/>
    <x v="1"/>
    <x v="9"/>
    <x v="0"/>
  </r>
  <r>
    <d v="2022-04-07T00:00:00"/>
    <s v="Maybank"/>
    <s v="CASH WITHDRAWAL"/>
    <n v="4"/>
    <x v="2"/>
    <x v="3"/>
    <n v="100"/>
    <x v="1"/>
    <x v="2"/>
    <x v="0"/>
  </r>
  <r>
    <d v="2022-04-07T00:00:00"/>
    <s v="Maybank"/>
    <s v="IBK FUND TFR FR A/C NORFAIZAH BINTI MAT* APR 2022 MBB CT"/>
    <n v="4"/>
    <x v="2"/>
    <x v="3"/>
    <n v="100"/>
    <x v="1"/>
    <x v="2"/>
    <x v="0"/>
  </r>
  <r>
    <d v="2022-04-07T00:00:00"/>
    <s v="Maybank"/>
    <s v="IBK FUND TFR FR A/C MUHAMMAD NUR BAIHAK* BELANJO MBB CT"/>
    <n v="4"/>
    <x v="2"/>
    <x v="3"/>
    <n v="100"/>
    <x v="1"/>
    <x v="7"/>
    <x v="0"/>
  </r>
  <r>
    <d v="2022-04-07T00:00:00"/>
    <s v="Maybank"/>
    <s v="IBK FUND TFR FR A/C PUAN NORIAH BINTI H* DERMA N UMI MBB CT"/>
    <n v="4"/>
    <x v="2"/>
    <x v="3"/>
    <n v="250"/>
    <x v="1"/>
    <x v="7"/>
    <x v="0"/>
  </r>
  <r>
    <d v="2022-04-08T00:00:00"/>
    <s v="Maybank"/>
    <s v="ESI PYMT DEBIT NORFAIZAH BINTI MAT* AFC000005 0000789826386758"/>
    <n v="4"/>
    <x v="2"/>
    <x v="3"/>
    <n v="536"/>
    <x v="1"/>
    <x v="3"/>
    <x v="1"/>
  </r>
  <r>
    <d v="2022-04-11T00:00:00"/>
    <s v="Maybank"/>
    <s v="PRE-AUTH REFUND"/>
    <n v="4"/>
    <x v="2"/>
    <x v="3"/>
    <n v="200"/>
    <x v="0"/>
    <x v="10"/>
    <x v="0"/>
  </r>
  <r>
    <d v="2022-04-11T00:00:00"/>
    <s v="Maybank"/>
    <s v="SALE DEBIT"/>
    <n v="4"/>
    <x v="2"/>
    <x v="3"/>
    <n v="30.01"/>
    <x v="1"/>
    <x v="2"/>
    <x v="0"/>
  </r>
  <r>
    <d v="2022-04-14T00:00:00"/>
    <s v="Maybank"/>
    <s v="CASH WITHDRAWAL"/>
    <n v="4"/>
    <x v="2"/>
    <x v="3"/>
    <n v="101"/>
    <x v="1"/>
    <x v="2"/>
    <x v="0"/>
  </r>
  <r>
    <d v="2022-04-14T00:00:00"/>
    <s v="Maybank"/>
    <s v="PRE-AUTH REFUND"/>
    <n v="4"/>
    <x v="2"/>
    <x v="3"/>
    <n v="200"/>
    <x v="0"/>
    <x v="10"/>
    <x v="0"/>
  </r>
  <r>
    <d v="2022-04-14T00:00:00"/>
    <s v="Maybank"/>
    <s v="SALE DEBIT"/>
    <n v="4"/>
    <x v="2"/>
    <x v="3"/>
    <n v="51.27"/>
    <x v="1"/>
    <x v="2"/>
    <x v="0"/>
  </r>
  <r>
    <d v="2022-04-15T00:00:00"/>
    <s v="Maybank"/>
    <s v="PAYMENT VIA MYDEBIT UMART PASIR MAS PAYMENT VIA MYDEBIT"/>
    <n v="4"/>
    <x v="2"/>
    <x v="3"/>
    <n v="36.450000000000003"/>
    <x v="1"/>
    <x v="9"/>
    <x v="0"/>
  </r>
  <r>
    <d v="2022-04-19T00:00:00"/>
    <s v="Maybank"/>
    <s v="PRE-AUTH REFUND"/>
    <n v="4"/>
    <x v="2"/>
    <x v="3"/>
    <n v="200"/>
    <x v="0"/>
    <x v="10"/>
    <x v="0"/>
  </r>
  <r>
    <d v="2022-04-19T00:00:00"/>
    <s v="Maybank"/>
    <s v="SALE DEBIT"/>
    <n v="4"/>
    <x v="2"/>
    <x v="3"/>
    <n v="60.62"/>
    <x v="1"/>
    <x v="2"/>
    <x v="0"/>
  </r>
  <r>
    <d v="2022-04-21T00:00:00"/>
    <s v="Maybank"/>
    <s v="PAYMENT VIA MYDEBIT"/>
    <n v="4"/>
    <x v="2"/>
    <x v="3"/>
    <n v="134.80000000000001"/>
    <x v="1"/>
    <x v="2"/>
    <x v="0"/>
  </r>
  <r>
    <d v="2022-04-28T00:00:00"/>
    <s v="Maybank"/>
    <s v="SVG GIRO CR ABX EXPRESS (PENANG) 000027 ABX EXPRESS"/>
    <n v="4"/>
    <x v="2"/>
    <x v="3"/>
    <n v="2939.85"/>
    <x v="0"/>
    <x v="0"/>
    <x v="0"/>
  </r>
  <r>
    <d v="2022-04-28T00:00:00"/>
    <s v="Maybank"/>
    <s v="FPX PAYMENT FR A/ GAP-220428014539560* PUBLIC GOLD MARKETIN 2204281345430576"/>
    <n v="4"/>
    <x v="2"/>
    <x v="3"/>
    <n v="283"/>
    <x v="1"/>
    <x v="18"/>
    <x v="6"/>
  </r>
  <r>
    <d v="2022-04-28T00:00:00"/>
    <s v="Maybank"/>
    <s v="FPX PAYMENT FR A/ 52776470 * ETIQA INSURANCE BERH 2204281447410549"/>
    <n v="4"/>
    <x v="2"/>
    <x v="3"/>
    <n v="789.05"/>
    <x v="1"/>
    <x v="11"/>
    <x v="0"/>
  </r>
  <r>
    <d v="2022-04-28T00:00:00"/>
    <s v="Maybank"/>
    <s v="ESI PYMT DEBIT Dental braces * 00000001 AUTO-DEDUCTION GOAL"/>
    <n v="4"/>
    <x v="2"/>
    <x v="3"/>
    <n v="76.92"/>
    <x v="1"/>
    <x v="1"/>
    <x v="0"/>
  </r>
  <r>
    <d v="2022-04-29T00:00:00"/>
    <s v="Maybank"/>
    <s v="E-GIRO DEBIT CUCKOO * 545758 01110663549"/>
    <n v="4"/>
    <x v="2"/>
    <x v="3"/>
    <n v="141.5"/>
    <x v="1"/>
    <x v="4"/>
    <x v="0"/>
  </r>
  <r>
    <d v="2022-04-29T00:00:00"/>
    <s v="Maybank"/>
    <s v="E-GIRO DEBIT TM UNIFI * 1052322896"/>
    <n v="4"/>
    <x v="2"/>
    <x v="3"/>
    <n v="93.7"/>
    <x v="1"/>
    <x v="3"/>
    <x v="3"/>
  </r>
  <r>
    <d v="2022-04-29T00:00:00"/>
    <s v="Maybank"/>
    <s v="CASH WITHDRAWAL"/>
    <n v="4"/>
    <x v="2"/>
    <x v="3"/>
    <n v="301"/>
    <x v="1"/>
    <x v="2"/>
    <x v="0"/>
  </r>
  <r>
    <d v="2022-04-29T00:00:00"/>
    <s v="Maybank"/>
    <s v="CASH WDRAWAL REV"/>
    <n v="4"/>
    <x v="2"/>
    <x v="3"/>
    <n v="301"/>
    <x v="0"/>
    <x v="2"/>
    <x v="0"/>
  </r>
  <r>
    <d v="2022-04-30T00:00:00"/>
    <s v="Maybank"/>
    <s v="CASH WITHDRAWAL"/>
    <n v="4"/>
    <x v="2"/>
    <x v="3"/>
    <n v="301"/>
    <x v="1"/>
    <x v="2"/>
    <x v="0"/>
  </r>
  <r>
    <d v="2022-04-30T00:00:00"/>
    <s v="Maybank"/>
    <s v="PAYMENT VIA MYDEBIT MR DIY (KUCHAI)-PSM* PASIR MAS PAYMENT VIA MYDEBIT"/>
    <n v="4"/>
    <x v="2"/>
    <x v="3"/>
    <n v="119.9"/>
    <x v="1"/>
    <x v="9"/>
    <x v="0"/>
  </r>
  <r>
    <d v="2022-05-01T00:00:00"/>
    <s v="Maybank"/>
    <s v="SALE DEBIT"/>
    <n v="5"/>
    <x v="11"/>
    <x v="3"/>
    <n v="5"/>
    <x v="1"/>
    <x v="2"/>
    <x v="0"/>
  </r>
  <r>
    <d v="2022-05-01T00:00:00"/>
    <s v="Maybank"/>
    <s v="IBK FUND TFR FR A/C PUAN WAN AZIATI BIN* Kedai kek gajus MBB CT"/>
    <n v="5"/>
    <x v="11"/>
    <x v="3"/>
    <n v="23.5"/>
    <x v="1"/>
    <x v="12"/>
    <x v="0"/>
  </r>
  <r>
    <d v="2022-05-01T00:00:00"/>
    <s v="Maybank"/>
    <s v="SALE DEBIT"/>
    <n v="5"/>
    <x v="11"/>
    <x v="3"/>
    <n v="1.5"/>
    <x v="1"/>
    <x v="2"/>
    <x v="0"/>
  </r>
  <r>
    <d v="2022-05-01T00:00:00"/>
    <s v="Maybank"/>
    <s v="TRANSFER FROM A/C MBBQR1618103 * 11111176427793 417156792Q"/>
    <n v="5"/>
    <x v="11"/>
    <x v="3"/>
    <n v="200"/>
    <x v="1"/>
    <x v="2"/>
    <x v="0"/>
  </r>
  <r>
    <d v="2022-05-01T00:00:00"/>
    <s v="Maybank"/>
    <s v="SALE DEBIT"/>
    <n v="5"/>
    <x v="11"/>
    <x v="3"/>
    <n v="31.25"/>
    <x v="1"/>
    <x v="2"/>
    <x v="0"/>
  </r>
  <r>
    <d v="2022-05-01T00:00:00"/>
    <s v="Maybank"/>
    <s v="PRE-AUTH REFUND"/>
    <n v="5"/>
    <x v="11"/>
    <x v="3"/>
    <n v="200"/>
    <x v="0"/>
    <x v="10"/>
    <x v="0"/>
  </r>
  <r>
    <d v="2022-05-01T00:00:00"/>
    <s v="Maybank"/>
    <s v="SALE DEBIT"/>
    <n v="5"/>
    <x v="11"/>
    <x v="3"/>
    <n v="47.9"/>
    <x v="1"/>
    <x v="2"/>
    <x v="0"/>
  </r>
  <r>
    <d v="2022-05-03T00:00:00"/>
    <s v="Maybank"/>
    <s v="IBK FUND TFR TO A/C NURUL FATINI BINTI * cuckoo may MBB CT-"/>
    <n v="5"/>
    <x v="11"/>
    <x v="3"/>
    <n v="20"/>
    <x v="0"/>
    <x v="4"/>
    <x v="0"/>
  </r>
  <r>
    <d v="2022-05-03T00:00:00"/>
    <s v="Maybank"/>
    <s v="SALE DEBIT"/>
    <n v="5"/>
    <x v="11"/>
    <x v="3"/>
    <n v="6.55"/>
    <x v="1"/>
    <x v="2"/>
    <x v="0"/>
  </r>
  <r>
    <d v="2022-05-03T00:00:00"/>
    <s v="Maybank"/>
    <s v="IBK FUND TFR FR A/C NURUL FATINI BINTI * Sewa mei MBB CT"/>
    <n v="5"/>
    <x v="11"/>
    <x v="3"/>
    <n v="214.45"/>
    <x v="1"/>
    <x v="4"/>
    <x v="0"/>
  </r>
  <r>
    <d v="2022-05-03T00:00:00"/>
    <s v="Maybank"/>
    <s v="CASH WITHDRAWAL"/>
    <n v="5"/>
    <x v="11"/>
    <x v="3"/>
    <n v="201"/>
    <x v="1"/>
    <x v="2"/>
    <x v="0"/>
  </r>
  <r>
    <d v="2022-05-04T00:00:00"/>
    <s v="Maybank"/>
    <s v="PAYMENT VIA MYDEBIT UMART PASIR MAS PAYMENT VIA MYDEBIT"/>
    <n v="5"/>
    <x v="11"/>
    <x v="3"/>
    <n v="19.899999999999999"/>
    <x v="1"/>
    <x v="9"/>
    <x v="0"/>
  </r>
  <r>
    <d v="2022-05-05T00:00:00"/>
    <s v="Maybank"/>
    <s v="SALE DEBIT-Cuckoo"/>
    <n v="5"/>
    <x v="11"/>
    <x v="3"/>
    <n v="122.64"/>
    <x v="1"/>
    <x v="3"/>
    <x v="2"/>
  </r>
  <r>
    <d v="2022-05-05T00:00:00"/>
    <s v="Maybank"/>
    <s v="TRANSFER FROM A/C MBBQR1683061 11111176957863 473495304Q"/>
    <n v="5"/>
    <x v="11"/>
    <x v="3"/>
    <n v="3.9"/>
    <x v="1"/>
    <x v="2"/>
    <x v="0"/>
  </r>
  <r>
    <d v="2022-05-05T00:00:00"/>
    <s v="Maybank"/>
    <s v="DEBIT ADVICE AMAN PLESTIN APQ00000001320 AUTODEBIT 03025"/>
    <n v="5"/>
    <x v="11"/>
    <x v="3"/>
    <n v="20"/>
    <x v="1"/>
    <x v="7"/>
    <x v="0"/>
  </r>
  <r>
    <d v="2022-05-07T00:00:00"/>
    <s v="Maybank"/>
    <s v="PAYMENT VIA MYDEBIT SMO BOOKSTORES PASI* PASIR MAS PAYMENT VIA MYDEBIT"/>
    <n v="5"/>
    <x v="11"/>
    <x v="3"/>
    <n v="14.65"/>
    <x v="1"/>
    <x v="13"/>
    <x v="0"/>
  </r>
  <r>
    <d v="2022-05-07T00:00:00"/>
    <s v="Maybank"/>
    <s v="SALE DEBIT"/>
    <n v="5"/>
    <x v="11"/>
    <x v="3"/>
    <n v="48"/>
    <x v="1"/>
    <x v="2"/>
    <x v="0"/>
  </r>
  <r>
    <d v="2022-05-08T00:00:00"/>
    <s v="Maybank"/>
    <s v="IBK FUND TFR FR A/C SRIEMASHARDWARETRAD* 00000068 DUITNOW QR"/>
    <n v="5"/>
    <x v="11"/>
    <x v="3"/>
    <n v="12"/>
    <x v="1"/>
    <x v="4"/>
    <x v="0"/>
  </r>
  <r>
    <d v="2022-05-08T00:00:00"/>
    <s v="Maybank"/>
    <s v="SALE DEBIT"/>
    <n v="5"/>
    <x v="11"/>
    <x v="3"/>
    <n v="280.35000000000002"/>
    <x v="1"/>
    <x v="2"/>
    <x v="0"/>
  </r>
  <r>
    <d v="2022-05-08T00:00:00"/>
    <s v="Maybank"/>
    <s v="PAYMENT VIA MYDEBIT"/>
    <n v="5"/>
    <x v="11"/>
    <x v="3"/>
    <n v="70"/>
    <x v="1"/>
    <x v="2"/>
    <x v="0"/>
  </r>
  <r>
    <d v="2022-05-09T00:00:00"/>
    <s v="Maybank"/>
    <s v="TRANSFER FROM A/C FATIN FARHANIS BINT* 536611432Q MAE QR"/>
    <n v="5"/>
    <x v="11"/>
    <x v="3"/>
    <n v="20"/>
    <x v="1"/>
    <x v="2"/>
    <x v="0"/>
  </r>
  <r>
    <d v="2022-05-09T00:00:00"/>
    <s v="Maybank"/>
    <s v="PRE-AUTH REFUND"/>
    <n v="5"/>
    <x v="11"/>
    <x v="3"/>
    <n v="200"/>
    <x v="0"/>
    <x v="10"/>
    <x v="0"/>
  </r>
  <r>
    <d v="2022-05-09T00:00:00"/>
    <s v="Maybank"/>
    <s v="SALE DEBIT"/>
    <n v="5"/>
    <x v="11"/>
    <x v="3"/>
    <n v="51.33"/>
    <x v="1"/>
    <x v="2"/>
    <x v="0"/>
  </r>
  <r>
    <d v="2022-05-09T00:00:00"/>
    <s v="Maybank"/>
    <s v="SVG GIRO CR UNIVERSAL TRUSTEE (M W2022050100055 1622118927 TNGREFUND"/>
    <n v="5"/>
    <x v="11"/>
    <x v="3"/>
    <n v="30.56"/>
    <x v="0"/>
    <x v="10"/>
    <x v="0"/>
  </r>
  <r>
    <d v="2022-05-10T00:00:00"/>
    <s v="EPF"/>
    <s v="Employer Contribution_x000a_(RM)"/>
    <n v="5"/>
    <x v="11"/>
    <x v="3"/>
    <n v="455"/>
    <x v="1"/>
    <x v="1"/>
    <x v="0"/>
  </r>
  <r>
    <d v="2022-05-10T00:00:00"/>
    <s v="EPF"/>
    <s v="Employee Contribution_x000a_(RM)"/>
    <n v="5"/>
    <x v="11"/>
    <x v="3"/>
    <n v="525"/>
    <x v="1"/>
    <x v="1"/>
    <x v="0"/>
  </r>
  <r>
    <d v="2022-05-12T00:00:00"/>
    <s v="Maybank"/>
    <s v="PAYMENT VIA MYDEBIT"/>
    <n v="5"/>
    <x v="11"/>
    <x v="3"/>
    <n v="2.75"/>
    <x v="1"/>
    <x v="2"/>
    <x v="0"/>
  </r>
  <r>
    <d v="2022-05-12T00:00:00"/>
    <s v="Maybank"/>
    <s v="SALE DEBIT"/>
    <n v="5"/>
    <x v="11"/>
    <x v="3"/>
    <n v="54.9"/>
    <x v="1"/>
    <x v="2"/>
    <x v="0"/>
  </r>
  <r>
    <d v="2022-05-13T00:00:00"/>
    <s v="Maybank"/>
    <s v="FPX PAYMENT FR A/ 7525248386 2C2P SYSTEM SDN BHD 2205130850590954"/>
    <n v="5"/>
    <x v="11"/>
    <x v="3"/>
    <n v="35.5"/>
    <x v="1"/>
    <x v="2"/>
    <x v="0"/>
  </r>
  <r>
    <d v="2022-05-16T00:00:00"/>
    <s v="Maybank"/>
    <s v="PRE-AUTH REFUND"/>
    <n v="5"/>
    <x v="11"/>
    <x v="3"/>
    <n v="200"/>
    <x v="0"/>
    <x v="10"/>
    <x v="0"/>
  </r>
  <r>
    <d v="2022-05-16T00:00:00"/>
    <s v="Maybank"/>
    <s v="SALE DEBIT"/>
    <n v="5"/>
    <x v="11"/>
    <x v="3"/>
    <n v="51.6"/>
    <x v="1"/>
    <x v="2"/>
    <x v="0"/>
  </r>
  <r>
    <d v="2022-05-16T00:00:00"/>
    <s v="Maybank"/>
    <s v="CASH WITHDRAWAL"/>
    <n v="5"/>
    <x v="11"/>
    <x v="3"/>
    <n v="100"/>
    <x v="1"/>
    <x v="2"/>
    <x v="0"/>
  </r>
  <r>
    <d v="2022-05-22T00:00:00"/>
    <s v="Maybank"/>
    <s v="FUND TRANSFER TO NORFAIZAH BINTI MAT* 630502061842411 TABUNG HAJI TRF"/>
    <n v="5"/>
    <x v="11"/>
    <x v="3"/>
    <n v="300"/>
    <x v="1"/>
    <x v="1"/>
    <x v="0"/>
  </r>
  <r>
    <d v="2022-05-22T00:00:00"/>
    <s v="Maybank"/>
    <s v="PAYMENT VIA MYDEBIT"/>
    <n v="5"/>
    <x v="11"/>
    <x v="3"/>
    <n v="12.3"/>
    <x v="1"/>
    <x v="2"/>
    <x v="0"/>
  </r>
  <r>
    <d v="2022-05-22T00:00:00"/>
    <s v="Maybank"/>
    <s v="TRANSFER FROM A/C MAZLAN BIN MAT Chiro session"/>
    <n v="5"/>
    <x v="11"/>
    <x v="3"/>
    <n v="200"/>
    <x v="1"/>
    <x v="14"/>
    <x v="0"/>
  </r>
  <r>
    <d v="2022-05-22T00:00:00"/>
    <s v="Maybank"/>
    <s v="SALE DEBIT"/>
    <n v="5"/>
    <x v="11"/>
    <x v="3"/>
    <n v="12.9"/>
    <x v="1"/>
    <x v="2"/>
    <x v="0"/>
  </r>
  <r>
    <d v="2022-05-22T00:00:00"/>
    <s v="Maybank"/>
    <s v="PAYMENT VIA MYDEBIT Kota Bharu PAYMENT VIA MYDEBIT"/>
    <n v="5"/>
    <x v="11"/>
    <x v="3"/>
    <n v="5.9"/>
    <x v="1"/>
    <x v="2"/>
    <x v="0"/>
  </r>
  <r>
    <d v="2022-05-22T00:00:00"/>
    <s v="Maybank"/>
    <s v="PAYMENT VIA MYDEBIT Kota Bharu PAYMENT VIA MYDEBIT"/>
    <n v="5"/>
    <x v="11"/>
    <x v="3"/>
    <n v="11.8"/>
    <x v="1"/>
    <x v="2"/>
    <x v="0"/>
  </r>
  <r>
    <d v="2022-05-24T00:00:00"/>
    <s v="Maybank"/>
    <s v="SALE DEBIT"/>
    <n v="5"/>
    <x v="11"/>
    <x v="3"/>
    <n v="5.36"/>
    <x v="1"/>
    <x v="2"/>
    <x v="0"/>
  </r>
  <r>
    <d v="2022-05-26T00:00:00"/>
    <s v="Maybank"/>
    <s v="SALE DEBIT"/>
    <n v="5"/>
    <x v="11"/>
    <x v="3"/>
    <n v="12.9"/>
    <x v="1"/>
    <x v="2"/>
    <x v="0"/>
  </r>
  <r>
    <d v="2022-05-26T00:00:00"/>
    <s v="Maybank"/>
    <s v="CASH WITHDRAWAL"/>
    <n v="5"/>
    <x v="11"/>
    <x v="3"/>
    <n v="151"/>
    <x v="1"/>
    <x v="2"/>
    <x v="0"/>
  </r>
  <r>
    <d v="2022-05-30T00:00:00"/>
    <s v="Maybank"/>
    <s v="TRANSFER FROM A/C SITI FATIMAH BINTI * Loannnnn"/>
    <n v="5"/>
    <x v="11"/>
    <x v="3"/>
    <n v="10"/>
    <x v="1"/>
    <x v="12"/>
    <x v="0"/>
  </r>
  <r>
    <d v="2022-05-30T00:00:00"/>
    <s v="Maybank"/>
    <s v="SVG GIRO CR ABX EXPRESS (PENANG) 000027 ABX EXPRESS"/>
    <n v="5"/>
    <x v="11"/>
    <x v="3"/>
    <n v="2963.63"/>
    <x v="0"/>
    <x v="0"/>
    <x v="0"/>
  </r>
  <r>
    <d v="2022-05-31T00:00:00"/>
    <s v="Maybank"/>
    <s v="FPX PAYMENT FR A/ T124352234422 HOTLINK TOP UP 2205311623590793"/>
    <n v="5"/>
    <x v="11"/>
    <x v="3"/>
    <n v="30"/>
    <x v="1"/>
    <x v="4"/>
    <x v="0"/>
  </r>
  <r>
    <d v="2022-05-31T00:00:00"/>
    <s v="Maybank"/>
    <s v="FPX PAYMENT FR A/ T124353328222 HOTLINK TOP UP 2205311629490190"/>
    <n v="5"/>
    <x v="11"/>
    <x v="3"/>
    <n v="20"/>
    <x v="1"/>
    <x v="4"/>
    <x v="0"/>
  </r>
  <r>
    <d v="2022-05-31T00:00:00"/>
    <s v="Maybank"/>
    <s v="ESI PYMT DEBIT NORFAIZAH BINTI MAT* AFC000005 0000789826386758"/>
    <n v="5"/>
    <x v="11"/>
    <x v="3"/>
    <n v="536"/>
    <x v="1"/>
    <x v="3"/>
    <x v="1"/>
  </r>
  <r>
    <d v="2022-06-01T00:00:00"/>
    <s v="Maybank"/>
    <s v="SALE DEBIT"/>
    <n v="6"/>
    <x v="3"/>
    <x v="3"/>
    <n v="5"/>
    <x v="1"/>
    <x v="2"/>
    <x v="0"/>
  </r>
  <r>
    <d v="2022-06-01T00:00:00"/>
    <s v="Maybank"/>
    <s v="TRANSFER FROM A/C SITI SYAMIMI BINTI * Sandwich"/>
    <n v="6"/>
    <x v="3"/>
    <x v="3"/>
    <n v="39.9"/>
    <x v="1"/>
    <x v="12"/>
    <x v="0"/>
  </r>
  <r>
    <d v="2022-06-01T00:00:00"/>
    <s v="Maybank"/>
    <s v="TRANSFER FROM A/C ELNEZER BUAS Loannnn nasik"/>
    <n v="6"/>
    <x v="3"/>
    <x v="3"/>
    <n v="6"/>
    <x v="1"/>
    <x v="12"/>
    <x v="0"/>
  </r>
  <r>
    <d v="2022-06-01T00:00:00"/>
    <s v="Maybank"/>
    <s v="SALE DEBIT-Cuckoo"/>
    <n v="6"/>
    <x v="3"/>
    <x v="3"/>
    <n v="122.64"/>
    <x v="1"/>
    <x v="3"/>
    <x v="2"/>
  </r>
  <r>
    <d v="2022-06-01T00:00:00"/>
    <s v="Maybank"/>
    <s v="E-GIRO DEBIT TM UNIFI 1052322896 Unifi"/>
    <n v="6"/>
    <x v="3"/>
    <x v="3"/>
    <n v="100"/>
    <x v="1"/>
    <x v="3"/>
    <x v="3"/>
  </r>
  <r>
    <d v="2022-06-01T00:00:00"/>
    <s v="Maybank"/>
    <s v="IBK FUND TFR FR A/C NURUL FATINI BINTI * Sewa jun 2022 MBB CT"/>
    <n v="6"/>
    <x v="3"/>
    <x v="3"/>
    <n v="200"/>
    <x v="1"/>
    <x v="5"/>
    <x v="0"/>
  </r>
  <r>
    <d v="2022-06-01T00:00:00"/>
    <s v="Maybank"/>
    <s v="SALE DEBIT"/>
    <n v="6"/>
    <x v="3"/>
    <x v="3"/>
    <n v="1.5"/>
    <x v="1"/>
    <x v="2"/>
    <x v="0"/>
  </r>
  <r>
    <d v="2022-06-01T00:00:00"/>
    <s v="Maybank"/>
    <s v="IBK FUND TFR TO A/C NURUL FATINI BINTI * cuckoo jun MBB CT-"/>
    <n v="6"/>
    <x v="3"/>
    <x v="3"/>
    <n v="20"/>
    <x v="0"/>
    <x v="4"/>
    <x v="0"/>
  </r>
  <r>
    <d v="2022-06-02T00:00:00"/>
    <s v="Maybank"/>
    <s v="TRANSFER FROM A/C SITI FATIMAH BINTI * Tolong atm"/>
    <n v="6"/>
    <x v="3"/>
    <x v="3"/>
    <n v="200"/>
    <x v="1"/>
    <x v="2"/>
    <x v="0"/>
  </r>
  <r>
    <d v="2022-06-04T00:00:00"/>
    <s v="Maybank"/>
    <s v="PRE-AUTH REFUND"/>
    <n v="6"/>
    <x v="3"/>
    <x v="3"/>
    <n v="200"/>
    <x v="0"/>
    <x v="10"/>
    <x v="0"/>
  </r>
  <r>
    <d v="2022-06-04T00:00:00"/>
    <s v="Maybank"/>
    <s v="SALE DEBIT"/>
    <n v="6"/>
    <x v="3"/>
    <x v="3"/>
    <n v="51.78"/>
    <x v="1"/>
    <x v="2"/>
    <x v="0"/>
  </r>
  <r>
    <d v="2022-06-04T00:00:00"/>
    <s v="Maybank"/>
    <s v="PAYMENT VIA MYDEBIT"/>
    <n v="6"/>
    <x v="3"/>
    <x v="3"/>
    <n v="19.3"/>
    <x v="1"/>
    <x v="2"/>
    <x v="0"/>
  </r>
  <r>
    <d v="2022-06-04T00:00:00"/>
    <s v="Maybank"/>
    <s v="SALE DEBIT"/>
    <n v="6"/>
    <x v="3"/>
    <x v="3"/>
    <n v="25.9"/>
    <x v="1"/>
    <x v="2"/>
    <x v="0"/>
  </r>
  <r>
    <d v="2022-06-04T00:00:00"/>
    <s v="Maybank"/>
    <s v="PAYMENT VIA MYDEBIT"/>
    <n v="6"/>
    <x v="3"/>
    <x v="3"/>
    <n v="201"/>
    <x v="1"/>
    <x v="2"/>
    <x v="0"/>
  </r>
  <r>
    <d v="2022-06-05T00:00:00"/>
    <s v="Maybank"/>
    <s v="DEBIT ADVICE AMAN PLESTIN APQ00000001320"/>
    <n v="6"/>
    <x v="3"/>
    <x v="3"/>
    <n v="20"/>
    <x v="1"/>
    <x v="7"/>
    <x v="0"/>
  </r>
  <r>
    <d v="2022-06-08T00:00:00"/>
    <s v="Maybank"/>
    <s v="ESI PYMT DEBIT NORFAIZAH BINTI MAT* AFC000005 0000789826386758"/>
    <n v="6"/>
    <x v="3"/>
    <x v="3"/>
    <n v="536"/>
    <x v="1"/>
    <x v="3"/>
    <x v="1"/>
  </r>
  <r>
    <d v="2022-06-10T00:00:00"/>
    <s v="Maybank"/>
    <s v="PRE-AUTH DEBIT"/>
    <n v="6"/>
    <x v="3"/>
    <x v="3"/>
    <n v="175.43"/>
    <x v="1"/>
    <x v="11"/>
    <x v="0"/>
  </r>
  <r>
    <d v="2022-06-12T00:00:00"/>
    <s v="Maybank"/>
    <s v="PRE-AUTH REFUND"/>
    <n v="6"/>
    <x v="3"/>
    <x v="3"/>
    <n v="175.43"/>
    <x v="0"/>
    <x v="10"/>
    <x v="0"/>
  </r>
  <r>
    <d v="2022-06-12T00:00:00"/>
    <s v="Maybank"/>
    <s v="SALE DEBIT"/>
    <n v="6"/>
    <x v="3"/>
    <x v="3"/>
    <n v="173.71"/>
    <x v="1"/>
    <x v="2"/>
    <x v="0"/>
  </r>
  <r>
    <d v="2022-06-12T00:00:00"/>
    <s v="Maybank"/>
    <s v="TRANSFER FROM A/C SITI SYAMIMI BINTI * Delivery fee"/>
    <n v="6"/>
    <x v="3"/>
    <x v="3"/>
    <n v="10"/>
    <x v="1"/>
    <x v="9"/>
    <x v="0"/>
  </r>
  <r>
    <d v="2022-06-12T00:00:00"/>
    <s v="Maybank"/>
    <s v="TRANSFER FROM A/C AMIRA SYAHIRAH BINT* Makan ayam"/>
    <n v="6"/>
    <x v="3"/>
    <x v="3"/>
    <n v="21"/>
    <x v="1"/>
    <x v="12"/>
    <x v="0"/>
  </r>
  <r>
    <d v="2022-06-12T00:00:00"/>
    <s v="Maybank"/>
    <s v="PAYMENT VIA MYDEBIT EMART24-LALAPORT BB* KUALA LUMPUR PAYMENT VIA MYDEBIT"/>
    <n v="6"/>
    <x v="3"/>
    <x v="3"/>
    <n v="39.299999999999997"/>
    <x v="1"/>
    <x v="9"/>
    <x v="0"/>
  </r>
  <r>
    <d v="2022-06-13T00:00:00"/>
    <s v="Maybank"/>
    <s v="SALE DEBIT"/>
    <n v="6"/>
    <x v="3"/>
    <x v="3"/>
    <n v="5.26"/>
    <x v="1"/>
    <x v="2"/>
    <x v="0"/>
  </r>
  <r>
    <d v="2022-06-14T00:00:00"/>
    <s v="EPF"/>
    <s v="Employer Contribution_x000a_(RM)"/>
    <n v="6"/>
    <x v="3"/>
    <x v="3"/>
    <n v="458"/>
    <x v="1"/>
    <x v="1"/>
    <x v="0"/>
  </r>
  <r>
    <d v="2022-06-14T00:00:00"/>
    <s v="EPF"/>
    <s v="Employee Contribution_x000a_(RM)"/>
    <n v="6"/>
    <x v="3"/>
    <x v="3"/>
    <n v="528"/>
    <x v="1"/>
    <x v="1"/>
    <x v="0"/>
  </r>
  <r>
    <d v="2022-06-18T00:00:00"/>
    <s v="Maybank"/>
    <s v="IBK FUND TFR FR A/C NUR FATEN FATIHAH B* Mkn MBB CT"/>
    <n v="6"/>
    <x v="3"/>
    <x v="3"/>
    <n v="100"/>
    <x v="1"/>
    <x v="9"/>
    <x v="0"/>
  </r>
  <r>
    <d v="2022-06-24T00:00:00"/>
    <s v="Maybank"/>
    <s v="DEBIT ADVICE"/>
    <n v="6"/>
    <x v="3"/>
    <x v="3"/>
    <n v="8"/>
    <x v="1"/>
    <x v="2"/>
    <x v="0"/>
  </r>
  <r>
    <d v="2022-06-26T00:00:00"/>
    <s v="Maybank"/>
    <s v="IBK FUND TFR FR A/C BADAN KEBAJIKAN KAK* KURSUS KAHWIN MBB CT"/>
    <n v="6"/>
    <x v="3"/>
    <x v="3"/>
    <n v="100"/>
    <x v="1"/>
    <x v="2"/>
    <x v="0"/>
  </r>
  <r>
    <d v="2022-06-28T00:00:00"/>
    <s v="Maybank"/>
    <s v="IBK FUND TFR FR A/C NURUL FATINI BINTI * Ayam MBB CT"/>
    <n v="6"/>
    <x v="3"/>
    <x v="3"/>
    <n v="5"/>
    <x v="1"/>
    <x v="9"/>
    <x v="0"/>
  </r>
  <r>
    <d v="2022-06-28T00:00:00"/>
    <s v="Maybank"/>
    <s v="TRANSFER FROM A/C SITI FATIMAH BINTI * Hadiah akash"/>
    <n v="6"/>
    <x v="3"/>
    <x v="3"/>
    <n v="10"/>
    <x v="1"/>
    <x v="19"/>
    <x v="0"/>
  </r>
  <r>
    <d v="2022-06-28T00:00:00"/>
    <s v="Maybank"/>
    <s v="ESI PYMT DEBIT Dental braces 00000001 AUTO-DEDUCTION GOAL"/>
    <n v="6"/>
    <x v="3"/>
    <x v="3"/>
    <n v="76.92"/>
    <x v="1"/>
    <x v="1"/>
    <x v="0"/>
  </r>
  <r>
    <d v="2022-06-29T00:00:00"/>
    <s v="Maybank"/>
    <s v="TRANSFER FROM A/C SITI FATIMAH BINTI *"/>
    <n v="6"/>
    <x v="3"/>
    <x v="3"/>
    <n v="10"/>
    <x v="1"/>
    <x v="12"/>
    <x v="0"/>
  </r>
  <r>
    <d v="2022-06-30T00:00:00"/>
    <s v="Maybank"/>
    <s v="CASH WITHDRAWAL"/>
    <n v="6"/>
    <x v="3"/>
    <x v="3"/>
    <n v="200"/>
    <x v="1"/>
    <x v="2"/>
    <x v="0"/>
  </r>
  <r>
    <d v="2022-06-30T00:00:00"/>
    <s v="Maybank"/>
    <s v="FUND TRANSFER TO A/ AKASHJIT KAUR A/P A* Borrow"/>
    <n v="6"/>
    <x v="3"/>
    <x v="3"/>
    <n v="100"/>
    <x v="0"/>
    <x v="2"/>
    <x v="0"/>
  </r>
  <r>
    <d v="2022-06-30T00:00:00"/>
    <s v="Maybank"/>
    <s v="SVG GIRO CR KEX EXPRESS (INTERNA 000027 KEX EXPRESS ("/>
    <n v="6"/>
    <x v="3"/>
    <x v="3"/>
    <n v="2877.6"/>
    <x v="0"/>
    <x v="0"/>
    <x v="0"/>
  </r>
  <r>
    <d v="2022-06-30T00:00:00"/>
    <s v="Maybank"/>
    <s v="PROFIT PAID ENDING BALANCE : TOTAL CREDIT : TOTAL DEBIT :"/>
    <n v="6"/>
    <x v="3"/>
    <x v="3"/>
    <n v="0.91"/>
    <x v="0"/>
    <x v="18"/>
    <x v="4"/>
  </r>
  <r>
    <d v="2022-07-05T00:00:00"/>
    <s v="Maybank"/>
    <s v="DEBIT ADVICE AMAN PLESTIN APQ00000001320 AUTODEBIT 03025"/>
    <n v="7"/>
    <x v="10"/>
    <x v="3"/>
    <n v="20"/>
    <x v="1"/>
    <x v="7"/>
    <x v="0"/>
  </r>
  <r>
    <d v="2022-07-06T00:00:00"/>
    <s v="Maybank"/>
    <s v="TRANSFER FROM A/C RAUDHAH MADIHAH BIN* Dinner karok"/>
    <n v="7"/>
    <x v="10"/>
    <x v="3"/>
    <n v="22.8"/>
    <x v="1"/>
    <x v="12"/>
    <x v="0"/>
  </r>
  <r>
    <d v="2022-07-06T00:00:00"/>
    <s v="Maybank"/>
    <s v="TRANSFER FROM A/C SITI FATIMAH BINTI * Karok"/>
    <n v="7"/>
    <x v="10"/>
    <x v="3"/>
    <n v="12"/>
    <x v="1"/>
    <x v="20"/>
    <x v="0"/>
  </r>
  <r>
    <d v="2022-07-08T00:00:00"/>
    <s v="Maybank"/>
    <s v="PAYMENT VIA MYDEBIT CHURITTOS FRESH MEX* KUALA LUMPUR PAYMENT VIA MYDEBIT"/>
    <n v="7"/>
    <x v="10"/>
    <x v="3"/>
    <n v="8.99"/>
    <x v="1"/>
    <x v="12"/>
    <x v="0"/>
  </r>
  <r>
    <d v="2022-07-08T00:00:00"/>
    <s v="Maybank"/>
    <s v="SALE DEBIT"/>
    <n v="7"/>
    <x v="10"/>
    <x v="3"/>
    <n v="12.4"/>
    <x v="1"/>
    <x v="2"/>
    <x v="0"/>
  </r>
  <r>
    <d v="2022-07-08T00:00:00"/>
    <s v="Maybank"/>
    <s v="ESI PYMT DEBIT NORFAIZAH BINTI MAT* AFC000005 0000789826386758"/>
    <n v="7"/>
    <x v="10"/>
    <x v="3"/>
    <n v="536"/>
    <x v="1"/>
    <x v="3"/>
    <x v="1"/>
  </r>
  <r>
    <d v="2022-07-08T00:00:00"/>
    <s v="Maybank"/>
    <s v="PAYMENT VIA MYDEBIT IKEA DAMANSARA PJ PAYMENT VIA MYDEBIT"/>
    <n v="7"/>
    <x v="10"/>
    <x v="3"/>
    <n v="198.1"/>
    <x v="1"/>
    <x v="8"/>
    <x v="0"/>
  </r>
  <r>
    <d v="2022-07-08T00:00:00"/>
    <s v="Maybank"/>
    <s v="PAYMENT VIA MYDEBIT IKEA-FOODACOURT PJ PAYMENT VIA MYDEBIT"/>
    <n v="7"/>
    <x v="10"/>
    <x v="3"/>
    <n v="4.3"/>
    <x v="1"/>
    <x v="12"/>
    <x v="0"/>
  </r>
  <r>
    <d v="2022-07-09T00:00:00"/>
    <s v="Maybank"/>
    <s v="PRE-AUTH REFUND"/>
    <n v="7"/>
    <x v="10"/>
    <x v="3"/>
    <n v="200"/>
    <x v="0"/>
    <x v="10"/>
    <x v="0"/>
  </r>
  <r>
    <d v="2022-07-09T00:00:00"/>
    <s v="Maybank"/>
    <s v="SALE DEBIT"/>
    <n v="7"/>
    <x v="10"/>
    <x v="3"/>
    <n v="55.08"/>
    <x v="1"/>
    <x v="11"/>
    <x v="0"/>
  </r>
  <r>
    <d v="2022-07-09T00:00:00"/>
    <s v="Maybank"/>
    <s v="SALE DEBIT"/>
    <n v="7"/>
    <x v="10"/>
    <x v="3"/>
    <n v="14.79"/>
    <x v="1"/>
    <x v="11"/>
    <x v="0"/>
  </r>
  <r>
    <d v="2022-07-09T00:00:00"/>
    <s v="Maybank"/>
    <s v="CASH WITHDRAWAL"/>
    <n v="7"/>
    <x v="10"/>
    <x v="3"/>
    <n v="101"/>
    <x v="1"/>
    <x v="2"/>
    <x v="0"/>
  </r>
  <r>
    <d v="2022-07-10T00:00:00"/>
    <s v="Maybank"/>
    <s v="SALE DEBIT"/>
    <n v="7"/>
    <x v="10"/>
    <x v="3"/>
    <n v="7.11"/>
    <x v="1"/>
    <x v="2"/>
    <x v="0"/>
  </r>
  <r>
    <d v="2022-07-11T00:00:00"/>
    <s v="Maybank"/>
    <s v="PRE-AUTH REFUND"/>
    <n v="7"/>
    <x v="10"/>
    <x v="3"/>
    <n v="200"/>
    <x v="0"/>
    <x v="10"/>
    <x v="0"/>
  </r>
  <r>
    <d v="2022-07-11T00:00:00"/>
    <s v="Maybank"/>
    <s v="SALE DEBIT"/>
    <n v="7"/>
    <x v="10"/>
    <x v="3"/>
    <n v="55"/>
    <x v="1"/>
    <x v="11"/>
    <x v="0"/>
  </r>
  <r>
    <d v="2022-07-13T00:00:00"/>
    <s v="Maybank"/>
    <s v="PAYMENT VIA MYDEBIT"/>
    <n v="7"/>
    <x v="10"/>
    <x v="3"/>
    <n v="42"/>
    <x v="1"/>
    <x v="2"/>
    <x v="0"/>
  </r>
  <r>
    <d v="2022-07-13T00:00:00"/>
    <s v="Maybank"/>
    <s v="PAYMENT VIA MYDEBIT NASKEN COFFEE-P. MA* PASIR MAS PAYMENT VIA MYDEBIT"/>
    <n v="7"/>
    <x v="10"/>
    <x v="3"/>
    <n v="12.7"/>
    <x v="1"/>
    <x v="12"/>
    <x v="0"/>
  </r>
  <r>
    <d v="2022-07-13T00:00:00"/>
    <s v="EPF"/>
    <s v="Employer Contribution_x000a_(RM)"/>
    <n v="7"/>
    <x v="10"/>
    <x v="3"/>
    <n v="445"/>
    <x v="1"/>
    <x v="1"/>
    <x v="0"/>
  </r>
  <r>
    <d v="2022-07-13T00:00:00"/>
    <s v="EPF"/>
    <s v="Employee Contribution_x000a_(RM)"/>
    <n v="7"/>
    <x v="10"/>
    <x v="3"/>
    <n v="513"/>
    <x v="1"/>
    <x v="1"/>
    <x v="0"/>
  </r>
  <r>
    <d v="2022-07-14T00:00:00"/>
    <s v="Maybank"/>
    <s v="IBK FUND TFR FR A/C MUHAMMAD NUR BAIHAK* MAKAN MBB CT"/>
    <n v="7"/>
    <x v="10"/>
    <x v="3"/>
    <n v="100"/>
    <x v="1"/>
    <x v="7"/>
    <x v="0"/>
  </r>
  <r>
    <d v="2022-07-15T00:00:00"/>
    <s v="Maybank"/>
    <s v="PAYMENT VIA MYDEBIT UMART PASIR MAS PAYMENT VIA MYDEBIT"/>
    <n v="7"/>
    <x v="10"/>
    <x v="3"/>
    <n v="22.8"/>
    <x v="1"/>
    <x v="9"/>
    <x v="0"/>
  </r>
  <r>
    <d v="2022-07-15T00:00:00"/>
    <s v="Maybank"/>
    <s v="PAYMENT VIA MYDEBIT WATSON'S PASIR MAS * KELANTAN PAYMENT VIA MYDEBIT"/>
    <n v="7"/>
    <x v="10"/>
    <x v="3"/>
    <n v="116.5"/>
    <x v="1"/>
    <x v="6"/>
    <x v="0"/>
  </r>
  <r>
    <d v="2022-07-16T00:00:00"/>
    <s v="Maybank"/>
    <s v="IBK FUND TFR FR A/C Sriemas Hardware Tr* MBBQR111111192 704189517Q"/>
    <n v="7"/>
    <x v="10"/>
    <x v="3"/>
    <n v="12"/>
    <x v="1"/>
    <x v="4"/>
    <x v="0"/>
  </r>
  <r>
    <d v="2022-07-17T00:00:00"/>
    <s v="Maybank"/>
    <s v="PRE-AUTH REFUND"/>
    <n v="7"/>
    <x v="10"/>
    <x v="3"/>
    <n v="200"/>
    <x v="0"/>
    <x v="10"/>
    <x v="0"/>
  </r>
  <r>
    <d v="2022-07-17T00:00:00"/>
    <s v="Maybank"/>
    <s v="SALE DEBIT"/>
    <n v="7"/>
    <x v="10"/>
    <x v="3"/>
    <n v="50.06"/>
    <x v="1"/>
    <x v="2"/>
    <x v="0"/>
  </r>
  <r>
    <d v="2022-07-17T00:00:00"/>
    <s v="Maybank"/>
    <s v="SALE DEBIT"/>
    <n v="7"/>
    <x v="10"/>
    <x v="3"/>
    <n v="25.29"/>
    <x v="1"/>
    <x v="2"/>
    <x v="0"/>
  </r>
  <r>
    <d v="2022-07-17T00:00:00"/>
    <s v="Maybank"/>
    <s v="CASH WITHDRAWAL"/>
    <n v="7"/>
    <x v="10"/>
    <x v="3"/>
    <n v="100"/>
    <x v="1"/>
    <x v="2"/>
    <x v="0"/>
  </r>
  <r>
    <d v="2022-07-17T00:00:00"/>
    <s v="Maybank"/>
    <s v="SALE DEBIT"/>
    <n v="7"/>
    <x v="10"/>
    <x v="3"/>
    <n v="36"/>
    <x v="1"/>
    <x v="2"/>
    <x v="0"/>
  </r>
  <r>
    <d v="2022-07-20T00:00:00"/>
    <s v="Maybank"/>
    <s v="PAYMENT VIA MYDEBIT KINOKUNIYA-3 KUALA LUMPUR PAYMENT VIA MYDEBIT"/>
    <n v="7"/>
    <x v="10"/>
    <x v="3"/>
    <n v="126.15"/>
    <x v="1"/>
    <x v="8"/>
    <x v="0"/>
  </r>
  <r>
    <d v="2022-07-20T00:00:00"/>
    <s v="Maybank"/>
    <s v="SALE DEBIT"/>
    <n v="7"/>
    <x v="10"/>
    <x v="3"/>
    <n v="19"/>
    <x v="1"/>
    <x v="2"/>
    <x v="0"/>
  </r>
  <r>
    <d v="2022-07-22T00:00:00"/>
    <s v="Maybank"/>
    <s v="SALE DEBIT"/>
    <n v="7"/>
    <x v="10"/>
    <x v="3"/>
    <n v="5.74"/>
    <x v="1"/>
    <x v="2"/>
    <x v="0"/>
  </r>
  <r>
    <d v="2022-07-23T00:00:00"/>
    <s v="Maybank"/>
    <s v="CASH WITHDRAWAL"/>
    <n v="7"/>
    <x v="10"/>
    <x v="3"/>
    <n v="100"/>
    <x v="1"/>
    <x v="2"/>
    <x v="0"/>
  </r>
  <r>
    <d v="2022-07-23T00:00:00"/>
    <s v="Maybank"/>
    <s v="PRE-AUTH REFUND"/>
    <n v="7"/>
    <x v="10"/>
    <x v="3"/>
    <n v="200"/>
    <x v="0"/>
    <x v="10"/>
    <x v="0"/>
  </r>
  <r>
    <d v="2022-07-23T00:00:00"/>
    <s v="Maybank"/>
    <s v="SALE DEBIT"/>
    <n v="7"/>
    <x v="10"/>
    <x v="3"/>
    <n v="42.63"/>
    <x v="1"/>
    <x v="2"/>
    <x v="0"/>
  </r>
  <r>
    <d v="2022-07-23T00:00:00"/>
    <s v="Maybank"/>
    <s v="PRE-AUTH DEBIT"/>
    <n v="7"/>
    <x v="10"/>
    <x v="3"/>
    <n v="223.47"/>
    <x v="1"/>
    <x v="11"/>
    <x v="0"/>
  </r>
  <r>
    <d v="2022-07-25T00:00:00"/>
    <s v="Maybank"/>
    <s v="PRE-AUTH REFUND"/>
    <n v="7"/>
    <x v="10"/>
    <x v="3"/>
    <n v="223.47"/>
    <x v="0"/>
    <x v="10"/>
    <x v="0"/>
  </r>
  <r>
    <d v="2022-07-25T00:00:00"/>
    <s v="Maybank"/>
    <s v="SALE DEBIT"/>
    <n v="7"/>
    <x v="10"/>
    <x v="3"/>
    <n v="221.28"/>
    <x v="1"/>
    <x v="2"/>
    <x v="0"/>
  </r>
  <r>
    <d v="2022-07-28T00:00:00"/>
    <s v="Maybank"/>
    <s v="ESI PYMT DEBIT Dental braces 00000001 AUTO-DEDUCTION GOAL"/>
    <n v="7"/>
    <x v="10"/>
    <x v="3"/>
    <n v="76.92"/>
    <x v="1"/>
    <x v="1"/>
    <x v="0"/>
  </r>
  <r>
    <d v="2022-07-29T00:00:00"/>
    <s v="Maybank"/>
    <s v="SVG GIRO CR KEX EXPRESS (INTERNA 000029 KEX EXPRESS ("/>
    <n v="7"/>
    <x v="10"/>
    <x v="3"/>
    <n v="2910.21"/>
    <x v="0"/>
    <x v="0"/>
    <x v="0"/>
  </r>
  <r>
    <d v="2022-07-29T00:00:00"/>
    <s v="Maybank"/>
    <s v="PAYMENT VIA MYDEBIT SELANGOR PAYMENT VIA MYDEBIT"/>
    <n v="7"/>
    <x v="10"/>
    <x v="3"/>
    <n v="35"/>
    <x v="1"/>
    <x v="2"/>
    <x v="0"/>
  </r>
  <r>
    <d v="2022-07-31T00:00:00"/>
    <s v="Maybank"/>
    <s v="TRANSFER FROM A/C RAUDHAH MADIHAH BIN* dakgalbi"/>
    <n v="7"/>
    <x v="10"/>
    <x v="3"/>
    <n v="74"/>
    <x v="1"/>
    <x v="12"/>
    <x v="0"/>
  </r>
  <r>
    <d v="2022-07-31T00:00:00"/>
    <s v="Maybank"/>
    <s v="IBK FUND TFR FR A/C PUAN NORIAH BINTI H* Sajo MBB CT"/>
    <n v="7"/>
    <x v="10"/>
    <x v="3"/>
    <n v="200"/>
    <x v="1"/>
    <x v="7"/>
    <x v="0"/>
  </r>
  <r>
    <d v="2022-07-31T00:00:00"/>
    <s v="Maybank"/>
    <s v="IBK FUND TFR FR A/C MUHAMMAD NUR BAIHAK* Makan MBB CT"/>
    <n v="7"/>
    <x v="10"/>
    <x v="3"/>
    <n v="150"/>
    <x v="1"/>
    <x v="7"/>
    <x v="0"/>
  </r>
  <r>
    <d v="2022-08-12T00:00:00"/>
    <s v="EPF"/>
    <s v="Employer Contribution_x000a_(RM)"/>
    <n v="8"/>
    <x v="4"/>
    <x v="3"/>
    <n v="450"/>
    <x v="1"/>
    <x v="1"/>
    <x v="0"/>
  </r>
  <r>
    <d v="2022-08-12T00:00:00"/>
    <s v="EPF"/>
    <s v="Employee Contribution_x000a_(RM)"/>
    <n v="8"/>
    <x v="4"/>
    <x v="3"/>
    <n v="519"/>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790E88-4E19-4972-9292-5C192CFDD9A4}"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8:B113"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showAll="0"/>
    <pivotField axis="axisRow" showAll="0">
      <items count="23">
        <item h="1" x="16"/>
        <item h="1" x="7"/>
        <item h="1" x="12"/>
        <item h="1" x="13"/>
        <item h="1" x="20"/>
        <item h="1" x="19"/>
        <item h="1" x="9"/>
        <item h="1" x="6"/>
        <item h="1" x="14"/>
        <item h="1" x="18"/>
        <item x="3"/>
        <item h="1" x="2"/>
        <item h="1" x="17"/>
        <item h="1" x="10"/>
        <item h="1" x="5"/>
        <item h="1" x="0"/>
        <item h="1" x="1"/>
        <item h="1" x="8"/>
        <item h="1" x="11"/>
        <item h="1" x="15"/>
        <item h="1" x="4"/>
        <item h="1" m="1" x="21"/>
        <item t="default"/>
      </items>
    </pivotField>
    <pivotField axis="axisRow" showAll="0">
      <items count="12">
        <item x="10"/>
        <item x="1"/>
        <item x="2"/>
        <item x="8"/>
        <item x="6"/>
        <item x="5"/>
        <item x="7"/>
        <item x="4"/>
        <item x="9"/>
        <item x="3"/>
        <item x="0"/>
        <item t="default"/>
      </items>
    </pivotField>
  </pivotFields>
  <rowFields count="2">
    <field x="8"/>
    <field x="9"/>
  </rowFields>
  <rowItems count="5">
    <i>
      <x v="10"/>
    </i>
    <i r="1">
      <x v="1"/>
    </i>
    <i r="1">
      <x v="2"/>
    </i>
    <i r="1">
      <x v="9"/>
    </i>
    <i t="grand">
      <x/>
    </i>
  </rowItems>
  <colItems count="1">
    <i/>
  </colItems>
  <dataFields count="1">
    <dataField name="Sum of Transaction Amount" fld="6" showDataAs="percentOfTotal" baseField="0" baseItem="0" numFmtId="10"/>
  </dataFields>
  <chartFormats count="5">
    <chartFormat chart="5" format="5" series="1">
      <pivotArea type="data" outline="0" fieldPosition="0">
        <references count="1">
          <reference field="4294967294" count="1" selected="0">
            <x v="0"/>
          </reference>
        </references>
      </pivotArea>
    </chartFormat>
    <chartFormat chart="5" format="9">
      <pivotArea type="data" outline="0" fieldPosition="0">
        <references count="3">
          <reference field="4294967294" count="1" selected="0">
            <x v="0"/>
          </reference>
          <reference field="8" count="1" selected="0">
            <x v="10"/>
          </reference>
          <reference field="9" count="1" selected="0">
            <x v="1"/>
          </reference>
        </references>
      </pivotArea>
    </chartFormat>
    <chartFormat chart="5" format="10">
      <pivotArea type="data" outline="0" fieldPosition="0">
        <references count="3">
          <reference field="4294967294" count="1" selected="0">
            <x v="0"/>
          </reference>
          <reference field="8" count="1" selected="0">
            <x v="10"/>
          </reference>
          <reference field="9" count="1" selected="0">
            <x v="2"/>
          </reference>
        </references>
      </pivotArea>
    </chartFormat>
    <chartFormat chart="5" format="11">
      <pivotArea type="data" outline="0" fieldPosition="0">
        <references count="3">
          <reference field="4294967294" count="1" selected="0">
            <x v="0"/>
          </reference>
          <reference field="8" count="1" selected="0">
            <x v="10"/>
          </reference>
          <reference field="9" count="1" selected="0">
            <x v="9"/>
          </reference>
        </references>
      </pivotArea>
    </chartFormat>
    <chartFormat chart="5"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BCDE7-E29A-4647-9372-B928CE75E54D}"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axis="axisRow" showAll="0">
      <items count="4">
        <item h="1" x="1"/>
        <item x="0"/>
        <item h="1" m="1" x="2"/>
        <item t="default"/>
      </items>
    </pivotField>
    <pivotField axis="axisRow" showAll="0">
      <items count="23">
        <item x="16"/>
        <item x="7"/>
        <item x="12"/>
        <item x="13"/>
        <item x="20"/>
        <item x="19"/>
        <item x="9"/>
        <item x="6"/>
        <item x="14"/>
        <item x="18"/>
        <item x="2"/>
        <item x="17"/>
        <item x="10"/>
        <item x="5"/>
        <item x="0"/>
        <item x="1"/>
        <item x="8"/>
        <item x="11"/>
        <item x="15"/>
        <item x="4"/>
        <item x="3"/>
        <item m="1" x="21"/>
        <item t="default"/>
      </items>
    </pivotField>
    <pivotField showAll="0"/>
  </pivotFields>
  <rowFields count="2">
    <field x="7"/>
    <field x="8"/>
  </rowFields>
  <rowItems count="8">
    <i>
      <x v="1"/>
    </i>
    <i r="1">
      <x/>
    </i>
    <i r="1">
      <x v="9"/>
    </i>
    <i r="1">
      <x v="10"/>
    </i>
    <i r="1">
      <x v="12"/>
    </i>
    <i r="1">
      <x v="14"/>
    </i>
    <i r="1">
      <x v="19"/>
    </i>
    <i t="grand">
      <x/>
    </i>
  </rowItems>
  <colItems count="1">
    <i/>
  </colItems>
  <dataFields count="1">
    <dataField name="Sum of Transaction Amount" fld="6" baseField="0" baseItem="0"/>
  </dataFields>
  <formats count="2">
    <format dxfId="35">
      <pivotArea grandRow="1" outline="0" collapsedLevelsAreSubtotals="1" fieldPosition="0"/>
    </format>
    <format dxfId="34">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D206F-F7B6-4F8C-9C1E-6DCA28F669E1}"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7:D41" firstHeaderRow="1" firstDataRow="2" firstDataCol="1"/>
  <pivotFields count="10">
    <pivotField numFmtId="14" showAll="0"/>
    <pivotField showAll="0"/>
    <pivotField showAll="0"/>
    <pivotField showAll="0"/>
    <pivotField axis="axisRow" showAll="0">
      <items count="14">
        <item x="9"/>
        <item x="0"/>
        <item x="1"/>
        <item x="2"/>
        <item x="11"/>
        <item x="3"/>
        <item x="10"/>
        <item x="4"/>
        <item x="5"/>
        <item x="6"/>
        <item x="7"/>
        <item x="8"/>
        <item m="1" x="12"/>
        <item t="default"/>
      </items>
    </pivotField>
    <pivotField showAll="0">
      <items count="6">
        <item m="1" x="4"/>
        <item x="0"/>
        <item x="2"/>
        <item x="1"/>
        <item x="3"/>
        <item t="default"/>
      </items>
    </pivotField>
    <pivotField dataField="1" showAll="0"/>
    <pivotField axis="axisCol" showAll="0">
      <items count="4">
        <item x="1"/>
        <item x="0"/>
        <item m="1" x="2"/>
        <item t="default"/>
      </items>
    </pivotField>
    <pivotField showAll="0"/>
    <pivotField showAll="0"/>
  </pivotFields>
  <rowFields count="1">
    <field x="4"/>
  </rowFields>
  <rowItems count="13">
    <i>
      <x/>
    </i>
    <i>
      <x v="1"/>
    </i>
    <i>
      <x v="2"/>
    </i>
    <i>
      <x v="3"/>
    </i>
    <i>
      <x v="4"/>
    </i>
    <i>
      <x v="5"/>
    </i>
    <i>
      <x v="6"/>
    </i>
    <i>
      <x v="7"/>
    </i>
    <i>
      <x v="8"/>
    </i>
    <i>
      <x v="9"/>
    </i>
    <i>
      <x v="10"/>
    </i>
    <i>
      <x v="11"/>
    </i>
    <i t="grand">
      <x/>
    </i>
  </rowItems>
  <colFields count="1">
    <field x="7"/>
  </colFields>
  <colItems count="3">
    <i>
      <x/>
    </i>
    <i>
      <x v="1"/>
    </i>
    <i t="grand">
      <x/>
    </i>
  </colItems>
  <dataFields count="1">
    <dataField name="Sum of Transaction Amount" fld="6" baseField="0" baseItem="0"/>
  </dataFields>
  <chartFormats count="4">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2">
          <reference field="4294967294" count="1" selected="0">
            <x v="0"/>
          </reference>
          <reference field="7" count="1" selected="0">
            <x v="2"/>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B439A-1636-45F6-81F0-E8846C02BA4F}" name="PivotTable2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49:L56"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axis="axisRow" showAll="0">
      <items count="4">
        <item x="1"/>
        <item h="1" x="0"/>
        <item h="1" m="1" x="2"/>
        <item t="default"/>
      </items>
    </pivotField>
    <pivotField axis="axisRow" showAll="0" measureFilter="1" sortType="descending">
      <items count="23">
        <item x="4"/>
        <item x="15"/>
        <item x="11"/>
        <item x="8"/>
        <item x="1"/>
        <item x="0"/>
        <item x="5"/>
        <item x="10"/>
        <item x="17"/>
        <item x="2"/>
        <item x="3"/>
        <item x="18"/>
        <item x="14"/>
        <item x="6"/>
        <item x="9"/>
        <item x="19"/>
        <item x="20"/>
        <item x="13"/>
        <item x="12"/>
        <item x="7"/>
        <item x="16"/>
        <item m="1" x="21"/>
        <item t="default"/>
      </items>
      <autoSortScope>
        <pivotArea dataOnly="0" outline="0" fieldPosition="0">
          <references count="1">
            <reference field="4294967294" count="1" selected="0">
              <x v="0"/>
            </reference>
          </references>
        </pivotArea>
      </autoSortScope>
    </pivotField>
    <pivotField showAll="0"/>
  </pivotFields>
  <rowFields count="2">
    <field x="7"/>
    <field x="8"/>
  </rowFields>
  <rowItems count="7">
    <i>
      <x/>
    </i>
    <i r="1">
      <x v="4"/>
    </i>
    <i r="1">
      <x v="9"/>
    </i>
    <i r="1">
      <x v="10"/>
    </i>
    <i r="1">
      <x v="11"/>
    </i>
    <i r="1">
      <x/>
    </i>
    <i t="grand">
      <x/>
    </i>
  </rowItems>
  <colItems count="1">
    <i/>
  </colItems>
  <dataFields count="1">
    <dataField name="Sum of Transaction Amount" fld="6" baseField="0" baseItem="0"/>
  </dataFields>
  <formats count="1">
    <format dxfId="36">
      <pivotArea collapsedLevelsAreSubtotals="1" fieldPosition="0">
        <references count="2">
          <reference field="7" count="1" selected="0">
            <x v="0"/>
          </reference>
          <reference field="8" count="18">
            <x v="0"/>
            <x v="1"/>
            <x v="2"/>
            <x v="3"/>
            <x v="4"/>
            <x v="6"/>
            <x v="8"/>
            <x v="9"/>
            <x v="10"/>
            <x v="11"/>
            <x v="12"/>
            <x v="13"/>
            <x v="14"/>
            <x v="15"/>
            <x v="16"/>
            <x v="17"/>
            <x v="18"/>
            <x v="19"/>
          </reference>
        </references>
      </pivotArea>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5DF76D-69D6-48B9-9804-9A1D56B3B1A1}"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0:B92"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showAll="0"/>
    <pivotField axis="axisRow" showAll="0">
      <items count="23">
        <item h="1" x="16"/>
        <item h="1" x="7"/>
        <item h="1" x="12"/>
        <item h="1" x="13"/>
        <item h="1" x="20"/>
        <item h="1" x="19"/>
        <item h="1" x="9"/>
        <item h="1" x="6"/>
        <item h="1" x="14"/>
        <item h="1" x="18"/>
        <item h="1" x="2"/>
        <item h="1" x="17"/>
        <item h="1" x="10"/>
        <item h="1" x="5"/>
        <item h="1" x="0"/>
        <item h="1" x="1"/>
        <item h="1" x="8"/>
        <item h="1" x="11"/>
        <item h="1" x="15"/>
        <item h="1" x="4"/>
        <item x="3"/>
        <item h="1" m="1" x="21"/>
        <item t="default"/>
      </items>
    </pivotField>
    <pivotField showAll="0"/>
  </pivotFields>
  <rowFields count="1">
    <field x="8"/>
  </rowFields>
  <rowItems count="2">
    <i>
      <x v="20"/>
    </i>
    <i t="grand">
      <x/>
    </i>
  </rowItems>
  <colItems count="1">
    <i/>
  </colItems>
  <dataFields count="1">
    <dataField name="Sum of Transaction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249FB6-C305-4EFA-8AC2-B6C71A8B3C79}" name="PivotTable2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107:H116"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showAll="0"/>
    <pivotField axis="axisRow" showAll="0">
      <items count="23">
        <item h="1" x="16"/>
        <item h="1" x="7"/>
        <item h="1" x="12"/>
        <item h="1" x="13"/>
        <item h="1" x="20"/>
        <item h="1" x="19"/>
        <item h="1" x="9"/>
        <item h="1" x="6"/>
        <item h="1" x="14"/>
        <item x="18"/>
        <item h="1" x="3"/>
        <item h="1" x="2"/>
        <item h="1" x="17"/>
        <item h="1" x="10"/>
        <item h="1" x="5"/>
        <item h="1" x="0"/>
        <item h="1" x="1"/>
        <item h="1" x="8"/>
        <item h="1" x="11"/>
        <item h="1" x="15"/>
        <item h="1" x="4"/>
        <item h="1" m="1" x="21"/>
        <item t="default"/>
      </items>
    </pivotField>
    <pivotField axis="axisRow" showAll="0" sortType="ascending">
      <items count="12">
        <item x="10"/>
        <item x="1"/>
        <item x="2"/>
        <item x="8"/>
        <item x="6"/>
        <item x="5"/>
        <item x="7"/>
        <item x="4"/>
        <item x="9"/>
        <item x="3"/>
        <item x="0"/>
        <item t="default"/>
      </items>
      <autoSortScope>
        <pivotArea dataOnly="0" outline="0" fieldPosition="0">
          <references count="1">
            <reference field="4294967294" count="1" selected="0">
              <x v="0"/>
            </reference>
          </references>
        </pivotArea>
      </autoSortScope>
    </pivotField>
  </pivotFields>
  <rowFields count="2">
    <field x="8"/>
    <field x="9"/>
  </rowFields>
  <rowItems count="9">
    <i>
      <x v="9"/>
    </i>
    <i r="1">
      <x/>
    </i>
    <i r="1">
      <x v="5"/>
    </i>
    <i r="1">
      <x v="7"/>
    </i>
    <i r="1">
      <x v="3"/>
    </i>
    <i r="1">
      <x v="4"/>
    </i>
    <i r="1">
      <x v="6"/>
    </i>
    <i r="1">
      <x v="8"/>
    </i>
    <i t="grand">
      <x/>
    </i>
  </rowItems>
  <colItems count="1">
    <i/>
  </colItems>
  <dataFields count="1">
    <dataField name="Sum of Transaction Amount"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0B1660-2979-4FF1-8404-69D8B1A62BDB}" name="PivotTable4"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45:C69" firstHeaderRow="1" firstDataRow="1" firstDataCol="2"/>
  <pivotFields count="10">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m="1" x="4"/>
        <item x="0"/>
        <item x="2"/>
        <item x="1"/>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0"/>
        <item m="1" x="2"/>
      </items>
      <extLst>
        <ext xmlns:x14="http://schemas.microsoft.com/office/spreadsheetml/2009/9/main" uri="{2946ED86-A175-432a-8AC1-64E0C546D7DE}">
          <x14:pivotField fillDownLabels="1"/>
        </ext>
      </extLst>
    </pivotField>
    <pivotField axis="axisRow" compact="0" outline="0" showAll="0" defaultSubtotal="0">
      <items count="22">
        <item x="16"/>
        <item x="7"/>
        <item x="12"/>
        <item x="13"/>
        <item x="20"/>
        <item x="19"/>
        <item x="9"/>
        <item x="6"/>
        <item x="14"/>
        <item x="18"/>
        <item x="2"/>
        <item x="17"/>
        <item x="10"/>
        <item x="5"/>
        <item x="0"/>
        <item x="1"/>
        <item x="8"/>
        <item x="11"/>
        <item x="15"/>
        <item x="4"/>
        <item x="3"/>
        <item m="1" x="2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7"/>
    <field x="8"/>
  </rowFields>
  <rowItems count="24">
    <i>
      <x/>
      <x v="1"/>
    </i>
    <i r="1">
      <x v="2"/>
    </i>
    <i r="1">
      <x v="3"/>
    </i>
    <i r="1">
      <x v="4"/>
    </i>
    <i r="1">
      <x v="5"/>
    </i>
    <i r="1">
      <x v="6"/>
    </i>
    <i r="1">
      <x v="7"/>
    </i>
    <i r="1">
      <x v="8"/>
    </i>
    <i r="1">
      <x v="9"/>
    </i>
    <i r="1">
      <x v="10"/>
    </i>
    <i r="1">
      <x v="11"/>
    </i>
    <i r="1">
      <x v="13"/>
    </i>
    <i r="1">
      <x v="15"/>
    </i>
    <i r="1">
      <x v="16"/>
    </i>
    <i r="1">
      <x v="17"/>
    </i>
    <i r="1">
      <x v="18"/>
    </i>
    <i r="1">
      <x v="19"/>
    </i>
    <i r="1">
      <x v="20"/>
    </i>
    <i>
      <x v="1"/>
      <x/>
    </i>
    <i r="1">
      <x v="9"/>
    </i>
    <i r="1">
      <x v="10"/>
    </i>
    <i r="1">
      <x v="12"/>
    </i>
    <i r="1">
      <x v="14"/>
    </i>
    <i r="1">
      <x v="19"/>
    </i>
  </rowItems>
  <colItems count="1">
    <i/>
  </colItems>
  <dataFields count="1">
    <dataField name="Sum of Transaction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75272A-4CE1-46D9-B15E-02CF51D9BFED}"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16" firstHeaderRow="1" firstDataRow="1" firstDataCol="1"/>
  <pivotFields count="10">
    <pivotField numFmtId="14" showAll="0"/>
    <pivotField showAll="0"/>
    <pivotField showAll="0"/>
    <pivotField showAll="0"/>
    <pivotField showAll="0"/>
    <pivotField showAll="0">
      <items count="6">
        <item m="1" x="4"/>
        <item x="0"/>
        <item x="2"/>
        <item x="1"/>
        <item x="3"/>
        <item t="default"/>
      </items>
    </pivotField>
    <pivotField dataField="1" showAll="0"/>
    <pivotField showAll="0"/>
    <pivotField axis="axisRow" showAll="0">
      <items count="23">
        <item h="1" x="16"/>
        <item h="1" x="7"/>
        <item h="1" x="12"/>
        <item h="1" x="13"/>
        <item h="1" x="20"/>
        <item h="1" x="19"/>
        <item h="1" x="9"/>
        <item h="1" x="6"/>
        <item h="1" x="14"/>
        <item h="1" x="18"/>
        <item h="1" x="2"/>
        <item h="1" x="17"/>
        <item h="1" x="10"/>
        <item h="1" x="5"/>
        <item h="1" x="0"/>
        <item x="1"/>
        <item h="1" x="8"/>
        <item h="1" x="11"/>
        <item h="1" x="15"/>
        <item h="1" x="4"/>
        <item h="1" x="3"/>
        <item h="1" m="1" x="21"/>
        <item t="default"/>
      </items>
    </pivotField>
    <pivotField showAll="0"/>
  </pivotFields>
  <rowFields count="1">
    <field x="8"/>
  </rowFields>
  <rowItems count="2">
    <i>
      <x v="15"/>
    </i>
    <i t="grand">
      <x/>
    </i>
  </rowItems>
  <colItems count="1">
    <i/>
  </colItems>
  <dataFields count="1">
    <dataField name="Sum of Transaction Amount" fld="6" baseField="0" baseItem="0"/>
  </dataFields>
  <formats count="2">
    <format dxfId="38">
      <pivotArea grandRow="1" outline="0" collapsedLevelsAreSubtotals="1" fieldPosition="0"/>
    </format>
    <format dxfId="37">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5" xr16:uid="{5E1060CC-0338-4F09-A550-C782567500F4}" autoFormatId="16" applyNumberFormats="0" applyBorderFormats="0" applyFontFormats="0" applyPatternFormats="0" applyAlignmentFormats="0" applyWidthHeightFormats="0">
  <queryTableRefresh nextId="29" unboundColumnsRight="6">
    <queryTableFields count="11">
      <queryTableField id="1" name="ENTRY DATE" tableColumnId="1"/>
      <queryTableField id="25" dataBound="0" tableColumnId="19"/>
      <queryTableField id="2" name="Description" tableColumnId="2"/>
      <queryTableField id="27" name="TRANSACTION AMOUNT" tableColumnId="3"/>
      <queryTableField id="28" name="STATEMENT BALANCE" tableColumnId="4"/>
      <queryTableField id="8" dataBound="0" tableColumnId="8"/>
      <queryTableField id="14" dataBound="0" tableColumnId="7"/>
      <queryTableField id="15" dataBound="0" tableColumnId="11"/>
      <queryTableField id="26" dataBound="0" tableColumnId="20"/>
      <queryTableField id="20" dataBound="0" tableColumnId="16"/>
      <queryTableField id="24" dataBound="0" tableColumnId="17"/>
    </queryTableFields>
    <queryTableDeletedFields count="2">
      <deletedField name="STATEMENT BALANCE"/>
      <deletedField name="TRANSACTION AMOUN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6" xr16:uid="{32C94219-88B4-44E8-8119-80E700520F91}" autoFormatId="16" applyNumberFormats="0" applyBorderFormats="0" applyFontFormats="0" applyPatternFormats="0" applyAlignmentFormats="0" applyWidthHeightFormats="0">
  <queryTableRefresh nextId="29" unboundColumnsRight="6">
    <queryTableFields count="11">
      <queryTableField id="1" name="ENTRY DATE" tableColumnId="1"/>
      <queryTableField id="25" dataBound="0" tableColumnId="19"/>
      <queryTableField id="2" name="Description" tableColumnId="2"/>
      <queryTableField id="27" name="TRANSACTION AMOUNT" tableColumnId="3"/>
      <queryTableField id="28" name="STATEMENT BALANCE" tableColumnId="4"/>
      <queryTableField id="8" dataBound="0" tableColumnId="8"/>
      <queryTableField id="14" dataBound="0" tableColumnId="7"/>
      <queryTableField id="15" dataBound="0" tableColumnId="11"/>
      <queryTableField id="26" dataBound="0" tableColumnId="20"/>
      <queryTableField id="20" dataBound="0" tableColumnId="16"/>
      <queryTableField id="24" dataBound="0" tableColumnId="17"/>
    </queryTableFields>
    <queryTableDeletedFields count="2">
      <deletedField name="STATEMENT BALANCE"/>
      <deletedField name="TRANSACTION AMOU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9" xr16:uid="{DC6C09BC-8269-4190-8B49-7449E81BD2E4}" autoFormatId="16" applyNumberFormats="0" applyBorderFormats="0" applyFontFormats="0" applyPatternFormats="0" applyAlignmentFormats="0" applyWidthHeightFormats="0">
  <queryTableRefresh nextId="11" unboundColumnsRight="4">
    <queryTableFields count="7">
      <queryTableField id="1" name="Date" tableColumnId="5"/>
      <queryTableField id="9" name="Attribute" tableColumnId="2"/>
      <queryTableField id="10" name="Value" tableColumnId="3"/>
      <queryTableField id="5" dataBound="0" tableColumnId="6"/>
      <queryTableField id="6" dataBound="0" tableColumnId="7"/>
      <queryTableField id="7" dataBound="0" tableColumnId="8"/>
      <queryTableField id="8" dataBound="0"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C82FD17-E8DF-40C0-A5BC-11948DA4884B}" autoFormatId="16" applyNumberFormats="0" applyBorderFormats="0" applyFontFormats="0" applyPatternFormats="0" applyAlignmentFormats="0" applyWidthHeightFormats="0">
  <queryTableRefresh nextId="11" unboundColumnsRight="6">
    <queryTableFields count="10">
      <queryTableField id="1" name="Date" tableColumnId="5"/>
      <queryTableField id="2" name="Transaction Details" tableColumnId="2"/>
      <queryTableField id="3" name="Amount Invested" tableColumnId="3"/>
      <queryTableField id="4" name="Balance" tableColumnId="4"/>
      <queryTableField id="5" dataBound="0" tableColumnId="6"/>
      <queryTableField id="6" dataBound="0" tableColumnId="7"/>
      <queryTableField id="8" dataBound="0" tableColumnId="8"/>
      <queryTableField id="9" dataBound="0" tableColumnId="9"/>
      <queryTableField id="7" dataBound="0" tableColumnId="1"/>
      <queryTableField id="10" dataBound="0"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F33AE30A-8056-48F5-8726-3619A4670641}" autoFormatId="16" applyNumberFormats="0" applyBorderFormats="0" applyFontFormats="0" applyPatternFormats="0" applyAlignmentFormats="0" applyWidthHeightFormats="0">
  <queryTableRefresh nextId="5">
    <queryTableFields count="4">
      <queryTableField id="1" name="ENTRY DATE" tableColumnId="1"/>
      <queryTableField id="2" name="Description" tableColumnId="2"/>
      <queryTableField id="3" name="TRANSACTION AMOUNT" tableColumnId="3"/>
      <queryTableField id="4" name="STATEMENT BALANC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8" xr16:uid="{F82E589D-547C-404D-A6C8-06E54DFCC0F7}" autoFormatId="16" applyNumberFormats="0" applyBorderFormats="0" applyFontFormats="0" applyPatternFormats="0" applyAlignmentFormats="0" applyWidthHeightFormats="0">
  <queryTableRefresh nextId="5">
    <queryTableFields count="4">
      <queryTableField id="1" name="ENTRY DATE" tableColumnId="1"/>
      <queryTableField id="2" name="Description" tableColumnId="2"/>
      <queryTableField id="3" name="TRANSACTION AMOUNT" tableColumnId="3"/>
      <queryTableField id="4" name="STATEMENT BALANC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CA071D-667B-44B0-B27F-BCBAFD00332E}" sourceName="Year">
  <pivotTables>
    <pivotTable tabId="20" name="PivotTable3"/>
    <pivotTable tabId="20" name="PivotTable4"/>
    <pivotTable tabId="20" name="PivotTable6"/>
    <pivotTable tabId="20" name="PivotTable1"/>
    <pivotTable tabId="20" name="PivotTable2"/>
    <pivotTable tabId="20" name="PivotTable23"/>
    <pivotTable tabId="20" name="PivotTable8"/>
    <pivotTable tabId="20" name="PivotTable24"/>
  </pivotTables>
  <data>
    <tabular pivotCacheId="1972888412">
      <items count="5">
        <i x="0" s="1"/>
        <i x="2" s="1"/>
        <i x="1"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745EDC9-17D6-44AE-A98E-F73087DA45C3}" cache="Slicer_Year" caption="Year"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9E31AE-E569-4B62-A9F6-40C7E1FF0D46}" name="Table_ExternalData_1912" displayName="Table_ExternalData_1912" ref="A1:K306" tableType="queryTable" totalsRowShown="0">
  <autoFilter ref="A1:K306" xr:uid="{7E9E31AE-E569-4B62-A9F6-40C7E1FF0D46}">
    <filterColumn colId="9">
      <filters>
        <filter val="Income"/>
      </filters>
    </filterColumn>
    <filterColumn colId="10">
      <filters>
        <filter val="Savings"/>
      </filters>
    </filterColumn>
  </autoFilter>
  <sortState xmlns:xlrd2="http://schemas.microsoft.com/office/spreadsheetml/2017/richdata2" ref="A2:K306">
    <sortCondition ref="A1:A305"/>
  </sortState>
  <tableColumns count="11">
    <tableColumn id="1" xr3:uid="{8152D3B4-2A4A-4A1E-BF38-E9D670EAE0DD}" uniqueName="1" name="ENTRY DATE" queryTableFieldId="1" dataDxfId="48"/>
    <tableColumn id="19" xr3:uid="{0EEE8481-B90E-41BB-9330-0094A441B83B}" uniqueName="19" name="Source" queryTableFieldId="25" dataDxfId="47"/>
    <tableColumn id="2" xr3:uid="{EB0F81B3-12E6-4D35-BD9D-8E125A101C40}" uniqueName="2" name="Description" queryTableFieldId="2" dataDxfId="46"/>
    <tableColumn id="3" xr3:uid="{9C045788-B058-4F09-A8C8-2E3BC1EE64C4}" uniqueName="3" name="TRANSACTION AMOUNT" queryTableFieldId="27" dataDxfId="45"/>
    <tableColumn id="4" xr3:uid="{2A09B8CD-A69A-40CF-80D9-2ADC8DA17641}" uniqueName="4" name="STATEMENT BALANCE" queryTableFieldId="28"/>
    <tableColumn id="8" xr3:uid="{E7B138E2-85A6-46C9-8329-D0EF090925CB}" uniqueName="8" name="MONTH (NUM)" queryTableFieldId="8" dataDxfId="44">
      <calculatedColumnFormula>MONTH(Table_ExternalData_1912[[#This Row],[ENTRY DATE]])</calculatedColumnFormula>
    </tableColumn>
    <tableColumn id="7" xr3:uid="{12E6EB88-7225-4DC1-B7B2-797093E899B7}" uniqueName="7" name="Month" queryTableFieldId="14" dataDxfId="43">
      <calculatedColumnFormula>TEXT(Table_ExternalData_1912[[#This Row],[ENTRY DATE]],"mmm")</calculatedColumnFormula>
    </tableColumn>
    <tableColumn id="11" xr3:uid="{5523D582-9D10-44AB-B5F3-DC31F618EEB9}" uniqueName="11" name="Year" queryTableFieldId="15" dataDxfId="42">
      <calculatedColumnFormula>YEAR(Table_ExternalData_1912[[#This Row],[ENTRY DATE]])</calculatedColumnFormula>
    </tableColumn>
    <tableColumn id="20" xr3:uid="{3BB51261-D859-4EC8-AAB2-0B644A7DCE1F}" uniqueName="20" name="Transaction Amount2" queryTableFieldId="26" dataDxfId="41"/>
    <tableColumn id="16" xr3:uid="{CEAFC61E-A9D3-4089-B947-035EB4EDEB70}" uniqueName="16" name="Category" queryTableFieldId="20" dataDxfId="40"/>
    <tableColumn id="17" xr3:uid="{A99524E8-4EDD-4848-87B2-AF4CB6811F77}" uniqueName="17" name="Sub Category"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23182C6-53C8-453F-8641-D782AE171898}" name="Table14" displayName="Table14" ref="A1:J37" totalsRowShown="0">
  <autoFilter ref="A1:J37" xr:uid="{F23182C6-53C8-453F-8641-D782AE171898}"/>
  <tableColumns count="10">
    <tableColumn id="1" xr3:uid="{137D9F0F-E21E-4103-9E79-B9E961928631}" name="ENTRY DATE" dataDxfId="39"/>
    <tableColumn id="2" xr3:uid="{62FA3967-3BB7-4487-9FE3-C3E423D2F6A0}" name="Source"/>
    <tableColumn id="3" xr3:uid="{FABC12FF-7245-4E35-9BBB-5BEF2686D050}" name="Description"/>
    <tableColumn id="4" xr3:uid="{1D6E70C3-575C-4F93-9995-E507BFB8D4A4}" name="MONTH (NUM)"/>
    <tableColumn id="5" xr3:uid="{6DC0B91B-E683-4F1C-87D6-A3DF36B2F4DD}" name="Month"/>
    <tableColumn id="6" xr3:uid="{AAF7E4B8-152B-4598-97AA-8A5CFCD77C9E}" name="Year"/>
    <tableColumn id="7" xr3:uid="{E3D4ED6C-1266-4C10-9B84-0B341D17A2EB}" name="Transaction Amount"/>
    <tableColumn id="8" xr3:uid="{148C7EEE-7390-40E0-B9AE-D39AED06C862}" name="Category"/>
    <tableColumn id="9" xr3:uid="{AAC4367E-9E0A-4AFA-B991-8FD77090E867}" name="Sub Category"/>
    <tableColumn id="10" xr3:uid="{494D0B98-A1A3-4A51-B351-3717556E49C7}" name="Sub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A70F77-5648-4BD3-8AA5-3E463F8FC461}" name="Table10" displayName="Table10" ref="A1:J616" totalsRowShown="0">
  <autoFilter ref="A1:J616" xr:uid="{D2A70F77-5648-4BD3-8AA5-3E463F8FC461}"/>
  <sortState xmlns:xlrd2="http://schemas.microsoft.com/office/spreadsheetml/2017/richdata2" ref="A12:J269">
    <sortCondition descending="1" ref="G1:G616"/>
  </sortState>
  <tableColumns count="10">
    <tableColumn id="1" xr3:uid="{29F2E15C-D033-4AA3-A4BB-95620190B710}" name="ENTRY DATE" dataDxfId="33"/>
    <tableColumn id="2" xr3:uid="{38AD2620-B75F-43C0-96C0-6F6EC3E91536}" name="Source"/>
    <tableColumn id="3" xr3:uid="{4933B662-6998-4ABC-AAFD-84CC589545A4}" name="Description"/>
    <tableColumn id="4" xr3:uid="{279531F2-319B-443A-AD31-D71F5D5D14FB}" name="MONTH (NUM)">
      <calculatedColumnFormula>MONTH(Table10[[#This Row],[ENTRY DATE]])</calculatedColumnFormula>
    </tableColumn>
    <tableColumn id="5" xr3:uid="{3A4CC6A4-D4F5-4E04-BDC8-79A20D3B617C}" name="Month">
      <calculatedColumnFormula>TEXT(Table10[[#This Row],[ENTRY DATE]],"mmm")</calculatedColumnFormula>
    </tableColumn>
    <tableColumn id="6" xr3:uid="{256AE3C5-6A6C-4CF5-8190-22D4244C3EAF}" name="Year">
      <calculatedColumnFormula>YEAR(Table10[[#This Row],[ENTRY DATE]])</calculatedColumnFormula>
    </tableColumn>
    <tableColumn id="7" xr3:uid="{648935A5-A8BE-4BC4-B325-4DD490367B48}" name="Transaction Amount"/>
    <tableColumn id="8" xr3:uid="{2BE07729-CFA8-4A69-91A1-72F835F0ABF7}" name="Category"/>
    <tableColumn id="9" xr3:uid="{CAAA9857-44FB-4A01-9FAF-04220EB7FD1D}" name="Sub Category"/>
    <tableColumn id="12" xr3:uid="{E899392A-657D-4018-A15A-43734C23CFDD}" name="Sub  Type"/>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9BFDFB-4AB4-4BF5-8EF8-A5538EF75EC5}" name="Table_ExternalData_191213" displayName="Table_ExternalData_191213" ref="A1:K306" tableType="queryTable" totalsRowShown="0">
  <autoFilter ref="A1:K306" xr:uid="{7E9E31AE-E569-4B62-A9F6-40C7E1FF0D46}"/>
  <tableColumns count="11">
    <tableColumn id="1" xr3:uid="{92E19762-4F35-4F5D-931A-EC5B70137A08}" uniqueName="1" name="ENTRY DATE" queryTableFieldId="1" dataDxfId="32"/>
    <tableColumn id="19" xr3:uid="{D634544F-5894-44E9-B4E0-E66968A6EC66}" uniqueName="19" name="Source" queryTableFieldId="25" dataDxfId="31"/>
    <tableColumn id="2" xr3:uid="{E40A3EA2-5DCC-454C-BF7D-2C72B8620C9A}" uniqueName="2" name="Description" queryTableFieldId="2" dataDxfId="30"/>
    <tableColumn id="3" xr3:uid="{78025EF1-E90D-4ADB-9C07-A654650CF970}" uniqueName="3" name="TRANSACTION AMOUNT" queryTableFieldId="27" dataDxfId="29"/>
    <tableColumn id="4" xr3:uid="{190EE212-C8FB-4FA7-A57E-28261E9F6FF9}" uniqueName="4" name="STATEMENT BALANCE" queryTableFieldId="28"/>
    <tableColumn id="8" xr3:uid="{7BE5710C-E528-4D02-98BD-0FFD4D0C3BA3}" uniqueName="8" name="MONTH (NUM)" queryTableFieldId="8" dataDxfId="28">
      <calculatedColumnFormula>MONTH(Table_ExternalData_1912[[#This Row],[ENTRY DATE]])</calculatedColumnFormula>
    </tableColumn>
    <tableColumn id="7" xr3:uid="{3DDA674C-3D08-4684-BC18-72C78935441C}" uniqueName="7" name="Month" queryTableFieldId="14" dataDxfId="27">
      <calculatedColumnFormula>TEXT(Table_ExternalData_1912[[#This Row],[ENTRY DATE]],"mmm")</calculatedColumnFormula>
    </tableColumn>
    <tableColumn id="11" xr3:uid="{F05C996D-C3DF-4ADD-8E2B-D0ADDE070697}" uniqueName="11" name="Year" queryTableFieldId="15" dataDxfId="26">
      <calculatedColumnFormula>YEAR(Table_ExternalData_1912[[#This Row],[ENTRY DATE]])</calculatedColumnFormula>
    </tableColumn>
    <tableColumn id="20" xr3:uid="{B7C07528-AEEB-44E2-BD71-0C93687A6890}" uniqueName="20" name="Transaction Amount2" queryTableFieldId="26" dataDxfId="25"/>
    <tableColumn id="16" xr3:uid="{2CC33D20-C84E-4619-9EA5-588D31284BD3}" uniqueName="16" name="Category" queryTableFieldId="20" dataDxfId="24"/>
    <tableColumn id="17" xr3:uid="{0706C740-ED4E-41F3-95D8-6AC9568F3922}" uniqueName="17" name="Sub Category" queryTableField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92B22B-093F-497A-90ED-58AEF4421CBD}" name="EPF_merge" displayName="EPF_merge" ref="A3:G45" tableType="queryTable" totalsRowShown="0">
  <autoFilter ref="A3:G45" xr:uid="{7A92B22B-093F-497A-90ED-58AEF4421CBD}"/>
  <tableColumns count="7">
    <tableColumn id="5" xr3:uid="{721C5224-4080-4E8A-82C2-6067B8BD1575}" uniqueName="5" name="Date" queryTableFieldId="1" dataDxfId="23"/>
    <tableColumn id="2" xr3:uid="{73C8FE93-A884-4092-B384-4BA97AF10063}" uniqueName="2" name="Attribute" queryTableFieldId="9" dataDxfId="22"/>
    <tableColumn id="3" xr3:uid="{AA18594A-9D9D-4456-A6C8-66428C853932}" uniqueName="3" name="Value" queryTableFieldId="10"/>
    <tableColumn id="6" xr3:uid="{7C280D98-0499-4066-B33B-7242896C508F}" uniqueName="6" name="Month (Num)" queryTableFieldId="5" dataDxfId="21">
      <calculatedColumnFormula>MONTH(EPF_merge[[#This Row],[Date]])</calculatedColumnFormula>
    </tableColumn>
    <tableColumn id="7" xr3:uid="{ECC85707-E407-4843-A88D-604CAC799E0E}" uniqueName="7" name="Month (Text)" queryTableFieldId="6" dataDxfId="20">
      <calculatedColumnFormula>TEXT(EPF_merge[[#This Row],[Date]],"mmm")</calculatedColumnFormula>
    </tableColumn>
    <tableColumn id="8" xr3:uid="{2E66B1D2-83B0-4589-AFAB-0F68572A1673}" uniqueName="8" name="Year" queryTableFieldId="7" dataDxfId="19">
      <calculatedColumnFormula>YEAR(EPF_merge[[#This Row],[Date]])</calculatedColumnFormula>
    </tableColumn>
    <tableColumn id="1" xr3:uid="{5AD62473-6899-4E66-8C1B-1E6049F3D046}" uniqueName="1" name="Category" queryTableFieldId="8" dataDxfId="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F0831D-F516-4D3A-85F3-51D8B2C62DCC}" name="ASNB_MERGE" displayName="ASNB_MERGE" ref="A3:J37" tableType="queryTable" totalsRowShown="0" headerRowDxfId="17" dataDxfId="16">
  <autoFilter ref="A3:J37" xr:uid="{DDF0831D-F516-4D3A-85F3-51D8B2C62DCC}"/>
  <tableColumns count="10">
    <tableColumn id="5" xr3:uid="{65F712E6-077A-4948-8CF3-F8B81FF99928}" uniqueName="5" name="Date" queryTableFieldId="1" dataDxfId="15"/>
    <tableColumn id="2" xr3:uid="{6C3C9887-771A-478D-ADD5-14CB22381AE5}" uniqueName="2" name="Transaction Details" queryTableFieldId="2" dataDxfId="14"/>
    <tableColumn id="3" xr3:uid="{457BCAE9-D424-4D02-9CFE-E7DA792FD6C6}" uniqueName="3" name="Amount Invested" queryTableFieldId="3" dataDxfId="13"/>
    <tableColumn id="4" xr3:uid="{A4F72312-3DFA-46F2-8E57-49D6F24ED57A}" uniqueName="4" name="Balance" queryTableFieldId="4" dataDxfId="12" dataCellStyle="Currency"/>
    <tableColumn id="6" xr3:uid="{9C6C79F5-8E0C-40FC-B41E-CB21894FE218}" uniqueName="6" name="month (Num)" queryTableFieldId="5" dataDxfId="11">
      <calculatedColumnFormula>MONTH(ASNB_MERGE[[#This Row],[Date]])</calculatedColumnFormula>
    </tableColumn>
    <tableColumn id="7" xr3:uid="{D1B16D31-4486-4A0C-A36B-D06B6CCC87A2}" uniqueName="7" name="Month" queryTableFieldId="6" dataDxfId="10">
      <calculatedColumnFormula>TEXT(ASNB_MERGE[[#This Row],[Date]],"mmm")</calculatedColumnFormula>
    </tableColumn>
    <tableColumn id="8" xr3:uid="{D90D970A-F14A-413F-9F99-8DFD93ED1C58}" uniqueName="8" name="Year" queryTableFieldId="8" dataDxfId="9">
      <calculatedColumnFormula>YEAR(ASNB_MERGE[[#This Row],[Date]])</calculatedColumnFormula>
    </tableColumn>
    <tableColumn id="9" xr3:uid="{14CB654A-F6D7-47D8-904B-95604039E945}" uniqueName="9" name="Category" queryTableFieldId="9" dataDxfId="8">
      <calculatedColumnFormula>IF(LEFT(ASNB_MERGE[[#This Row],[Amount Invested]],1)="-","Expenses", "Saving")</calculatedColumnFormula>
    </tableColumn>
    <tableColumn id="1" xr3:uid="{1CCEFAB7-3365-4EBA-AEA8-58B40C21B1D7}" uniqueName="1" name="Transaction Amount" queryTableFieldId="7" dataDxfId="7">
      <calculatedColumnFormula>IF(LEFT(ASNB_MERGE[[#This Row],[Amount Invested]],1)="-",MID(ASNB_MERGE[[#This Row],[Amount Invested]],3,LEN(ASNB_MERGE[[#This Row],[Amount Invested]])-2),ASNB_MERGE[[#This Row],[Amount Invested]])</calculatedColumnFormula>
    </tableColumn>
    <tableColumn id="10" xr3:uid="{C6519C7A-C902-46D2-8E0A-1844D58EC868}" uniqueName="10" name="Column1" queryTableFieldId="10" dataDxfId="6">
      <calculatedColumnFormula>ASNB_MERGE[[#This Row],[Transaction Amount]]*1</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89722-732D-4F04-9358-B508F1FD1820}" name="Table_ExternalData_1" displayName="Table_ExternalData_1" ref="A3:D308" tableType="queryTable" totalsRowShown="0">
  <autoFilter ref="A3:D308" xr:uid="{7B989722-732D-4F04-9358-B508F1FD1820}"/>
  <tableColumns count="4">
    <tableColumn id="1" xr3:uid="{BB2DB56C-49F3-466C-BACC-FB559DFB971B}" uniqueName="1" name="ENTRY DATE" queryTableFieldId="1" dataDxfId="5"/>
    <tableColumn id="2" xr3:uid="{3BE38E7C-8614-4AAC-B811-5BE521F36EF4}" uniqueName="2" name="Description" queryTableFieldId="2" dataDxfId="4"/>
    <tableColumn id="3" xr3:uid="{DE422FA7-9AE5-470B-9500-275B624C09BA}" uniqueName="3" name="TRANSACTION AMOUNT" queryTableFieldId="3" dataDxfId="3"/>
    <tableColumn id="4" xr3:uid="{8FF4174D-E769-4F5D-821B-D6CC012DCEAE}" uniqueName="4" name="STATEMENT BALANC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DB40E5-C075-45A7-B3F8-24CC444802AC}" name="Table_ExternalData_2" displayName="Table_ExternalData_2" ref="A309:D727" tableType="queryTable" totalsRowShown="0">
  <autoFilter ref="A309:D727" xr:uid="{93DB40E5-C075-45A7-B3F8-24CC444802AC}"/>
  <tableColumns count="4">
    <tableColumn id="1" xr3:uid="{446FFC1B-27FF-41B9-92EB-526B70EF8A3D}" uniqueName="1" name="ENTRY DATE" queryTableFieldId="1" dataDxfId="2"/>
    <tableColumn id="2" xr3:uid="{5E7A9A00-6A20-4BE4-808E-E2041CFF449E}" uniqueName="2" name="Description" queryTableFieldId="2" dataDxfId="1"/>
    <tableColumn id="3" xr3:uid="{81F0F220-38E7-4923-BF9A-C80049B194FF}" uniqueName="3" name="TRANSACTION AMOUNT" queryTableFieldId="3" dataDxfId="0"/>
    <tableColumn id="4" xr3:uid="{B743345D-3D39-42C3-8C59-9EE93886B571}" uniqueName="4" name="STATEMENT BALAN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9ECA9-DF92-4AAE-B7A0-B0EB330694FF}">
  <dimension ref="A1"/>
  <sheetViews>
    <sheetView zoomScale="60" zoomScaleNormal="60" workbookViewId="0">
      <selection activeCell="AF30" sqref="AF30"/>
    </sheetView>
  </sheetViews>
  <sheetFormatPr defaultRowHeight="14.4" x14ac:dyDescent="0.3"/>
  <cols>
    <col min="1" max="16384" width="8.8867187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79D1-DB16-4871-A0D9-F9000DBD7C94}">
  <dimension ref="A1:D727"/>
  <sheetViews>
    <sheetView workbookViewId="0">
      <selection activeCell="C17" sqref="C17"/>
    </sheetView>
  </sheetViews>
  <sheetFormatPr defaultRowHeight="14.4" x14ac:dyDescent="0.3"/>
  <cols>
    <col min="1" max="1" width="13.5546875" bestFit="1" customWidth="1"/>
    <col min="2" max="2" width="24.109375" bestFit="1" customWidth="1"/>
    <col min="3" max="3" width="24.21875" bestFit="1" customWidth="1"/>
    <col min="4" max="4" width="22.109375" bestFit="1" customWidth="1"/>
  </cols>
  <sheetData>
    <row r="1" spans="1:4" x14ac:dyDescent="0.3">
      <c r="A1" t="s">
        <v>1</v>
      </c>
    </row>
    <row r="3" spans="1:4" x14ac:dyDescent="0.3">
      <c r="A3" t="s">
        <v>41</v>
      </c>
      <c r="B3" t="s">
        <v>42</v>
      </c>
      <c r="C3" t="s">
        <v>43</v>
      </c>
      <c r="D3" t="s">
        <v>44</v>
      </c>
    </row>
    <row r="4" spans="1:4" x14ac:dyDescent="0.3">
      <c r="A4" s="2">
        <v>44378</v>
      </c>
      <c r="B4" s="1" t="s">
        <v>45</v>
      </c>
      <c r="C4" s="1" t="s">
        <v>46</v>
      </c>
      <c r="D4">
        <v>2687.71</v>
      </c>
    </row>
    <row r="5" spans="1:4" x14ac:dyDescent="0.3">
      <c r="A5" s="2">
        <v>44378</v>
      </c>
      <c r="B5" s="1" t="s">
        <v>47</v>
      </c>
      <c r="C5" s="1" t="s">
        <v>48</v>
      </c>
      <c r="D5">
        <v>2682.71</v>
      </c>
    </row>
    <row r="6" spans="1:4" x14ac:dyDescent="0.3">
      <c r="A6" s="2">
        <v>44378</v>
      </c>
      <c r="B6" s="1" t="s">
        <v>49</v>
      </c>
      <c r="C6" s="1" t="s">
        <v>50</v>
      </c>
      <c r="D6">
        <v>2722.71</v>
      </c>
    </row>
    <row r="7" spans="1:4" x14ac:dyDescent="0.3">
      <c r="A7" s="2"/>
      <c r="B7" s="1" t="s">
        <v>51</v>
      </c>
      <c r="C7" s="1" t="s">
        <v>52</v>
      </c>
      <c r="D7">
        <v>0</v>
      </c>
    </row>
    <row r="8" spans="1:4" x14ac:dyDescent="0.3">
      <c r="A8" s="2"/>
      <c r="B8" s="1" t="s">
        <v>53</v>
      </c>
      <c r="C8" s="1" t="s">
        <v>52</v>
      </c>
      <c r="D8">
        <v>0</v>
      </c>
    </row>
    <row r="9" spans="1:4" x14ac:dyDescent="0.3">
      <c r="A9" s="2"/>
      <c r="B9" s="1" t="s">
        <v>54</v>
      </c>
      <c r="C9" s="1" t="s">
        <v>52</v>
      </c>
      <c r="D9">
        <v>0</v>
      </c>
    </row>
    <row r="10" spans="1:4" x14ac:dyDescent="0.3">
      <c r="A10" s="2">
        <v>44378</v>
      </c>
      <c r="B10" s="1" t="s">
        <v>47</v>
      </c>
      <c r="C10" s="1" t="s">
        <v>55</v>
      </c>
      <c r="D10">
        <v>2600.0700000000002</v>
      </c>
    </row>
    <row r="11" spans="1:4" x14ac:dyDescent="0.3">
      <c r="A11" s="2">
        <v>44378</v>
      </c>
      <c r="B11" s="1" t="s">
        <v>47</v>
      </c>
      <c r="C11" s="1" t="s">
        <v>56</v>
      </c>
      <c r="D11">
        <v>2598.5700000000002</v>
      </c>
    </row>
    <row r="12" spans="1:4" x14ac:dyDescent="0.3">
      <c r="A12" s="2">
        <v>44378</v>
      </c>
      <c r="B12" s="1" t="s">
        <v>57</v>
      </c>
      <c r="C12" s="1" t="s">
        <v>58</v>
      </c>
      <c r="D12">
        <v>2378.5700000000002</v>
      </c>
    </row>
    <row r="13" spans="1:4" x14ac:dyDescent="0.3">
      <c r="A13" s="2"/>
      <c r="B13" s="1" t="s">
        <v>51</v>
      </c>
      <c r="C13" s="1" t="s">
        <v>52</v>
      </c>
      <c r="D13">
        <v>0</v>
      </c>
    </row>
    <row r="14" spans="1:4" x14ac:dyDescent="0.3">
      <c r="A14" s="2"/>
      <c r="B14" s="1" t="s">
        <v>59</v>
      </c>
      <c r="C14" s="1" t="s">
        <v>52</v>
      </c>
      <c r="D14">
        <v>0</v>
      </c>
    </row>
    <row r="15" spans="1:4" x14ac:dyDescent="0.3">
      <c r="A15" s="2"/>
      <c r="B15" s="1" t="s">
        <v>60</v>
      </c>
      <c r="C15" s="1" t="s">
        <v>52</v>
      </c>
      <c r="D15">
        <v>0</v>
      </c>
    </row>
    <row r="16" spans="1:4" x14ac:dyDescent="0.3">
      <c r="A16" s="2">
        <v>44380</v>
      </c>
      <c r="B16" s="1" t="s">
        <v>47</v>
      </c>
      <c r="C16" s="1" t="s">
        <v>61</v>
      </c>
      <c r="D16">
        <v>2372.27</v>
      </c>
    </row>
    <row r="17" spans="1:4" x14ac:dyDescent="0.3">
      <c r="A17" s="2">
        <v>44380</v>
      </c>
      <c r="B17" s="1" t="s">
        <v>62</v>
      </c>
      <c r="C17" s="1" t="s">
        <v>63</v>
      </c>
      <c r="D17">
        <v>1483.38</v>
      </c>
    </row>
    <row r="18" spans="1:4" x14ac:dyDescent="0.3">
      <c r="A18" s="2"/>
      <c r="B18" s="1" t="s">
        <v>64</v>
      </c>
      <c r="C18" s="1" t="s">
        <v>52</v>
      </c>
      <c r="D18">
        <v>0</v>
      </c>
    </row>
    <row r="19" spans="1:4" x14ac:dyDescent="0.3">
      <c r="A19" s="2"/>
      <c r="B19" s="1" t="s">
        <v>65</v>
      </c>
      <c r="C19" s="1" t="s">
        <v>52</v>
      </c>
      <c r="D19">
        <v>0</v>
      </c>
    </row>
    <row r="20" spans="1:4" x14ac:dyDescent="0.3">
      <c r="A20" s="2"/>
      <c r="B20" s="1" t="s">
        <v>66</v>
      </c>
      <c r="C20" s="1" t="s">
        <v>52</v>
      </c>
      <c r="D20">
        <v>0</v>
      </c>
    </row>
    <row r="21" spans="1:4" x14ac:dyDescent="0.3">
      <c r="A21" s="2">
        <v>44380</v>
      </c>
      <c r="B21" s="1" t="s">
        <v>57</v>
      </c>
      <c r="C21" s="1" t="s">
        <v>67</v>
      </c>
      <c r="D21">
        <v>1358.38</v>
      </c>
    </row>
    <row r="22" spans="1:4" x14ac:dyDescent="0.3">
      <c r="A22" s="2"/>
      <c r="B22" s="1" t="s">
        <v>68</v>
      </c>
      <c r="C22" s="1" t="s">
        <v>52</v>
      </c>
      <c r="D22">
        <v>0</v>
      </c>
    </row>
    <row r="23" spans="1:4" x14ac:dyDescent="0.3">
      <c r="A23" s="2"/>
      <c r="B23" s="1" t="s">
        <v>69</v>
      </c>
      <c r="C23" s="1" t="s">
        <v>52</v>
      </c>
      <c r="D23">
        <v>0</v>
      </c>
    </row>
    <row r="24" spans="1:4" x14ac:dyDescent="0.3">
      <c r="A24" s="2"/>
      <c r="B24" s="1" t="s">
        <v>60</v>
      </c>
      <c r="C24" s="1" t="s">
        <v>52</v>
      </c>
      <c r="D24">
        <v>0</v>
      </c>
    </row>
    <row r="25" spans="1:4" x14ac:dyDescent="0.3">
      <c r="A25" s="2">
        <v>44381</v>
      </c>
      <c r="B25" s="1" t="s">
        <v>62</v>
      </c>
      <c r="C25" s="1" t="s">
        <v>70</v>
      </c>
      <c r="D25">
        <v>1170.8800000000001</v>
      </c>
    </row>
    <row r="26" spans="1:4" x14ac:dyDescent="0.3">
      <c r="A26" s="2"/>
      <c r="B26" s="1" t="s">
        <v>71</v>
      </c>
      <c r="C26" s="1" t="s">
        <v>52</v>
      </c>
      <c r="D26">
        <v>0</v>
      </c>
    </row>
    <row r="27" spans="1:4" x14ac:dyDescent="0.3">
      <c r="A27" s="2"/>
      <c r="B27" s="1" t="s">
        <v>65</v>
      </c>
      <c r="C27" s="1" t="s">
        <v>52</v>
      </c>
      <c r="D27">
        <v>0</v>
      </c>
    </row>
    <row r="28" spans="1:4" x14ac:dyDescent="0.3">
      <c r="A28" s="2"/>
      <c r="B28" s="1" t="s">
        <v>66</v>
      </c>
      <c r="C28" s="1" t="s">
        <v>52</v>
      </c>
      <c r="D28">
        <v>0</v>
      </c>
    </row>
    <row r="29" spans="1:4" x14ac:dyDescent="0.3">
      <c r="A29" s="2">
        <v>44381</v>
      </c>
      <c r="B29" s="1" t="s">
        <v>72</v>
      </c>
      <c r="C29" s="1" t="s">
        <v>73</v>
      </c>
      <c r="D29">
        <v>1125.48</v>
      </c>
    </row>
    <row r="30" spans="1:4" x14ac:dyDescent="0.3">
      <c r="A30" s="2">
        <v>44381</v>
      </c>
      <c r="B30" s="1" t="s">
        <v>72</v>
      </c>
      <c r="C30" s="1" t="s">
        <v>74</v>
      </c>
      <c r="D30">
        <v>1099.48</v>
      </c>
    </row>
    <row r="31" spans="1:4" x14ac:dyDescent="0.3">
      <c r="A31" s="2">
        <v>44381</v>
      </c>
      <c r="B31" s="1" t="s">
        <v>72</v>
      </c>
      <c r="C31" s="1" t="s">
        <v>75</v>
      </c>
      <c r="D31">
        <v>953.08</v>
      </c>
    </row>
    <row r="32" spans="1:4" x14ac:dyDescent="0.3">
      <c r="A32" s="2">
        <v>44381</v>
      </c>
      <c r="B32" s="1" t="s">
        <v>72</v>
      </c>
      <c r="C32" s="1" t="s">
        <v>76</v>
      </c>
      <c r="D32">
        <v>939.58</v>
      </c>
    </row>
    <row r="33" spans="1:4" x14ac:dyDescent="0.3">
      <c r="A33" s="2">
        <v>44381</v>
      </c>
      <c r="B33" s="1" t="s">
        <v>77</v>
      </c>
      <c r="C33" s="1" t="s">
        <v>78</v>
      </c>
      <c r="D33">
        <v>889.58</v>
      </c>
    </row>
    <row r="34" spans="1:4" x14ac:dyDescent="0.3">
      <c r="A34" s="2">
        <v>44382</v>
      </c>
      <c r="B34" s="1" t="s">
        <v>79</v>
      </c>
      <c r="C34" s="1" t="s">
        <v>80</v>
      </c>
      <c r="D34">
        <v>1356.88</v>
      </c>
    </row>
    <row r="35" spans="1:4" x14ac:dyDescent="0.3">
      <c r="A35" s="2"/>
      <c r="B35" s="1" t="s">
        <v>81</v>
      </c>
      <c r="C35" s="1" t="s">
        <v>52</v>
      </c>
      <c r="D35">
        <v>0</v>
      </c>
    </row>
    <row r="36" spans="1:4" x14ac:dyDescent="0.3">
      <c r="A36" s="2"/>
      <c r="B36" s="1" t="s">
        <v>81</v>
      </c>
      <c r="C36" s="1" t="s">
        <v>52</v>
      </c>
      <c r="D36">
        <v>0</v>
      </c>
    </row>
    <row r="37" spans="1:4" x14ac:dyDescent="0.3">
      <c r="A37" s="2"/>
      <c r="B37" s="1" t="s">
        <v>82</v>
      </c>
      <c r="C37" s="1" t="s">
        <v>52</v>
      </c>
      <c r="D37">
        <v>0</v>
      </c>
    </row>
    <row r="38" spans="1:4" x14ac:dyDescent="0.3">
      <c r="A38" s="2">
        <v>44382</v>
      </c>
      <c r="B38" s="1" t="s">
        <v>49</v>
      </c>
      <c r="C38" s="1" t="s">
        <v>83</v>
      </c>
      <c r="D38">
        <v>1381.88</v>
      </c>
    </row>
    <row r="39" spans="1:4" x14ac:dyDescent="0.3">
      <c r="A39" s="2"/>
      <c r="B39" s="1" t="s">
        <v>51</v>
      </c>
      <c r="C39" s="1" t="s">
        <v>52</v>
      </c>
      <c r="D39">
        <v>0</v>
      </c>
    </row>
    <row r="40" spans="1:4" x14ac:dyDescent="0.3">
      <c r="A40" s="2"/>
      <c r="B40" s="1" t="s">
        <v>53</v>
      </c>
      <c r="C40" s="1" t="s">
        <v>52</v>
      </c>
      <c r="D40">
        <v>0</v>
      </c>
    </row>
    <row r="41" spans="1:4" x14ac:dyDescent="0.3">
      <c r="A41" s="2"/>
      <c r="B41" s="1" t="s">
        <v>54</v>
      </c>
      <c r="C41" s="1" t="s">
        <v>52</v>
      </c>
      <c r="D41">
        <v>0</v>
      </c>
    </row>
    <row r="42" spans="1:4" x14ac:dyDescent="0.3">
      <c r="A42" s="2">
        <v>44382</v>
      </c>
      <c r="B42" s="1" t="s">
        <v>84</v>
      </c>
      <c r="C42" s="1" t="s">
        <v>85</v>
      </c>
      <c r="D42">
        <v>1361.88</v>
      </c>
    </row>
    <row r="43" spans="1:4" x14ac:dyDescent="0.3">
      <c r="A43" s="2"/>
      <c r="B43" s="1" t="s">
        <v>86</v>
      </c>
      <c r="C43" s="1" t="s">
        <v>52</v>
      </c>
      <c r="D43">
        <v>0</v>
      </c>
    </row>
    <row r="44" spans="1:4" x14ac:dyDescent="0.3">
      <c r="A44" s="2"/>
      <c r="B44" s="1" t="s">
        <v>87</v>
      </c>
      <c r="C44" s="1" t="s">
        <v>52</v>
      </c>
      <c r="D44">
        <v>0</v>
      </c>
    </row>
    <row r="45" spans="1:4" x14ac:dyDescent="0.3">
      <c r="A45" s="2"/>
      <c r="B45" s="1" t="s">
        <v>88</v>
      </c>
      <c r="C45" s="1" t="s">
        <v>52</v>
      </c>
      <c r="D45">
        <v>0</v>
      </c>
    </row>
    <row r="46" spans="1:4" x14ac:dyDescent="0.3">
      <c r="A46" s="2">
        <v>44384</v>
      </c>
      <c r="B46" s="1" t="s">
        <v>89</v>
      </c>
      <c r="C46" s="1" t="s">
        <v>48</v>
      </c>
      <c r="D46">
        <v>1356.88</v>
      </c>
    </row>
    <row r="47" spans="1:4" x14ac:dyDescent="0.3">
      <c r="A47" s="2"/>
      <c r="B47" s="1" t="s">
        <v>90</v>
      </c>
      <c r="C47" s="1" t="s">
        <v>52</v>
      </c>
      <c r="D47">
        <v>0</v>
      </c>
    </row>
    <row r="48" spans="1:4" x14ac:dyDescent="0.3">
      <c r="A48" s="2"/>
      <c r="B48" s="1" t="s">
        <v>91</v>
      </c>
      <c r="C48" s="1" t="s">
        <v>52</v>
      </c>
      <c r="D48">
        <v>0</v>
      </c>
    </row>
    <row r="49" spans="1:4" x14ac:dyDescent="0.3">
      <c r="A49" s="2"/>
      <c r="B49" s="1" t="s">
        <v>92</v>
      </c>
      <c r="C49" s="1" t="s">
        <v>52</v>
      </c>
      <c r="D49">
        <v>0</v>
      </c>
    </row>
    <row r="50" spans="1:4" x14ac:dyDescent="0.3">
      <c r="A50" s="2">
        <v>44384</v>
      </c>
      <c r="B50" s="1" t="s">
        <v>57</v>
      </c>
      <c r="C50" s="1" t="s">
        <v>93</v>
      </c>
      <c r="D50">
        <v>1314.88</v>
      </c>
    </row>
    <row r="51" spans="1:4" x14ac:dyDescent="0.3">
      <c r="A51" s="2"/>
      <c r="B51" s="1" t="s">
        <v>94</v>
      </c>
      <c r="C51" s="1" t="s">
        <v>52</v>
      </c>
      <c r="D51">
        <v>0</v>
      </c>
    </row>
    <row r="52" spans="1:4" x14ac:dyDescent="0.3">
      <c r="A52" s="2"/>
      <c r="B52" s="1" t="s">
        <v>95</v>
      </c>
      <c r="C52" s="1" t="s">
        <v>52</v>
      </c>
      <c r="D52">
        <v>0</v>
      </c>
    </row>
    <row r="53" spans="1:4" x14ac:dyDescent="0.3">
      <c r="A53" s="2"/>
      <c r="B53" s="1" t="s">
        <v>60</v>
      </c>
      <c r="C53" s="1" t="s">
        <v>52</v>
      </c>
      <c r="D53">
        <v>0</v>
      </c>
    </row>
    <row r="54" spans="1:4" x14ac:dyDescent="0.3">
      <c r="A54" s="2">
        <v>44385</v>
      </c>
      <c r="B54" s="1" t="s">
        <v>62</v>
      </c>
      <c r="C54" s="1" t="s">
        <v>96</v>
      </c>
      <c r="D54">
        <v>778.88</v>
      </c>
    </row>
    <row r="55" spans="1:4" x14ac:dyDescent="0.3">
      <c r="A55" s="2"/>
      <c r="B55" s="1" t="s">
        <v>97</v>
      </c>
      <c r="C55" s="1" t="s">
        <v>52</v>
      </c>
      <c r="D55">
        <v>0</v>
      </c>
    </row>
    <row r="56" spans="1:4" x14ac:dyDescent="0.3">
      <c r="A56" s="2"/>
      <c r="B56" s="1" t="s">
        <v>98</v>
      </c>
      <c r="C56" s="1" t="s">
        <v>52</v>
      </c>
      <c r="D56">
        <v>0</v>
      </c>
    </row>
    <row r="57" spans="1:4" x14ac:dyDescent="0.3">
      <c r="A57" s="2"/>
      <c r="B57" s="1" t="s">
        <v>99</v>
      </c>
      <c r="C57" s="1" t="s">
        <v>52</v>
      </c>
      <c r="D57">
        <v>0</v>
      </c>
    </row>
    <row r="58" spans="1:4" x14ac:dyDescent="0.3">
      <c r="A58" s="2">
        <v>44386</v>
      </c>
      <c r="B58" s="1" t="s">
        <v>100</v>
      </c>
      <c r="C58" s="1" t="s">
        <v>101</v>
      </c>
      <c r="D58">
        <v>678.88</v>
      </c>
    </row>
    <row r="59" spans="1:4" x14ac:dyDescent="0.3">
      <c r="A59" s="2"/>
      <c r="B59" s="1" t="s">
        <v>102</v>
      </c>
      <c r="C59" s="1" t="s">
        <v>52</v>
      </c>
      <c r="D59">
        <v>0</v>
      </c>
    </row>
    <row r="60" spans="1:4" x14ac:dyDescent="0.3">
      <c r="A60" s="2"/>
      <c r="B60" s="1" t="s">
        <v>103</v>
      </c>
      <c r="C60" s="1" t="s">
        <v>52</v>
      </c>
      <c r="D60">
        <v>0</v>
      </c>
    </row>
    <row r="61" spans="1:4" x14ac:dyDescent="0.3">
      <c r="A61" s="2">
        <v>44388</v>
      </c>
      <c r="B61" s="1" t="s">
        <v>104</v>
      </c>
      <c r="C61" s="1" t="s">
        <v>105</v>
      </c>
      <c r="D61">
        <v>748.88</v>
      </c>
    </row>
    <row r="62" spans="1:4" x14ac:dyDescent="0.3">
      <c r="A62" s="2"/>
      <c r="B62" s="1" t="s">
        <v>106</v>
      </c>
      <c r="C62" s="1" t="s">
        <v>52</v>
      </c>
      <c r="D62">
        <v>0</v>
      </c>
    </row>
    <row r="63" spans="1:4" x14ac:dyDescent="0.3">
      <c r="A63" s="2"/>
      <c r="B63" s="1" t="s">
        <v>107</v>
      </c>
      <c r="C63" s="1" t="s">
        <v>52</v>
      </c>
      <c r="D63">
        <v>0</v>
      </c>
    </row>
    <row r="64" spans="1:4" x14ac:dyDescent="0.3">
      <c r="A64" s="2">
        <v>44388</v>
      </c>
      <c r="B64" s="1" t="s">
        <v>47</v>
      </c>
      <c r="C64" s="1" t="s">
        <v>78</v>
      </c>
      <c r="D64">
        <v>698.88</v>
      </c>
    </row>
    <row r="65" spans="1:4" x14ac:dyDescent="0.3">
      <c r="A65" s="2">
        <v>44388</v>
      </c>
      <c r="B65" s="1" t="s">
        <v>72</v>
      </c>
      <c r="C65" s="1" t="s">
        <v>108</v>
      </c>
      <c r="D65">
        <v>612.58000000000004</v>
      </c>
    </row>
    <row r="66" spans="1:4" x14ac:dyDescent="0.3">
      <c r="A66" s="2">
        <v>44388</v>
      </c>
      <c r="B66" s="1" t="s">
        <v>72</v>
      </c>
      <c r="C66" s="1" t="s">
        <v>109</v>
      </c>
      <c r="D66">
        <v>465.63</v>
      </c>
    </row>
    <row r="67" spans="1:4" x14ac:dyDescent="0.3">
      <c r="A67" s="2">
        <v>44388</v>
      </c>
      <c r="B67" s="1" t="s">
        <v>100</v>
      </c>
      <c r="C67" s="1" t="s">
        <v>110</v>
      </c>
      <c r="D67">
        <v>393.93</v>
      </c>
    </row>
    <row r="68" spans="1:4" x14ac:dyDescent="0.3">
      <c r="A68" s="2"/>
      <c r="B68" s="1" t="s">
        <v>111</v>
      </c>
      <c r="C68" s="1" t="s">
        <v>52</v>
      </c>
      <c r="D68">
        <v>0</v>
      </c>
    </row>
    <row r="69" spans="1:4" x14ac:dyDescent="0.3">
      <c r="A69" s="2"/>
      <c r="B69" s="1" t="s">
        <v>112</v>
      </c>
      <c r="C69" s="1" t="s">
        <v>52</v>
      </c>
      <c r="D69">
        <v>0</v>
      </c>
    </row>
    <row r="70" spans="1:4" x14ac:dyDescent="0.3">
      <c r="A70" s="2">
        <v>44388</v>
      </c>
      <c r="B70" s="1" t="s">
        <v>104</v>
      </c>
      <c r="C70" s="1" t="s">
        <v>113</v>
      </c>
      <c r="D70">
        <v>1282.82</v>
      </c>
    </row>
    <row r="71" spans="1:4" x14ac:dyDescent="0.3">
      <c r="A71" s="2"/>
      <c r="B71" s="1" t="s">
        <v>97</v>
      </c>
      <c r="C71" s="1" t="s">
        <v>52</v>
      </c>
      <c r="D71">
        <v>0</v>
      </c>
    </row>
    <row r="72" spans="1:4" x14ac:dyDescent="0.3">
      <c r="A72" s="2"/>
      <c r="B72" s="1" t="s">
        <v>65</v>
      </c>
      <c r="C72" s="1" t="s">
        <v>52</v>
      </c>
      <c r="D72">
        <v>0</v>
      </c>
    </row>
    <row r="73" spans="1:4" x14ac:dyDescent="0.3">
      <c r="A73" s="2"/>
      <c r="B73" s="1" t="s">
        <v>114</v>
      </c>
      <c r="C73" s="1" t="s">
        <v>52</v>
      </c>
      <c r="D73">
        <v>0</v>
      </c>
    </row>
    <row r="74" spans="1:4" x14ac:dyDescent="0.3">
      <c r="A74" s="2">
        <v>44388</v>
      </c>
      <c r="B74" s="1" t="s">
        <v>115</v>
      </c>
      <c r="C74" s="1" t="s">
        <v>116</v>
      </c>
      <c r="D74">
        <v>281.82</v>
      </c>
    </row>
    <row r="75" spans="1:4" x14ac:dyDescent="0.3">
      <c r="A75" s="2"/>
      <c r="B75" s="1" t="s">
        <v>97</v>
      </c>
      <c r="C75" s="1" t="s">
        <v>52</v>
      </c>
      <c r="D75">
        <v>0</v>
      </c>
    </row>
    <row r="76" spans="1:4" x14ac:dyDescent="0.3">
      <c r="A76" s="2"/>
      <c r="B76" s="1" t="s">
        <v>117</v>
      </c>
      <c r="C76" s="1" t="s">
        <v>52</v>
      </c>
      <c r="D76">
        <v>0</v>
      </c>
    </row>
    <row r="77" spans="1:4" x14ac:dyDescent="0.3">
      <c r="A77" s="2"/>
      <c r="B77" s="1" t="s">
        <v>118</v>
      </c>
      <c r="C77" s="1" t="s">
        <v>52</v>
      </c>
      <c r="D77">
        <v>0</v>
      </c>
    </row>
    <row r="78" spans="1:4" x14ac:dyDescent="0.3">
      <c r="A78" s="2">
        <v>44389</v>
      </c>
      <c r="B78" s="1" t="s">
        <v>47</v>
      </c>
      <c r="C78" s="1" t="s">
        <v>119</v>
      </c>
      <c r="D78">
        <v>271.82</v>
      </c>
    </row>
    <row r="79" spans="1:4" x14ac:dyDescent="0.3">
      <c r="A79" s="2">
        <v>44389</v>
      </c>
      <c r="B79" s="1" t="s">
        <v>120</v>
      </c>
      <c r="C79" s="1" t="s">
        <v>121</v>
      </c>
      <c r="D79">
        <v>371.82</v>
      </c>
    </row>
    <row r="80" spans="1:4" x14ac:dyDescent="0.3">
      <c r="A80" s="2">
        <v>44389</v>
      </c>
      <c r="B80" s="1" t="s">
        <v>57</v>
      </c>
      <c r="C80" s="1" t="s">
        <v>122</v>
      </c>
      <c r="D80">
        <v>353.84</v>
      </c>
    </row>
    <row r="81" spans="1:4" x14ac:dyDescent="0.3">
      <c r="A81" s="2"/>
      <c r="B81" s="1" t="s">
        <v>51</v>
      </c>
      <c r="C81" s="1" t="s">
        <v>52</v>
      </c>
      <c r="D81">
        <v>0</v>
      </c>
    </row>
    <row r="82" spans="1:4" x14ac:dyDescent="0.3">
      <c r="A82" s="2"/>
      <c r="B82" s="1" t="s">
        <v>123</v>
      </c>
      <c r="C82" s="1" t="s">
        <v>52</v>
      </c>
      <c r="D82">
        <v>0</v>
      </c>
    </row>
    <row r="83" spans="1:4" x14ac:dyDescent="0.3">
      <c r="A83" s="2"/>
      <c r="B83" s="1" t="s">
        <v>60</v>
      </c>
      <c r="C83" s="1" t="s">
        <v>52</v>
      </c>
      <c r="D83">
        <v>0</v>
      </c>
    </row>
    <row r="84" spans="1:4" x14ac:dyDescent="0.3">
      <c r="A84" s="2">
        <v>44390</v>
      </c>
      <c r="B84" s="1" t="s">
        <v>47</v>
      </c>
      <c r="C84" s="1" t="s">
        <v>124</v>
      </c>
      <c r="D84">
        <v>348.69</v>
      </c>
    </row>
    <row r="85" spans="1:4" x14ac:dyDescent="0.3">
      <c r="A85" s="2">
        <v>44403</v>
      </c>
      <c r="B85" s="1" t="s">
        <v>57</v>
      </c>
      <c r="C85" s="1" t="s">
        <v>125</v>
      </c>
      <c r="D85">
        <v>233.69</v>
      </c>
    </row>
    <row r="86" spans="1:4" x14ac:dyDescent="0.3">
      <c r="A86" s="2"/>
      <c r="B86" s="1" t="s">
        <v>126</v>
      </c>
      <c r="C86" s="1" t="s">
        <v>52</v>
      </c>
      <c r="D86">
        <v>0</v>
      </c>
    </row>
    <row r="87" spans="1:4" x14ac:dyDescent="0.3">
      <c r="A87" s="2"/>
      <c r="B87" s="1" t="s">
        <v>127</v>
      </c>
      <c r="C87" s="1" t="s">
        <v>52</v>
      </c>
      <c r="D87">
        <v>0</v>
      </c>
    </row>
    <row r="88" spans="1:4" x14ac:dyDescent="0.3">
      <c r="A88" s="2"/>
      <c r="B88" s="1" t="s">
        <v>60</v>
      </c>
      <c r="C88" s="1" t="s">
        <v>52</v>
      </c>
      <c r="D88">
        <v>0</v>
      </c>
    </row>
    <row r="89" spans="1:4" x14ac:dyDescent="0.3">
      <c r="A89" s="2">
        <v>44405</v>
      </c>
      <c r="B89" s="1" t="s">
        <v>79</v>
      </c>
      <c r="C89" s="1" t="s">
        <v>128</v>
      </c>
      <c r="D89">
        <v>3003.8</v>
      </c>
    </row>
    <row r="90" spans="1:4" x14ac:dyDescent="0.3">
      <c r="A90" s="2"/>
      <c r="B90" s="1" t="s">
        <v>129</v>
      </c>
      <c r="C90" s="1" t="s">
        <v>52</v>
      </c>
      <c r="D90">
        <v>0</v>
      </c>
    </row>
    <row r="91" spans="1:4" x14ac:dyDescent="0.3">
      <c r="A91" s="2"/>
      <c r="B91" s="1" t="s">
        <v>130</v>
      </c>
      <c r="C91" s="1" t="s">
        <v>52</v>
      </c>
      <c r="D91">
        <v>0</v>
      </c>
    </row>
    <row r="92" spans="1:4" x14ac:dyDescent="0.3">
      <c r="A92" s="2"/>
      <c r="B92" s="1" t="s">
        <v>130</v>
      </c>
      <c r="C92" s="1" t="s">
        <v>52</v>
      </c>
      <c r="D92">
        <v>0</v>
      </c>
    </row>
    <row r="93" spans="1:4" x14ac:dyDescent="0.3">
      <c r="A93" s="2">
        <v>44405</v>
      </c>
      <c r="B93" s="1" t="s">
        <v>115</v>
      </c>
      <c r="C93" s="1" t="s">
        <v>131</v>
      </c>
      <c r="D93">
        <v>2853.8</v>
      </c>
    </row>
    <row r="94" spans="1:4" x14ac:dyDescent="0.3">
      <c r="A94" s="2"/>
      <c r="B94" s="1" t="s">
        <v>132</v>
      </c>
      <c r="C94" s="1" t="s">
        <v>52</v>
      </c>
      <c r="D94">
        <v>0</v>
      </c>
    </row>
    <row r="95" spans="1:4" x14ac:dyDescent="0.3">
      <c r="A95" s="2"/>
      <c r="B95" s="1" t="s">
        <v>133</v>
      </c>
      <c r="C95" s="1" t="s">
        <v>52</v>
      </c>
      <c r="D95">
        <v>0</v>
      </c>
    </row>
    <row r="96" spans="1:4" x14ac:dyDescent="0.3">
      <c r="A96" s="2">
        <v>44406</v>
      </c>
      <c r="B96" s="1" t="s">
        <v>104</v>
      </c>
      <c r="C96" s="1" t="s">
        <v>134</v>
      </c>
      <c r="D96">
        <v>2983.8</v>
      </c>
    </row>
    <row r="97" spans="1:4" x14ac:dyDescent="0.3">
      <c r="A97" s="2"/>
      <c r="B97" s="1" t="s">
        <v>106</v>
      </c>
      <c r="C97" s="1" t="s">
        <v>52</v>
      </c>
      <c r="D97">
        <v>0</v>
      </c>
    </row>
    <row r="98" spans="1:4" x14ac:dyDescent="0.3">
      <c r="A98" s="2"/>
      <c r="B98" s="1" t="s">
        <v>135</v>
      </c>
      <c r="C98" s="1" t="s">
        <v>52</v>
      </c>
      <c r="D98">
        <v>0</v>
      </c>
    </row>
    <row r="99" spans="1:4" x14ac:dyDescent="0.3">
      <c r="A99" s="2">
        <v>44406</v>
      </c>
      <c r="B99" s="1" t="s">
        <v>89</v>
      </c>
      <c r="C99" s="1" t="s">
        <v>48</v>
      </c>
      <c r="D99">
        <v>2978.8</v>
      </c>
    </row>
    <row r="100" spans="1:4" x14ac:dyDescent="0.3">
      <c r="A100" s="2"/>
      <c r="B100" s="1" t="s">
        <v>136</v>
      </c>
      <c r="C100" s="1" t="s">
        <v>52</v>
      </c>
      <c r="D100">
        <v>0</v>
      </c>
    </row>
    <row r="101" spans="1:4" x14ac:dyDescent="0.3">
      <c r="A101" s="2"/>
      <c r="B101" s="1" t="s">
        <v>91</v>
      </c>
      <c r="C101" s="1" t="s">
        <v>52</v>
      </c>
      <c r="D101">
        <v>0</v>
      </c>
    </row>
    <row r="102" spans="1:4" x14ac:dyDescent="0.3">
      <c r="A102" s="2"/>
      <c r="B102" s="1" t="s">
        <v>92</v>
      </c>
      <c r="C102" s="1" t="s">
        <v>52</v>
      </c>
      <c r="D102">
        <v>0</v>
      </c>
    </row>
    <row r="103" spans="1:4" x14ac:dyDescent="0.3">
      <c r="A103" s="2">
        <v>44407</v>
      </c>
      <c r="B103" s="1" t="s">
        <v>77</v>
      </c>
      <c r="C103" s="1" t="s">
        <v>78</v>
      </c>
      <c r="D103">
        <v>2928.8</v>
      </c>
    </row>
    <row r="104" spans="1:4" x14ac:dyDescent="0.3">
      <c r="A104" s="2">
        <v>44407</v>
      </c>
      <c r="B104" s="1" t="s">
        <v>47</v>
      </c>
      <c r="C104" s="1" t="s">
        <v>137</v>
      </c>
      <c r="D104">
        <v>2915.9</v>
      </c>
    </row>
    <row r="105" spans="1:4" x14ac:dyDescent="0.3">
      <c r="A105" s="2">
        <v>44407</v>
      </c>
      <c r="B105" s="1" t="s">
        <v>72</v>
      </c>
      <c r="C105" s="1" t="s">
        <v>138</v>
      </c>
      <c r="D105">
        <v>2843.45</v>
      </c>
    </row>
    <row r="106" spans="1:4" x14ac:dyDescent="0.3">
      <c r="A106" s="2">
        <v>44407</v>
      </c>
      <c r="B106" s="1" t="s">
        <v>72</v>
      </c>
      <c r="C106" s="1" t="s">
        <v>139</v>
      </c>
      <c r="D106">
        <v>2823.25</v>
      </c>
    </row>
    <row r="107" spans="1:4" x14ac:dyDescent="0.3">
      <c r="A107" s="2"/>
      <c r="B107" s="1" t="s">
        <v>140</v>
      </c>
      <c r="C107" s="1" t="s">
        <v>52</v>
      </c>
      <c r="D107">
        <v>0</v>
      </c>
    </row>
    <row r="108" spans="1:4" x14ac:dyDescent="0.3">
      <c r="A108" s="2"/>
      <c r="B108" s="1" t="s">
        <v>141</v>
      </c>
      <c r="C108" s="1" t="s">
        <v>52</v>
      </c>
      <c r="D108">
        <v>0</v>
      </c>
    </row>
    <row r="109" spans="1:4" x14ac:dyDescent="0.3">
      <c r="A109" s="2"/>
      <c r="B109" s="1" t="s">
        <v>72</v>
      </c>
      <c r="C109" s="1" t="s">
        <v>52</v>
      </c>
      <c r="D109">
        <v>0</v>
      </c>
    </row>
    <row r="110" spans="1:4" x14ac:dyDescent="0.3">
      <c r="A110" s="2">
        <v>44408</v>
      </c>
      <c r="B110" s="1" t="s">
        <v>47</v>
      </c>
      <c r="C110" s="1" t="s">
        <v>101</v>
      </c>
      <c r="D110">
        <v>2723.25</v>
      </c>
    </row>
    <row r="111" spans="1:4" x14ac:dyDescent="0.3">
      <c r="A111" s="2">
        <v>44409</v>
      </c>
      <c r="B111" s="1" t="s">
        <v>47</v>
      </c>
      <c r="C111" s="1" t="s">
        <v>48</v>
      </c>
      <c r="D111">
        <v>2718.25</v>
      </c>
    </row>
    <row r="112" spans="1:4" x14ac:dyDescent="0.3">
      <c r="A112" s="2">
        <v>44409</v>
      </c>
      <c r="B112" s="1" t="s">
        <v>49</v>
      </c>
      <c r="C112" s="1" t="s">
        <v>142</v>
      </c>
      <c r="D112">
        <v>2738.25</v>
      </c>
    </row>
    <row r="113" spans="1:4" x14ac:dyDescent="0.3">
      <c r="A113" s="2"/>
      <c r="B113" s="1" t="s">
        <v>51</v>
      </c>
      <c r="C113" s="1" t="s">
        <v>52</v>
      </c>
      <c r="D113">
        <v>0</v>
      </c>
    </row>
    <row r="114" spans="1:4" x14ac:dyDescent="0.3">
      <c r="A114" s="2"/>
      <c r="B114" s="1" t="s">
        <v>53</v>
      </c>
      <c r="C114" s="1" t="s">
        <v>52</v>
      </c>
      <c r="D114">
        <v>0</v>
      </c>
    </row>
    <row r="115" spans="1:4" x14ac:dyDescent="0.3">
      <c r="A115" s="2"/>
      <c r="B115" s="1" t="s">
        <v>54</v>
      </c>
      <c r="C115" s="1" t="s">
        <v>52</v>
      </c>
      <c r="D115">
        <v>0</v>
      </c>
    </row>
    <row r="116" spans="1:4" x14ac:dyDescent="0.3">
      <c r="A116" s="2">
        <v>44409</v>
      </c>
      <c r="B116" s="1" t="s">
        <v>57</v>
      </c>
      <c r="C116" s="1" t="s">
        <v>143</v>
      </c>
      <c r="D116">
        <v>2520.58</v>
      </c>
    </row>
    <row r="117" spans="1:4" x14ac:dyDescent="0.3">
      <c r="A117" s="2"/>
      <c r="B117" s="1" t="s">
        <v>51</v>
      </c>
      <c r="C117" s="1" t="s">
        <v>52</v>
      </c>
      <c r="D117">
        <v>0</v>
      </c>
    </row>
    <row r="118" spans="1:4" x14ac:dyDescent="0.3">
      <c r="A118" s="2"/>
      <c r="B118" s="1" t="s">
        <v>144</v>
      </c>
      <c r="C118" s="1" t="s">
        <v>52</v>
      </c>
      <c r="D118">
        <v>0</v>
      </c>
    </row>
    <row r="119" spans="1:4" x14ac:dyDescent="0.3">
      <c r="A119" s="2"/>
      <c r="B119" s="1" t="s">
        <v>60</v>
      </c>
      <c r="C119" s="1" t="s">
        <v>52</v>
      </c>
      <c r="D119">
        <v>0</v>
      </c>
    </row>
    <row r="120" spans="1:4" x14ac:dyDescent="0.3">
      <c r="A120" s="2">
        <v>44410</v>
      </c>
      <c r="B120" s="1" t="s">
        <v>47</v>
      </c>
      <c r="C120" s="1" t="s">
        <v>55</v>
      </c>
      <c r="D120">
        <v>2397.94</v>
      </c>
    </row>
    <row r="121" spans="1:4" x14ac:dyDescent="0.3">
      <c r="A121" s="2">
        <v>44410</v>
      </c>
      <c r="B121" s="1" t="s">
        <v>47</v>
      </c>
      <c r="C121" s="1" t="s">
        <v>56</v>
      </c>
      <c r="D121">
        <v>2396.44</v>
      </c>
    </row>
    <row r="122" spans="1:4" x14ac:dyDescent="0.3">
      <c r="A122" s="2">
        <v>44411</v>
      </c>
      <c r="B122" s="1" t="s">
        <v>47</v>
      </c>
      <c r="C122" s="1" t="s">
        <v>145</v>
      </c>
      <c r="D122">
        <v>2391.14</v>
      </c>
    </row>
    <row r="123" spans="1:4" x14ac:dyDescent="0.3">
      <c r="A123" s="2">
        <v>44412</v>
      </c>
      <c r="B123" s="1" t="s">
        <v>62</v>
      </c>
      <c r="C123" s="1" t="s">
        <v>70</v>
      </c>
      <c r="D123">
        <v>2203.64</v>
      </c>
    </row>
    <row r="124" spans="1:4" x14ac:dyDescent="0.3">
      <c r="A124" s="2"/>
      <c r="B124" s="1" t="s">
        <v>71</v>
      </c>
      <c r="C124" s="1" t="s">
        <v>52</v>
      </c>
      <c r="D124">
        <v>0</v>
      </c>
    </row>
    <row r="125" spans="1:4" x14ac:dyDescent="0.3">
      <c r="A125" s="2"/>
      <c r="B125" s="1" t="s">
        <v>65</v>
      </c>
      <c r="C125" s="1" t="s">
        <v>52</v>
      </c>
      <c r="D125">
        <v>0</v>
      </c>
    </row>
    <row r="126" spans="1:4" x14ac:dyDescent="0.3">
      <c r="A126" s="2"/>
      <c r="B126" s="1" t="s">
        <v>66</v>
      </c>
      <c r="C126" s="1" t="s">
        <v>52</v>
      </c>
      <c r="D126">
        <v>0</v>
      </c>
    </row>
    <row r="127" spans="1:4" x14ac:dyDescent="0.3">
      <c r="A127" s="2">
        <v>44413</v>
      </c>
      <c r="B127" s="1" t="s">
        <v>84</v>
      </c>
      <c r="C127" s="1" t="s">
        <v>85</v>
      </c>
      <c r="D127">
        <v>2183.64</v>
      </c>
    </row>
    <row r="128" spans="1:4" x14ac:dyDescent="0.3">
      <c r="A128" s="2"/>
      <c r="B128" s="1" t="s">
        <v>86</v>
      </c>
      <c r="C128" s="1" t="s">
        <v>52</v>
      </c>
      <c r="D128">
        <v>0</v>
      </c>
    </row>
    <row r="129" spans="1:4" x14ac:dyDescent="0.3">
      <c r="A129" s="2"/>
      <c r="B129" s="1" t="s">
        <v>87</v>
      </c>
      <c r="C129" s="1" t="s">
        <v>52</v>
      </c>
      <c r="D129">
        <v>0</v>
      </c>
    </row>
    <row r="130" spans="1:4" x14ac:dyDescent="0.3">
      <c r="A130" s="2"/>
      <c r="B130" s="1" t="s">
        <v>88</v>
      </c>
      <c r="C130" s="1" t="s">
        <v>52</v>
      </c>
      <c r="D130">
        <v>0</v>
      </c>
    </row>
    <row r="131" spans="1:4" x14ac:dyDescent="0.3">
      <c r="A131" s="2">
        <v>44414</v>
      </c>
      <c r="B131" s="1" t="s">
        <v>89</v>
      </c>
      <c r="C131" s="1" t="s">
        <v>48</v>
      </c>
      <c r="D131">
        <v>2178.64</v>
      </c>
    </row>
    <row r="132" spans="1:4" x14ac:dyDescent="0.3">
      <c r="A132" s="2"/>
      <c r="B132" s="1" t="s">
        <v>136</v>
      </c>
      <c r="C132" s="1" t="s">
        <v>52</v>
      </c>
      <c r="D132">
        <v>0</v>
      </c>
    </row>
    <row r="133" spans="1:4" x14ac:dyDescent="0.3">
      <c r="A133" s="2"/>
      <c r="B133" s="1" t="s">
        <v>91</v>
      </c>
      <c r="C133" s="1" t="s">
        <v>52</v>
      </c>
      <c r="D133">
        <v>0</v>
      </c>
    </row>
    <row r="134" spans="1:4" x14ac:dyDescent="0.3">
      <c r="A134" s="2"/>
      <c r="B134" s="1" t="s">
        <v>92</v>
      </c>
      <c r="C134" s="1" t="s">
        <v>52</v>
      </c>
      <c r="D134">
        <v>0</v>
      </c>
    </row>
    <row r="135" spans="1:4" x14ac:dyDescent="0.3">
      <c r="A135" s="2">
        <v>44414</v>
      </c>
      <c r="B135" s="1" t="s">
        <v>146</v>
      </c>
      <c r="C135" s="1" t="s">
        <v>147</v>
      </c>
      <c r="D135">
        <v>1978.64</v>
      </c>
    </row>
    <row r="136" spans="1:4" x14ac:dyDescent="0.3">
      <c r="A136" s="2">
        <v>44414</v>
      </c>
      <c r="B136" s="1" t="s">
        <v>148</v>
      </c>
      <c r="C136" s="1" t="s">
        <v>149</v>
      </c>
      <c r="D136">
        <v>2178.64</v>
      </c>
    </row>
    <row r="137" spans="1:4" x14ac:dyDescent="0.3">
      <c r="A137" s="2">
        <v>44414</v>
      </c>
      <c r="B137" s="1" t="s">
        <v>47</v>
      </c>
      <c r="C137" s="1" t="s">
        <v>150</v>
      </c>
      <c r="D137">
        <v>2138.33</v>
      </c>
    </row>
    <row r="138" spans="1:4" x14ac:dyDescent="0.3">
      <c r="A138" s="2">
        <v>44414</v>
      </c>
      <c r="B138" s="1" t="s">
        <v>77</v>
      </c>
      <c r="C138" s="1" t="s">
        <v>101</v>
      </c>
      <c r="D138">
        <v>2038.33</v>
      </c>
    </row>
    <row r="139" spans="1:4" x14ac:dyDescent="0.3">
      <c r="A139" s="2">
        <v>44414</v>
      </c>
      <c r="B139" s="1" t="s">
        <v>72</v>
      </c>
      <c r="C139" s="1" t="s">
        <v>151</v>
      </c>
      <c r="D139">
        <v>1971.58</v>
      </c>
    </row>
    <row r="140" spans="1:4" x14ac:dyDescent="0.3">
      <c r="A140" s="2">
        <v>44416</v>
      </c>
      <c r="B140" s="1" t="s">
        <v>62</v>
      </c>
      <c r="C140" s="1" t="s">
        <v>96</v>
      </c>
      <c r="D140">
        <v>1435.58</v>
      </c>
    </row>
    <row r="141" spans="1:4" x14ac:dyDescent="0.3">
      <c r="A141" s="2"/>
      <c r="B141" s="1" t="s">
        <v>97</v>
      </c>
      <c r="C141" s="1" t="s">
        <v>52</v>
      </c>
      <c r="D141">
        <v>0</v>
      </c>
    </row>
    <row r="142" spans="1:4" x14ac:dyDescent="0.3">
      <c r="A142" s="2"/>
      <c r="B142" s="1" t="s">
        <v>98</v>
      </c>
      <c r="C142" s="1" t="s">
        <v>52</v>
      </c>
      <c r="D142">
        <v>0</v>
      </c>
    </row>
    <row r="143" spans="1:4" x14ac:dyDescent="0.3">
      <c r="A143" s="2"/>
      <c r="B143" s="1" t="s">
        <v>99</v>
      </c>
      <c r="C143" s="1" t="s">
        <v>52</v>
      </c>
      <c r="D143">
        <v>0</v>
      </c>
    </row>
    <row r="144" spans="1:4" x14ac:dyDescent="0.3">
      <c r="A144" s="2">
        <v>44418</v>
      </c>
      <c r="B144" s="1" t="s">
        <v>57</v>
      </c>
      <c r="C144" s="1" t="s">
        <v>101</v>
      </c>
      <c r="D144">
        <v>1335.58</v>
      </c>
    </row>
    <row r="145" spans="1:4" x14ac:dyDescent="0.3">
      <c r="A145" s="2"/>
      <c r="B145" s="1" t="s">
        <v>68</v>
      </c>
      <c r="C145" s="1" t="s">
        <v>52</v>
      </c>
      <c r="D145">
        <v>0</v>
      </c>
    </row>
    <row r="146" spans="1:4" x14ac:dyDescent="0.3">
      <c r="A146" s="2"/>
      <c r="B146" s="1" t="s">
        <v>152</v>
      </c>
      <c r="C146" s="1" t="s">
        <v>52</v>
      </c>
      <c r="D146">
        <v>0</v>
      </c>
    </row>
    <row r="147" spans="1:4" x14ac:dyDescent="0.3">
      <c r="A147" s="2"/>
      <c r="B147" s="1" t="s">
        <v>60</v>
      </c>
      <c r="C147" s="1" t="s">
        <v>52</v>
      </c>
      <c r="D147">
        <v>0</v>
      </c>
    </row>
    <row r="148" spans="1:4" x14ac:dyDescent="0.3">
      <c r="A148" s="2">
        <v>44419</v>
      </c>
      <c r="B148" s="1" t="s">
        <v>47</v>
      </c>
      <c r="C148" s="1" t="s">
        <v>78</v>
      </c>
      <c r="D148">
        <v>1285.58</v>
      </c>
    </row>
    <row r="149" spans="1:4" x14ac:dyDescent="0.3">
      <c r="A149" s="2">
        <v>44420</v>
      </c>
      <c r="B149" s="1" t="s">
        <v>115</v>
      </c>
      <c r="C149" s="1" t="s">
        <v>116</v>
      </c>
      <c r="D149">
        <v>284.58</v>
      </c>
    </row>
    <row r="150" spans="1:4" x14ac:dyDescent="0.3">
      <c r="A150" s="2"/>
      <c r="B150" s="1" t="s">
        <v>97</v>
      </c>
      <c r="C150" s="1" t="s">
        <v>52</v>
      </c>
      <c r="D150">
        <v>0</v>
      </c>
    </row>
    <row r="151" spans="1:4" x14ac:dyDescent="0.3">
      <c r="A151" s="2"/>
      <c r="B151" s="1" t="s">
        <v>117</v>
      </c>
      <c r="C151" s="1" t="s">
        <v>52</v>
      </c>
      <c r="D151">
        <v>0</v>
      </c>
    </row>
    <row r="152" spans="1:4" x14ac:dyDescent="0.3">
      <c r="A152" s="2"/>
      <c r="B152" s="1" t="s">
        <v>118</v>
      </c>
      <c r="C152" s="1" t="s">
        <v>52</v>
      </c>
      <c r="D152">
        <v>0</v>
      </c>
    </row>
    <row r="153" spans="1:4" x14ac:dyDescent="0.3">
      <c r="A153" s="2">
        <v>44427</v>
      </c>
      <c r="B153" s="1" t="s">
        <v>153</v>
      </c>
      <c r="C153" s="1" t="s">
        <v>154</v>
      </c>
      <c r="D153">
        <v>164.58</v>
      </c>
    </row>
    <row r="154" spans="1:4" x14ac:dyDescent="0.3">
      <c r="A154" s="2"/>
      <c r="B154" s="1" t="s">
        <v>155</v>
      </c>
      <c r="C154" s="1" t="s">
        <v>52</v>
      </c>
      <c r="D154">
        <v>0</v>
      </c>
    </row>
    <row r="155" spans="1:4" x14ac:dyDescent="0.3">
      <c r="A155" s="2"/>
      <c r="B155" s="1" t="s">
        <v>156</v>
      </c>
      <c r="C155" s="1" t="s">
        <v>52</v>
      </c>
      <c r="D155">
        <v>0</v>
      </c>
    </row>
    <row r="156" spans="1:4" x14ac:dyDescent="0.3">
      <c r="A156" s="2"/>
      <c r="B156" s="1" t="s">
        <v>157</v>
      </c>
      <c r="C156" s="1" t="s">
        <v>52</v>
      </c>
      <c r="D156">
        <v>0</v>
      </c>
    </row>
    <row r="157" spans="1:4" x14ac:dyDescent="0.3">
      <c r="A157" s="2">
        <v>44429</v>
      </c>
      <c r="B157" s="1" t="s">
        <v>153</v>
      </c>
      <c r="C157" s="1" t="s">
        <v>158</v>
      </c>
      <c r="D157">
        <v>125.75</v>
      </c>
    </row>
    <row r="158" spans="1:4" x14ac:dyDescent="0.3">
      <c r="A158" s="2"/>
      <c r="B158" s="1" t="s">
        <v>159</v>
      </c>
      <c r="C158" s="1" t="s">
        <v>52</v>
      </c>
      <c r="D158">
        <v>0</v>
      </c>
    </row>
    <row r="159" spans="1:4" x14ac:dyDescent="0.3">
      <c r="A159" s="2"/>
      <c r="B159" s="1" t="s">
        <v>160</v>
      </c>
      <c r="C159" s="1" t="s">
        <v>52</v>
      </c>
      <c r="D159">
        <v>0</v>
      </c>
    </row>
    <row r="160" spans="1:4" x14ac:dyDescent="0.3">
      <c r="A160" s="2"/>
      <c r="B160" s="1" t="s">
        <v>161</v>
      </c>
      <c r="C160" s="1" t="s">
        <v>52</v>
      </c>
      <c r="D160">
        <v>0</v>
      </c>
    </row>
    <row r="161" spans="1:4" x14ac:dyDescent="0.3">
      <c r="A161" s="2">
        <v>44435</v>
      </c>
      <c r="B161" s="1" t="s">
        <v>89</v>
      </c>
      <c r="C161" s="1" t="s">
        <v>48</v>
      </c>
      <c r="D161">
        <v>120.75</v>
      </c>
    </row>
    <row r="162" spans="1:4" x14ac:dyDescent="0.3">
      <c r="A162" s="2"/>
      <c r="B162" s="1" t="s">
        <v>136</v>
      </c>
      <c r="C162" s="1" t="s">
        <v>52</v>
      </c>
      <c r="D162">
        <v>0</v>
      </c>
    </row>
    <row r="163" spans="1:4" x14ac:dyDescent="0.3">
      <c r="A163" s="2"/>
      <c r="B163" s="1" t="s">
        <v>91</v>
      </c>
      <c r="C163" s="1" t="s">
        <v>52</v>
      </c>
      <c r="D163">
        <v>0</v>
      </c>
    </row>
    <row r="164" spans="1:4" x14ac:dyDescent="0.3">
      <c r="A164" s="2"/>
      <c r="B164" s="1" t="s">
        <v>92</v>
      </c>
      <c r="C164" s="1" t="s">
        <v>52</v>
      </c>
      <c r="D164">
        <v>0</v>
      </c>
    </row>
    <row r="165" spans="1:4" x14ac:dyDescent="0.3">
      <c r="A165" s="2">
        <v>44435</v>
      </c>
      <c r="B165" s="1" t="s">
        <v>79</v>
      </c>
      <c r="C165" s="1" t="s">
        <v>162</v>
      </c>
      <c r="D165">
        <v>3088.3</v>
      </c>
    </row>
    <row r="166" spans="1:4" x14ac:dyDescent="0.3">
      <c r="A166" s="2"/>
      <c r="B166" s="1" t="s">
        <v>129</v>
      </c>
      <c r="C166" s="1" t="s">
        <v>52</v>
      </c>
      <c r="D166">
        <v>0</v>
      </c>
    </row>
    <row r="167" spans="1:4" x14ac:dyDescent="0.3">
      <c r="A167" s="2"/>
      <c r="B167" s="1" t="s">
        <v>130</v>
      </c>
      <c r="C167" s="1" t="s">
        <v>52</v>
      </c>
      <c r="D167">
        <v>0</v>
      </c>
    </row>
    <row r="168" spans="1:4" x14ac:dyDescent="0.3">
      <c r="A168" s="2"/>
      <c r="B168" s="1" t="s">
        <v>130</v>
      </c>
      <c r="C168" s="1" t="s">
        <v>52</v>
      </c>
      <c r="D168">
        <v>0</v>
      </c>
    </row>
    <row r="169" spans="1:4" x14ac:dyDescent="0.3">
      <c r="A169" s="2">
        <v>44435</v>
      </c>
      <c r="B169" s="1" t="s">
        <v>77</v>
      </c>
      <c r="C169" s="1" t="s">
        <v>101</v>
      </c>
      <c r="D169">
        <v>2988.3</v>
      </c>
    </row>
    <row r="170" spans="1:4" x14ac:dyDescent="0.3">
      <c r="A170" s="2">
        <v>44435</v>
      </c>
      <c r="B170" s="1" t="s">
        <v>104</v>
      </c>
      <c r="C170" s="1" t="s">
        <v>149</v>
      </c>
      <c r="D170">
        <v>3188.3</v>
      </c>
    </row>
    <row r="171" spans="1:4" x14ac:dyDescent="0.3">
      <c r="A171" s="2"/>
      <c r="B171" s="1" t="s">
        <v>106</v>
      </c>
      <c r="C171" s="1" t="s">
        <v>52</v>
      </c>
      <c r="D171">
        <v>0</v>
      </c>
    </row>
    <row r="172" spans="1:4" x14ac:dyDescent="0.3">
      <c r="A172" s="2"/>
      <c r="B172" s="1" t="s">
        <v>163</v>
      </c>
      <c r="C172" s="1" t="s">
        <v>52</v>
      </c>
      <c r="D172">
        <v>0</v>
      </c>
    </row>
    <row r="173" spans="1:4" x14ac:dyDescent="0.3">
      <c r="A173" s="2">
        <v>44435</v>
      </c>
      <c r="B173" s="1" t="s">
        <v>72</v>
      </c>
      <c r="C173" s="1" t="s">
        <v>164</v>
      </c>
      <c r="D173">
        <v>3102.8</v>
      </c>
    </row>
    <row r="174" spans="1:4" x14ac:dyDescent="0.3">
      <c r="A174" s="2"/>
      <c r="B174" s="1" t="s">
        <v>165</v>
      </c>
      <c r="C174" s="1" t="s">
        <v>52</v>
      </c>
      <c r="D174">
        <v>0</v>
      </c>
    </row>
    <row r="175" spans="1:4" x14ac:dyDescent="0.3">
      <c r="A175" s="2"/>
      <c r="B175" s="1" t="s">
        <v>166</v>
      </c>
      <c r="C175" s="1" t="s">
        <v>52</v>
      </c>
      <c r="D175">
        <v>0</v>
      </c>
    </row>
    <row r="176" spans="1:4" x14ac:dyDescent="0.3">
      <c r="A176" s="2"/>
      <c r="B176" s="1" t="s">
        <v>72</v>
      </c>
      <c r="C176" s="1" t="s">
        <v>52</v>
      </c>
      <c r="D176">
        <v>0</v>
      </c>
    </row>
    <row r="177" spans="1:4" x14ac:dyDescent="0.3">
      <c r="A177" s="2">
        <v>44435</v>
      </c>
      <c r="B177" s="1" t="s">
        <v>72</v>
      </c>
      <c r="C177" s="1" t="s">
        <v>167</v>
      </c>
      <c r="D177">
        <v>3080.8</v>
      </c>
    </row>
    <row r="178" spans="1:4" x14ac:dyDescent="0.3">
      <c r="A178" s="2"/>
      <c r="B178" s="1" t="s">
        <v>168</v>
      </c>
      <c r="C178" s="1" t="s">
        <v>52</v>
      </c>
      <c r="D178">
        <v>0</v>
      </c>
    </row>
    <row r="179" spans="1:4" x14ac:dyDescent="0.3">
      <c r="A179" s="2"/>
      <c r="B179" s="1" t="s">
        <v>141</v>
      </c>
      <c r="C179" s="1" t="s">
        <v>52</v>
      </c>
      <c r="D179">
        <v>0</v>
      </c>
    </row>
    <row r="180" spans="1:4" x14ac:dyDescent="0.3">
      <c r="A180" s="2"/>
      <c r="B180" s="1" t="s">
        <v>72</v>
      </c>
      <c r="C180" s="1" t="s">
        <v>52</v>
      </c>
      <c r="D180">
        <v>0</v>
      </c>
    </row>
    <row r="181" spans="1:4" x14ac:dyDescent="0.3">
      <c r="A181" s="2">
        <v>44435</v>
      </c>
      <c r="B181" s="1" t="s">
        <v>146</v>
      </c>
      <c r="C181" s="1" t="s">
        <v>147</v>
      </c>
      <c r="D181">
        <v>2880.8</v>
      </c>
    </row>
    <row r="182" spans="1:4" x14ac:dyDescent="0.3">
      <c r="A182" s="2">
        <v>44435</v>
      </c>
      <c r="B182" s="1" t="s">
        <v>148</v>
      </c>
      <c r="C182" s="1" t="s">
        <v>149</v>
      </c>
      <c r="D182">
        <v>3080.8</v>
      </c>
    </row>
    <row r="183" spans="1:4" x14ac:dyDescent="0.3">
      <c r="A183" s="2">
        <v>44435</v>
      </c>
      <c r="B183" s="1" t="s">
        <v>47</v>
      </c>
      <c r="C183" s="1" t="s">
        <v>169</v>
      </c>
      <c r="D183">
        <v>3044.14</v>
      </c>
    </row>
    <row r="184" spans="1:4" x14ac:dyDescent="0.3">
      <c r="A184" s="2">
        <v>44435</v>
      </c>
      <c r="B184" s="1" t="s">
        <v>115</v>
      </c>
      <c r="C184" s="1" t="s">
        <v>147</v>
      </c>
      <c r="D184">
        <v>2844.14</v>
      </c>
    </row>
    <row r="185" spans="1:4" x14ac:dyDescent="0.3">
      <c r="A185" s="2"/>
      <c r="B185" s="1" t="s">
        <v>97</v>
      </c>
      <c r="C185" s="1" t="s">
        <v>52</v>
      </c>
      <c r="D185">
        <v>0</v>
      </c>
    </row>
    <row r="186" spans="1:4" x14ac:dyDescent="0.3">
      <c r="A186" s="2"/>
      <c r="B186" s="1" t="s">
        <v>65</v>
      </c>
      <c r="C186" s="1" t="s">
        <v>52</v>
      </c>
      <c r="D186">
        <v>0</v>
      </c>
    </row>
    <row r="187" spans="1:4" x14ac:dyDescent="0.3">
      <c r="A187" s="2"/>
      <c r="B187" s="1" t="s">
        <v>170</v>
      </c>
      <c r="C187" s="1" t="s">
        <v>52</v>
      </c>
      <c r="D187">
        <v>0</v>
      </c>
    </row>
    <row r="188" spans="1:4" x14ac:dyDescent="0.3">
      <c r="A188" s="2">
        <v>44436</v>
      </c>
      <c r="B188" s="1" t="s">
        <v>62</v>
      </c>
      <c r="C188" s="1" t="s">
        <v>171</v>
      </c>
      <c r="D188">
        <v>2767.22</v>
      </c>
    </row>
    <row r="189" spans="1:4" x14ac:dyDescent="0.3">
      <c r="A189" s="2"/>
      <c r="B189" s="1" t="s">
        <v>172</v>
      </c>
      <c r="C189" s="1" t="s">
        <v>52</v>
      </c>
      <c r="D189">
        <v>0</v>
      </c>
    </row>
    <row r="190" spans="1:4" x14ac:dyDescent="0.3">
      <c r="A190" s="2"/>
      <c r="B190" s="1" t="s">
        <v>65</v>
      </c>
      <c r="C190" s="1" t="s">
        <v>52</v>
      </c>
      <c r="D190">
        <v>0</v>
      </c>
    </row>
    <row r="191" spans="1:4" x14ac:dyDescent="0.3">
      <c r="A191" s="2"/>
      <c r="B191" s="1" t="s">
        <v>66</v>
      </c>
      <c r="C191" s="1" t="s">
        <v>52</v>
      </c>
      <c r="D191">
        <v>0</v>
      </c>
    </row>
    <row r="192" spans="1:4" x14ac:dyDescent="0.3">
      <c r="A192" s="2">
        <v>44436</v>
      </c>
      <c r="B192" s="1" t="s">
        <v>115</v>
      </c>
      <c r="C192" s="1" t="s">
        <v>116</v>
      </c>
      <c r="D192">
        <v>1766.22</v>
      </c>
    </row>
    <row r="193" spans="1:4" x14ac:dyDescent="0.3">
      <c r="A193" s="2"/>
      <c r="B193" s="1" t="s">
        <v>97</v>
      </c>
      <c r="C193" s="1" t="s">
        <v>52</v>
      </c>
      <c r="D193">
        <v>0</v>
      </c>
    </row>
    <row r="194" spans="1:4" x14ac:dyDescent="0.3">
      <c r="A194" s="2"/>
      <c r="B194" s="1" t="s">
        <v>117</v>
      </c>
      <c r="C194" s="1" t="s">
        <v>52</v>
      </c>
      <c r="D194">
        <v>0</v>
      </c>
    </row>
    <row r="195" spans="1:4" x14ac:dyDescent="0.3">
      <c r="A195" s="2"/>
      <c r="B195" s="1" t="s">
        <v>118</v>
      </c>
      <c r="C195" s="1" t="s">
        <v>52</v>
      </c>
      <c r="D195">
        <v>0</v>
      </c>
    </row>
    <row r="196" spans="1:4" x14ac:dyDescent="0.3">
      <c r="A196" s="2">
        <v>44437</v>
      </c>
      <c r="B196" s="1" t="s">
        <v>57</v>
      </c>
      <c r="C196" s="1" t="s">
        <v>131</v>
      </c>
      <c r="D196">
        <v>1616.22</v>
      </c>
    </row>
    <row r="197" spans="1:4" x14ac:dyDescent="0.3">
      <c r="A197" s="2"/>
      <c r="B197" s="1" t="s">
        <v>68</v>
      </c>
      <c r="C197" s="1" t="s">
        <v>52</v>
      </c>
      <c r="D197">
        <v>0</v>
      </c>
    </row>
    <row r="198" spans="1:4" x14ac:dyDescent="0.3">
      <c r="A198" s="2"/>
      <c r="B198" s="1" t="s">
        <v>173</v>
      </c>
      <c r="C198" s="1" t="s">
        <v>52</v>
      </c>
      <c r="D198">
        <v>0</v>
      </c>
    </row>
    <row r="199" spans="1:4" x14ac:dyDescent="0.3">
      <c r="A199" s="2"/>
      <c r="B199" s="1" t="s">
        <v>60</v>
      </c>
      <c r="C199" s="1" t="s">
        <v>52</v>
      </c>
      <c r="D199">
        <v>0</v>
      </c>
    </row>
    <row r="200" spans="1:4" x14ac:dyDescent="0.3">
      <c r="A200" s="2">
        <v>44437</v>
      </c>
      <c r="B200" s="1" t="s">
        <v>115</v>
      </c>
      <c r="C200" s="1" t="s">
        <v>174</v>
      </c>
      <c r="D200">
        <v>1561.22</v>
      </c>
    </row>
    <row r="201" spans="1:4" x14ac:dyDescent="0.3">
      <c r="A201" s="2"/>
      <c r="B201" s="1" t="s">
        <v>175</v>
      </c>
      <c r="C201" s="1" t="s">
        <v>52</v>
      </c>
      <c r="D201">
        <v>0</v>
      </c>
    </row>
    <row r="202" spans="1:4" x14ac:dyDescent="0.3">
      <c r="A202" s="2"/>
      <c r="B202" s="1" t="s">
        <v>176</v>
      </c>
      <c r="C202" s="1" t="s">
        <v>52</v>
      </c>
      <c r="D202">
        <v>0</v>
      </c>
    </row>
    <row r="203" spans="1:4" x14ac:dyDescent="0.3">
      <c r="A203" s="2">
        <v>44440</v>
      </c>
      <c r="B203" s="1" t="s">
        <v>47</v>
      </c>
      <c r="C203" s="1" t="s">
        <v>48</v>
      </c>
      <c r="D203">
        <v>1556.22</v>
      </c>
    </row>
    <row r="204" spans="1:4" x14ac:dyDescent="0.3">
      <c r="A204" s="2">
        <v>44440</v>
      </c>
      <c r="B204" s="1" t="s">
        <v>49</v>
      </c>
      <c r="C204" s="1" t="s">
        <v>142</v>
      </c>
      <c r="D204">
        <v>1576.22</v>
      </c>
    </row>
    <row r="205" spans="1:4" x14ac:dyDescent="0.3">
      <c r="A205" s="2"/>
      <c r="B205" s="1" t="s">
        <v>51</v>
      </c>
      <c r="C205" s="1" t="s">
        <v>52</v>
      </c>
      <c r="D205">
        <v>0</v>
      </c>
    </row>
    <row r="206" spans="1:4" x14ac:dyDescent="0.3">
      <c r="A206" s="2"/>
      <c r="B206" s="1" t="s">
        <v>177</v>
      </c>
      <c r="C206" s="1" t="s">
        <v>52</v>
      </c>
      <c r="D206">
        <v>0</v>
      </c>
    </row>
    <row r="207" spans="1:4" x14ac:dyDescent="0.3">
      <c r="A207" s="2"/>
      <c r="B207" s="1" t="s">
        <v>178</v>
      </c>
      <c r="C207" s="1" t="s">
        <v>52</v>
      </c>
      <c r="D207">
        <v>0</v>
      </c>
    </row>
    <row r="208" spans="1:4" x14ac:dyDescent="0.3">
      <c r="A208" s="2">
        <v>44440</v>
      </c>
      <c r="B208" s="1" t="s">
        <v>49</v>
      </c>
      <c r="C208" s="1" t="s">
        <v>121</v>
      </c>
      <c r="D208">
        <v>1676.22</v>
      </c>
    </row>
    <row r="209" spans="1:4" x14ac:dyDescent="0.3">
      <c r="A209" s="2"/>
      <c r="B209" s="1" t="s">
        <v>68</v>
      </c>
      <c r="C209" s="1" t="s">
        <v>52</v>
      </c>
      <c r="D209">
        <v>0</v>
      </c>
    </row>
    <row r="210" spans="1:4" x14ac:dyDescent="0.3">
      <c r="A210" s="2"/>
      <c r="B210" s="1" t="s">
        <v>179</v>
      </c>
      <c r="C210" s="1" t="s">
        <v>52</v>
      </c>
      <c r="D210">
        <v>0</v>
      </c>
    </row>
    <row r="211" spans="1:4" x14ac:dyDescent="0.3">
      <c r="A211" s="2"/>
      <c r="B211" s="1" t="s">
        <v>178</v>
      </c>
      <c r="C211" s="1" t="s">
        <v>52</v>
      </c>
      <c r="D211">
        <v>0</v>
      </c>
    </row>
    <row r="212" spans="1:4" x14ac:dyDescent="0.3">
      <c r="A212" s="2">
        <v>44440</v>
      </c>
      <c r="B212" s="1" t="s">
        <v>47</v>
      </c>
      <c r="C212" s="1" t="s">
        <v>55</v>
      </c>
      <c r="D212">
        <v>1553.58</v>
      </c>
    </row>
    <row r="213" spans="1:4" x14ac:dyDescent="0.3">
      <c r="A213" s="2">
        <v>44440</v>
      </c>
      <c r="B213" s="1" t="s">
        <v>47</v>
      </c>
      <c r="C213" s="1" t="s">
        <v>56</v>
      </c>
      <c r="D213">
        <v>1552.08</v>
      </c>
    </row>
    <row r="214" spans="1:4" x14ac:dyDescent="0.3">
      <c r="A214" s="2">
        <v>44440</v>
      </c>
      <c r="B214" s="1" t="s">
        <v>57</v>
      </c>
      <c r="C214" s="1" t="s">
        <v>180</v>
      </c>
      <c r="D214">
        <v>1334.28</v>
      </c>
    </row>
    <row r="215" spans="1:4" x14ac:dyDescent="0.3">
      <c r="A215" s="2"/>
      <c r="B215" s="1" t="s">
        <v>51</v>
      </c>
      <c r="C215" s="1" t="s">
        <v>52</v>
      </c>
      <c r="D215">
        <v>0</v>
      </c>
    </row>
    <row r="216" spans="1:4" x14ac:dyDescent="0.3">
      <c r="A216" s="2"/>
      <c r="B216" s="1" t="s">
        <v>181</v>
      </c>
      <c r="C216" s="1" t="s">
        <v>52</v>
      </c>
      <c r="D216">
        <v>0</v>
      </c>
    </row>
    <row r="217" spans="1:4" x14ac:dyDescent="0.3">
      <c r="A217" s="2"/>
      <c r="B217" s="1" t="s">
        <v>60</v>
      </c>
      <c r="C217" s="1" t="s">
        <v>52</v>
      </c>
      <c r="D217">
        <v>0</v>
      </c>
    </row>
    <row r="218" spans="1:4" x14ac:dyDescent="0.3">
      <c r="A218" s="2">
        <v>44443</v>
      </c>
      <c r="B218" s="1" t="s">
        <v>100</v>
      </c>
      <c r="C218" s="1" t="s">
        <v>101</v>
      </c>
      <c r="D218">
        <v>1234.28</v>
      </c>
    </row>
    <row r="219" spans="1:4" x14ac:dyDescent="0.3">
      <c r="A219" s="2"/>
      <c r="B219" s="1" t="s">
        <v>182</v>
      </c>
      <c r="C219" s="1" t="s">
        <v>52</v>
      </c>
      <c r="D219">
        <v>0</v>
      </c>
    </row>
    <row r="220" spans="1:4" x14ac:dyDescent="0.3">
      <c r="A220" s="2"/>
      <c r="B220" s="1" t="s">
        <v>112</v>
      </c>
      <c r="C220" s="1" t="s">
        <v>52</v>
      </c>
      <c r="D220">
        <v>0</v>
      </c>
    </row>
    <row r="221" spans="1:4" x14ac:dyDescent="0.3">
      <c r="A221" s="2">
        <v>44443</v>
      </c>
      <c r="B221" s="1" t="s">
        <v>62</v>
      </c>
      <c r="C221" s="1" t="s">
        <v>70</v>
      </c>
      <c r="D221">
        <v>1046.78</v>
      </c>
    </row>
    <row r="222" spans="1:4" x14ac:dyDescent="0.3">
      <c r="A222" s="2"/>
      <c r="B222" s="1" t="s">
        <v>71</v>
      </c>
      <c r="C222" s="1" t="s">
        <v>52</v>
      </c>
      <c r="D222">
        <v>0</v>
      </c>
    </row>
    <row r="223" spans="1:4" x14ac:dyDescent="0.3">
      <c r="A223" s="2"/>
      <c r="B223" s="1" t="s">
        <v>65</v>
      </c>
      <c r="C223" s="1" t="s">
        <v>52</v>
      </c>
      <c r="D223">
        <v>0</v>
      </c>
    </row>
    <row r="224" spans="1:4" x14ac:dyDescent="0.3">
      <c r="A224" s="2"/>
      <c r="B224" s="1" t="s">
        <v>66</v>
      </c>
      <c r="C224" s="1" t="s">
        <v>52</v>
      </c>
      <c r="D224">
        <v>0</v>
      </c>
    </row>
    <row r="225" spans="1:4" x14ac:dyDescent="0.3">
      <c r="A225" s="2">
        <v>44444</v>
      </c>
      <c r="B225" s="1" t="s">
        <v>84</v>
      </c>
      <c r="C225" s="1" t="s">
        <v>85</v>
      </c>
      <c r="D225">
        <v>1026.78</v>
      </c>
    </row>
    <row r="226" spans="1:4" x14ac:dyDescent="0.3">
      <c r="A226" s="2"/>
      <c r="B226" s="1" t="s">
        <v>86</v>
      </c>
      <c r="C226" s="1" t="s">
        <v>52</v>
      </c>
      <c r="D226">
        <v>0</v>
      </c>
    </row>
    <row r="227" spans="1:4" x14ac:dyDescent="0.3">
      <c r="A227" s="2"/>
      <c r="B227" s="1" t="s">
        <v>87</v>
      </c>
      <c r="C227" s="1" t="s">
        <v>52</v>
      </c>
      <c r="D227">
        <v>0</v>
      </c>
    </row>
    <row r="228" spans="1:4" x14ac:dyDescent="0.3">
      <c r="A228" s="2"/>
      <c r="B228" s="1" t="s">
        <v>88</v>
      </c>
      <c r="C228" s="1" t="s">
        <v>52</v>
      </c>
      <c r="D228">
        <v>0</v>
      </c>
    </row>
    <row r="229" spans="1:4" x14ac:dyDescent="0.3">
      <c r="A229" s="2">
        <v>44444</v>
      </c>
      <c r="B229" s="1" t="s">
        <v>146</v>
      </c>
      <c r="C229" s="1" t="s">
        <v>183</v>
      </c>
      <c r="D229">
        <v>818.36</v>
      </c>
    </row>
    <row r="230" spans="1:4" x14ac:dyDescent="0.3">
      <c r="A230" s="2">
        <v>44446</v>
      </c>
      <c r="B230" s="1" t="s">
        <v>148</v>
      </c>
      <c r="C230" s="1" t="s">
        <v>184</v>
      </c>
      <c r="D230">
        <v>1026.78</v>
      </c>
    </row>
    <row r="231" spans="1:4" x14ac:dyDescent="0.3">
      <c r="A231" s="2">
        <v>44446</v>
      </c>
      <c r="B231" s="1" t="s">
        <v>47</v>
      </c>
      <c r="C231" s="1" t="s">
        <v>185</v>
      </c>
      <c r="D231">
        <v>820.41</v>
      </c>
    </row>
    <row r="232" spans="1:4" x14ac:dyDescent="0.3">
      <c r="A232" s="2">
        <v>44446</v>
      </c>
      <c r="B232" s="1" t="s">
        <v>57</v>
      </c>
      <c r="C232" s="1" t="s">
        <v>186</v>
      </c>
      <c r="D232">
        <v>750.41</v>
      </c>
    </row>
    <row r="233" spans="1:4" x14ac:dyDescent="0.3">
      <c r="A233" s="2"/>
      <c r="B233" s="1" t="s">
        <v>68</v>
      </c>
      <c r="C233" s="1" t="s">
        <v>52</v>
      </c>
      <c r="D233">
        <v>0</v>
      </c>
    </row>
    <row r="234" spans="1:4" x14ac:dyDescent="0.3">
      <c r="A234" s="2"/>
      <c r="B234" s="1" t="s">
        <v>187</v>
      </c>
      <c r="C234" s="1" t="s">
        <v>52</v>
      </c>
      <c r="D234">
        <v>0</v>
      </c>
    </row>
    <row r="235" spans="1:4" x14ac:dyDescent="0.3">
      <c r="A235" s="2"/>
      <c r="B235" s="1" t="s">
        <v>60</v>
      </c>
      <c r="C235" s="1" t="s">
        <v>52</v>
      </c>
      <c r="D235">
        <v>0</v>
      </c>
    </row>
    <row r="236" spans="1:4" x14ac:dyDescent="0.3">
      <c r="A236" s="2">
        <v>44447</v>
      </c>
      <c r="B236" s="1" t="s">
        <v>47</v>
      </c>
      <c r="C236" s="1" t="s">
        <v>188</v>
      </c>
      <c r="D236">
        <v>744.89</v>
      </c>
    </row>
    <row r="237" spans="1:4" x14ac:dyDescent="0.3">
      <c r="A237" s="2">
        <v>44447</v>
      </c>
      <c r="B237" s="1" t="s">
        <v>77</v>
      </c>
      <c r="C237" s="1" t="s">
        <v>78</v>
      </c>
      <c r="D237">
        <v>694.89</v>
      </c>
    </row>
    <row r="238" spans="1:4" x14ac:dyDescent="0.3">
      <c r="A238" s="2">
        <v>44447</v>
      </c>
      <c r="B238" s="1" t="s">
        <v>62</v>
      </c>
      <c r="C238" s="1" t="s">
        <v>96</v>
      </c>
      <c r="D238">
        <v>158.88999999999999</v>
      </c>
    </row>
    <row r="239" spans="1:4" x14ac:dyDescent="0.3">
      <c r="A239" s="2"/>
      <c r="B239" s="1" t="s">
        <v>97</v>
      </c>
      <c r="C239" s="1" t="s">
        <v>52</v>
      </c>
      <c r="D239">
        <v>0</v>
      </c>
    </row>
    <row r="240" spans="1:4" x14ac:dyDescent="0.3">
      <c r="A240" s="2"/>
      <c r="B240" s="1" t="s">
        <v>98</v>
      </c>
      <c r="C240" s="1" t="s">
        <v>52</v>
      </c>
      <c r="D240">
        <v>0</v>
      </c>
    </row>
    <row r="241" spans="1:4" x14ac:dyDescent="0.3">
      <c r="A241" s="2"/>
      <c r="B241" s="1" t="s">
        <v>99</v>
      </c>
      <c r="C241" s="1" t="s">
        <v>52</v>
      </c>
      <c r="D241">
        <v>0</v>
      </c>
    </row>
    <row r="242" spans="1:4" x14ac:dyDescent="0.3">
      <c r="A242" s="2">
        <v>44450</v>
      </c>
      <c r="B242" s="1" t="s">
        <v>47</v>
      </c>
      <c r="C242" s="1" t="s">
        <v>78</v>
      </c>
      <c r="D242">
        <v>108.89</v>
      </c>
    </row>
    <row r="243" spans="1:4" x14ac:dyDescent="0.3">
      <c r="A243" s="2">
        <v>44450</v>
      </c>
      <c r="B243" s="1" t="s">
        <v>72</v>
      </c>
      <c r="C243" s="1" t="s">
        <v>189</v>
      </c>
      <c r="D243">
        <v>91.19</v>
      </c>
    </row>
    <row r="244" spans="1:4" x14ac:dyDescent="0.3">
      <c r="A244" s="2">
        <v>44450</v>
      </c>
      <c r="B244" s="1" t="s">
        <v>47</v>
      </c>
      <c r="C244" s="1" t="s">
        <v>190</v>
      </c>
      <c r="D244">
        <v>84.59</v>
      </c>
    </row>
    <row r="245" spans="1:4" x14ac:dyDescent="0.3">
      <c r="A245" s="2">
        <v>44452</v>
      </c>
      <c r="B245" s="1" t="s">
        <v>57</v>
      </c>
      <c r="C245" s="1" t="s">
        <v>191</v>
      </c>
      <c r="D245">
        <v>48.59</v>
      </c>
    </row>
    <row r="246" spans="1:4" x14ac:dyDescent="0.3">
      <c r="A246" s="2"/>
      <c r="B246" s="1" t="s">
        <v>192</v>
      </c>
      <c r="C246" s="1" t="s">
        <v>52</v>
      </c>
      <c r="D246">
        <v>0</v>
      </c>
    </row>
    <row r="247" spans="1:4" x14ac:dyDescent="0.3">
      <c r="A247" s="2"/>
      <c r="B247" s="1" t="s">
        <v>193</v>
      </c>
      <c r="C247" s="1" t="s">
        <v>52</v>
      </c>
      <c r="D247">
        <v>0</v>
      </c>
    </row>
    <row r="248" spans="1:4" x14ac:dyDescent="0.3">
      <c r="A248" s="2"/>
      <c r="B248" s="1" t="s">
        <v>60</v>
      </c>
      <c r="C248" s="1" t="s">
        <v>52</v>
      </c>
      <c r="D248">
        <v>0</v>
      </c>
    </row>
    <row r="249" spans="1:4" x14ac:dyDescent="0.3">
      <c r="A249" s="2">
        <v>44455</v>
      </c>
      <c r="B249" s="1" t="s">
        <v>89</v>
      </c>
      <c r="C249" s="1" t="s">
        <v>48</v>
      </c>
      <c r="D249">
        <v>43.59</v>
      </c>
    </row>
    <row r="250" spans="1:4" x14ac:dyDescent="0.3">
      <c r="A250" s="2"/>
      <c r="B250" s="1" t="s">
        <v>136</v>
      </c>
      <c r="C250" s="1" t="s">
        <v>52</v>
      </c>
      <c r="D250">
        <v>0</v>
      </c>
    </row>
    <row r="251" spans="1:4" x14ac:dyDescent="0.3">
      <c r="A251" s="2"/>
      <c r="B251" s="1" t="s">
        <v>91</v>
      </c>
      <c r="C251" s="1" t="s">
        <v>52</v>
      </c>
      <c r="D251">
        <v>0</v>
      </c>
    </row>
    <row r="252" spans="1:4" x14ac:dyDescent="0.3">
      <c r="A252" s="2"/>
      <c r="B252" s="1" t="s">
        <v>92</v>
      </c>
      <c r="C252" s="1" t="s">
        <v>52</v>
      </c>
      <c r="D252">
        <v>0</v>
      </c>
    </row>
    <row r="253" spans="1:4" x14ac:dyDescent="0.3">
      <c r="A253" s="2">
        <v>44456</v>
      </c>
      <c r="B253" s="1" t="s">
        <v>49</v>
      </c>
      <c r="C253" s="1" t="s">
        <v>121</v>
      </c>
      <c r="D253">
        <v>143.59</v>
      </c>
    </row>
    <row r="254" spans="1:4" x14ac:dyDescent="0.3">
      <c r="A254" s="2"/>
      <c r="B254" s="1" t="s">
        <v>68</v>
      </c>
      <c r="C254" s="1" t="s">
        <v>52</v>
      </c>
      <c r="D254">
        <v>0</v>
      </c>
    </row>
    <row r="255" spans="1:4" x14ac:dyDescent="0.3">
      <c r="A255" s="2"/>
      <c r="B255" s="1" t="s">
        <v>194</v>
      </c>
      <c r="C255" s="1" t="s">
        <v>52</v>
      </c>
      <c r="D255">
        <v>0</v>
      </c>
    </row>
    <row r="256" spans="1:4" x14ac:dyDescent="0.3">
      <c r="A256" s="2"/>
      <c r="B256" s="1" t="s">
        <v>178</v>
      </c>
      <c r="C256" s="1" t="s">
        <v>52</v>
      </c>
      <c r="D256">
        <v>0</v>
      </c>
    </row>
    <row r="257" spans="1:4" x14ac:dyDescent="0.3">
      <c r="A257" s="2">
        <v>44456</v>
      </c>
      <c r="B257" s="1" t="s">
        <v>47</v>
      </c>
      <c r="C257" s="1" t="s">
        <v>101</v>
      </c>
      <c r="D257">
        <v>43.59</v>
      </c>
    </row>
    <row r="258" spans="1:4" x14ac:dyDescent="0.3">
      <c r="A258" s="2">
        <v>44457</v>
      </c>
      <c r="B258" s="1" t="s">
        <v>72</v>
      </c>
      <c r="C258" s="1" t="s">
        <v>195</v>
      </c>
      <c r="D258">
        <v>28.59</v>
      </c>
    </row>
    <row r="259" spans="1:4" x14ac:dyDescent="0.3">
      <c r="A259" s="2"/>
      <c r="B259" s="1" t="s">
        <v>196</v>
      </c>
      <c r="C259" s="1" t="s">
        <v>52</v>
      </c>
      <c r="D259">
        <v>0</v>
      </c>
    </row>
    <row r="260" spans="1:4" x14ac:dyDescent="0.3">
      <c r="A260" s="2"/>
      <c r="B260" s="1" t="s">
        <v>197</v>
      </c>
      <c r="C260" s="1" t="s">
        <v>52</v>
      </c>
      <c r="D260">
        <v>0</v>
      </c>
    </row>
    <row r="261" spans="1:4" x14ac:dyDescent="0.3">
      <c r="A261" s="2"/>
      <c r="B261" s="1" t="s">
        <v>72</v>
      </c>
      <c r="C261" s="1" t="s">
        <v>52</v>
      </c>
      <c r="D261">
        <v>0</v>
      </c>
    </row>
    <row r="262" spans="1:4" x14ac:dyDescent="0.3">
      <c r="A262" s="2">
        <v>44457</v>
      </c>
      <c r="B262" s="1" t="s">
        <v>198</v>
      </c>
      <c r="C262" s="1" t="s">
        <v>199</v>
      </c>
      <c r="D262">
        <v>43.59</v>
      </c>
    </row>
    <row r="263" spans="1:4" x14ac:dyDescent="0.3">
      <c r="A263" s="2"/>
      <c r="B263" s="1" t="s">
        <v>196</v>
      </c>
      <c r="C263" s="1" t="s">
        <v>52</v>
      </c>
      <c r="D263">
        <v>0</v>
      </c>
    </row>
    <row r="264" spans="1:4" x14ac:dyDescent="0.3">
      <c r="A264" s="2"/>
      <c r="B264" s="1" t="s">
        <v>197</v>
      </c>
      <c r="C264" s="1" t="s">
        <v>52</v>
      </c>
      <c r="D264">
        <v>0</v>
      </c>
    </row>
    <row r="265" spans="1:4" x14ac:dyDescent="0.3">
      <c r="A265" s="2"/>
      <c r="B265" s="1" t="s">
        <v>72</v>
      </c>
      <c r="C265" s="1" t="s">
        <v>52</v>
      </c>
      <c r="D265">
        <v>0</v>
      </c>
    </row>
    <row r="266" spans="1:4" x14ac:dyDescent="0.3">
      <c r="A266" s="2">
        <v>44457</v>
      </c>
      <c r="B266" s="1" t="s">
        <v>72</v>
      </c>
      <c r="C266" s="1" t="s">
        <v>200</v>
      </c>
      <c r="D266">
        <v>34.590000000000003</v>
      </c>
    </row>
    <row r="267" spans="1:4" x14ac:dyDescent="0.3">
      <c r="A267" s="2"/>
      <c r="B267" s="1" t="s">
        <v>196</v>
      </c>
      <c r="C267" s="1" t="s">
        <v>52</v>
      </c>
      <c r="D267">
        <v>0</v>
      </c>
    </row>
    <row r="268" spans="1:4" x14ac:dyDescent="0.3">
      <c r="A268" s="2"/>
      <c r="B268" s="1" t="s">
        <v>197</v>
      </c>
      <c r="C268" s="1" t="s">
        <v>52</v>
      </c>
      <c r="D268">
        <v>0</v>
      </c>
    </row>
    <row r="269" spans="1:4" x14ac:dyDescent="0.3">
      <c r="A269" s="2"/>
      <c r="B269" s="1" t="s">
        <v>72</v>
      </c>
      <c r="C269" s="1" t="s">
        <v>52</v>
      </c>
      <c r="D269">
        <v>0</v>
      </c>
    </row>
    <row r="270" spans="1:4" x14ac:dyDescent="0.3">
      <c r="A270" s="2">
        <v>44457</v>
      </c>
      <c r="B270" s="1" t="s">
        <v>57</v>
      </c>
      <c r="C270" s="1" t="s">
        <v>85</v>
      </c>
      <c r="D270">
        <v>14.59</v>
      </c>
    </row>
    <row r="271" spans="1:4" x14ac:dyDescent="0.3">
      <c r="A271" s="2"/>
      <c r="B271" s="1" t="s">
        <v>201</v>
      </c>
      <c r="C271" s="1" t="s">
        <v>52</v>
      </c>
      <c r="D271">
        <v>0</v>
      </c>
    </row>
    <row r="272" spans="1:4" x14ac:dyDescent="0.3">
      <c r="A272" s="2"/>
      <c r="B272" s="1" t="s">
        <v>202</v>
      </c>
      <c r="C272" s="1" t="s">
        <v>52</v>
      </c>
      <c r="D272">
        <v>0</v>
      </c>
    </row>
    <row r="273" spans="1:4" x14ac:dyDescent="0.3">
      <c r="A273" s="2"/>
      <c r="B273" s="1" t="s">
        <v>60</v>
      </c>
      <c r="C273" s="1" t="s">
        <v>52</v>
      </c>
      <c r="D273">
        <v>0</v>
      </c>
    </row>
    <row r="274" spans="1:4" x14ac:dyDescent="0.3">
      <c r="A274" s="2">
        <v>44467</v>
      </c>
      <c r="B274" s="1" t="s">
        <v>79</v>
      </c>
      <c r="C274" s="1" t="s">
        <v>203</v>
      </c>
      <c r="D274">
        <v>2904.92</v>
      </c>
    </row>
    <row r="275" spans="1:4" x14ac:dyDescent="0.3">
      <c r="A275" s="2"/>
      <c r="B275" s="1" t="s">
        <v>129</v>
      </c>
      <c r="C275" s="1" t="s">
        <v>52</v>
      </c>
      <c r="D275">
        <v>0</v>
      </c>
    </row>
    <row r="276" spans="1:4" x14ac:dyDescent="0.3">
      <c r="A276" s="2"/>
      <c r="B276" s="1" t="s">
        <v>130</v>
      </c>
      <c r="C276" s="1" t="s">
        <v>52</v>
      </c>
      <c r="D276">
        <v>0</v>
      </c>
    </row>
    <row r="277" spans="1:4" x14ac:dyDescent="0.3">
      <c r="A277" s="2"/>
      <c r="B277" s="1" t="s">
        <v>130</v>
      </c>
      <c r="C277" s="1" t="s">
        <v>52</v>
      </c>
      <c r="D277">
        <v>0</v>
      </c>
    </row>
    <row r="278" spans="1:4" x14ac:dyDescent="0.3">
      <c r="A278" s="2">
        <v>44467</v>
      </c>
      <c r="B278" s="1" t="s">
        <v>57</v>
      </c>
      <c r="C278" s="1" t="s">
        <v>204</v>
      </c>
      <c r="D278">
        <v>2494.92</v>
      </c>
    </row>
    <row r="279" spans="1:4" x14ac:dyDescent="0.3">
      <c r="A279" s="2"/>
      <c r="B279" s="1" t="s">
        <v>205</v>
      </c>
      <c r="C279" s="1" t="s">
        <v>52</v>
      </c>
      <c r="D279">
        <v>0</v>
      </c>
    </row>
    <row r="280" spans="1:4" x14ac:dyDescent="0.3">
      <c r="A280" s="2"/>
      <c r="B280" s="1" t="s">
        <v>206</v>
      </c>
      <c r="C280" s="1" t="s">
        <v>52</v>
      </c>
      <c r="D280">
        <v>0</v>
      </c>
    </row>
    <row r="281" spans="1:4" x14ac:dyDescent="0.3">
      <c r="A281" s="2"/>
      <c r="B281" s="1" t="s">
        <v>60</v>
      </c>
      <c r="C281" s="1" t="s">
        <v>52</v>
      </c>
      <c r="D281">
        <v>0</v>
      </c>
    </row>
    <row r="282" spans="1:4" x14ac:dyDescent="0.3">
      <c r="A282" s="2">
        <v>44467</v>
      </c>
      <c r="B282" s="1" t="s">
        <v>100</v>
      </c>
      <c r="C282" s="1" t="s">
        <v>101</v>
      </c>
      <c r="D282">
        <v>2394.92</v>
      </c>
    </row>
    <row r="283" spans="1:4" x14ac:dyDescent="0.3">
      <c r="A283" s="2"/>
      <c r="B283" s="1" t="s">
        <v>182</v>
      </c>
      <c r="C283" s="1" t="s">
        <v>52</v>
      </c>
      <c r="D283">
        <v>0</v>
      </c>
    </row>
    <row r="284" spans="1:4" x14ac:dyDescent="0.3">
      <c r="A284" s="2"/>
      <c r="B284" s="1" t="s">
        <v>112</v>
      </c>
      <c r="C284" s="1" t="s">
        <v>52</v>
      </c>
      <c r="D284">
        <v>0</v>
      </c>
    </row>
    <row r="285" spans="1:4" x14ac:dyDescent="0.3">
      <c r="A285" s="2"/>
      <c r="B285" s="1" t="s">
        <v>181</v>
      </c>
      <c r="C285" s="1" t="s">
        <v>52</v>
      </c>
      <c r="D285">
        <v>0</v>
      </c>
    </row>
    <row r="286" spans="1:4" x14ac:dyDescent="0.3">
      <c r="A286" s="2">
        <v>44467</v>
      </c>
      <c r="B286" s="1" t="s">
        <v>62</v>
      </c>
      <c r="C286" s="1" t="s">
        <v>171</v>
      </c>
      <c r="D286">
        <v>2318</v>
      </c>
    </row>
    <row r="287" spans="1:4" x14ac:dyDescent="0.3">
      <c r="A287" s="2"/>
      <c r="B287" s="1" t="s">
        <v>172</v>
      </c>
      <c r="C287" s="1" t="s">
        <v>52</v>
      </c>
      <c r="D287">
        <v>0</v>
      </c>
    </row>
    <row r="288" spans="1:4" x14ac:dyDescent="0.3">
      <c r="A288" s="2"/>
      <c r="B288" s="1" t="s">
        <v>65</v>
      </c>
      <c r="C288" s="1" t="s">
        <v>52</v>
      </c>
      <c r="D288">
        <v>0</v>
      </c>
    </row>
    <row r="289" spans="1:4" x14ac:dyDescent="0.3">
      <c r="A289" s="2"/>
      <c r="B289" s="1" t="s">
        <v>66</v>
      </c>
      <c r="C289" s="1" t="s">
        <v>52</v>
      </c>
      <c r="D289">
        <v>0</v>
      </c>
    </row>
    <row r="290" spans="1:4" x14ac:dyDescent="0.3">
      <c r="A290" s="2">
        <v>44468</v>
      </c>
      <c r="B290" s="1" t="s">
        <v>72</v>
      </c>
      <c r="C290" s="1" t="s">
        <v>207</v>
      </c>
      <c r="D290">
        <v>0</v>
      </c>
    </row>
    <row r="291" spans="1:4" x14ac:dyDescent="0.3">
      <c r="A291" s="2"/>
      <c r="B291" s="1" t="s">
        <v>196</v>
      </c>
      <c r="C291" s="1" t="s">
        <v>52</v>
      </c>
      <c r="D291">
        <v>0</v>
      </c>
    </row>
    <row r="292" spans="1:4" x14ac:dyDescent="0.3">
      <c r="A292" s="2"/>
      <c r="B292" s="1" t="s">
        <v>197</v>
      </c>
      <c r="C292" s="1" t="s">
        <v>52</v>
      </c>
      <c r="D292">
        <v>0</v>
      </c>
    </row>
    <row r="293" spans="1:4" x14ac:dyDescent="0.3">
      <c r="A293" s="2"/>
      <c r="B293" s="1" t="s">
        <v>72</v>
      </c>
      <c r="C293" s="1" t="s">
        <v>52</v>
      </c>
      <c r="D293">
        <v>0</v>
      </c>
    </row>
    <row r="294" spans="1:4" x14ac:dyDescent="0.3">
      <c r="A294" s="2">
        <v>44468</v>
      </c>
      <c r="B294" s="1" t="s">
        <v>198</v>
      </c>
      <c r="C294" s="1" t="s">
        <v>208</v>
      </c>
      <c r="D294">
        <v>0</v>
      </c>
    </row>
    <row r="295" spans="1:4" x14ac:dyDescent="0.3">
      <c r="A295" s="2"/>
      <c r="B295" s="1" t="s">
        <v>196</v>
      </c>
      <c r="C295" s="1" t="s">
        <v>52</v>
      </c>
      <c r="D295">
        <v>0</v>
      </c>
    </row>
    <row r="296" spans="1:4" x14ac:dyDescent="0.3">
      <c r="A296" s="2"/>
      <c r="B296" s="1" t="s">
        <v>197</v>
      </c>
      <c r="C296" s="1" t="s">
        <v>52</v>
      </c>
      <c r="D296">
        <v>0</v>
      </c>
    </row>
    <row r="297" spans="1:4" x14ac:dyDescent="0.3">
      <c r="A297" s="2"/>
      <c r="B297" s="1" t="s">
        <v>72</v>
      </c>
      <c r="C297" s="1" t="s">
        <v>52</v>
      </c>
      <c r="D297">
        <v>0</v>
      </c>
    </row>
    <row r="298" spans="1:4" x14ac:dyDescent="0.3">
      <c r="A298" s="2">
        <v>44468</v>
      </c>
      <c r="B298" s="1" t="s">
        <v>77</v>
      </c>
      <c r="C298" s="1" t="s">
        <v>209</v>
      </c>
      <c r="D298">
        <v>0</v>
      </c>
    </row>
    <row r="299" spans="1:4" x14ac:dyDescent="0.3">
      <c r="A299" s="2">
        <v>44468</v>
      </c>
      <c r="B299" s="1" t="s">
        <v>72</v>
      </c>
      <c r="C299" s="1" t="s">
        <v>210</v>
      </c>
      <c r="D299">
        <v>0</v>
      </c>
    </row>
    <row r="300" spans="1:4" x14ac:dyDescent="0.3">
      <c r="A300" s="2"/>
      <c r="B300" s="1" t="s">
        <v>196</v>
      </c>
      <c r="C300" s="1" t="s">
        <v>52</v>
      </c>
      <c r="D300">
        <v>0</v>
      </c>
    </row>
    <row r="301" spans="1:4" x14ac:dyDescent="0.3">
      <c r="A301" s="2"/>
      <c r="B301" s="1" t="s">
        <v>197</v>
      </c>
      <c r="C301" s="1" t="s">
        <v>52</v>
      </c>
      <c r="D301">
        <v>0</v>
      </c>
    </row>
    <row r="302" spans="1:4" x14ac:dyDescent="0.3">
      <c r="A302" s="2"/>
      <c r="B302" s="1" t="s">
        <v>72</v>
      </c>
      <c r="C302" s="1" t="s">
        <v>52</v>
      </c>
      <c r="D302">
        <v>0</v>
      </c>
    </row>
    <row r="303" spans="1:4" x14ac:dyDescent="0.3">
      <c r="A303" s="2">
        <v>44469</v>
      </c>
      <c r="B303" s="1" t="s">
        <v>115</v>
      </c>
      <c r="C303" s="1" t="s">
        <v>211</v>
      </c>
      <c r="D303">
        <v>0</v>
      </c>
    </row>
    <row r="304" spans="1:4" x14ac:dyDescent="0.3">
      <c r="A304" s="2"/>
      <c r="B304" s="1" t="s">
        <v>132</v>
      </c>
      <c r="C304" s="1" t="s">
        <v>52</v>
      </c>
      <c r="D304">
        <v>0</v>
      </c>
    </row>
    <row r="305" spans="1:4" x14ac:dyDescent="0.3">
      <c r="A305" s="2"/>
      <c r="B305" s="1" t="s">
        <v>212</v>
      </c>
      <c r="C305" s="1" t="s">
        <v>52</v>
      </c>
      <c r="D305">
        <v>0</v>
      </c>
    </row>
    <row r="306" spans="1:4" x14ac:dyDescent="0.3">
      <c r="A306" s="2"/>
      <c r="B306" s="1" t="s">
        <v>213</v>
      </c>
      <c r="C306" s="1" t="s">
        <v>52</v>
      </c>
      <c r="D306">
        <v>0</v>
      </c>
    </row>
    <row r="307" spans="1:4" x14ac:dyDescent="0.3">
      <c r="A307" s="2"/>
      <c r="B307" s="1" t="s">
        <v>214</v>
      </c>
      <c r="C307" s="1" t="s">
        <v>52</v>
      </c>
      <c r="D307">
        <v>0</v>
      </c>
    </row>
    <row r="308" spans="1:4" x14ac:dyDescent="0.3">
      <c r="A308" s="2"/>
      <c r="B308" s="1" t="s">
        <v>215</v>
      </c>
      <c r="C308" s="1" t="s">
        <v>52</v>
      </c>
      <c r="D308">
        <v>0</v>
      </c>
    </row>
    <row r="309" spans="1:4" x14ac:dyDescent="0.3">
      <c r="A309" t="s">
        <v>41</v>
      </c>
      <c r="B309" t="s">
        <v>42</v>
      </c>
      <c r="C309" t="s">
        <v>43</v>
      </c>
      <c r="D309" t="s">
        <v>44</v>
      </c>
    </row>
    <row r="310" spans="1:4" x14ac:dyDescent="0.3">
      <c r="A310" s="2">
        <v>44470</v>
      </c>
      <c r="B310" s="1" t="s">
        <v>47</v>
      </c>
      <c r="C310" s="1" t="s">
        <v>48</v>
      </c>
      <c r="D310">
        <v>1941.5</v>
      </c>
    </row>
    <row r="311" spans="1:4" x14ac:dyDescent="0.3">
      <c r="A311" s="2">
        <v>44470</v>
      </c>
      <c r="B311" s="1" t="s">
        <v>47</v>
      </c>
      <c r="C311" s="1" t="s">
        <v>55</v>
      </c>
      <c r="D311">
        <v>1818.86</v>
      </c>
    </row>
    <row r="312" spans="1:4" x14ac:dyDescent="0.3">
      <c r="A312" s="2">
        <v>44470</v>
      </c>
      <c r="B312" s="1" t="s">
        <v>57</v>
      </c>
      <c r="C312" s="1" t="s">
        <v>216</v>
      </c>
      <c r="D312">
        <v>1602.63</v>
      </c>
    </row>
    <row r="313" spans="1:4" x14ac:dyDescent="0.3">
      <c r="A313" s="2"/>
      <c r="B313" s="1" t="s">
        <v>51</v>
      </c>
      <c r="C313" s="1" t="s">
        <v>52</v>
      </c>
      <c r="D313">
        <v>0</v>
      </c>
    </row>
    <row r="314" spans="1:4" x14ac:dyDescent="0.3">
      <c r="A314" s="2"/>
      <c r="B314" s="1" t="s">
        <v>217</v>
      </c>
      <c r="C314" s="1" t="s">
        <v>52</v>
      </c>
      <c r="D314">
        <v>0</v>
      </c>
    </row>
    <row r="315" spans="1:4" x14ac:dyDescent="0.3">
      <c r="A315" s="2"/>
      <c r="B315" s="1" t="s">
        <v>60</v>
      </c>
      <c r="C315" s="1" t="s">
        <v>52</v>
      </c>
      <c r="D315">
        <v>0</v>
      </c>
    </row>
    <row r="316" spans="1:4" x14ac:dyDescent="0.3">
      <c r="A316" s="2">
        <v>44470</v>
      </c>
      <c r="B316" s="1" t="s">
        <v>49</v>
      </c>
      <c r="C316" s="1" t="s">
        <v>142</v>
      </c>
      <c r="D316">
        <v>1622.63</v>
      </c>
    </row>
    <row r="317" spans="1:4" x14ac:dyDescent="0.3">
      <c r="A317" s="2"/>
      <c r="B317" s="1" t="s">
        <v>51</v>
      </c>
      <c r="C317" s="1" t="s">
        <v>52</v>
      </c>
      <c r="D317">
        <v>0</v>
      </c>
    </row>
    <row r="318" spans="1:4" x14ac:dyDescent="0.3">
      <c r="A318" s="2"/>
      <c r="B318" s="1" t="s">
        <v>177</v>
      </c>
      <c r="C318" s="1" t="s">
        <v>52</v>
      </c>
      <c r="D318">
        <v>0</v>
      </c>
    </row>
    <row r="319" spans="1:4" x14ac:dyDescent="0.3">
      <c r="A319" s="2"/>
      <c r="B319" s="1" t="s">
        <v>178</v>
      </c>
      <c r="C319" s="1" t="s">
        <v>52</v>
      </c>
      <c r="D319">
        <v>0</v>
      </c>
    </row>
    <row r="320" spans="1:4" x14ac:dyDescent="0.3">
      <c r="A320" s="2">
        <v>44471</v>
      </c>
      <c r="B320" s="1" t="s">
        <v>47</v>
      </c>
      <c r="C320" s="1" t="s">
        <v>56</v>
      </c>
      <c r="D320">
        <v>1621.13</v>
      </c>
    </row>
    <row r="321" spans="1:4" x14ac:dyDescent="0.3">
      <c r="A321" s="2">
        <v>44472</v>
      </c>
      <c r="B321" s="1" t="s">
        <v>47</v>
      </c>
      <c r="C321" s="1" t="s">
        <v>218</v>
      </c>
      <c r="D321">
        <v>1615.09</v>
      </c>
    </row>
    <row r="322" spans="1:4" x14ac:dyDescent="0.3">
      <c r="A322" s="2">
        <v>44473</v>
      </c>
      <c r="B322" s="1" t="s">
        <v>153</v>
      </c>
      <c r="C322" s="1" t="s">
        <v>219</v>
      </c>
      <c r="D322">
        <v>1585.09</v>
      </c>
    </row>
    <row r="323" spans="1:4" x14ac:dyDescent="0.3">
      <c r="A323" s="2"/>
      <c r="B323" s="1" t="s">
        <v>220</v>
      </c>
      <c r="C323" s="1" t="s">
        <v>52</v>
      </c>
      <c r="D323">
        <v>0</v>
      </c>
    </row>
    <row r="324" spans="1:4" x14ac:dyDescent="0.3">
      <c r="A324" s="2"/>
      <c r="B324" s="1" t="s">
        <v>221</v>
      </c>
      <c r="C324" s="1" t="s">
        <v>52</v>
      </c>
      <c r="D324">
        <v>0</v>
      </c>
    </row>
    <row r="325" spans="1:4" x14ac:dyDescent="0.3">
      <c r="A325" s="2"/>
      <c r="B325" s="1" t="s">
        <v>222</v>
      </c>
      <c r="C325" s="1" t="s">
        <v>52</v>
      </c>
      <c r="D325">
        <v>0</v>
      </c>
    </row>
    <row r="326" spans="1:4" x14ac:dyDescent="0.3">
      <c r="A326" s="2">
        <v>44473</v>
      </c>
      <c r="B326" s="1" t="s">
        <v>62</v>
      </c>
      <c r="C326" s="1" t="s">
        <v>70</v>
      </c>
      <c r="D326">
        <v>1397.59</v>
      </c>
    </row>
    <row r="327" spans="1:4" x14ac:dyDescent="0.3">
      <c r="A327" s="2"/>
      <c r="B327" s="1" t="s">
        <v>71</v>
      </c>
      <c r="C327" s="1" t="s">
        <v>52</v>
      </c>
      <c r="D327">
        <v>0</v>
      </c>
    </row>
    <row r="328" spans="1:4" x14ac:dyDescent="0.3">
      <c r="A328" s="2"/>
      <c r="B328" s="1" t="s">
        <v>65</v>
      </c>
      <c r="C328" s="1" t="s">
        <v>52</v>
      </c>
      <c r="D328">
        <v>0</v>
      </c>
    </row>
    <row r="329" spans="1:4" x14ac:dyDescent="0.3">
      <c r="A329" s="2"/>
      <c r="B329" s="1" t="s">
        <v>66</v>
      </c>
      <c r="C329" s="1" t="s">
        <v>52</v>
      </c>
      <c r="D329">
        <v>0</v>
      </c>
    </row>
    <row r="330" spans="1:4" x14ac:dyDescent="0.3">
      <c r="A330" s="2">
        <v>44473</v>
      </c>
      <c r="B330" s="1" t="s">
        <v>72</v>
      </c>
      <c r="C330" s="1" t="s">
        <v>223</v>
      </c>
      <c r="D330">
        <v>1324.84</v>
      </c>
    </row>
    <row r="331" spans="1:4" x14ac:dyDescent="0.3">
      <c r="A331" s="2">
        <v>44474</v>
      </c>
      <c r="B331" s="1" t="s">
        <v>84</v>
      </c>
      <c r="C331" s="1" t="s">
        <v>85</v>
      </c>
      <c r="D331">
        <v>1304.8399999999999</v>
      </c>
    </row>
    <row r="332" spans="1:4" x14ac:dyDescent="0.3">
      <c r="A332" s="2"/>
      <c r="B332" s="1" t="s">
        <v>86</v>
      </c>
      <c r="C332" s="1" t="s">
        <v>52</v>
      </c>
      <c r="D332">
        <v>0</v>
      </c>
    </row>
    <row r="333" spans="1:4" x14ac:dyDescent="0.3">
      <c r="A333" s="2"/>
      <c r="B333" s="1" t="s">
        <v>87</v>
      </c>
      <c r="C333" s="1" t="s">
        <v>52</v>
      </c>
      <c r="D333">
        <v>0</v>
      </c>
    </row>
    <row r="334" spans="1:4" x14ac:dyDescent="0.3">
      <c r="A334" s="2"/>
      <c r="B334" s="1" t="s">
        <v>88</v>
      </c>
      <c r="C334" s="1" t="s">
        <v>52</v>
      </c>
      <c r="D334">
        <v>0</v>
      </c>
    </row>
    <row r="335" spans="1:4" x14ac:dyDescent="0.3">
      <c r="A335" s="2">
        <v>44477</v>
      </c>
      <c r="B335" s="1" t="s">
        <v>62</v>
      </c>
      <c r="C335" s="1" t="s">
        <v>96</v>
      </c>
      <c r="D335">
        <v>768.84</v>
      </c>
    </row>
    <row r="336" spans="1:4" x14ac:dyDescent="0.3">
      <c r="A336" s="2"/>
      <c r="B336" s="1" t="s">
        <v>97</v>
      </c>
      <c r="C336" s="1" t="s">
        <v>52</v>
      </c>
      <c r="D336">
        <v>0</v>
      </c>
    </row>
    <row r="337" spans="1:4" x14ac:dyDescent="0.3">
      <c r="A337" s="2"/>
      <c r="B337" s="1" t="s">
        <v>98</v>
      </c>
      <c r="C337" s="1" t="s">
        <v>52</v>
      </c>
      <c r="D337">
        <v>0</v>
      </c>
    </row>
    <row r="338" spans="1:4" x14ac:dyDescent="0.3">
      <c r="A338" s="2"/>
      <c r="B338" s="1" t="s">
        <v>99</v>
      </c>
      <c r="C338" s="1" t="s">
        <v>52</v>
      </c>
      <c r="D338">
        <v>0</v>
      </c>
    </row>
    <row r="339" spans="1:4" x14ac:dyDescent="0.3">
      <c r="A339" s="2">
        <v>44478</v>
      </c>
      <c r="B339" s="1" t="s">
        <v>77</v>
      </c>
      <c r="C339" s="1" t="s">
        <v>101</v>
      </c>
      <c r="D339">
        <v>668.84</v>
      </c>
    </row>
    <row r="340" spans="1:4" x14ac:dyDescent="0.3">
      <c r="A340" s="2">
        <v>44478</v>
      </c>
      <c r="B340" s="1" t="s">
        <v>72</v>
      </c>
      <c r="C340" s="1" t="s">
        <v>224</v>
      </c>
      <c r="D340">
        <v>582.94000000000005</v>
      </c>
    </row>
    <row r="341" spans="1:4" x14ac:dyDescent="0.3">
      <c r="A341" s="2">
        <v>44483</v>
      </c>
      <c r="B341" s="1" t="s">
        <v>79</v>
      </c>
      <c r="C341" s="1" t="s">
        <v>225</v>
      </c>
      <c r="D341">
        <v>1332.94</v>
      </c>
    </row>
    <row r="342" spans="1:4" x14ac:dyDescent="0.3">
      <c r="A342" s="2"/>
      <c r="B342" s="1" t="s">
        <v>129</v>
      </c>
      <c r="C342" s="1" t="s">
        <v>52</v>
      </c>
      <c r="D342">
        <v>0</v>
      </c>
    </row>
    <row r="343" spans="1:4" x14ac:dyDescent="0.3">
      <c r="A343" s="2"/>
      <c r="B343" s="1" t="s">
        <v>130</v>
      </c>
      <c r="C343" s="1" t="s">
        <v>52</v>
      </c>
      <c r="D343">
        <v>0</v>
      </c>
    </row>
    <row r="344" spans="1:4" x14ac:dyDescent="0.3">
      <c r="A344" s="2"/>
      <c r="B344" s="1" t="s">
        <v>130</v>
      </c>
      <c r="C344" s="1" t="s">
        <v>52</v>
      </c>
      <c r="D344">
        <v>0</v>
      </c>
    </row>
    <row r="345" spans="1:4" x14ac:dyDescent="0.3">
      <c r="A345" s="2">
        <v>44486</v>
      </c>
      <c r="B345" s="1" t="s">
        <v>57</v>
      </c>
      <c r="C345" s="1" t="s">
        <v>226</v>
      </c>
      <c r="D345">
        <v>1304.79</v>
      </c>
    </row>
    <row r="346" spans="1:4" x14ac:dyDescent="0.3">
      <c r="A346" s="2"/>
      <c r="B346" s="1" t="s">
        <v>227</v>
      </c>
      <c r="C346" s="1" t="s">
        <v>52</v>
      </c>
      <c r="D346">
        <v>0</v>
      </c>
    </row>
    <row r="347" spans="1:4" x14ac:dyDescent="0.3">
      <c r="A347" s="2"/>
      <c r="B347" s="1" t="s">
        <v>228</v>
      </c>
      <c r="C347" s="1" t="s">
        <v>52</v>
      </c>
      <c r="D347">
        <v>0</v>
      </c>
    </row>
    <row r="348" spans="1:4" x14ac:dyDescent="0.3">
      <c r="A348" s="2"/>
      <c r="B348" s="1" t="s">
        <v>229</v>
      </c>
      <c r="C348" s="1" t="s">
        <v>52</v>
      </c>
      <c r="D348">
        <v>0</v>
      </c>
    </row>
    <row r="349" spans="1:4" x14ac:dyDescent="0.3">
      <c r="A349" s="2">
        <v>44486</v>
      </c>
      <c r="B349" s="1" t="s">
        <v>115</v>
      </c>
      <c r="C349" s="1" t="s">
        <v>230</v>
      </c>
      <c r="D349">
        <v>1269.79</v>
      </c>
    </row>
    <row r="350" spans="1:4" x14ac:dyDescent="0.3">
      <c r="A350" s="2"/>
      <c r="B350" s="1" t="s">
        <v>231</v>
      </c>
      <c r="C350" s="1" t="s">
        <v>52</v>
      </c>
      <c r="D350">
        <v>0</v>
      </c>
    </row>
    <row r="351" spans="1:4" x14ac:dyDescent="0.3">
      <c r="A351" s="2"/>
      <c r="B351" s="1" t="s">
        <v>232</v>
      </c>
      <c r="C351" s="1" t="s">
        <v>52</v>
      </c>
      <c r="D351">
        <v>0</v>
      </c>
    </row>
    <row r="352" spans="1:4" x14ac:dyDescent="0.3">
      <c r="A352" s="2">
        <v>44486</v>
      </c>
      <c r="B352" s="1" t="s">
        <v>115</v>
      </c>
      <c r="C352" s="1" t="s">
        <v>147</v>
      </c>
      <c r="D352">
        <v>1069.79</v>
      </c>
    </row>
    <row r="353" spans="1:4" x14ac:dyDescent="0.3">
      <c r="A353" s="2"/>
      <c r="B353" s="1" t="s">
        <v>233</v>
      </c>
      <c r="C353" s="1" t="s">
        <v>52</v>
      </c>
      <c r="D353">
        <v>0</v>
      </c>
    </row>
    <row r="354" spans="1:4" x14ac:dyDescent="0.3">
      <c r="A354" s="2"/>
      <c r="B354" s="1" t="s">
        <v>234</v>
      </c>
      <c r="C354" s="1" t="s">
        <v>52</v>
      </c>
      <c r="D354">
        <v>0</v>
      </c>
    </row>
    <row r="355" spans="1:4" x14ac:dyDescent="0.3">
      <c r="A355" s="2">
        <v>44486</v>
      </c>
      <c r="B355" s="1" t="s">
        <v>57</v>
      </c>
      <c r="C355" s="1" t="s">
        <v>219</v>
      </c>
      <c r="D355">
        <v>1039.79</v>
      </c>
    </row>
    <row r="356" spans="1:4" x14ac:dyDescent="0.3">
      <c r="A356" s="2"/>
      <c r="B356" s="1" t="s">
        <v>201</v>
      </c>
      <c r="C356" s="1" t="s">
        <v>52</v>
      </c>
      <c r="D356">
        <v>0</v>
      </c>
    </row>
    <row r="357" spans="1:4" x14ac:dyDescent="0.3">
      <c r="A357" s="2"/>
      <c r="B357" s="1" t="s">
        <v>235</v>
      </c>
      <c r="C357" s="1" t="s">
        <v>52</v>
      </c>
      <c r="D357">
        <v>0</v>
      </c>
    </row>
    <row r="358" spans="1:4" x14ac:dyDescent="0.3">
      <c r="A358" s="2"/>
      <c r="B358" s="1" t="s">
        <v>60</v>
      </c>
      <c r="C358" s="1" t="s">
        <v>52</v>
      </c>
      <c r="D358">
        <v>0</v>
      </c>
    </row>
    <row r="359" spans="1:4" x14ac:dyDescent="0.3">
      <c r="A359" s="2">
        <v>44490</v>
      </c>
      <c r="B359" s="1" t="s">
        <v>146</v>
      </c>
      <c r="C359" s="1" t="s">
        <v>236</v>
      </c>
      <c r="D359">
        <v>873.49</v>
      </c>
    </row>
    <row r="360" spans="1:4" x14ac:dyDescent="0.3">
      <c r="A360" s="2">
        <v>44492</v>
      </c>
      <c r="B360" s="1" t="s">
        <v>148</v>
      </c>
      <c r="C360" s="1" t="s">
        <v>237</v>
      </c>
      <c r="D360">
        <v>1039.79</v>
      </c>
    </row>
    <row r="361" spans="1:4" x14ac:dyDescent="0.3">
      <c r="A361" s="2">
        <v>44492</v>
      </c>
      <c r="B361" s="1" t="s">
        <v>47</v>
      </c>
      <c r="C361" s="1" t="s">
        <v>238</v>
      </c>
      <c r="D361">
        <v>875.12</v>
      </c>
    </row>
    <row r="362" spans="1:4" x14ac:dyDescent="0.3">
      <c r="A362" s="2">
        <v>44493</v>
      </c>
      <c r="B362" s="1" t="s">
        <v>57</v>
      </c>
      <c r="C362" s="1" t="s">
        <v>78</v>
      </c>
      <c r="D362">
        <v>825.12</v>
      </c>
    </row>
    <row r="363" spans="1:4" x14ac:dyDescent="0.3">
      <c r="A363" s="2"/>
      <c r="B363" s="1" t="s">
        <v>106</v>
      </c>
      <c r="C363" s="1" t="s">
        <v>52</v>
      </c>
      <c r="D363">
        <v>0</v>
      </c>
    </row>
    <row r="364" spans="1:4" x14ac:dyDescent="0.3">
      <c r="A364" s="2"/>
      <c r="B364" s="1" t="s">
        <v>239</v>
      </c>
      <c r="C364" s="1" t="s">
        <v>52</v>
      </c>
      <c r="D364">
        <v>0</v>
      </c>
    </row>
    <row r="365" spans="1:4" x14ac:dyDescent="0.3">
      <c r="A365" s="2"/>
      <c r="B365" s="1" t="s">
        <v>60</v>
      </c>
      <c r="C365" s="1" t="s">
        <v>52</v>
      </c>
      <c r="D365">
        <v>0</v>
      </c>
    </row>
    <row r="366" spans="1:4" x14ac:dyDescent="0.3">
      <c r="A366" s="2">
        <v>44493</v>
      </c>
      <c r="B366" s="1" t="s">
        <v>72</v>
      </c>
      <c r="C366" s="1" t="s">
        <v>240</v>
      </c>
      <c r="D366">
        <v>800.82</v>
      </c>
    </row>
    <row r="367" spans="1:4" x14ac:dyDescent="0.3">
      <c r="A367" s="2"/>
      <c r="B367" s="1" t="s">
        <v>166</v>
      </c>
      <c r="C367" s="1" t="s">
        <v>52</v>
      </c>
      <c r="D367">
        <v>0</v>
      </c>
    </row>
    <row r="368" spans="1:4" x14ac:dyDescent="0.3">
      <c r="A368" s="2"/>
      <c r="B368" s="1" t="s">
        <v>72</v>
      </c>
      <c r="C368" s="1" t="s">
        <v>52</v>
      </c>
      <c r="D368">
        <v>0</v>
      </c>
    </row>
    <row r="369" spans="1:4" x14ac:dyDescent="0.3">
      <c r="A369" s="2">
        <v>44496</v>
      </c>
      <c r="B369" s="1" t="s">
        <v>115</v>
      </c>
      <c r="C369" s="1" t="s">
        <v>241</v>
      </c>
      <c r="D369">
        <v>199.82</v>
      </c>
    </row>
    <row r="370" spans="1:4" x14ac:dyDescent="0.3">
      <c r="A370" s="2"/>
      <c r="B370" s="1" t="s">
        <v>97</v>
      </c>
      <c r="C370" s="1" t="s">
        <v>52</v>
      </c>
      <c r="D370">
        <v>0</v>
      </c>
    </row>
    <row r="371" spans="1:4" x14ac:dyDescent="0.3">
      <c r="A371" s="2"/>
      <c r="B371" s="1" t="s">
        <v>117</v>
      </c>
      <c r="C371" s="1" t="s">
        <v>52</v>
      </c>
      <c r="D371">
        <v>0</v>
      </c>
    </row>
    <row r="372" spans="1:4" x14ac:dyDescent="0.3">
      <c r="A372" s="2"/>
      <c r="B372" s="1" t="s">
        <v>118</v>
      </c>
      <c r="C372" s="1" t="s">
        <v>52</v>
      </c>
      <c r="D372">
        <v>0</v>
      </c>
    </row>
    <row r="373" spans="1:4" x14ac:dyDescent="0.3">
      <c r="A373" s="2">
        <v>44497</v>
      </c>
      <c r="B373" s="1" t="s">
        <v>79</v>
      </c>
      <c r="C373" s="1" t="s">
        <v>242</v>
      </c>
      <c r="D373">
        <v>3108.07</v>
      </c>
    </row>
    <row r="374" spans="1:4" x14ac:dyDescent="0.3">
      <c r="A374" s="2"/>
      <c r="B374" s="1" t="s">
        <v>129</v>
      </c>
      <c r="C374" s="1" t="s">
        <v>52</v>
      </c>
      <c r="D374">
        <v>0</v>
      </c>
    </row>
    <row r="375" spans="1:4" x14ac:dyDescent="0.3">
      <c r="A375" s="2"/>
      <c r="B375" s="1" t="s">
        <v>130</v>
      </c>
      <c r="C375" s="1" t="s">
        <v>52</v>
      </c>
      <c r="D375">
        <v>0</v>
      </c>
    </row>
    <row r="376" spans="1:4" x14ac:dyDescent="0.3">
      <c r="A376" s="2"/>
      <c r="B376" s="1" t="s">
        <v>130</v>
      </c>
      <c r="C376" s="1" t="s">
        <v>52</v>
      </c>
      <c r="D376">
        <v>0</v>
      </c>
    </row>
    <row r="377" spans="1:4" x14ac:dyDescent="0.3">
      <c r="A377" s="2">
        <v>44497</v>
      </c>
      <c r="B377" s="1" t="s">
        <v>57</v>
      </c>
      <c r="C377" s="1" t="s">
        <v>243</v>
      </c>
      <c r="D377">
        <v>2938.07</v>
      </c>
    </row>
    <row r="378" spans="1:4" x14ac:dyDescent="0.3">
      <c r="A378" s="2"/>
      <c r="B378" s="1" t="s">
        <v>205</v>
      </c>
      <c r="C378" s="1" t="s">
        <v>52</v>
      </c>
      <c r="D378">
        <v>0</v>
      </c>
    </row>
    <row r="379" spans="1:4" x14ac:dyDescent="0.3">
      <c r="A379" s="2"/>
      <c r="B379" s="1" t="s">
        <v>244</v>
      </c>
      <c r="C379" s="1" t="s">
        <v>52</v>
      </c>
      <c r="D379">
        <v>0</v>
      </c>
    </row>
    <row r="380" spans="1:4" x14ac:dyDescent="0.3">
      <c r="A380" s="2"/>
      <c r="B380" s="1" t="s">
        <v>60</v>
      </c>
      <c r="C380" s="1" t="s">
        <v>52</v>
      </c>
      <c r="D380">
        <v>0</v>
      </c>
    </row>
    <row r="381" spans="1:4" x14ac:dyDescent="0.3">
      <c r="A381" s="2">
        <v>44497</v>
      </c>
      <c r="B381" s="1" t="s">
        <v>115</v>
      </c>
      <c r="C381" s="1" t="s">
        <v>245</v>
      </c>
      <c r="D381">
        <v>2758.07</v>
      </c>
    </row>
    <row r="382" spans="1:4" x14ac:dyDescent="0.3">
      <c r="A382" s="2"/>
      <c r="B382" s="1" t="s">
        <v>233</v>
      </c>
      <c r="C382" s="1" t="s">
        <v>52</v>
      </c>
      <c r="D382">
        <v>0</v>
      </c>
    </row>
    <row r="383" spans="1:4" x14ac:dyDescent="0.3">
      <c r="A383" s="2"/>
      <c r="B383" s="1" t="s">
        <v>246</v>
      </c>
      <c r="C383" s="1" t="s">
        <v>52</v>
      </c>
      <c r="D383">
        <v>0</v>
      </c>
    </row>
    <row r="384" spans="1:4" x14ac:dyDescent="0.3">
      <c r="A384" s="2">
        <v>44497</v>
      </c>
      <c r="B384" s="1" t="s">
        <v>100</v>
      </c>
      <c r="C384" s="1" t="s">
        <v>247</v>
      </c>
      <c r="D384">
        <v>2675.02</v>
      </c>
    </row>
    <row r="385" spans="1:4" x14ac:dyDescent="0.3">
      <c r="A385" s="2"/>
      <c r="B385" s="1" t="s">
        <v>182</v>
      </c>
      <c r="C385" s="1" t="s">
        <v>52</v>
      </c>
      <c r="D385">
        <v>0</v>
      </c>
    </row>
    <row r="386" spans="1:4" x14ac:dyDescent="0.3">
      <c r="A386" s="2"/>
      <c r="B386" s="1" t="s">
        <v>112</v>
      </c>
      <c r="C386" s="1" t="s">
        <v>52</v>
      </c>
      <c r="D386">
        <v>0</v>
      </c>
    </row>
    <row r="387" spans="1:4" x14ac:dyDescent="0.3">
      <c r="A387" s="2"/>
      <c r="B387" s="1" t="s">
        <v>248</v>
      </c>
      <c r="C387" s="1" t="s">
        <v>52</v>
      </c>
      <c r="D387">
        <v>0</v>
      </c>
    </row>
    <row r="388" spans="1:4" x14ac:dyDescent="0.3">
      <c r="A388" s="2">
        <v>44497</v>
      </c>
      <c r="B388" s="1" t="s">
        <v>62</v>
      </c>
      <c r="C388" s="1" t="s">
        <v>171</v>
      </c>
      <c r="D388">
        <v>2598.1</v>
      </c>
    </row>
    <row r="389" spans="1:4" x14ac:dyDescent="0.3">
      <c r="A389" s="2"/>
      <c r="B389" s="1" t="s">
        <v>172</v>
      </c>
      <c r="C389" s="1" t="s">
        <v>52</v>
      </c>
      <c r="D389">
        <v>0</v>
      </c>
    </row>
    <row r="390" spans="1:4" x14ac:dyDescent="0.3">
      <c r="A390" s="2"/>
      <c r="B390" s="1" t="s">
        <v>65</v>
      </c>
      <c r="C390" s="1" t="s">
        <v>52</v>
      </c>
      <c r="D390">
        <v>0</v>
      </c>
    </row>
    <row r="391" spans="1:4" x14ac:dyDescent="0.3">
      <c r="A391" s="2"/>
      <c r="B391" s="1" t="s">
        <v>66</v>
      </c>
      <c r="C391" s="1" t="s">
        <v>52</v>
      </c>
      <c r="D391">
        <v>0</v>
      </c>
    </row>
    <row r="392" spans="1:4" x14ac:dyDescent="0.3">
      <c r="A392" s="2">
        <v>44498</v>
      </c>
      <c r="B392" s="1" t="s">
        <v>72</v>
      </c>
      <c r="C392" s="1" t="s">
        <v>195</v>
      </c>
      <c r="D392">
        <v>2583.1</v>
      </c>
    </row>
    <row r="393" spans="1:4" x14ac:dyDescent="0.3">
      <c r="A393" s="2"/>
      <c r="B393" s="1" t="s">
        <v>196</v>
      </c>
      <c r="C393" s="1" t="s">
        <v>52</v>
      </c>
      <c r="D393">
        <v>0</v>
      </c>
    </row>
    <row r="394" spans="1:4" x14ac:dyDescent="0.3">
      <c r="A394" s="2"/>
      <c r="B394" s="1" t="s">
        <v>197</v>
      </c>
      <c r="C394" s="1" t="s">
        <v>52</v>
      </c>
      <c r="D394">
        <v>0</v>
      </c>
    </row>
    <row r="395" spans="1:4" x14ac:dyDescent="0.3">
      <c r="A395" s="2"/>
      <c r="B395" s="1" t="s">
        <v>72</v>
      </c>
      <c r="C395" s="1" t="s">
        <v>52</v>
      </c>
      <c r="D395">
        <v>0</v>
      </c>
    </row>
    <row r="396" spans="1:4" x14ac:dyDescent="0.3">
      <c r="A396" s="2">
        <v>44498</v>
      </c>
      <c r="B396" s="1" t="s">
        <v>198</v>
      </c>
      <c r="C396" s="1" t="s">
        <v>199</v>
      </c>
      <c r="D396">
        <v>2598.1</v>
      </c>
    </row>
    <row r="397" spans="1:4" x14ac:dyDescent="0.3">
      <c r="A397" s="2"/>
      <c r="B397" s="1" t="s">
        <v>196</v>
      </c>
      <c r="C397" s="1" t="s">
        <v>52</v>
      </c>
      <c r="D397">
        <v>0</v>
      </c>
    </row>
    <row r="398" spans="1:4" x14ac:dyDescent="0.3">
      <c r="A398" s="2"/>
      <c r="B398" s="1" t="s">
        <v>197</v>
      </c>
      <c r="C398" s="1" t="s">
        <v>52</v>
      </c>
      <c r="D398">
        <v>0</v>
      </c>
    </row>
    <row r="399" spans="1:4" x14ac:dyDescent="0.3">
      <c r="A399" s="2"/>
      <c r="B399" s="1" t="s">
        <v>72</v>
      </c>
      <c r="C399" s="1" t="s">
        <v>52</v>
      </c>
      <c r="D399">
        <v>0</v>
      </c>
    </row>
    <row r="400" spans="1:4" x14ac:dyDescent="0.3">
      <c r="A400" s="2">
        <v>44498</v>
      </c>
      <c r="B400" s="1" t="s">
        <v>77</v>
      </c>
      <c r="C400" s="1" t="s">
        <v>249</v>
      </c>
      <c r="D400">
        <v>2098.1</v>
      </c>
    </row>
    <row r="401" spans="1:4" x14ac:dyDescent="0.3">
      <c r="A401" s="2">
        <v>44498</v>
      </c>
      <c r="B401" s="1" t="s">
        <v>72</v>
      </c>
      <c r="C401" s="1" t="s">
        <v>250</v>
      </c>
      <c r="D401">
        <v>2018.15</v>
      </c>
    </row>
    <row r="402" spans="1:4" x14ac:dyDescent="0.3">
      <c r="A402" s="2"/>
      <c r="B402" s="1" t="s">
        <v>141</v>
      </c>
      <c r="C402" s="1" t="s">
        <v>52</v>
      </c>
      <c r="D402">
        <v>0</v>
      </c>
    </row>
    <row r="403" spans="1:4" x14ac:dyDescent="0.3">
      <c r="A403" s="2"/>
      <c r="B403" s="1" t="s">
        <v>72</v>
      </c>
      <c r="C403" s="1" t="s">
        <v>52</v>
      </c>
      <c r="D403">
        <v>0</v>
      </c>
    </row>
    <row r="404" spans="1:4" x14ac:dyDescent="0.3">
      <c r="A404" s="2">
        <v>44498</v>
      </c>
      <c r="B404" s="1" t="s">
        <v>72</v>
      </c>
      <c r="C404" s="1" t="s">
        <v>251</v>
      </c>
      <c r="D404">
        <v>2012.65</v>
      </c>
    </row>
    <row r="405" spans="1:4" x14ac:dyDescent="0.3">
      <c r="A405" s="2"/>
      <c r="B405" s="1" t="s">
        <v>196</v>
      </c>
      <c r="C405" s="1" t="s">
        <v>52</v>
      </c>
      <c r="D405">
        <v>0</v>
      </c>
    </row>
    <row r="406" spans="1:4" x14ac:dyDescent="0.3">
      <c r="A406" s="2"/>
      <c r="B406" s="1" t="s">
        <v>197</v>
      </c>
      <c r="C406" s="1" t="s">
        <v>52</v>
      </c>
      <c r="D406">
        <v>0</v>
      </c>
    </row>
    <row r="407" spans="1:4" x14ac:dyDescent="0.3">
      <c r="A407" s="2"/>
      <c r="B407" s="1" t="s">
        <v>72</v>
      </c>
      <c r="C407" s="1" t="s">
        <v>52</v>
      </c>
      <c r="D407">
        <v>0</v>
      </c>
    </row>
    <row r="408" spans="1:4" x14ac:dyDescent="0.3">
      <c r="A408" s="2">
        <v>44500</v>
      </c>
      <c r="B408" s="1" t="s">
        <v>146</v>
      </c>
      <c r="C408" s="1" t="s">
        <v>147</v>
      </c>
      <c r="D408">
        <v>1812.65</v>
      </c>
    </row>
    <row r="409" spans="1:4" x14ac:dyDescent="0.3">
      <c r="A409" s="2">
        <v>44500</v>
      </c>
      <c r="B409" s="1" t="s">
        <v>148</v>
      </c>
      <c r="C409" s="1" t="s">
        <v>149</v>
      </c>
      <c r="D409">
        <v>2012.65</v>
      </c>
    </row>
    <row r="410" spans="1:4" x14ac:dyDescent="0.3">
      <c r="A410" s="2">
        <v>44500</v>
      </c>
      <c r="B410" s="1" t="s">
        <v>47</v>
      </c>
      <c r="C410" s="1" t="s">
        <v>252</v>
      </c>
      <c r="D410">
        <v>1970.99</v>
      </c>
    </row>
    <row r="411" spans="1:4" x14ac:dyDescent="0.3">
      <c r="A411" s="2">
        <v>44501</v>
      </c>
      <c r="B411" s="1" t="s">
        <v>89</v>
      </c>
      <c r="C411" s="1" t="s">
        <v>48</v>
      </c>
      <c r="D411">
        <v>1965.99</v>
      </c>
    </row>
    <row r="412" spans="1:4" x14ac:dyDescent="0.3">
      <c r="A412" s="2"/>
      <c r="B412" s="1" t="s">
        <v>136</v>
      </c>
      <c r="C412" s="1" t="s">
        <v>52</v>
      </c>
      <c r="D412">
        <v>0</v>
      </c>
    </row>
    <row r="413" spans="1:4" x14ac:dyDescent="0.3">
      <c r="A413" s="2"/>
      <c r="B413" s="1" t="s">
        <v>91</v>
      </c>
      <c r="C413" s="1" t="s">
        <v>52</v>
      </c>
      <c r="D413">
        <v>0</v>
      </c>
    </row>
    <row r="414" spans="1:4" x14ac:dyDescent="0.3">
      <c r="A414" s="2"/>
      <c r="B414" s="1" t="s">
        <v>92</v>
      </c>
      <c r="C414" s="1" t="s">
        <v>52</v>
      </c>
      <c r="D414">
        <v>0</v>
      </c>
    </row>
    <row r="415" spans="1:4" x14ac:dyDescent="0.3">
      <c r="A415" s="2">
        <v>44501</v>
      </c>
      <c r="B415" s="1" t="s">
        <v>47</v>
      </c>
      <c r="C415" s="1" t="s">
        <v>48</v>
      </c>
      <c r="D415">
        <v>1960.99</v>
      </c>
    </row>
    <row r="416" spans="1:4" x14ac:dyDescent="0.3">
      <c r="A416" s="2">
        <v>44501</v>
      </c>
      <c r="B416" s="1" t="s">
        <v>49</v>
      </c>
      <c r="C416" s="1" t="s">
        <v>142</v>
      </c>
      <c r="D416">
        <v>1980.99</v>
      </c>
    </row>
    <row r="417" spans="1:4" x14ac:dyDescent="0.3">
      <c r="A417" s="2"/>
      <c r="B417" s="1" t="s">
        <v>51</v>
      </c>
      <c r="C417" s="1" t="s">
        <v>52</v>
      </c>
      <c r="D417">
        <v>0</v>
      </c>
    </row>
    <row r="418" spans="1:4" x14ac:dyDescent="0.3">
      <c r="A418" s="2"/>
      <c r="B418" s="1" t="s">
        <v>177</v>
      </c>
      <c r="C418" s="1" t="s">
        <v>52</v>
      </c>
      <c r="D418">
        <v>0</v>
      </c>
    </row>
    <row r="419" spans="1:4" x14ac:dyDescent="0.3">
      <c r="A419" s="2"/>
      <c r="B419" s="1" t="s">
        <v>178</v>
      </c>
      <c r="C419" s="1" t="s">
        <v>52</v>
      </c>
      <c r="D419">
        <v>0</v>
      </c>
    </row>
    <row r="420" spans="1:4" x14ac:dyDescent="0.3">
      <c r="A420" s="2">
        <v>44501</v>
      </c>
      <c r="B420" s="1" t="s">
        <v>47</v>
      </c>
      <c r="C420" s="1" t="s">
        <v>55</v>
      </c>
      <c r="D420">
        <v>1858.35</v>
      </c>
    </row>
    <row r="421" spans="1:4" x14ac:dyDescent="0.3">
      <c r="A421" s="2">
        <v>44501</v>
      </c>
      <c r="B421" s="1" t="s">
        <v>47</v>
      </c>
      <c r="C421" s="1" t="s">
        <v>56</v>
      </c>
      <c r="D421">
        <v>1856.85</v>
      </c>
    </row>
    <row r="422" spans="1:4" x14ac:dyDescent="0.3">
      <c r="A422" s="2">
        <v>44502</v>
      </c>
      <c r="B422" s="1" t="s">
        <v>146</v>
      </c>
      <c r="C422" s="1" t="s">
        <v>147</v>
      </c>
      <c r="D422">
        <v>1656.85</v>
      </c>
    </row>
    <row r="423" spans="1:4" x14ac:dyDescent="0.3">
      <c r="A423" s="2">
        <v>44502</v>
      </c>
      <c r="B423" s="1" t="s">
        <v>148</v>
      </c>
      <c r="C423" s="1" t="s">
        <v>149</v>
      </c>
      <c r="D423">
        <v>1856.85</v>
      </c>
    </row>
    <row r="424" spans="1:4" x14ac:dyDescent="0.3">
      <c r="A424" s="2">
        <v>44502</v>
      </c>
      <c r="B424" s="1" t="s">
        <v>47</v>
      </c>
      <c r="C424" s="1" t="s">
        <v>253</v>
      </c>
      <c r="D424">
        <v>1817.83</v>
      </c>
    </row>
    <row r="425" spans="1:4" x14ac:dyDescent="0.3">
      <c r="A425" s="2">
        <v>44502</v>
      </c>
      <c r="B425" s="1" t="s">
        <v>57</v>
      </c>
      <c r="C425" s="1" t="s">
        <v>254</v>
      </c>
      <c r="D425">
        <v>1596.05</v>
      </c>
    </row>
    <row r="426" spans="1:4" x14ac:dyDescent="0.3">
      <c r="A426" s="2"/>
      <c r="B426" s="1" t="s">
        <v>51</v>
      </c>
      <c r="C426" s="1" t="s">
        <v>52</v>
      </c>
      <c r="D426">
        <v>0</v>
      </c>
    </row>
    <row r="427" spans="1:4" x14ac:dyDescent="0.3">
      <c r="A427" s="2"/>
      <c r="B427" s="1" t="s">
        <v>255</v>
      </c>
      <c r="C427" s="1" t="s">
        <v>52</v>
      </c>
      <c r="D427">
        <v>0</v>
      </c>
    </row>
    <row r="428" spans="1:4" x14ac:dyDescent="0.3">
      <c r="A428" s="2"/>
      <c r="B428" s="1" t="s">
        <v>60</v>
      </c>
      <c r="C428" s="1" t="s">
        <v>52</v>
      </c>
      <c r="D428">
        <v>0</v>
      </c>
    </row>
    <row r="429" spans="1:4" x14ac:dyDescent="0.3">
      <c r="A429" s="2">
        <v>44503</v>
      </c>
      <c r="B429" s="1" t="s">
        <v>153</v>
      </c>
      <c r="C429" s="1" t="s">
        <v>256</v>
      </c>
      <c r="D429">
        <v>1559.05</v>
      </c>
    </row>
    <row r="430" spans="1:4" x14ac:dyDescent="0.3">
      <c r="A430" s="2"/>
      <c r="B430" s="1" t="s">
        <v>257</v>
      </c>
      <c r="C430" s="1" t="s">
        <v>52</v>
      </c>
      <c r="D430">
        <v>0</v>
      </c>
    </row>
    <row r="431" spans="1:4" x14ac:dyDescent="0.3">
      <c r="A431" s="2"/>
      <c r="B431" s="1" t="s">
        <v>258</v>
      </c>
      <c r="C431" s="1" t="s">
        <v>52</v>
      </c>
      <c r="D431">
        <v>0</v>
      </c>
    </row>
    <row r="432" spans="1:4" x14ac:dyDescent="0.3">
      <c r="A432" s="2"/>
      <c r="B432" s="1" t="s">
        <v>259</v>
      </c>
      <c r="C432" s="1" t="s">
        <v>52</v>
      </c>
      <c r="D432">
        <v>0</v>
      </c>
    </row>
    <row r="433" spans="1:4" x14ac:dyDescent="0.3">
      <c r="A433" s="2">
        <v>44504</v>
      </c>
      <c r="B433" s="1" t="s">
        <v>72</v>
      </c>
      <c r="C433" s="1" t="s">
        <v>260</v>
      </c>
      <c r="D433">
        <v>1556.55</v>
      </c>
    </row>
    <row r="434" spans="1:4" x14ac:dyDescent="0.3">
      <c r="A434" s="2"/>
      <c r="B434" s="1" t="s">
        <v>261</v>
      </c>
      <c r="C434" s="1" t="s">
        <v>52</v>
      </c>
      <c r="D434">
        <v>0</v>
      </c>
    </row>
    <row r="435" spans="1:4" x14ac:dyDescent="0.3">
      <c r="A435" s="2"/>
      <c r="B435" s="1" t="s">
        <v>197</v>
      </c>
      <c r="C435" s="1" t="s">
        <v>52</v>
      </c>
      <c r="D435">
        <v>0</v>
      </c>
    </row>
    <row r="436" spans="1:4" x14ac:dyDescent="0.3">
      <c r="A436" s="2"/>
      <c r="B436" s="1" t="s">
        <v>72</v>
      </c>
      <c r="C436" s="1" t="s">
        <v>52</v>
      </c>
      <c r="D436">
        <v>0</v>
      </c>
    </row>
    <row r="437" spans="1:4" x14ac:dyDescent="0.3">
      <c r="A437" s="2">
        <v>44504</v>
      </c>
      <c r="B437" s="1" t="s">
        <v>62</v>
      </c>
      <c r="C437" s="1" t="s">
        <v>70</v>
      </c>
      <c r="D437">
        <v>1369.05</v>
      </c>
    </row>
    <row r="438" spans="1:4" x14ac:dyDescent="0.3">
      <c r="A438" s="2"/>
      <c r="B438" s="1" t="s">
        <v>71</v>
      </c>
      <c r="C438" s="1" t="s">
        <v>52</v>
      </c>
      <c r="D438">
        <v>0</v>
      </c>
    </row>
    <row r="439" spans="1:4" x14ac:dyDescent="0.3">
      <c r="A439" s="2"/>
      <c r="B439" s="1" t="s">
        <v>65</v>
      </c>
      <c r="C439" s="1" t="s">
        <v>52</v>
      </c>
      <c r="D439">
        <v>0</v>
      </c>
    </row>
    <row r="440" spans="1:4" x14ac:dyDescent="0.3">
      <c r="A440" s="2"/>
      <c r="B440" s="1" t="s">
        <v>66</v>
      </c>
      <c r="C440" s="1" t="s">
        <v>52</v>
      </c>
      <c r="D440">
        <v>0</v>
      </c>
    </row>
    <row r="441" spans="1:4" x14ac:dyDescent="0.3">
      <c r="A441" s="2">
        <v>44504</v>
      </c>
      <c r="B441" s="1" t="s">
        <v>62</v>
      </c>
      <c r="C441" s="1" t="s">
        <v>262</v>
      </c>
      <c r="D441">
        <v>1306.55</v>
      </c>
    </row>
    <row r="442" spans="1:4" x14ac:dyDescent="0.3">
      <c r="A442" s="2"/>
      <c r="B442" s="1" t="s">
        <v>263</v>
      </c>
      <c r="C442" s="1" t="s">
        <v>52</v>
      </c>
      <c r="D442">
        <v>0</v>
      </c>
    </row>
    <row r="443" spans="1:4" x14ac:dyDescent="0.3">
      <c r="A443" s="2"/>
      <c r="B443" s="1" t="s">
        <v>65</v>
      </c>
      <c r="C443" s="1" t="s">
        <v>52</v>
      </c>
      <c r="D443">
        <v>0</v>
      </c>
    </row>
    <row r="444" spans="1:4" x14ac:dyDescent="0.3">
      <c r="A444" s="2"/>
      <c r="B444" s="1" t="s">
        <v>66</v>
      </c>
      <c r="C444" s="1" t="s">
        <v>52</v>
      </c>
      <c r="D444">
        <v>0</v>
      </c>
    </row>
    <row r="445" spans="1:4" x14ac:dyDescent="0.3">
      <c r="A445" s="2">
        <v>44504</v>
      </c>
      <c r="B445" s="1" t="s">
        <v>72</v>
      </c>
      <c r="C445" s="1" t="s">
        <v>264</v>
      </c>
      <c r="D445">
        <v>1286.6500000000001</v>
      </c>
    </row>
    <row r="446" spans="1:4" x14ac:dyDescent="0.3">
      <c r="A446" s="2"/>
      <c r="B446" s="1" t="s">
        <v>265</v>
      </c>
      <c r="C446" s="1" t="s">
        <v>52</v>
      </c>
      <c r="D446">
        <v>0</v>
      </c>
    </row>
    <row r="447" spans="1:4" x14ac:dyDescent="0.3">
      <c r="A447" s="2"/>
      <c r="B447" s="1" t="s">
        <v>266</v>
      </c>
      <c r="C447" s="1" t="s">
        <v>52</v>
      </c>
      <c r="D447">
        <v>0</v>
      </c>
    </row>
    <row r="448" spans="1:4" x14ac:dyDescent="0.3">
      <c r="A448" s="2"/>
      <c r="B448" s="1" t="s">
        <v>72</v>
      </c>
      <c r="C448" s="1" t="s">
        <v>52</v>
      </c>
      <c r="D448">
        <v>0</v>
      </c>
    </row>
    <row r="449" spans="1:4" x14ac:dyDescent="0.3">
      <c r="A449" s="2">
        <v>44504</v>
      </c>
      <c r="B449" s="1" t="s">
        <v>72</v>
      </c>
      <c r="C449" s="1" t="s">
        <v>267</v>
      </c>
      <c r="D449">
        <v>1270.25</v>
      </c>
    </row>
    <row r="450" spans="1:4" x14ac:dyDescent="0.3">
      <c r="A450" s="2"/>
      <c r="B450" s="1" t="s">
        <v>268</v>
      </c>
      <c r="C450" s="1" t="s">
        <v>52</v>
      </c>
      <c r="D450">
        <v>0</v>
      </c>
    </row>
    <row r="451" spans="1:4" x14ac:dyDescent="0.3">
      <c r="A451" s="2"/>
      <c r="B451" s="1" t="s">
        <v>266</v>
      </c>
      <c r="C451" s="1" t="s">
        <v>52</v>
      </c>
      <c r="D451">
        <v>0</v>
      </c>
    </row>
    <row r="452" spans="1:4" x14ac:dyDescent="0.3">
      <c r="A452" s="2"/>
      <c r="B452" s="1" t="s">
        <v>72</v>
      </c>
      <c r="C452" s="1" t="s">
        <v>52</v>
      </c>
      <c r="D452">
        <v>0</v>
      </c>
    </row>
    <row r="453" spans="1:4" x14ac:dyDescent="0.3">
      <c r="A453" s="2">
        <v>44504</v>
      </c>
      <c r="B453" s="1" t="s">
        <v>72</v>
      </c>
      <c r="C453" s="1" t="s">
        <v>269</v>
      </c>
      <c r="D453">
        <v>1260.3499999999999</v>
      </c>
    </row>
    <row r="454" spans="1:4" x14ac:dyDescent="0.3">
      <c r="A454" s="2"/>
      <c r="B454" s="1" t="s">
        <v>270</v>
      </c>
      <c r="C454" s="1" t="s">
        <v>52</v>
      </c>
      <c r="D454">
        <v>0</v>
      </c>
    </row>
    <row r="455" spans="1:4" x14ac:dyDescent="0.3">
      <c r="A455" s="2"/>
      <c r="B455" s="1" t="s">
        <v>166</v>
      </c>
      <c r="C455" s="1" t="s">
        <v>52</v>
      </c>
      <c r="D455">
        <v>0</v>
      </c>
    </row>
    <row r="456" spans="1:4" x14ac:dyDescent="0.3">
      <c r="A456" s="2"/>
      <c r="B456" s="1" t="s">
        <v>72</v>
      </c>
      <c r="C456" s="1" t="s">
        <v>52</v>
      </c>
      <c r="D456">
        <v>0</v>
      </c>
    </row>
    <row r="457" spans="1:4" x14ac:dyDescent="0.3">
      <c r="A457" s="2">
        <v>44505</v>
      </c>
      <c r="B457" s="1" t="s">
        <v>84</v>
      </c>
      <c r="C457" s="1" t="s">
        <v>85</v>
      </c>
      <c r="D457">
        <v>1240.3499999999999</v>
      </c>
    </row>
    <row r="458" spans="1:4" x14ac:dyDescent="0.3">
      <c r="A458" s="2"/>
      <c r="B458" s="1" t="s">
        <v>86</v>
      </c>
      <c r="C458" s="1" t="s">
        <v>52</v>
      </c>
      <c r="D458">
        <v>0</v>
      </c>
    </row>
    <row r="459" spans="1:4" x14ac:dyDescent="0.3">
      <c r="A459" s="2"/>
      <c r="B459" s="1" t="s">
        <v>87</v>
      </c>
      <c r="C459" s="1" t="s">
        <v>52</v>
      </c>
      <c r="D459">
        <v>0</v>
      </c>
    </row>
    <row r="460" spans="1:4" x14ac:dyDescent="0.3">
      <c r="A460" s="2"/>
      <c r="B460" s="1" t="s">
        <v>88</v>
      </c>
      <c r="C460" s="1" t="s">
        <v>52</v>
      </c>
      <c r="D460">
        <v>0</v>
      </c>
    </row>
    <row r="461" spans="1:4" x14ac:dyDescent="0.3">
      <c r="A461" s="2">
        <v>44505</v>
      </c>
      <c r="B461" s="1" t="s">
        <v>79</v>
      </c>
      <c r="C461" s="1" t="s">
        <v>271</v>
      </c>
      <c r="D461">
        <v>1500.39</v>
      </c>
    </row>
    <row r="462" spans="1:4" x14ac:dyDescent="0.3">
      <c r="A462" s="2"/>
      <c r="B462" s="1" t="s">
        <v>272</v>
      </c>
      <c r="C462" s="1" t="s">
        <v>52</v>
      </c>
      <c r="D462">
        <v>0</v>
      </c>
    </row>
    <row r="463" spans="1:4" x14ac:dyDescent="0.3">
      <c r="A463" s="2"/>
      <c r="B463" s="1" t="s">
        <v>273</v>
      </c>
      <c r="C463" s="1" t="s">
        <v>52</v>
      </c>
      <c r="D463">
        <v>0</v>
      </c>
    </row>
    <row r="464" spans="1:4" x14ac:dyDescent="0.3">
      <c r="A464" s="2">
        <v>44505</v>
      </c>
      <c r="B464" s="1" t="s">
        <v>153</v>
      </c>
      <c r="C464" s="1" t="s">
        <v>119</v>
      </c>
      <c r="D464">
        <v>1490.39</v>
      </c>
    </row>
    <row r="465" spans="1:4" x14ac:dyDescent="0.3">
      <c r="A465" s="2"/>
      <c r="B465" s="1" t="s">
        <v>274</v>
      </c>
      <c r="C465" s="1" t="s">
        <v>52</v>
      </c>
      <c r="D465">
        <v>0</v>
      </c>
    </row>
    <row r="466" spans="1:4" x14ac:dyDescent="0.3">
      <c r="A466" s="2"/>
      <c r="B466" s="1" t="s">
        <v>221</v>
      </c>
      <c r="C466" s="1" t="s">
        <v>52</v>
      </c>
      <c r="D466">
        <v>0</v>
      </c>
    </row>
    <row r="467" spans="1:4" x14ac:dyDescent="0.3">
      <c r="A467" s="2"/>
      <c r="B467" s="1" t="s">
        <v>275</v>
      </c>
      <c r="C467" s="1" t="s">
        <v>52</v>
      </c>
      <c r="D467">
        <v>0</v>
      </c>
    </row>
    <row r="468" spans="1:4" x14ac:dyDescent="0.3">
      <c r="A468" s="2">
        <v>44506</v>
      </c>
      <c r="B468" s="1" t="s">
        <v>153</v>
      </c>
      <c r="C468" s="1" t="s">
        <v>276</v>
      </c>
      <c r="D468">
        <v>1446.95</v>
      </c>
    </row>
    <row r="469" spans="1:4" x14ac:dyDescent="0.3">
      <c r="A469" s="2"/>
      <c r="B469" s="1" t="s">
        <v>277</v>
      </c>
      <c r="C469" s="1" t="s">
        <v>52</v>
      </c>
      <c r="D469">
        <v>0</v>
      </c>
    </row>
    <row r="470" spans="1:4" x14ac:dyDescent="0.3">
      <c r="A470" s="2"/>
      <c r="B470" s="1" t="s">
        <v>278</v>
      </c>
      <c r="C470" s="1" t="s">
        <v>52</v>
      </c>
      <c r="D470">
        <v>0</v>
      </c>
    </row>
    <row r="471" spans="1:4" x14ac:dyDescent="0.3">
      <c r="A471" s="2"/>
      <c r="B471" s="1" t="s">
        <v>279</v>
      </c>
      <c r="C471" s="1" t="s">
        <v>52</v>
      </c>
      <c r="D471">
        <v>0</v>
      </c>
    </row>
    <row r="472" spans="1:4" x14ac:dyDescent="0.3">
      <c r="A472" s="2">
        <v>44506</v>
      </c>
      <c r="B472" s="1" t="s">
        <v>47</v>
      </c>
      <c r="C472" s="1" t="s">
        <v>188</v>
      </c>
      <c r="D472">
        <v>1441.43</v>
      </c>
    </row>
    <row r="473" spans="1:4" x14ac:dyDescent="0.3">
      <c r="A473" s="2">
        <v>44506</v>
      </c>
      <c r="B473" s="1" t="s">
        <v>146</v>
      </c>
      <c r="C473" s="1" t="s">
        <v>147</v>
      </c>
      <c r="D473">
        <v>1241.43</v>
      </c>
    </row>
    <row r="474" spans="1:4" x14ac:dyDescent="0.3">
      <c r="A474" s="2">
        <v>44506</v>
      </c>
      <c r="B474" s="1" t="s">
        <v>148</v>
      </c>
      <c r="C474" s="1" t="s">
        <v>149</v>
      </c>
      <c r="D474">
        <v>1441.43</v>
      </c>
    </row>
    <row r="475" spans="1:4" x14ac:dyDescent="0.3">
      <c r="A475" s="2">
        <v>44506</v>
      </c>
      <c r="B475" s="1" t="s">
        <v>47</v>
      </c>
      <c r="C475" s="1" t="s">
        <v>280</v>
      </c>
      <c r="D475">
        <v>1400.95</v>
      </c>
    </row>
    <row r="476" spans="1:4" x14ac:dyDescent="0.3">
      <c r="A476" s="2">
        <v>44506</v>
      </c>
      <c r="B476" s="1" t="s">
        <v>115</v>
      </c>
      <c r="C476" s="1" t="s">
        <v>78</v>
      </c>
      <c r="D476">
        <v>1350.95</v>
      </c>
    </row>
    <row r="477" spans="1:4" x14ac:dyDescent="0.3">
      <c r="A477" s="2"/>
      <c r="B477" s="1" t="s">
        <v>281</v>
      </c>
      <c r="C477" s="1" t="s">
        <v>52</v>
      </c>
      <c r="D477">
        <v>0</v>
      </c>
    </row>
    <row r="478" spans="1:4" x14ac:dyDescent="0.3">
      <c r="A478" s="2"/>
      <c r="B478" s="1" t="s">
        <v>282</v>
      </c>
      <c r="C478" s="1" t="s">
        <v>52</v>
      </c>
      <c r="D478">
        <v>0</v>
      </c>
    </row>
    <row r="479" spans="1:4" x14ac:dyDescent="0.3">
      <c r="A479" s="2">
        <v>44506</v>
      </c>
      <c r="B479" s="1" t="s">
        <v>115</v>
      </c>
      <c r="C479" s="1" t="s">
        <v>283</v>
      </c>
      <c r="D479">
        <v>1336.95</v>
      </c>
    </row>
    <row r="480" spans="1:4" x14ac:dyDescent="0.3">
      <c r="A480" s="2"/>
      <c r="B480" s="1" t="s">
        <v>284</v>
      </c>
      <c r="C480" s="1" t="s">
        <v>52</v>
      </c>
      <c r="D480">
        <v>0</v>
      </c>
    </row>
    <row r="481" spans="1:4" x14ac:dyDescent="0.3">
      <c r="A481" s="2"/>
      <c r="B481" s="1" t="s">
        <v>285</v>
      </c>
      <c r="C481" s="1" t="s">
        <v>52</v>
      </c>
      <c r="D481">
        <v>0</v>
      </c>
    </row>
    <row r="482" spans="1:4" x14ac:dyDescent="0.3">
      <c r="A482" s="2"/>
      <c r="B482" s="1" t="s">
        <v>286</v>
      </c>
      <c r="C482" s="1" t="s">
        <v>52</v>
      </c>
      <c r="D482">
        <v>0</v>
      </c>
    </row>
    <row r="483" spans="1:4" x14ac:dyDescent="0.3">
      <c r="A483" s="2">
        <v>44506</v>
      </c>
      <c r="B483" s="1" t="s">
        <v>72</v>
      </c>
      <c r="C483" s="1" t="s">
        <v>287</v>
      </c>
      <c r="D483">
        <v>1304.95</v>
      </c>
    </row>
    <row r="484" spans="1:4" x14ac:dyDescent="0.3">
      <c r="A484" s="2"/>
      <c r="B484" s="1" t="s">
        <v>288</v>
      </c>
      <c r="C484" s="1" t="s">
        <v>52</v>
      </c>
      <c r="D484">
        <v>0</v>
      </c>
    </row>
    <row r="485" spans="1:4" x14ac:dyDescent="0.3">
      <c r="A485" s="2"/>
      <c r="B485" s="1" t="s">
        <v>289</v>
      </c>
      <c r="C485" s="1" t="s">
        <v>52</v>
      </c>
      <c r="D485">
        <v>0</v>
      </c>
    </row>
    <row r="486" spans="1:4" x14ac:dyDescent="0.3">
      <c r="A486" s="2"/>
      <c r="B486" s="1" t="s">
        <v>72</v>
      </c>
      <c r="C486" s="1" t="s">
        <v>52</v>
      </c>
      <c r="D486">
        <v>0</v>
      </c>
    </row>
    <row r="487" spans="1:4" x14ac:dyDescent="0.3">
      <c r="A487" s="2">
        <v>44506</v>
      </c>
      <c r="B487" s="1" t="s">
        <v>77</v>
      </c>
      <c r="C487" s="1" t="s">
        <v>101</v>
      </c>
      <c r="D487">
        <v>1204.95</v>
      </c>
    </row>
    <row r="488" spans="1:4" x14ac:dyDescent="0.3">
      <c r="A488" s="2">
        <v>44507</v>
      </c>
      <c r="B488" s="1" t="s">
        <v>72</v>
      </c>
      <c r="C488" s="1" t="s">
        <v>290</v>
      </c>
      <c r="D488">
        <v>1183.05</v>
      </c>
    </row>
    <row r="489" spans="1:4" x14ac:dyDescent="0.3">
      <c r="A489" s="2"/>
      <c r="B489" s="1" t="s">
        <v>291</v>
      </c>
      <c r="C489" s="1" t="s">
        <v>52</v>
      </c>
      <c r="D489">
        <v>0</v>
      </c>
    </row>
    <row r="490" spans="1:4" x14ac:dyDescent="0.3">
      <c r="A490" s="2"/>
      <c r="B490" s="1" t="s">
        <v>292</v>
      </c>
      <c r="C490" s="1" t="s">
        <v>52</v>
      </c>
      <c r="D490">
        <v>0</v>
      </c>
    </row>
    <row r="491" spans="1:4" x14ac:dyDescent="0.3">
      <c r="A491" s="2"/>
      <c r="B491" s="1" t="s">
        <v>72</v>
      </c>
      <c r="C491" s="1" t="s">
        <v>52</v>
      </c>
      <c r="D491">
        <v>0</v>
      </c>
    </row>
    <row r="492" spans="1:4" x14ac:dyDescent="0.3">
      <c r="A492" s="2">
        <v>44507</v>
      </c>
      <c r="B492" s="1" t="s">
        <v>146</v>
      </c>
      <c r="C492" s="1" t="s">
        <v>147</v>
      </c>
      <c r="D492">
        <v>983.05</v>
      </c>
    </row>
    <row r="493" spans="1:4" x14ac:dyDescent="0.3">
      <c r="A493" s="2">
        <v>44507</v>
      </c>
      <c r="B493" s="1" t="s">
        <v>148</v>
      </c>
      <c r="C493" s="1" t="s">
        <v>149</v>
      </c>
      <c r="D493">
        <v>1183.05</v>
      </c>
    </row>
    <row r="494" spans="1:4" x14ac:dyDescent="0.3">
      <c r="A494" s="2">
        <v>44507</v>
      </c>
      <c r="B494" s="1" t="s">
        <v>47</v>
      </c>
      <c r="C494" s="1" t="s">
        <v>293</v>
      </c>
      <c r="D494">
        <v>1164.49</v>
      </c>
    </row>
    <row r="495" spans="1:4" x14ac:dyDescent="0.3">
      <c r="A495" s="2">
        <v>44507</v>
      </c>
      <c r="B495" s="1" t="s">
        <v>153</v>
      </c>
      <c r="C495" s="1" t="s">
        <v>78</v>
      </c>
      <c r="D495">
        <v>1114.49</v>
      </c>
    </row>
    <row r="496" spans="1:4" x14ac:dyDescent="0.3">
      <c r="A496" s="2"/>
      <c r="B496" s="1" t="s">
        <v>294</v>
      </c>
      <c r="C496" s="1" t="s">
        <v>52</v>
      </c>
      <c r="D496">
        <v>0</v>
      </c>
    </row>
    <row r="497" spans="1:4" x14ac:dyDescent="0.3">
      <c r="A497" s="2"/>
      <c r="B497" s="1" t="s">
        <v>295</v>
      </c>
      <c r="C497" s="1" t="s">
        <v>52</v>
      </c>
      <c r="D497">
        <v>0</v>
      </c>
    </row>
    <row r="498" spans="1:4" x14ac:dyDescent="0.3">
      <c r="A498" s="2"/>
      <c r="B498" s="1" t="s">
        <v>296</v>
      </c>
      <c r="C498" s="1" t="s">
        <v>52</v>
      </c>
      <c r="D498">
        <v>0</v>
      </c>
    </row>
    <row r="499" spans="1:4" x14ac:dyDescent="0.3">
      <c r="A499" s="2">
        <v>44508</v>
      </c>
      <c r="B499" s="1" t="s">
        <v>62</v>
      </c>
      <c r="C499" s="1" t="s">
        <v>96</v>
      </c>
      <c r="D499">
        <v>578.49</v>
      </c>
    </row>
    <row r="500" spans="1:4" x14ac:dyDescent="0.3">
      <c r="A500" s="2"/>
      <c r="B500" s="1" t="s">
        <v>97</v>
      </c>
      <c r="C500" s="1" t="s">
        <v>52</v>
      </c>
      <c r="D500">
        <v>0</v>
      </c>
    </row>
    <row r="501" spans="1:4" x14ac:dyDescent="0.3">
      <c r="A501" s="2"/>
      <c r="B501" s="1" t="s">
        <v>98</v>
      </c>
      <c r="C501" s="1" t="s">
        <v>52</v>
      </c>
      <c r="D501">
        <v>0</v>
      </c>
    </row>
    <row r="502" spans="1:4" x14ac:dyDescent="0.3">
      <c r="A502" s="2"/>
      <c r="B502" s="1" t="s">
        <v>99</v>
      </c>
      <c r="C502" s="1" t="s">
        <v>52</v>
      </c>
      <c r="D502">
        <v>0</v>
      </c>
    </row>
    <row r="503" spans="1:4" x14ac:dyDescent="0.3">
      <c r="A503" s="2">
        <v>44510</v>
      </c>
      <c r="B503" s="1" t="s">
        <v>72</v>
      </c>
      <c r="C503" s="1" t="s">
        <v>297</v>
      </c>
      <c r="D503">
        <v>532.59</v>
      </c>
    </row>
    <row r="504" spans="1:4" x14ac:dyDescent="0.3">
      <c r="A504" s="2"/>
      <c r="B504" s="1" t="s">
        <v>268</v>
      </c>
      <c r="C504" s="1" t="s">
        <v>52</v>
      </c>
      <c r="D504">
        <v>0</v>
      </c>
    </row>
    <row r="505" spans="1:4" x14ac:dyDescent="0.3">
      <c r="A505" s="2"/>
      <c r="B505" s="1" t="s">
        <v>266</v>
      </c>
      <c r="C505" s="1" t="s">
        <v>52</v>
      </c>
      <c r="D505">
        <v>0</v>
      </c>
    </row>
    <row r="506" spans="1:4" x14ac:dyDescent="0.3">
      <c r="A506" s="2"/>
      <c r="B506" s="1" t="s">
        <v>72</v>
      </c>
      <c r="C506" s="1" t="s">
        <v>52</v>
      </c>
      <c r="D506">
        <v>0</v>
      </c>
    </row>
    <row r="507" spans="1:4" x14ac:dyDescent="0.3">
      <c r="A507" s="2">
        <v>44513</v>
      </c>
      <c r="B507" s="1" t="s">
        <v>57</v>
      </c>
      <c r="C507" s="1" t="s">
        <v>131</v>
      </c>
      <c r="D507">
        <v>382.59</v>
      </c>
    </row>
    <row r="508" spans="1:4" x14ac:dyDescent="0.3">
      <c r="A508" s="2"/>
      <c r="B508" s="1" t="s">
        <v>106</v>
      </c>
      <c r="C508" s="1" t="s">
        <v>52</v>
      </c>
      <c r="D508">
        <v>0</v>
      </c>
    </row>
    <row r="509" spans="1:4" x14ac:dyDescent="0.3">
      <c r="A509" s="2"/>
      <c r="B509" s="1" t="s">
        <v>298</v>
      </c>
      <c r="C509" s="1" t="s">
        <v>52</v>
      </c>
      <c r="D509">
        <v>0</v>
      </c>
    </row>
    <row r="510" spans="1:4" x14ac:dyDescent="0.3">
      <c r="A510" s="2"/>
      <c r="B510" s="1" t="s">
        <v>60</v>
      </c>
      <c r="C510" s="1" t="s">
        <v>52</v>
      </c>
      <c r="D510">
        <v>0</v>
      </c>
    </row>
    <row r="511" spans="1:4" x14ac:dyDescent="0.3">
      <c r="A511" s="2">
        <v>44514</v>
      </c>
      <c r="B511" s="1" t="s">
        <v>57</v>
      </c>
      <c r="C511" s="1" t="s">
        <v>299</v>
      </c>
      <c r="D511">
        <v>322.58999999999997</v>
      </c>
    </row>
    <row r="512" spans="1:4" x14ac:dyDescent="0.3">
      <c r="A512" s="2"/>
      <c r="B512" s="1" t="s">
        <v>205</v>
      </c>
      <c r="C512" s="1" t="s">
        <v>52</v>
      </c>
      <c r="D512">
        <v>0</v>
      </c>
    </row>
    <row r="513" spans="1:4" x14ac:dyDescent="0.3">
      <c r="A513" s="2"/>
      <c r="B513" s="1" t="s">
        <v>300</v>
      </c>
      <c r="C513" s="1" t="s">
        <v>52</v>
      </c>
      <c r="D513">
        <v>0</v>
      </c>
    </row>
    <row r="514" spans="1:4" x14ac:dyDescent="0.3">
      <c r="A514" s="2"/>
      <c r="B514" s="1" t="s">
        <v>60</v>
      </c>
      <c r="C514" s="1" t="s">
        <v>52</v>
      </c>
      <c r="D514">
        <v>0</v>
      </c>
    </row>
    <row r="515" spans="1:4" x14ac:dyDescent="0.3">
      <c r="A515" s="2">
        <v>44514</v>
      </c>
      <c r="B515" s="1" t="s">
        <v>146</v>
      </c>
      <c r="C515" s="1" t="s">
        <v>147</v>
      </c>
      <c r="D515">
        <v>122.59</v>
      </c>
    </row>
    <row r="516" spans="1:4" x14ac:dyDescent="0.3">
      <c r="A516" s="2">
        <v>44514</v>
      </c>
      <c r="B516" s="1" t="s">
        <v>148</v>
      </c>
      <c r="C516" s="1" t="s">
        <v>149</v>
      </c>
      <c r="D516">
        <v>322.58999999999997</v>
      </c>
    </row>
    <row r="517" spans="1:4" x14ac:dyDescent="0.3">
      <c r="A517" s="2">
        <v>44514</v>
      </c>
      <c r="B517" s="1" t="s">
        <v>47</v>
      </c>
      <c r="C517" s="1" t="s">
        <v>301</v>
      </c>
      <c r="D517">
        <v>267.06</v>
      </c>
    </row>
    <row r="518" spans="1:4" x14ac:dyDescent="0.3">
      <c r="A518" s="2">
        <v>44518</v>
      </c>
      <c r="B518" s="1" t="s">
        <v>104</v>
      </c>
      <c r="C518" s="1" t="s">
        <v>302</v>
      </c>
      <c r="D518">
        <v>767.06</v>
      </c>
    </row>
    <row r="519" spans="1:4" x14ac:dyDescent="0.3">
      <c r="A519" s="2"/>
      <c r="B519" s="1" t="s">
        <v>97</v>
      </c>
      <c r="C519" s="1" t="s">
        <v>52</v>
      </c>
      <c r="D519">
        <v>0</v>
      </c>
    </row>
    <row r="520" spans="1:4" x14ac:dyDescent="0.3">
      <c r="A520" s="2"/>
      <c r="B520" s="1" t="s">
        <v>65</v>
      </c>
      <c r="C520" s="1" t="s">
        <v>52</v>
      </c>
      <c r="D520">
        <v>0</v>
      </c>
    </row>
    <row r="521" spans="1:4" x14ac:dyDescent="0.3">
      <c r="A521" s="2"/>
      <c r="B521" s="1" t="s">
        <v>303</v>
      </c>
      <c r="C521" s="1" t="s">
        <v>52</v>
      </c>
      <c r="D521">
        <v>0</v>
      </c>
    </row>
    <row r="522" spans="1:4" x14ac:dyDescent="0.3">
      <c r="A522" s="2">
        <v>44518</v>
      </c>
      <c r="B522" s="1" t="s">
        <v>57</v>
      </c>
      <c r="C522" s="1" t="s">
        <v>304</v>
      </c>
      <c r="D522">
        <v>417.06</v>
      </c>
    </row>
    <row r="523" spans="1:4" x14ac:dyDescent="0.3">
      <c r="A523" s="2"/>
      <c r="B523" s="1" t="s">
        <v>305</v>
      </c>
      <c r="C523" s="1" t="s">
        <v>52</v>
      </c>
      <c r="D523">
        <v>0</v>
      </c>
    </row>
    <row r="524" spans="1:4" x14ac:dyDescent="0.3">
      <c r="A524" s="2"/>
      <c r="B524" s="1" t="s">
        <v>306</v>
      </c>
      <c r="C524" s="1" t="s">
        <v>52</v>
      </c>
      <c r="D524">
        <v>0</v>
      </c>
    </row>
    <row r="525" spans="1:4" x14ac:dyDescent="0.3">
      <c r="A525" s="2"/>
      <c r="B525" s="1" t="s">
        <v>60</v>
      </c>
      <c r="C525" s="1" t="s">
        <v>52</v>
      </c>
      <c r="D525">
        <v>0</v>
      </c>
    </row>
    <row r="526" spans="1:4" x14ac:dyDescent="0.3">
      <c r="A526" s="2">
        <v>44518</v>
      </c>
      <c r="B526" s="1" t="s">
        <v>57</v>
      </c>
      <c r="C526" s="1" t="s">
        <v>131</v>
      </c>
      <c r="D526">
        <v>267.06</v>
      </c>
    </row>
    <row r="527" spans="1:4" x14ac:dyDescent="0.3">
      <c r="A527" s="2"/>
      <c r="B527" s="1" t="s">
        <v>68</v>
      </c>
      <c r="C527" s="1" t="s">
        <v>52</v>
      </c>
      <c r="D527">
        <v>0</v>
      </c>
    </row>
    <row r="528" spans="1:4" x14ac:dyDescent="0.3">
      <c r="A528" s="2"/>
      <c r="B528" s="1" t="s">
        <v>307</v>
      </c>
      <c r="C528" s="1" t="s">
        <v>52</v>
      </c>
      <c r="D528">
        <v>0</v>
      </c>
    </row>
    <row r="529" spans="1:4" x14ac:dyDescent="0.3">
      <c r="A529" s="2"/>
      <c r="B529" s="1" t="s">
        <v>60</v>
      </c>
      <c r="C529" s="1" t="s">
        <v>52</v>
      </c>
      <c r="D529">
        <v>0</v>
      </c>
    </row>
    <row r="530" spans="1:4" x14ac:dyDescent="0.3">
      <c r="A530" s="2">
        <v>44520</v>
      </c>
      <c r="B530" s="1" t="s">
        <v>47</v>
      </c>
      <c r="C530" s="1" t="s">
        <v>48</v>
      </c>
      <c r="D530">
        <v>262.06</v>
      </c>
    </row>
    <row r="531" spans="1:4" x14ac:dyDescent="0.3">
      <c r="A531" s="2">
        <v>44520</v>
      </c>
      <c r="B531" s="1" t="s">
        <v>115</v>
      </c>
      <c r="C531" s="1" t="s">
        <v>195</v>
      </c>
      <c r="D531">
        <v>247.06</v>
      </c>
    </row>
    <row r="532" spans="1:4" x14ac:dyDescent="0.3">
      <c r="A532" s="2"/>
      <c r="B532" s="1" t="s">
        <v>308</v>
      </c>
      <c r="C532" s="1" t="s">
        <v>52</v>
      </c>
      <c r="D532">
        <v>0</v>
      </c>
    </row>
    <row r="533" spans="1:4" x14ac:dyDescent="0.3">
      <c r="A533" s="2"/>
      <c r="B533" s="1" t="s">
        <v>309</v>
      </c>
      <c r="C533" s="1" t="s">
        <v>52</v>
      </c>
      <c r="D533">
        <v>0</v>
      </c>
    </row>
    <row r="534" spans="1:4" x14ac:dyDescent="0.3">
      <c r="A534" s="2">
        <v>44520</v>
      </c>
      <c r="B534" s="1" t="s">
        <v>77</v>
      </c>
      <c r="C534" s="1" t="s">
        <v>78</v>
      </c>
      <c r="D534">
        <v>197.06</v>
      </c>
    </row>
    <row r="535" spans="1:4" x14ac:dyDescent="0.3">
      <c r="A535" s="2">
        <v>44521</v>
      </c>
      <c r="B535" s="1" t="s">
        <v>72</v>
      </c>
      <c r="C535" s="1" t="s">
        <v>310</v>
      </c>
      <c r="D535">
        <v>154.36000000000001</v>
      </c>
    </row>
    <row r="536" spans="1:4" x14ac:dyDescent="0.3">
      <c r="A536" s="2"/>
      <c r="B536" s="1" t="s">
        <v>311</v>
      </c>
      <c r="C536" s="1" t="s">
        <v>52</v>
      </c>
      <c r="D536">
        <v>0</v>
      </c>
    </row>
    <row r="537" spans="1:4" x14ac:dyDescent="0.3">
      <c r="A537" s="2"/>
      <c r="B537" s="1" t="s">
        <v>312</v>
      </c>
      <c r="C537" s="1" t="s">
        <v>52</v>
      </c>
      <c r="D537">
        <v>0</v>
      </c>
    </row>
    <row r="538" spans="1:4" x14ac:dyDescent="0.3">
      <c r="A538" s="2"/>
      <c r="B538" s="1" t="s">
        <v>72</v>
      </c>
      <c r="C538" s="1" t="s">
        <v>52</v>
      </c>
      <c r="D538">
        <v>0</v>
      </c>
    </row>
    <row r="539" spans="1:4" x14ac:dyDescent="0.3">
      <c r="A539" s="2">
        <v>44522</v>
      </c>
      <c r="B539" s="1" t="s">
        <v>72</v>
      </c>
      <c r="C539" s="1" t="s">
        <v>313</v>
      </c>
      <c r="D539">
        <v>97.16</v>
      </c>
    </row>
    <row r="540" spans="1:4" x14ac:dyDescent="0.3">
      <c r="A540" s="2"/>
      <c r="B540" s="1" t="s">
        <v>314</v>
      </c>
      <c r="C540" s="1" t="s">
        <v>52</v>
      </c>
      <c r="D540">
        <v>0</v>
      </c>
    </row>
    <row r="541" spans="1:4" x14ac:dyDescent="0.3">
      <c r="A541" s="2"/>
      <c r="B541" s="1" t="s">
        <v>166</v>
      </c>
      <c r="C541" s="1" t="s">
        <v>52</v>
      </c>
      <c r="D541">
        <v>0</v>
      </c>
    </row>
    <row r="542" spans="1:4" x14ac:dyDescent="0.3">
      <c r="A542" s="2"/>
      <c r="B542" s="1" t="s">
        <v>72</v>
      </c>
      <c r="C542" s="1" t="s">
        <v>52</v>
      </c>
      <c r="D542">
        <v>0</v>
      </c>
    </row>
    <row r="543" spans="1:4" x14ac:dyDescent="0.3">
      <c r="A543" s="2">
        <v>44523</v>
      </c>
      <c r="B543" s="1" t="s">
        <v>47</v>
      </c>
      <c r="C543" s="1" t="s">
        <v>315</v>
      </c>
      <c r="D543">
        <v>78.66</v>
      </c>
    </row>
    <row r="544" spans="1:4" x14ac:dyDescent="0.3">
      <c r="A544" s="2">
        <v>44524</v>
      </c>
      <c r="B544" s="1" t="s">
        <v>104</v>
      </c>
      <c r="C544" s="1" t="s">
        <v>149</v>
      </c>
      <c r="D544">
        <v>278.66000000000003</v>
      </c>
    </row>
    <row r="545" spans="1:4" x14ac:dyDescent="0.3">
      <c r="A545" s="2"/>
      <c r="B545" s="1" t="s">
        <v>97</v>
      </c>
      <c r="C545" s="1" t="s">
        <v>52</v>
      </c>
      <c r="D545">
        <v>0</v>
      </c>
    </row>
    <row r="546" spans="1:4" x14ac:dyDescent="0.3">
      <c r="A546" s="2"/>
      <c r="B546" s="1" t="s">
        <v>65</v>
      </c>
      <c r="C546" s="1" t="s">
        <v>52</v>
      </c>
      <c r="D546">
        <v>0</v>
      </c>
    </row>
    <row r="547" spans="1:4" x14ac:dyDescent="0.3">
      <c r="A547" s="2"/>
      <c r="B547" s="1" t="s">
        <v>303</v>
      </c>
      <c r="C547" s="1" t="s">
        <v>52</v>
      </c>
      <c r="D547">
        <v>0</v>
      </c>
    </row>
    <row r="548" spans="1:4" x14ac:dyDescent="0.3">
      <c r="A548" s="2">
        <v>44524</v>
      </c>
      <c r="B548" s="1" t="s">
        <v>77</v>
      </c>
      <c r="C548" s="1" t="s">
        <v>147</v>
      </c>
      <c r="D548">
        <v>78.66</v>
      </c>
    </row>
    <row r="549" spans="1:4" x14ac:dyDescent="0.3">
      <c r="A549" s="2">
        <v>44524</v>
      </c>
      <c r="B549" s="1" t="s">
        <v>72</v>
      </c>
      <c r="C549" s="1" t="s">
        <v>316</v>
      </c>
      <c r="D549">
        <v>35.659999999999997</v>
      </c>
    </row>
    <row r="550" spans="1:4" x14ac:dyDescent="0.3">
      <c r="A550" s="2"/>
      <c r="B550" s="1" t="s">
        <v>317</v>
      </c>
      <c r="C550" s="1" t="s">
        <v>52</v>
      </c>
      <c r="D550">
        <v>0</v>
      </c>
    </row>
    <row r="551" spans="1:4" x14ac:dyDescent="0.3">
      <c r="A551" s="2"/>
      <c r="B551" s="1" t="s">
        <v>197</v>
      </c>
      <c r="C551" s="1" t="s">
        <v>52</v>
      </c>
      <c r="D551">
        <v>0</v>
      </c>
    </row>
    <row r="552" spans="1:4" x14ac:dyDescent="0.3">
      <c r="A552" s="2"/>
      <c r="B552" s="1" t="s">
        <v>72</v>
      </c>
      <c r="C552" s="1" t="s">
        <v>52</v>
      </c>
      <c r="D552">
        <v>0</v>
      </c>
    </row>
    <row r="553" spans="1:4" x14ac:dyDescent="0.3">
      <c r="A553" s="2">
        <v>44526</v>
      </c>
      <c r="B553" s="1" t="s">
        <v>47</v>
      </c>
      <c r="C553" s="1" t="s">
        <v>318</v>
      </c>
      <c r="D553">
        <v>30.38</v>
      </c>
    </row>
    <row r="554" spans="1:4" x14ac:dyDescent="0.3">
      <c r="A554" s="2">
        <v>44526</v>
      </c>
      <c r="B554" s="1" t="s">
        <v>79</v>
      </c>
      <c r="C554" s="1" t="s">
        <v>319</v>
      </c>
      <c r="D554">
        <v>3009.93</v>
      </c>
    </row>
    <row r="555" spans="1:4" x14ac:dyDescent="0.3">
      <c r="A555" s="2"/>
      <c r="B555" s="1" t="s">
        <v>129</v>
      </c>
      <c r="C555" s="1" t="s">
        <v>52</v>
      </c>
      <c r="D555">
        <v>0</v>
      </c>
    </row>
    <row r="556" spans="1:4" x14ac:dyDescent="0.3">
      <c r="A556" s="2"/>
      <c r="B556" s="1" t="s">
        <v>130</v>
      </c>
      <c r="C556" s="1" t="s">
        <v>52</v>
      </c>
      <c r="D556">
        <v>0</v>
      </c>
    </row>
    <row r="557" spans="1:4" x14ac:dyDescent="0.3">
      <c r="A557" s="2"/>
      <c r="B557" s="1" t="s">
        <v>130</v>
      </c>
      <c r="C557" s="1" t="s">
        <v>52</v>
      </c>
      <c r="D557">
        <v>0</v>
      </c>
    </row>
    <row r="558" spans="1:4" x14ac:dyDescent="0.3">
      <c r="A558" s="2">
        <v>44526</v>
      </c>
      <c r="B558" s="1" t="s">
        <v>72</v>
      </c>
      <c r="C558" s="1" t="s">
        <v>320</v>
      </c>
      <c r="D558">
        <v>2890.03</v>
      </c>
    </row>
    <row r="559" spans="1:4" x14ac:dyDescent="0.3">
      <c r="A559" s="2"/>
      <c r="B559" s="1" t="s">
        <v>321</v>
      </c>
      <c r="C559" s="1" t="s">
        <v>52</v>
      </c>
      <c r="D559">
        <v>0</v>
      </c>
    </row>
    <row r="560" spans="1:4" x14ac:dyDescent="0.3">
      <c r="A560" s="2"/>
      <c r="B560" s="1" t="s">
        <v>72</v>
      </c>
      <c r="C560" s="1" t="s">
        <v>52</v>
      </c>
      <c r="D560">
        <v>0</v>
      </c>
    </row>
    <row r="561" spans="1:4" x14ac:dyDescent="0.3">
      <c r="A561" s="2">
        <v>44526</v>
      </c>
      <c r="B561" s="1" t="s">
        <v>72</v>
      </c>
      <c r="C561" s="1" t="s">
        <v>322</v>
      </c>
      <c r="D561">
        <v>2849.43</v>
      </c>
    </row>
    <row r="562" spans="1:4" x14ac:dyDescent="0.3">
      <c r="A562" s="2"/>
      <c r="B562" s="1" t="s">
        <v>321</v>
      </c>
      <c r="C562" s="1" t="s">
        <v>52</v>
      </c>
      <c r="D562">
        <v>0</v>
      </c>
    </row>
    <row r="563" spans="1:4" x14ac:dyDescent="0.3">
      <c r="A563" s="2"/>
      <c r="B563" s="1" t="s">
        <v>72</v>
      </c>
      <c r="C563" s="1" t="s">
        <v>52</v>
      </c>
      <c r="D563">
        <v>0</v>
      </c>
    </row>
    <row r="564" spans="1:4" x14ac:dyDescent="0.3">
      <c r="A564" s="2">
        <v>44527</v>
      </c>
      <c r="B564" s="1" t="s">
        <v>47</v>
      </c>
      <c r="C564" s="1" t="s">
        <v>323</v>
      </c>
      <c r="D564">
        <v>2695.48</v>
      </c>
    </row>
    <row r="565" spans="1:4" x14ac:dyDescent="0.3">
      <c r="A565" s="2">
        <v>44527</v>
      </c>
      <c r="B565" s="1" t="s">
        <v>146</v>
      </c>
      <c r="C565" s="1" t="s">
        <v>147</v>
      </c>
      <c r="D565">
        <v>2495.48</v>
      </c>
    </row>
    <row r="566" spans="1:4" x14ac:dyDescent="0.3">
      <c r="A566" s="2">
        <v>44527</v>
      </c>
      <c r="B566" s="1" t="s">
        <v>148</v>
      </c>
      <c r="C566" s="1" t="s">
        <v>149</v>
      </c>
      <c r="D566">
        <v>2695.48</v>
      </c>
    </row>
    <row r="567" spans="1:4" x14ac:dyDescent="0.3">
      <c r="A567" s="2">
        <v>44527</v>
      </c>
      <c r="B567" s="1" t="s">
        <v>47</v>
      </c>
      <c r="C567" s="1" t="s">
        <v>324</v>
      </c>
      <c r="D567">
        <v>2674.59</v>
      </c>
    </row>
    <row r="568" spans="1:4" x14ac:dyDescent="0.3">
      <c r="A568" s="2">
        <v>44528</v>
      </c>
      <c r="B568" s="1" t="s">
        <v>77</v>
      </c>
      <c r="C568" s="1" t="s">
        <v>101</v>
      </c>
      <c r="D568">
        <v>2574.59</v>
      </c>
    </row>
    <row r="569" spans="1:4" x14ac:dyDescent="0.3">
      <c r="A569" s="2">
        <v>44528</v>
      </c>
      <c r="B569" s="1" t="s">
        <v>72</v>
      </c>
      <c r="C569" s="1" t="s">
        <v>325</v>
      </c>
      <c r="D569">
        <v>2464.4899999999998</v>
      </c>
    </row>
    <row r="570" spans="1:4" x14ac:dyDescent="0.3">
      <c r="A570" s="2"/>
      <c r="B570" s="1" t="s">
        <v>326</v>
      </c>
      <c r="C570" s="1" t="s">
        <v>52</v>
      </c>
      <c r="D570">
        <v>0</v>
      </c>
    </row>
    <row r="571" spans="1:4" x14ac:dyDescent="0.3">
      <c r="A571" s="2"/>
      <c r="B571" s="1" t="s">
        <v>327</v>
      </c>
      <c r="C571" s="1" t="s">
        <v>52</v>
      </c>
      <c r="D571">
        <v>0</v>
      </c>
    </row>
    <row r="572" spans="1:4" x14ac:dyDescent="0.3">
      <c r="A572" s="2"/>
      <c r="B572" s="1" t="s">
        <v>72</v>
      </c>
      <c r="C572" s="1" t="s">
        <v>52</v>
      </c>
      <c r="D572">
        <v>0</v>
      </c>
    </row>
    <row r="573" spans="1:4" x14ac:dyDescent="0.3">
      <c r="A573" s="2">
        <v>44528</v>
      </c>
      <c r="B573" s="1" t="s">
        <v>62</v>
      </c>
      <c r="C573" s="1" t="s">
        <v>171</v>
      </c>
      <c r="D573">
        <v>2387.5700000000002</v>
      </c>
    </row>
    <row r="574" spans="1:4" x14ac:dyDescent="0.3">
      <c r="A574" s="2"/>
      <c r="B574" s="1" t="s">
        <v>172</v>
      </c>
      <c r="C574" s="1" t="s">
        <v>52</v>
      </c>
      <c r="D574">
        <v>0</v>
      </c>
    </row>
    <row r="575" spans="1:4" x14ac:dyDescent="0.3">
      <c r="A575" s="2"/>
      <c r="B575" s="1" t="s">
        <v>65</v>
      </c>
      <c r="C575" s="1" t="s">
        <v>52</v>
      </c>
      <c r="D575">
        <v>0</v>
      </c>
    </row>
    <row r="576" spans="1:4" x14ac:dyDescent="0.3">
      <c r="A576" s="2"/>
      <c r="B576" s="1" t="s">
        <v>66</v>
      </c>
      <c r="C576" s="1" t="s">
        <v>52</v>
      </c>
      <c r="D576">
        <v>0</v>
      </c>
    </row>
    <row r="577" spans="1:4" x14ac:dyDescent="0.3">
      <c r="A577" s="2">
        <v>44530</v>
      </c>
      <c r="B577" s="1" t="s">
        <v>100</v>
      </c>
      <c r="C577" s="1" t="s">
        <v>101</v>
      </c>
      <c r="D577">
        <v>2287.5700000000002</v>
      </c>
    </row>
    <row r="578" spans="1:4" x14ac:dyDescent="0.3">
      <c r="A578" s="2"/>
      <c r="B578" s="1" t="s">
        <v>182</v>
      </c>
      <c r="C578" s="1" t="s">
        <v>52</v>
      </c>
      <c r="D578">
        <v>0</v>
      </c>
    </row>
    <row r="579" spans="1:4" x14ac:dyDescent="0.3">
      <c r="A579" s="2"/>
      <c r="B579" s="1" t="s">
        <v>112</v>
      </c>
      <c r="C579" s="1" t="s">
        <v>52</v>
      </c>
      <c r="D579">
        <v>0</v>
      </c>
    </row>
    <row r="580" spans="1:4" x14ac:dyDescent="0.3">
      <c r="A580" s="2"/>
      <c r="B580" s="1" t="s">
        <v>328</v>
      </c>
      <c r="C580" s="1" t="s">
        <v>52</v>
      </c>
      <c r="D580">
        <v>0</v>
      </c>
    </row>
    <row r="581" spans="1:4" x14ac:dyDescent="0.3">
      <c r="A581" s="2">
        <v>44530</v>
      </c>
      <c r="B581" s="1" t="s">
        <v>57</v>
      </c>
      <c r="C581" s="1" t="s">
        <v>147</v>
      </c>
      <c r="D581">
        <v>2087.5700000000002</v>
      </c>
    </row>
    <row r="582" spans="1:4" x14ac:dyDescent="0.3">
      <c r="A582" s="2"/>
      <c r="B582" s="1" t="s">
        <v>329</v>
      </c>
      <c r="C582" s="1" t="s">
        <v>52</v>
      </c>
      <c r="D582">
        <v>0</v>
      </c>
    </row>
    <row r="583" spans="1:4" x14ac:dyDescent="0.3">
      <c r="A583" s="2"/>
      <c r="B583" s="1" t="s">
        <v>330</v>
      </c>
      <c r="C583" s="1" t="s">
        <v>52</v>
      </c>
      <c r="D583">
        <v>0</v>
      </c>
    </row>
    <row r="584" spans="1:4" x14ac:dyDescent="0.3">
      <c r="A584" s="2"/>
      <c r="B584" s="1" t="s">
        <v>60</v>
      </c>
      <c r="C584" s="1" t="s">
        <v>52</v>
      </c>
      <c r="D584">
        <v>0</v>
      </c>
    </row>
    <row r="585" spans="1:4" x14ac:dyDescent="0.3">
      <c r="A585" s="2">
        <v>44531</v>
      </c>
      <c r="B585" s="1" t="s">
        <v>47</v>
      </c>
      <c r="C585" s="1" t="s">
        <v>48</v>
      </c>
      <c r="D585">
        <v>2082.5700000000002</v>
      </c>
    </row>
    <row r="586" spans="1:4" x14ac:dyDescent="0.3">
      <c r="A586" s="2">
        <v>44531</v>
      </c>
      <c r="B586" s="1" t="s">
        <v>115</v>
      </c>
      <c r="C586" s="1" t="s">
        <v>245</v>
      </c>
      <c r="D586">
        <v>1902.57</v>
      </c>
    </row>
    <row r="587" spans="1:4" x14ac:dyDescent="0.3">
      <c r="A587" s="2"/>
      <c r="B587" s="1" t="s">
        <v>233</v>
      </c>
      <c r="C587" s="1" t="s">
        <v>52</v>
      </c>
      <c r="D587">
        <v>0</v>
      </c>
    </row>
    <row r="588" spans="1:4" x14ac:dyDescent="0.3">
      <c r="A588" s="2"/>
      <c r="B588" s="1" t="s">
        <v>331</v>
      </c>
      <c r="C588" s="1" t="s">
        <v>52</v>
      </c>
      <c r="D588">
        <v>0</v>
      </c>
    </row>
    <row r="589" spans="1:4" x14ac:dyDescent="0.3">
      <c r="A589" s="2">
        <v>44531</v>
      </c>
      <c r="B589" s="1" t="s">
        <v>49</v>
      </c>
      <c r="C589" s="1" t="s">
        <v>142</v>
      </c>
      <c r="D589">
        <v>1922.57</v>
      </c>
    </row>
    <row r="590" spans="1:4" x14ac:dyDescent="0.3">
      <c r="A590" s="2"/>
      <c r="B590" s="1" t="s">
        <v>51</v>
      </c>
      <c r="C590" s="1" t="s">
        <v>52</v>
      </c>
      <c r="D590">
        <v>0</v>
      </c>
    </row>
    <row r="591" spans="1:4" x14ac:dyDescent="0.3">
      <c r="A591" s="2"/>
      <c r="B591" s="1" t="s">
        <v>177</v>
      </c>
      <c r="C591" s="1" t="s">
        <v>52</v>
      </c>
      <c r="D591">
        <v>0</v>
      </c>
    </row>
    <row r="592" spans="1:4" x14ac:dyDescent="0.3">
      <c r="A592" s="2"/>
      <c r="B592" s="1" t="s">
        <v>178</v>
      </c>
      <c r="C592" s="1" t="s">
        <v>52</v>
      </c>
      <c r="D592">
        <v>0</v>
      </c>
    </row>
    <row r="593" spans="1:4" x14ac:dyDescent="0.3">
      <c r="A593" s="2">
        <v>44531</v>
      </c>
      <c r="B593" s="1" t="s">
        <v>57</v>
      </c>
      <c r="C593" s="1" t="s">
        <v>332</v>
      </c>
      <c r="D593">
        <v>1702.97</v>
      </c>
    </row>
    <row r="594" spans="1:4" x14ac:dyDescent="0.3">
      <c r="A594" s="2"/>
      <c r="B594" s="1" t="s">
        <v>51</v>
      </c>
      <c r="C594" s="1" t="s">
        <v>52</v>
      </c>
      <c r="D594">
        <v>0</v>
      </c>
    </row>
    <row r="595" spans="1:4" x14ac:dyDescent="0.3">
      <c r="A595" s="2"/>
      <c r="B595" s="1" t="s">
        <v>333</v>
      </c>
      <c r="C595" s="1" t="s">
        <v>52</v>
      </c>
      <c r="D595">
        <v>0</v>
      </c>
    </row>
    <row r="596" spans="1:4" x14ac:dyDescent="0.3">
      <c r="A596" s="2"/>
      <c r="B596" s="1" t="s">
        <v>60</v>
      </c>
      <c r="C596" s="1" t="s">
        <v>52</v>
      </c>
      <c r="D596">
        <v>0</v>
      </c>
    </row>
    <row r="597" spans="1:4" x14ac:dyDescent="0.3">
      <c r="A597" s="2">
        <v>44531</v>
      </c>
      <c r="B597" s="1" t="s">
        <v>47</v>
      </c>
      <c r="C597" s="1" t="s">
        <v>56</v>
      </c>
      <c r="D597">
        <v>1701.47</v>
      </c>
    </row>
    <row r="598" spans="1:4" x14ac:dyDescent="0.3">
      <c r="A598" s="2">
        <v>44532</v>
      </c>
      <c r="B598" s="1" t="s">
        <v>47</v>
      </c>
      <c r="C598" s="1" t="s">
        <v>55</v>
      </c>
      <c r="D598">
        <v>1578.83</v>
      </c>
    </row>
    <row r="599" spans="1:4" x14ac:dyDescent="0.3">
      <c r="A599" s="2">
        <v>44533</v>
      </c>
      <c r="B599" s="1" t="s">
        <v>153</v>
      </c>
      <c r="C599" s="1" t="s">
        <v>334</v>
      </c>
      <c r="D599">
        <v>1317.83</v>
      </c>
    </row>
    <row r="600" spans="1:4" x14ac:dyDescent="0.3">
      <c r="A600" s="2"/>
      <c r="B600" s="1" t="s">
        <v>335</v>
      </c>
      <c r="C600" s="1" t="s">
        <v>52</v>
      </c>
      <c r="D600">
        <v>0</v>
      </c>
    </row>
    <row r="601" spans="1:4" x14ac:dyDescent="0.3">
      <c r="A601" s="2"/>
      <c r="B601" s="1" t="s">
        <v>336</v>
      </c>
      <c r="C601" s="1" t="s">
        <v>52</v>
      </c>
      <c r="D601">
        <v>0</v>
      </c>
    </row>
    <row r="602" spans="1:4" x14ac:dyDescent="0.3">
      <c r="A602" s="2"/>
      <c r="B602" s="1" t="s">
        <v>337</v>
      </c>
      <c r="C602" s="1" t="s">
        <v>52</v>
      </c>
      <c r="D602">
        <v>0</v>
      </c>
    </row>
    <row r="603" spans="1:4" x14ac:dyDescent="0.3">
      <c r="A603" s="2">
        <v>44534</v>
      </c>
      <c r="B603" s="1" t="s">
        <v>115</v>
      </c>
      <c r="C603" s="1" t="s">
        <v>154</v>
      </c>
      <c r="D603">
        <v>1197.83</v>
      </c>
    </row>
    <row r="604" spans="1:4" x14ac:dyDescent="0.3">
      <c r="A604" s="2"/>
      <c r="B604" s="1" t="s">
        <v>233</v>
      </c>
      <c r="C604" s="1" t="s">
        <v>52</v>
      </c>
      <c r="D604">
        <v>0</v>
      </c>
    </row>
    <row r="605" spans="1:4" x14ac:dyDescent="0.3">
      <c r="A605" s="2"/>
      <c r="B605" s="1" t="s">
        <v>338</v>
      </c>
      <c r="C605" s="1" t="s">
        <v>52</v>
      </c>
      <c r="D605">
        <v>0</v>
      </c>
    </row>
    <row r="606" spans="1:4" x14ac:dyDescent="0.3">
      <c r="A606" s="2">
        <v>44534</v>
      </c>
      <c r="B606" s="1" t="s">
        <v>62</v>
      </c>
      <c r="C606" s="1" t="s">
        <v>70</v>
      </c>
      <c r="D606">
        <v>1010.33</v>
      </c>
    </row>
    <row r="607" spans="1:4" x14ac:dyDescent="0.3">
      <c r="A607" s="2"/>
      <c r="B607" s="1" t="s">
        <v>71</v>
      </c>
      <c r="C607" s="1" t="s">
        <v>52</v>
      </c>
      <c r="D607">
        <v>0</v>
      </c>
    </row>
    <row r="608" spans="1:4" x14ac:dyDescent="0.3">
      <c r="A608" s="2"/>
      <c r="B608" s="1" t="s">
        <v>65</v>
      </c>
      <c r="C608" s="1" t="s">
        <v>52</v>
      </c>
      <c r="D608">
        <v>0</v>
      </c>
    </row>
    <row r="609" spans="1:4" x14ac:dyDescent="0.3">
      <c r="A609" s="2"/>
      <c r="B609" s="1" t="s">
        <v>66</v>
      </c>
      <c r="C609" s="1" t="s">
        <v>52</v>
      </c>
      <c r="D609">
        <v>0</v>
      </c>
    </row>
    <row r="610" spans="1:4" x14ac:dyDescent="0.3">
      <c r="A610" s="2">
        <v>44534</v>
      </c>
      <c r="B610" s="1" t="s">
        <v>62</v>
      </c>
      <c r="C610" s="1" t="s">
        <v>262</v>
      </c>
      <c r="D610">
        <v>947.83</v>
      </c>
    </row>
    <row r="611" spans="1:4" x14ac:dyDescent="0.3">
      <c r="A611" s="2"/>
      <c r="B611" s="1" t="s">
        <v>263</v>
      </c>
      <c r="C611" s="1" t="s">
        <v>52</v>
      </c>
      <c r="D611">
        <v>0</v>
      </c>
    </row>
    <row r="612" spans="1:4" x14ac:dyDescent="0.3">
      <c r="A612" s="2"/>
      <c r="B612" s="1" t="s">
        <v>65</v>
      </c>
      <c r="C612" s="1" t="s">
        <v>52</v>
      </c>
      <c r="D612">
        <v>0</v>
      </c>
    </row>
    <row r="613" spans="1:4" x14ac:dyDescent="0.3">
      <c r="A613" s="2"/>
      <c r="B613" s="1" t="s">
        <v>66</v>
      </c>
      <c r="C613" s="1" t="s">
        <v>52</v>
      </c>
      <c r="D613">
        <v>0</v>
      </c>
    </row>
    <row r="614" spans="1:4" x14ac:dyDescent="0.3">
      <c r="A614" s="2">
        <v>44535</v>
      </c>
      <c r="B614" s="1" t="s">
        <v>89</v>
      </c>
      <c r="C614" s="1" t="s">
        <v>48</v>
      </c>
      <c r="D614">
        <v>942.83</v>
      </c>
    </row>
    <row r="615" spans="1:4" x14ac:dyDescent="0.3">
      <c r="A615" s="2"/>
      <c r="B615" s="1" t="s">
        <v>136</v>
      </c>
      <c r="C615" s="1" t="s">
        <v>52</v>
      </c>
      <c r="D615">
        <v>0</v>
      </c>
    </row>
    <row r="616" spans="1:4" x14ac:dyDescent="0.3">
      <c r="A616" s="2"/>
      <c r="B616" s="1" t="s">
        <v>91</v>
      </c>
      <c r="C616" s="1" t="s">
        <v>52</v>
      </c>
      <c r="D616">
        <v>0</v>
      </c>
    </row>
    <row r="617" spans="1:4" x14ac:dyDescent="0.3">
      <c r="A617" s="2"/>
      <c r="B617" s="1" t="s">
        <v>92</v>
      </c>
      <c r="C617" s="1" t="s">
        <v>52</v>
      </c>
      <c r="D617">
        <v>0</v>
      </c>
    </row>
    <row r="618" spans="1:4" x14ac:dyDescent="0.3">
      <c r="A618" s="2">
        <v>44535</v>
      </c>
      <c r="B618" s="1" t="s">
        <v>84</v>
      </c>
      <c r="C618" s="1" t="s">
        <v>85</v>
      </c>
      <c r="D618">
        <v>922.83</v>
      </c>
    </row>
    <row r="619" spans="1:4" x14ac:dyDescent="0.3">
      <c r="A619" s="2"/>
      <c r="B619" s="1" t="s">
        <v>86</v>
      </c>
      <c r="C619" s="1" t="s">
        <v>52</v>
      </c>
      <c r="D619">
        <v>0</v>
      </c>
    </row>
    <row r="620" spans="1:4" x14ac:dyDescent="0.3">
      <c r="A620" s="2"/>
      <c r="B620" s="1" t="s">
        <v>87</v>
      </c>
      <c r="C620" s="1" t="s">
        <v>52</v>
      </c>
      <c r="D620">
        <v>0</v>
      </c>
    </row>
    <row r="621" spans="1:4" x14ac:dyDescent="0.3">
      <c r="A621" s="2"/>
      <c r="B621" s="1" t="s">
        <v>88</v>
      </c>
      <c r="C621" s="1" t="s">
        <v>52</v>
      </c>
      <c r="D621">
        <v>0</v>
      </c>
    </row>
    <row r="622" spans="1:4" x14ac:dyDescent="0.3">
      <c r="A622" s="2">
        <v>44536</v>
      </c>
      <c r="B622" s="1" t="s">
        <v>104</v>
      </c>
      <c r="C622" s="1" t="s">
        <v>339</v>
      </c>
      <c r="D622">
        <v>1042.83</v>
      </c>
    </row>
    <row r="623" spans="1:4" x14ac:dyDescent="0.3">
      <c r="A623" s="2"/>
      <c r="B623" s="1" t="s">
        <v>233</v>
      </c>
      <c r="C623" s="1" t="s">
        <v>52</v>
      </c>
      <c r="D623">
        <v>0</v>
      </c>
    </row>
    <row r="624" spans="1:4" x14ac:dyDescent="0.3">
      <c r="A624" s="2"/>
      <c r="B624" s="1" t="s">
        <v>340</v>
      </c>
      <c r="C624" s="1" t="s">
        <v>52</v>
      </c>
      <c r="D624">
        <v>0</v>
      </c>
    </row>
    <row r="625" spans="1:4" x14ac:dyDescent="0.3">
      <c r="A625" s="2">
        <v>44538</v>
      </c>
      <c r="B625" s="1" t="s">
        <v>77</v>
      </c>
      <c r="C625" s="1" t="s">
        <v>78</v>
      </c>
      <c r="D625">
        <v>992.83</v>
      </c>
    </row>
    <row r="626" spans="1:4" x14ac:dyDescent="0.3">
      <c r="A626" s="2">
        <v>44538</v>
      </c>
      <c r="B626" s="1" t="s">
        <v>62</v>
      </c>
      <c r="C626" s="1" t="s">
        <v>96</v>
      </c>
      <c r="D626">
        <v>456.83</v>
      </c>
    </row>
    <row r="627" spans="1:4" x14ac:dyDescent="0.3">
      <c r="A627" s="2"/>
      <c r="B627" s="1" t="s">
        <v>97</v>
      </c>
      <c r="C627" s="1" t="s">
        <v>52</v>
      </c>
      <c r="D627">
        <v>0</v>
      </c>
    </row>
    <row r="628" spans="1:4" x14ac:dyDescent="0.3">
      <c r="A628" s="2"/>
      <c r="B628" s="1" t="s">
        <v>98</v>
      </c>
      <c r="C628" s="1" t="s">
        <v>52</v>
      </c>
      <c r="D628">
        <v>0</v>
      </c>
    </row>
    <row r="629" spans="1:4" x14ac:dyDescent="0.3">
      <c r="A629" s="2"/>
      <c r="B629" s="1" t="s">
        <v>99</v>
      </c>
      <c r="C629" s="1" t="s">
        <v>52</v>
      </c>
      <c r="D629">
        <v>0</v>
      </c>
    </row>
    <row r="630" spans="1:4" x14ac:dyDescent="0.3">
      <c r="A630" s="2">
        <v>44540</v>
      </c>
      <c r="B630" s="1" t="s">
        <v>47</v>
      </c>
      <c r="C630" s="1" t="s">
        <v>341</v>
      </c>
      <c r="D630">
        <v>412.68</v>
      </c>
    </row>
    <row r="631" spans="1:4" x14ac:dyDescent="0.3">
      <c r="A631" s="2">
        <v>44541</v>
      </c>
      <c r="B631" s="1" t="s">
        <v>57</v>
      </c>
      <c r="C631" s="1" t="s">
        <v>101</v>
      </c>
      <c r="D631">
        <v>312.68</v>
      </c>
    </row>
    <row r="632" spans="1:4" x14ac:dyDescent="0.3">
      <c r="A632" s="2"/>
      <c r="B632" s="1" t="s">
        <v>97</v>
      </c>
      <c r="C632" s="1" t="s">
        <v>52</v>
      </c>
      <c r="D632">
        <v>0</v>
      </c>
    </row>
    <row r="633" spans="1:4" x14ac:dyDescent="0.3">
      <c r="A633" s="2"/>
      <c r="B633" s="1" t="s">
        <v>342</v>
      </c>
      <c r="C633" s="1" t="s">
        <v>52</v>
      </c>
      <c r="D633">
        <v>0</v>
      </c>
    </row>
    <row r="634" spans="1:4" x14ac:dyDescent="0.3">
      <c r="A634" s="2"/>
      <c r="B634" s="1" t="s">
        <v>60</v>
      </c>
      <c r="C634" s="1" t="s">
        <v>52</v>
      </c>
      <c r="D634">
        <v>0</v>
      </c>
    </row>
    <row r="635" spans="1:4" x14ac:dyDescent="0.3">
      <c r="A635" s="2">
        <v>44542</v>
      </c>
      <c r="B635" s="1" t="s">
        <v>47</v>
      </c>
      <c r="C635" s="1" t="s">
        <v>78</v>
      </c>
      <c r="D635">
        <v>262.68</v>
      </c>
    </row>
    <row r="636" spans="1:4" x14ac:dyDescent="0.3">
      <c r="A636" s="2">
        <v>44542</v>
      </c>
      <c r="B636" s="1" t="s">
        <v>146</v>
      </c>
      <c r="C636" s="1" t="s">
        <v>147</v>
      </c>
      <c r="D636">
        <v>62.68</v>
      </c>
    </row>
    <row r="637" spans="1:4" x14ac:dyDescent="0.3">
      <c r="A637" s="2">
        <v>44542</v>
      </c>
      <c r="B637" s="1" t="s">
        <v>148</v>
      </c>
      <c r="C637" s="1" t="s">
        <v>149</v>
      </c>
      <c r="D637">
        <v>262.68</v>
      </c>
    </row>
    <row r="638" spans="1:4" x14ac:dyDescent="0.3">
      <c r="A638" s="2">
        <v>44542</v>
      </c>
      <c r="B638" s="1" t="s">
        <v>146</v>
      </c>
      <c r="C638" s="1" t="s">
        <v>147</v>
      </c>
      <c r="D638">
        <v>62.68</v>
      </c>
    </row>
    <row r="639" spans="1:4" x14ac:dyDescent="0.3">
      <c r="A639" s="2">
        <v>44542</v>
      </c>
      <c r="B639" s="1" t="s">
        <v>148</v>
      </c>
      <c r="C639" s="1" t="s">
        <v>149</v>
      </c>
      <c r="D639">
        <v>262.68</v>
      </c>
    </row>
    <row r="640" spans="1:4" x14ac:dyDescent="0.3">
      <c r="A640" s="2">
        <v>44542</v>
      </c>
      <c r="B640" s="1" t="s">
        <v>47</v>
      </c>
      <c r="C640" s="1" t="s">
        <v>343</v>
      </c>
      <c r="D640">
        <v>224.2</v>
      </c>
    </row>
    <row r="641" spans="1:4" x14ac:dyDescent="0.3">
      <c r="A641" s="2">
        <v>44542</v>
      </c>
      <c r="B641" s="1" t="s">
        <v>77</v>
      </c>
      <c r="C641" s="1" t="s">
        <v>299</v>
      </c>
      <c r="D641">
        <v>164.2</v>
      </c>
    </row>
    <row r="642" spans="1:4" x14ac:dyDescent="0.3">
      <c r="A642" s="2">
        <v>44542</v>
      </c>
      <c r="B642" s="1" t="s">
        <v>104</v>
      </c>
      <c r="C642" s="1" t="s">
        <v>344</v>
      </c>
      <c r="D642">
        <v>964.2</v>
      </c>
    </row>
    <row r="643" spans="1:4" x14ac:dyDescent="0.3">
      <c r="A643" s="2"/>
      <c r="B643" s="1" t="s">
        <v>97</v>
      </c>
      <c r="C643" s="1" t="s">
        <v>52</v>
      </c>
      <c r="D643">
        <v>0</v>
      </c>
    </row>
    <row r="644" spans="1:4" x14ac:dyDescent="0.3">
      <c r="A644" s="2"/>
      <c r="B644" s="1" t="s">
        <v>65</v>
      </c>
      <c r="C644" s="1" t="s">
        <v>52</v>
      </c>
      <c r="D644">
        <v>0</v>
      </c>
    </row>
    <row r="645" spans="1:4" x14ac:dyDescent="0.3">
      <c r="A645" s="2"/>
      <c r="B645" s="1" t="s">
        <v>303</v>
      </c>
      <c r="C645" s="1" t="s">
        <v>52</v>
      </c>
      <c r="D645">
        <v>0</v>
      </c>
    </row>
    <row r="646" spans="1:4" x14ac:dyDescent="0.3">
      <c r="A646" s="2">
        <v>44542</v>
      </c>
      <c r="B646" s="1" t="s">
        <v>104</v>
      </c>
      <c r="C646" s="1" t="s">
        <v>149</v>
      </c>
      <c r="D646">
        <v>1164.2</v>
      </c>
    </row>
    <row r="647" spans="1:4" x14ac:dyDescent="0.3">
      <c r="A647" s="2"/>
      <c r="B647" s="1" t="s">
        <v>97</v>
      </c>
      <c r="C647" s="1" t="s">
        <v>52</v>
      </c>
      <c r="D647">
        <v>0</v>
      </c>
    </row>
    <row r="648" spans="1:4" x14ac:dyDescent="0.3">
      <c r="A648" s="2"/>
      <c r="B648" s="1" t="s">
        <v>65</v>
      </c>
      <c r="C648" s="1" t="s">
        <v>52</v>
      </c>
      <c r="D648">
        <v>0</v>
      </c>
    </row>
    <row r="649" spans="1:4" x14ac:dyDescent="0.3">
      <c r="A649" s="2"/>
      <c r="B649" s="1" t="s">
        <v>345</v>
      </c>
      <c r="C649" s="1" t="s">
        <v>52</v>
      </c>
      <c r="D649">
        <v>0</v>
      </c>
    </row>
    <row r="650" spans="1:4" x14ac:dyDescent="0.3">
      <c r="A650" s="2">
        <v>44542</v>
      </c>
      <c r="B650" s="1" t="s">
        <v>115</v>
      </c>
      <c r="C650" s="1" t="s">
        <v>346</v>
      </c>
      <c r="D650">
        <v>164.2</v>
      </c>
    </row>
    <row r="651" spans="1:4" x14ac:dyDescent="0.3">
      <c r="A651" s="2"/>
      <c r="B651" s="1" t="s">
        <v>106</v>
      </c>
      <c r="C651" s="1" t="s">
        <v>52</v>
      </c>
      <c r="D651">
        <v>0</v>
      </c>
    </row>
    <row r="652" spans="1:4" x14ac:dyDescent="0.3">
      <c r="A652" s="2"/>
      <c r="B652" s="1" t="s">
        <v>340</v>
      </c>
      <c r="C652" s="1" t="s">
        <v>52</v>
      </c>
      <c r="D652">
        <v>0</v>
      </c>
    </row>
    <row r="653" spans="1:4" x14ac:dyDescent="0.3">
      <c r="A653" s="2">
        <v>44544</v>
      </c>
      <c r="B653" s="1" t="s">
        <v>47</v>
      </c>
      <c r="C653" s="1" t="s">
        <v>347</v>
      </c>
      <c r="D653">
        <v>158.32</v>
      </c>
    </row>
    <row r="654" spans="1:4" x14ac:dyDescent="0.3">
      <c r="A654" s="2">
        <v>44546</v>
      </c>
      <c r="B654" s="1" t="s">
        <v>77</v>
      </c>
      <c r="C654" s="1" t="s">
        <v>85</v>
      </c>
      <c r="D654">
        <v>138.32</v>
      </c>
    </row>
    <row r="655" spans="1:4" x14ac:dyDescent="0.3">
      <c r="A655" s="2">
        <v>44549</v>
      </c>
      <c r="B655" s="1" t="s">
        <v>77</v>
      </c>
      <c r="C655" s="1" t="s">
        <v>78</v>
      </c>
      <c r="D655">
        <v>88.32</v>
      </c>
    </row>
    <row r="656" spans="1:4" x14ac:dyDescent="0.3">
      <c r="A656" s="2">
        <v>44549</v>
      </c>
      <c r="B656" s="1" t="s">
        <v>47</v>
      </c>
      <c r="C656" s="1" t="s">
        <v>348</v>
      </c>
      <c r="D656">
        <v>73.819999999999993</v>
      </c>
    </row>
    <row r="657" spans="1:4" x14ac:dyDescent="0.3">
      <c r="A657" s="2">
        <v>44552</v>
      </c>
      <c r="B657" s="1" t="s">
        <v>49</v>
      </c>
      <c r="C657" s="1" t="s">
        <v>142</v>
      </c>
      <c r="D657">
        <v>93.82</v>
      </c>
    </row>
    <row r="658" spans="1:4" x14ac:dyDescent="0.3">
      <c r="A658" s="2"/>
      <c r="B658" s="1" t="s">
        <v>51</v>
      </c>
      <c r="C658" s="1" t="s">
        <v>52</v>
      </c>
      <c r="D658">
        <v>0</v>
      </c>
    </row>
    <row r="659" spans="1:4" x14ac:dyDescent="0.3">
      <c r="A659" s="2"/>
      <c r="B659" s="1" t="s">
        <v>178</v>
      </c>
      <c r="C659" s="1" t="s">
        <v>52</v>
      </c>
      <c r="D659">
        <v>0</v>
      </c>
    </row>
    <row r="660" spans="1:4" x14ac:dyDescent="0.3">
      <c r="A660" s="2">
        <v>44553</v>
      </c>
      <c r="B660" s="1" t="s">
        <v>72</v>
      </c>
      <c r="C660" s="1" t="s">
        <v>349</v>
      </c>
      <c r="D660">
        <v>76.87</v>
      </c>
    </row>
    <row r="661" spans="1:4" x14ac:dyDescent="0.3">
      <c r="A661" s="2"/>
      <c r="B661" s="1" t="s">
        <v>350</v>
      </c>
      <c r="C661" s="1" t="s">
        <v>52</v>
      </c>
      <c r="D661">
        <v>0</v>
      </c>
    </row>
    <row r="662" spans="1:4" x14ac:dyDescent="0.3">
      <c r="A662" s="2"/>
      <c r="B662" s="1" t="s">
        <v>327</v>
      </c>
      <c r="C662" s="1" t="s">
        <v>52</v>
      </c>
      <c r="D662">
        <v>0</v>
      </c>
    </row>
    <row r="663" spans="1:4" x14ac:dyDescent="0.3">
      <c r="A663" s="2"/>
      <c r="B663" s="1" t="s">
        <v>72</v>
      </c>
      <c r="C663" s="1" t="s">
        <v>52</v>
      </c>
      <c r="D663">
        <v>0</v>
      </c>
    </row>
    <row r="664" spans="1:4" x14ac:dyDescent="0.3">
      <c r="A664" s="2">
        <v>44553</v>
      </c>
      <c r="B664" s="1" t="s">
        <v>351</v>
      </c>
      <c r="C664" s="1" t="s">
        <v>85</v>
      </c>
      <c r="D664">
        <v>56.87</v>
      </c>
    </row>
    <row r="665" spans="1:4" x14ac:dyDescent="0.3">
      <c r="A665" s="2"/>
      <c r="B665" s="1" t="s">
        <v>352</v>
      </c>
      <c r="C665" s="1" t="s">
        <v>52</v>
      </c>
      <c r="D665">
        <v>0</v>
      </c>
    </row>
    <row r="666" spans="1:4" x14ac:dyDescent="0.3">
      <c r="A666" s="2"/>
      <c r="B666" s="1" t="s">
        <v>353</v>
      </c>
      <c r="C666" s="1" t="s">
        <v>52</v>
      </c>
      <c r="D666">
        <v>0</v>
      </c>
    </row>
    <row r="667" spans="1:4" x14ac:dyDescent="0.3">
      <c r="A667" s="2"/>
      <c r="B667" s="1" t="s">
        <v>351</v>
      </c>
      <c r="C667" s="1" t="s">
        <v>52</v>
      </c>
      <c r="D667">
        <v>0</v>
      </c>
    </row>
    <row r="668" spans="1:4" x14ac:dyDescent="0.3">
      <c r="A668" s="2">
        <v>44553</v>
      </c>
      <c r="B668" s="1" t="s">
        <v>72</v>
      </c>
      <c r="C668" s="1" t="s">
        <v>85</v>
      </c>
      <c r="D668">
        <v>36.869999999999997</v>
      </c>
    </row>
    <row r="669" spans="1:4" x14ac:dyDescent="0.3">
      <c r="A669" s="2"/>
      <c r="B669" s="1" t="s">
        <v>352</v>
      </c>
      <c r="C669" s="1" t="s">
        <v>52</v>
      </c>
      <c r="D669">
        <v>0</v>
      </c>
    </row>
    <row r="670" spans="1:4" x14ac:dyDescent="0.3">
      <c r="A670" s="2"/>
      <c r="B670" s="1" t="s">
        <v>353</v>
      </c>
      <c r="C670" s="1" t="s">
        <v>52</v>
      </c>
      <c r="D670">
        <v>0</v>
      </c>
    </row>
    <row r="671" spans="1:4" x14ac:dyDescent="0.3">
      <c r="A671" s="2"/>
      <c r="B671" s="1" t="s">
        <v>72</v>
      </c>
      <c r="C671" s="1" t="s">
        <v>52</v>
      </c>
      <c r="D671">
        <v>0</v>
      </c>
    </row>
    <row r="672" spans="1:4" x14ac:dyDescent="0.3">
      <c r="A672" s="2">
        <v>44553</v>
      </c>
      <c r="B672" s="1" t="s">
        <v>354</v>
      </c>
      <c r="C672" s="1" t="s">
        <v>142</v>
      </c>
      <c r="D672">
        <v>56.87</v>
      </c>
    </row>
    <row r="673" spans="1:4" x14ac:dyDescent="0.3">
      <c r="A673" s="2"/>
      <c r="B673" s="1" t="s">
        <v>352</v>
      </c>
      <c r="C673" s="1" t="s">
        <v>52</v>
      </c>
      <c r="D673">
        <v>0</v>
      </c>
    </row>
    <row r="674" spans="1:4" x14ac:dyDescent="0.3">
      <c r="A674" s="2"/>
      <c r="B674" s="1" t="s">
        <v>353</v>
      </c>
      <c r="C674" s="1" t="s">
        <v>52</v>
      </c>
      <c r="D674">
        <v>0</v>
      </c>
    </row>
    <row r="675" spans="1:4" x14ac:dyDescent="0.3">
      <c r="A675" s="2"/>
      <c r="B675" s="1" t="s">
        <v>355</v>
      </c>
      <c r="C675" s="1" t="s">
        <v>52</v>
      </c>
      <c r="D675">
        <v>0</v>
      </c>
    </row>
    <row r="676" spans="1:4" x14ac:dyDescent="0.3">
      <c r="A676" s="2">
        <v>44554</v>
      </c>
      <c r="B676" s="1" t="s">
        <v>72</v>
      </c>
      <c r="C676" s="1" t="s">
        <v>119</v>
      </c>
      <c r="D676">
        <v>46.87</v>
      </c>
    </row>
    <row r="677" spans="1:4" x14ac:dyDescent="0.3">
      <c r="A677" s="2"/>
      <c r="B677" s="1" t="s">
        <v>356</v>
      </c>
      <c r="C677" s="1" t="s">
        <v>52</v>
      </c>
      <c r="D677">
        <v>0</v>
      </c>
    </row>
    <row r="678" spans="1:4" x14ac:dyDescent="0.3">
      <c r="A678" s="2"/>
      <c r="B678" s="1" t="s">
        <v>357</v>
      </c>
      <c r="C678" s="1" t="s">
        <v>52</v>
      </c>
      <c r="D678">
        <v>0</v>
      </c>
    </row>
    <row r="679" spans="1:4" x14ac:dyDescent="0.3">
      <c r="A679" s="2"/>
      <c r="B679" s="1" t="s">
        <v>72</v>
      </c>
      <c r="C679" s="1" t="s">
        <v>52</v>
      </c>
      <c r="D679">
        <v>0</v>
      </c>
    </row>
    <row r="680" spans="1:4" x14ac:dyDescent="0.3">
      <c r="A680" s="2">
        <v>44556</v>
      </c>
      <c r="B680" s="1" t="s">
        <v>72</v>
      </c>
      <c r="C680" s="1" t="s">
        <v>358</v>
      </c>
      <c r="D680">
        <v>21.02</v>
      </c>
    </row>
    <row r="681" spans="1:4" x14ac:dyDescent="0.3">
      <c r="A681" s="2"/>
      <c r="B681" s="1" t="s">
        <v>359</v>
      </c>
      <c r="C681" s="1" t="s">
        <v>52</v>
      </c>
      <c r="D681">
        <v>0</v>
      </c>
    </row>
    <row r="682" spans="1:4" x14ac:dyDescent="0.3">
      <c r="A682" s="2"/>
      <c r="B682" s="1" t="s">
        <v>327</v>
      </c>
      <c r="C682" s="1" t="s">
        <v>52</v>
      </c>
      <c r="D682">
        <v>0</v>
      </c>
    </row>
    <row r="683" spans="1:4" x14ac:dyDescent="0.3">
      <c r="A683" s="2"/>
      <c r="B683" s="1" t="s">
        <v>72</v>
      </c>
      <c r="C683" s="1" t="s">
        <v>52</v>
      </c>
      <c r="D683">
        <v>0</v>
      </c>
    </row>
    <row r="684" spans="1:4" x14ac:dyDescent="0.3">
      <c r="A684" s="2">
        <v>44558</v>
      </c>
      <c r="B684" s="1" t="s">
        <v>79</v>
      </c>
      <c r="C684" s="1" t="s">
        <v>360</v>
      </c>
      <c r="D684">
        <v>2832.97</v>
      </c>
    </row>
    <row r="685" spans="1:4" x14ac:dyDescent="0.3">
      <c r="A685" s="2"/>
      <c r="B685" s="1" t="s">
        <v>129</v>
      </c>
      <c r="C685" s="1" t="s">
        <v>52</v>
      </c>
      <c r="D685">
        <v>0</v>
      </c>
    </row>
    <row r="686" spans="1:4" x14ac:dyDescent="0.3">
      <c r="A686" s="2"/>
      <c r="B686" s="1" t="s">
        <v>130</v>
      </c>
      <c r="C686" s="1" t="s">
        <v>52</v>
      </c>
      <c r="D686">
        <v>0</v>
      </c>
    </row>
    <row r="687" spans="1:4" x14ac:dyDescent="0.3">
      <c r="A687" s="2"/>
      <c r="B687" s="1" t="s">
        <v>130</v>
      </c>
      <c r="C687" s="1" t="s">
        <v>52</v>
      </c>
      <c r="D687">
        <v>0</v>
      </c>
    </row>
    <row r="688" spans="1:4" x14ac:dyDescent="0.3">
      <c r="A688" s="2">
        <v>44558</v>
      </c>
      <c r="B688" s="1" t="s">
        <v>100</v>
      </c>
      <c r="C688" s="1" t="s">
        <v>101</v>
      </c>
      <c r="D688">
        <v>2732.97</v>
      </c>
    </row>
    <row r="689" spans="1:4" x14ac:dyDescent="0.3">
      <c r="A689" s="2"/>
      <c r="B689" s="1" t="s">
        <v>361</v>
      </c>
      <c r="C689" s="1" t="s">
        <v>52</v>
      </c>
      <c r="D689">
        <v>0</v>
      </c>
    </row>
    <row r="690" spans="1:4" x14ac:dyDescent="0.3">
      <c r="A690" s="2"/>
      <c r="B690" s="1" t="s">
        <v>362</v>
      </c>
      <c r="C690" s="1" t="s">
        <v>52</v>
      </c>
      <c r="D690">
        <v>0</v>
      </c>
    </row>
    <row r="691" spans="1:4" x14ac:dyDescent="0.3">
      <c r="A691" s="2">
        <v>44558</v>
      </c>
      <c r="B691" s="1" t="s">
        <v>100</v>
      </c>
      <c r="C691" s="1" t="s">
        <v>363</v>
      </c>
      <c r="D691">
        <v>2636.97</v>
      </c>
    </row>
    <row r="692" spans="1:4" x14ac:dyDescent="0.3">
      <c r="A692" s="2"/>
      <c r="B692" s="1" t="s">
        <v>111</v>
      </c>
      <c r="C692" s="1" t="s">
        <v>52</v>
      </c>
      <c r="D692">
        <v>0</v>
      </c>
    </row>
    <row r="693" spans="1:4" x14ac:dyDescent="0.3">
      <c r="A693" s="2"/>
      <c r="B693" s="1" t="s">
        <v>112</v>
      </c>
      <c r="C693" s="1" t="s">
        <v>52</v>
      </c>
      <c r="D693">
        <v>0</v>
      </c>
    </row>
    <row r="694" spans="1:4" x14ac:dyDescent="0.3">
      <c r="A694" s="2">
        <v>44558</v>
      </c>
      <c r="B694" s="1" t="s">
        <v>62</v>
      </c>
      <c r="C694" s="1" t="s">
        <v>171</v>
      </c>
      <c r="D694">
        <v>2560.0500000000002</v>
      </c>
    </row>
    <row r="695" spans="1:4" x14ac:dyDescent="0.3">
      <c r="A695" s="2"/>
      <c r="B695" s="1" t="s">
        <v>364</v>
      </c>
      <c r="C695" s="1" t="s">
        <v>52</v>
      </c>
      <c r="D695">
        <v>0</v>
      </c>
    </row>
    <row r="696" spans="1:4" x14ac:dyDescent="0.3">
      <c r="A696" s="2"/>
      <c r="B696" s="1" t="s">
        <v>65</v>
      </c>
      <c r="C696" s="1" t="s">
        <v>52</v>
      </c>
      <c r="D696">
        <v>0</v>
      </c>
    </row>
    <row r="697" spans="1:4" x14ac:dyDescent="0.3">
      <c r="A697" s="2"/>
      <c r="B697" s="1" t="s">
        <v>66</v>
      </c>
      <c r="C697" s="1" t="s">
        <v>52</v>
      </c>
      <c r="D697">
        <v>0</v>
      </c>
    </row>
    <row r="698" spans="1:4" x14ac:dyDescent="0.3">
      <c r="A698" s="2">
        <v>44558</v>
      </c>
      <c r="B698" s="1" t="s">
        <v>146</v>
      </c>
      <c r="C698" s="1" t="s">
        <v>147</v>
      </c>
      <c r="D698">
        <v>2360.0500000000002</v>
      </c>
    </row>
    <row r="699" spans="1:4" x14ac:dyDescent="0.3">
      <c r="A699" s="2">
        <v>44558</v>
      </c>
      <c r="B699" s="1" t="s">
        <v>148</v>
      </c>
      <c r="C699" s="1" t="s">
        <v>149</v>
      </c>
      <c r="D699">
        <v>2560.0500000000002</v>
      </c>
    </row>
    <row r="700" spans="1:4" x14ac:dyDescent="0.3">
      <c r="A700" s="2">
        <v>44558</v>
      </c>
      <c r="B700" s="1" t="s">
        <v>47</v>
      </c>
      <c r="C700" s="1" t="s">
        <v>365</v>
      </c>
      <c r="D700">
        <v>2508.0500000000002</v>
      </c>
    </row>
    <row r="701" spans="1:4" x14ac:dyDescent="0.3">
      <c r="A701" s="2">
        <v>44559</v>
      </c>
      <c r="B701" s="1" t="s">
        <v>153</v>
      </c>
      <c r="C701" s="1" t="s">
        <v>366</v>
      </c>
      <c r="D701">
        <v>2241.0500000000002</v>
      </c>
    </row>
    <row r="702" spans="1:4" x14ac:dyDescent="0.3">
      <c r="A702" s="2"/>
      <c r="B702" s="1" t="s">
        <v>367</v>
      </c>
      <c r="C702" s="1" t="s">
        <v>52</v>
      </c>
      <c r="D702">
        <v>0</v>
      </c>
    </row>
    <row r="703" spans="1:4" x14ac:dyDescent="0.3">
      <c r="A703" s="2"/>
      <c r="B703" s="1" t="s">
        <v>336</v>
      </c>
      <c r="C703" s="1" t="s">
        <v>52</v>
      </c>
      <c r="D703">
        <v>0</v>
      </c>
    </row>
    <row r="704" spans="1:4" x14ac:dyDescent="0.3">
      <c r="A704" s="2"/>
      <c r="B704" s="1" t="s">
        <v>368</v>
      </c>
      <c r="C704" s="1" t="s">
        <v>52</v>
      </c>
      <c r="D704">
        <v>0</v>
      </c>
    </row>
    <row r="705" spans="1:4" x14ac:dyDescent="0.3">
      <c r="A705" s="2">
        <v>44559</v>
      </c>
      <c r="B705" s="1" t="s">
        <v>115</v>
      </c>
      <c r="C705" s="1" t="s">
        <v>245</v>
      </c>
      <c r="D705">
        <v>2061.0500000000002</v>
      </c>
    </row>
    <row r="706" spans="1:4" x14ac:dyDescent="0.3">
      <c r="A706" s="2"/>
      <c r="B706" s="1" t="s">
        <v>233</v>
      </c>
      <c r="C706" s="1" t="s">
        <v>52</v>
      </c>
      <c r="D706">
        <v>0</v>
      </c>
    </row>
    <row r="707" spans="1:4" x14ac:dyDescent="0.3">
      <c r="A707" s="2"/>
      <c r="B707" s="1" t="s">
        <v>369</v>
      </c>
      <c r="C707" s="1" t="s">
        <v>52</v>
      </c>
      <c r="D707">
        <v>0</v>
      </c>
    </row>
    <row r="708" spans="1:4" x14ac:dyDescent="0.3">
      <c r="A708" s="2">
        <v>44559</v>
      </c>
      <c r="B708" s="1" t="s">
        <v>115</v>
      </c>
      <c r="C708" s="1" t="s">
        <v>370</v>
      </c>
      <c r="D708">
        <v>1968.05</v>
      </c>
    </row>
    <row r="709" spans="1:4" x14ac:dyDescent="0.3">
      <c r="A709" s="2"/>
      <c r="B709" s="1" t="s">
        <v>371</v>
      </c>
      <c r="C709" s="1" t="s">
        <v>52</v>
      </c>
      <c r="D709">
        <v>0</v>
      </c>
    </row>
    <row r="710" spans="1:4" x14ac:dyDescent="0.3">
      <c r="A710" s="2"/>
      <c r="B710" s="1" t="s">
        <v>372</v>
      </c>
      <c r="C710" s="1" t="s">
        <v>52</v>
      </c>
      <c r="D710">
        <v>0</v>
      </c>
    </row>
    <row r="711" spans="1:4" x14ac:dyDescent="0.3">
      <c r="A711" s="2">
        <v>44559</v>
      </c>
      <c r="B711" s="1" t="s">
        <v>57</v>
      </c>
      <c r="C711" s="1" t="s">
        <v>101</v>
      </c>
      <c r="D711">
        <v>1868.05</v>
      </c>
    </row>
    <row r="712" spans="1:4" x14ac:dyDescent="0.3">
      <c r="A712" s="2"/>
      <c r="B712" s="1" t="s">
        <v>373</v>
      </c>
      <c r="C712" s="1" t="s">
        <v>52</v>
      </c>
      <c r="D712">
        <v>0</v>
      </c>
    </row>
    <row r="713" spans="1:4" x14ac:dyDescent="0.3">
      <c r="A713" s="2"/>
      <c r="B713" s="1" t="s">
        <v>374</v>
      </c>
      <c r="C713" s="1" t="s">
        <v>52</v>
      </c>
      <c r="D713">
        <v>0</v>
      </c>
    </row>
    <row r="714" spans="1:4" x14ac:dyDescent="0.3">
      <c r="A714" s="2"/>
      <c r="B714" s="1" t="s">
        <v>60</v>
      </c>
      <c r="C714" s="1" t="s">
        <v>52</v>
      </c>
      <c r="D714">
        <v>0</v>
      </c>
    </row>
    <row r="715" spans="1:4" x14ac:dyDescent="0.3">
      <c r="A715" s="2">
        <v>44561</v>
      </c>
      <c r="B715" s="1" t="s">
        <v>72</v>
      </c>
      <c r="C715" s="1" t="s">
        <v>375</v>
      </c>
      <c r="D715">
        <v>1843.15</v>
      </c>
    </row>
    <row r="716" spans="1:4" x14ac:dyDescent="0.3">
      <c r="A716" s="2"/>
      <c r="B716" s="1" t="s">
        <v>376</v>
      </c>
      <c r="C716" s="1" t="s">
        <v>52</v>
      </c>
      <c r="D716">
        <v>0</v>
      </c>
    </row>
    <row r="717" spans="1:4" x14ac:dyDescent="0.3">
      <c r="A717" s="2"/>
      <c r="B717" s="1" t="s">
        <v>377</v>
      </c>
      <c r="C717" s="1" t="s">
        <v>52</v>
      </c>
      <c r="D717">
        <v>0</v>
      </c>
    </row>
    <row r="718" spans="1:4" x14ac:dyDescent="0.3">
      <c r="A718" s="2"/>
      <c r="B718" s="1" t="s">
        <v>72</v>
      </c>
      <c r="C718" s="1" t="s">
        <v>52</v>
      </c>
      <c r="D718">
        <v>0</v>
      </c>
    </row>
    <row r="719" spans="1:4" x14ac:dyDescent="0.3">
      <c r="A719" s="2">
        <v>44561</v>
      </c>
      <c r="B719" s="1" t="s">
        <v>72</v>
      </c>
      <c r="C719" s="1" t="s">
        <v>378</v>
      </c>
      <c r="D719">
        <v>1714.55</v>
      </c>
    </row>
    <row r="720" spans="1:4" x14ac:dyDescent="0.3">
      <c r="A720" s="2"/>
      <c r="B720" s="1" t="s">
        <v>379</v>
      </c>
      <c r="C720" s="1" t="s">
        <v>52</v>
      </c>
      <c r="D720">
        <v>0</v>
      </c>
    </row>
    <row r="721" spans="1:4" x14ac:dyDescent="0.3">
      <c r="A721" s="2"/>
      <c r="B721" s="1" t="s">
        <v>377</v>
      </c>
      <c r="C721" s="1" t="s">
        <v>52</v>
      </c>
      <c r="D721">
        <v>0</v>
      </c>
    </row>
    <row r="722" spans="1:4" x14ac:dyDescent="0.3">
      <c r="A722" s="2"/>
      <c r="B722" s="1" t="s">
        <v>72</v>
      </c>
      <c r="C722" s="1" t="s">
        <v>52</v>
      </c>
      <c r="D722">
        <v>0</v>
      </c>
    </row>
    <row r="723" spans="1:4" x14ac:dyDescent="0.3">
      <c r="A723" s="2">
        <v>44561</v>
      </c>
      <c r="B723" s="1" t="s">
        <v>77</v>
      </c>
      <c r="C723" s="1" t="s">
        <v>101</v>
      </c>
      <c r="D723">
        <v>1614.55</v>
      </c>
    </row>
    <row r="724" spans="1:4" x14ac:dyDescent="0.3">
      <c r="A724" s="2">
        <v>44561</v>
      </c>
      <c r="B724" s="1" t="s">
        <v>380</v>
      </c>
      <c r="C724" s="1" t="s">
        <v>381</v>
      </c>
      <c r="D724">
        <v>1615.44</v>
      </c>
    </row>
    <row r="725" spans="1:4" x14ac:dyDescent="0.3">
      <c r="A725" s="2"/>
      <c r="B725" s="1" t="s">
        <v>213</v>
      </c>
      <c r="C725" s="1" t="s">
        <v>382</v>
      </c>
      <c r="D725">
        <v>0</v>
      </c>
    </row>
    <row r="726" spans="1:4" x14ac:dyDescent="0.3">
      <c r="A726" s="2"/>
      <c r="B726" s="1" t="s">
        <v>214</v>
      </c>
      <c r="C726" s="1" t="s">
        <v>383</v>
      </c>
      <c r="D726">
        <v>0</v>
      </c>
    </row>
    <row r="727" spans="1:4" x14ac:dyDescent="0.3">
      <c r="A727" s="2"/>
      <c r="B727" s="1" t="s">
        <v>215</v>
      </c>
      <c r="C727" s="1" t="s">
        <v>384</v>
      </c>
      <c r="D727">
        <v>0</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FFDC-0EC3-46D6-8793-674EFFD3EBE4}">
  <dimension ref="A1"/>
  <sheetViews>
    <sheetView workbookViewId="0">
      <selection activeCell="I18" sqref="I18"/>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D2BA-B251-4893-844C-D7862D87CF32}">
  <dimension ref="A1:K306"/>
  <sheetViews>
    <sheetView workbookViewId="0">
      <selection activeCell="I127" sqref="I127"/>
    </sheetView>
  </sheetViews>
  <sheetFormatPr defaultRowHeight="14.4" x14ac:dyDescent="0.3"/>
  <cols>
    <col min="1" max="1" width="13.5546875" bestFit="1" customWidth="1"/>
    <col min="2" max="2" width="9" bestFit="1" customWidth="1"/>
    <col min="3" max="3" width="24.109375" bestFit="1" customWidth="1"/>
    <col min="4" max="4" width="24.21875" bestFit="1" customWidth="1"/>
    <col min="5" max="5" width="22.109375" bestFit="1" customWidth="1"/>
    <col min="6" max="6" width="16.21875" bestFit="1" customWidth="1"/>
    <col min="7" max="7" width="9" bestFit="1" customWidth="1"/>
    <col min="8" max="8" width="6.88671875" bestFit="1" customWidth="1"/>
    <col min="9" max="9" width="21.5546875" bestFit="1" customWidth="1"/>
    <col min="10" max="10" width="10.77734375" customWidth="1"/>
    <col min="11" max="11" width="16" bestFit="1" customWidth="1"/>
  </cols>
  <sheetData>
    <row r="1" spans="1:11" x14ac:dyDescent="0.3">
      <c r="A1" s="2" t="s">
        <v>41</v>
      </c>
      <c r="B1" s="2" t="s">
        <v>653</v>
      </c>
      <c r="C1" t="s">
        <v>42</v>
      </c>
      <c r="D1" t="s">
        <v>43</v>
      </c>
      <c r="E1" t="s">
        <v>44</v>
      </c>
      <c r="F1" s="1" t="s">
        <v>605</v>
      </c>
      <c r="G1" t="s">
        <v>6</v>
      </c>
      <c r="H1" t="s">
        <v>9</v>
      </c>
      <c r="I1" t="s">
        <v>668</v>
      </c>
      <c r="J1" s="8" t="s">
        <v>606</v>
      </c>
      <c r="K1" t="s">
        <v>637</v>
      </c>
    </row>
    <row r="2" spans="1:11" x14ac:dyDescent="0.3">
      <c r="A2" s="5">
        <v>44378</v>
      </c>
      <c r="B2" s="2" t="s">
        <v>655</v>
      </c>
      <c r="C2" s="4" t="s">
        <v>45</v>
      </c>
      <c r="D2" s="1" t="s">
        <v>46</v>
      </c>
      <c r="E2">
        <v>2687.71</v>
      </c>
      <c r="F2" s="1">
        <f>MONTH(Table_ExternalData_1912[[#This Row],[ENTRY DATE]])</f>
        <v>7</v>
      </c>
      <c r="G2" s="1" t="str">
        <f>TEXT(Table_ExternalData_1912[[#This Row],[ENTRY DATE]],"mmm")</f>
        <v>Jul</v>
      </c>
      <c r="H2" s="1">
        <f>YEAR(Table_ExternalData_1912[[#This Row],[ENTRY DATE]])</f>
        <v>2021</v>
      </c>
      <c r="I2" s="10">
        <v>10</v>
      </c>
      <c r="J2" t="s">
        <v>616</v>
      </c>
      <c r="K2" t="s">
        <v>630</v>
      </c>
    </row>
    <row r="3" spans="1:11" hidden="1" x14ac:dyDescent="0.3">
      <c r="A3" s="2">
        <v>44378</v>
      </c>
      <c r="B3" s="2" t="s">
        <v>654</v>
      </c>
      <c r="C3" s="1" t="s">
        <v>47</v>
      </c>
      <c r="D3" s="1" t="s">
        <v>48</v>
      </c>
      <c r="E3">
        <v>2682.71</v>
      </c>
      <c r="F3" s="1">
        <f>MONTH(Table_ExternalData_1912[[#This Row],[ENTRY DATE]])</f>
        <v>7</v>
      </c>
      <c r="G3" s="1" t="str">
        <f>TEXT(Table_ExternalData_1912[[#This Row],[ENTRY DATE]],"mmm")</f>
        <v>Jul</v>
      </c>
      <c r="H3" s="1">
        <f>YEAR(Table_ExternalData_1912[[#This Row],[ENTRY DATE]])</f>
        <v>2021</v>
      </c>
      <c r="I3" s="9">
        <v>5</v>
      </c>
      <c r="J3" t="s">
        <v>612</v>
      </c>
      <c r="K3" t="s">
        <v>620</v>
      </c>
    </row>
    <row r="4" spans="1:11" x14ac:dyDescent="0.3">
      <c r="A4" s="5">
        <v>44378</v>
      </c>
      <c r="B4" s="2" t="s">
        <v>655</v>
      </c>
      <c r="C4" s="4" t="s">
        <v>49</v>
      </c>
      <c r="D4" s="1" t="s">
        <v>50</v>
      </c>
      <c r="E4">
        <v>2722.71</v>
      </c>
      <c r="F4" s="1">
        <f>MONTH(Table_ExternalData_1912[[#This Row],[ENTRY DATE]])</f>
        <v>7</v>
      </c>
      <c r="G4" s="1" t="str">
        <f>TEXT(Table_ExternalData_1912[[#This Row],[ENTRY DATE]],"mmm")</f>
        <v>Jul</v>
      </c>
      <c r="H4" s="1">
        <f>YEAR(Table_ExternalData_1912[[#This Row],[ENTRY DATE]])</f>
        <v>2021</v>
      </c>
      <c r="I4" s="9">
        <v>1</v>
      </c>
      <c r="J4" t="s">
        <v>616</v>
      </c>
      <c r="K4" t="s">
        <v>630</v>
      </c>
    </row>
    <row r="5" spans="1:11" hidden="1" x14ac:dyDescent="0.3">
      <c r="A5" s="2">
        <v>44378</v>
      </c>
      <c r="B5" s="2" t="s">
        <v>654</v>
      </c>
      <c r="C5" s="1" t="s">
        <v>47</v>
      </c>
      <c r="D5" s="1" t="s">
        <v>55</v>
      </c>
      <c r="E5">
        <v>2600.0700000000002</v>
      </c>
      <c r="F5" s="1">
        <f>MONTH(Table_ExternalData_1912[[#This Row],[ENTRY DATE]])</f>
        <v>7</v>
      </c>
      <c r="G5" s="1" t="str">
        <f>TEXT(Table_ExternalData_1912[[#This Row],[ENTRY DATE]],"mmm")</f>
        <v>Jul</v>
      </c>
      <c r="H5" s="1">
        <f>YEAR(Table_ExternalData_1912[[#This Row],[ENTRY DATE]])</f>
        <v>2021</v>
      </c>
      <c r="I5" s="9">
        <v>6.3</v>
      </c>
      <c r="J5" t="s">
        <v>612</v>
      </c>
      <c r="K5" t="s">
        <v>620</v>
      </c>
    </row>
    <row r="6" spans="1:11" hidden="1" x14ac:dyDescent="0.3">
      <c r="A6" s="2">
        <v>44378</v>
      </c>
      <c r="B6" s="2" t="s">
        <v>654</v>
      </c>
      <c r="C6" s="1" t="s">
        <v>47</v>
      </c>
      <c r="D6" s="1" t="s">
        <v>56</v>
      </c>
      <c r="E6">
        <v>2598.5700000000002</v>
      </c>
      <c r="F6" s="1">
        <f>MONTH(Table_ExternalData_1912[[#This Row],[ENTRY DATE]])</f>
        <v>7</v>
      </c>
      <c r="G6" s="1" t="str">
        <f>TEXT(Table_ExternalData_1912[[#This Row],[ENTRY DATE]],"mmm")</f>
        <v>Jul</v>
      </c>
      <c r="H6" s="1">
        <f>YEAR(Table_ExternalData_1912[[#This Row],[ENTRY DATE]])</f>
        <v>2021</v>
      </c>
      <c r="I6" s="9">
        <v>888.89</v>
      </c>
      <c r="J6" t="s">
        <v>612</v>
      </c>
      <c r="K6" t="s">
        <v>630</v>
      </c>
    </row>
    <row r="7" spans="1:11" hidden="1" x14ac:dyDescent="0.3">
      <c r="A7" s="2">
        <v>44378</v>
      </c>
      <c r="B7" s="2" t="s">
        <v>654</v>
      </c>
      <c r="C7" s="1" t="s">
        <v>57</v>
      </c>
      <c r="D7" s="1" t="s">
        <v>58</v>
      </c>
      <c r="E7">
        <v>2378.5700000000002</v>
      </c>
      <c r="F7" s="1">
        <f>MONTH(Table_ExternalData_1912[[#This Row],[ENTRY DATE]])</f>
        <v>7</v>
      </c>
      <c r="G7" s="1" t="str">
        <f>TEXT(Table_ExternalData_1912[[#This Row],[ENTRY DATE]],"mmm")</f>
        <v>Jul</v>
      </c>
      <c r="H7" s="1">
        <f>YEAR(Table_ExternalData_1912[[#This Row],[ENTRY DATE]])</f>
        <v>2021</v>
      </c>
      <c r="I7" s="9">
        <v>125</v>
      </c>
      <c r="J7" t="s">
        <v>612</v>
      </c>
      <c r="K7" t="s">
        <v>619</v>
      </c>
    </row>
    <row r="8" spans="1:11" hidden="1" x14ac:dyDescent="0.3">
      <c r="A8" s="2">
        <v>44380</v>
      </c>
      <c r="B8" s="2" t="s">
        <v>654</v>
      </c>
      <c r="C8" s="1" t="s">
        <v>47</v>
      </c>
      <c r="D8" s="1" t="s">
        <v>61</v>
      </c>
      <c r="E8">
        <v>2372.27</v>
      </c>
      <c r="F8" s="1">
        <f>MONTH(Table_ExternalData_1912[[#This Row],[ENTRY DATE]])</f>
        <v>7</v>
      </c>
      <c r="G8" s="1" t="str">
        <f>TEXT(Table_ExternalData_1912[[#This Row],[ENTRY DATE]],"mmm")</f>
        <v>Jul</v>
      </c>
      <c r="H8" s="1">
        <f>YEAR(Table_ExternalData_1912[[#This Row],[ENTRY DATE]])</f>
        <v>2021</v>
      </c>
      <c r="I8" s="9">
        <v>146.4</v>
      </c>
      <c r="J8" t="s">
        <v>612</v>
      </c>
      <c r="K8" t="s">
        <v>620</v>
      </c>
    </row>
    <row r="9" spans="1:11" hidden="1" x14ac:dyDescent="0.3">
      <c r="A9" s="2">
        <v>44380</v>
      </c>
      <c r="B9" s="2" t="s">
        <v>654</v>
      </c>
      <c r="C9" s="1" t="s">
        <v>62</v>
      </c>
      <c r="D9" s="1" t="s">
        <v>63</v>
      </c>
      <c r="E9">
        <v>1483.38</v>
      </c>
      <c r="F9" s="1">
        <f>MONTH(Table_ExternalData_1912[[#This Row],[ENTRY DATE]])</f>
        <v>7</v>
      </c>
      <c r="G9" s="1" t="str">
        <f>TEXT(Table_ExternalData_1912[[#This Row],[ENTRY DATE]],"mmm")</f>
        <v>Jul</v>
      </c>
      <c r="H9" s="1">
        <f>YEAR(Table_ExternalData_1912[[#This Row],[ENTRY DATE]])</f>
        <v>2021</v>
      </c>
      <c r="I9" s="9">
        <v>13.5</v>
      </c>
      <c r="J9" t="s">
        <v>612</v>
      </c>
      <c r="K9" t="s">
        <v>620</v>
      </c>
    </row>
    <row r="10" spans="1:11" hidden="1" x14ac:dyDescent="0.3">
      <c r="A10" s="2">
        <v>44380</v>
      </c>
      <c r="B10" s="2" t="s">
        <v>654</v>
      </c>
      <c r="C10" s="1" t="s">
        <v>57</v>
      </c>
      <c r="D10" s="1" t="s">
        <v>67</v>
      </c>
      <c r="E10">
        <v>1358.38</v>
      </c>
      <c r="F10" s="1">
        <f>MONTH(Table_ExternalData_1912[[#This Row],[ENTRY DATE]])</f>
        <v>7</v>
      </c>
      <c r="G10" s="1" t="str">
        <f>TEXT(Table_ExternalData_1912[[#This Row],[ENTRY DATE]],"mmm")</f>
        <v>Jul</v>
      </c>
      <c r="H10" s="1">
        <f>YEAR(Table_ExternalData_1912[[#This Row],[ENTRY DATE]])</f>
        <v>2021</v>
      </c>
      <c r="I10" s="9">
        <v>20</v>
      </c>
      <c r="J10" t="s">
        <v>612</v>
      </c>
      <c r="K10" t="s">
        <v>617</v>
      </c>
    </row>
    <row r="11" spans="1:11" hidden="1" x14ac:dyDescent="0.3">
      <c r="A11" s="2">
        <v>44381</v>
      </c>
      <c r="B11" s="2" t="s">
        <v>654</v>
      </c>
      <c r="C11" s="1" t="s">
        <v>62</v>
      </c>
      <c r="D11" s="1" t="s">
        <v>70</v>
      </c>
      <c r="E11">
        <v>1170.8800000000001</v>
      </c>
      <c r="F11" s="1">
        <f>MONTH(Table_ExternalData_1912[[#This Row],[ENTRY DATE]])</f>
        <v>7</v>
      </c>
      <c r="G11" s="1" t="str">
        <f>TEXT(Table_ExternalData_1912[[#This Row],[ENTRY DATE]],"mmm")</f>
        <v>Jul</v>
      </c>
      <c r="H11" s="1">
        <f>YEAR(Table_ExternalData_1912[[#This Row],[ENTRY DATE]])</f>
        <v>2021</v>
      </c>
      <c r="I11" s="9">
        <v>100</v>
      </c>
      <c r="J11" t="s">
        <v>612</v>
      </c>
      <c r="K11" t="s">
        <v>617</v>
      </c>
    </row>
    <row r="12" spans="1:11" hidden="1" x14ac:dyDescent="0.3">
      <c r="A12" s="2">
        <v>44381</v>
      </c>
      <c r="B12" s="2" t="s">
        <v>654</v>
      </c>
      <c r="C12" s="1" t="s">
        <v>72</v>
      </c>
      <c r="D12" s="1" t="s">
        <v>73</v>
      </c>
      <c r="E12">
        <v>1125.48</v>
      </c>
      <c r="F12" s="1">
        <f>MONTH(Table_ExternalData_1912[[#This Row],[ENTRY DATE]])</f>
        <v>7</v>
      </c>
      <c r="G12" s="1" t="str">
        <f>TEXT(Table_ExternalData_1912[[#This Row],[ENTRY DATE]],"mmm")</f>
        <v>Jul</v>
      </c>
      <c r="H12" s="1">
        <f>YEAR(Table_ExternalData_1912[[#This Row],[ENTRY DATE]])</f>
        <v>2021</v>
      </c>
      <c r="I12" s="9">
        <v>146.94999999999999</v>
      </c>
      <c r="J12" t="s">
        <v>612</v>
      </c>
      <c r="K12" t="s">
        <v>620</v>
      </c>
    </row>
    <row r="13" spans="1:11" hidden="1" x14ac:dyDescent="0.3">
      <c r="A13" s="2">
        <v>44381</v>
      </c>
      <c r="B13" s="2" t="s">
        <v>654</v>
      </c>
      <c r="C13" s="1" t="s">
        <v>72</v>
      </c>
      <c r="D13" s="1" t="s">
        <v>74</v>
      </c>
      <c r="E13">
        <v>1099.48</v>
      </c>
      <c r="F13" s="1">
        <f>MONTH(Table_ExternalData_1912[[#This Row],[ENTRY DATE]])</f>
        <v>7</v>
      </c>
      <c r="G13" s="1" t="str">
        <f>TEXT(Table_ExternalData_1912[[#This Row],[ENTRY DATE]],"mmm")</f>
        <v>Jul</v>
      </c>
      <c r="H13" s="1">
        <f>YEAR(Table_ExternalData_1912[[#This Row],[ENTRY DATE]])</f>
        <v>2021</v>
      </c>
      <c r="I13" s="9">
        <v>71.7</v>
      </c>
      <c r="J13" t="s">
        <v>612</v>
      </c>
      <c r="K13" t="s">
        <v>626</v>
      </c>
    </row>
    <row r="14" spans="1:11" x14ac:dyDescent="0.3">
      <c r="A14" s="2">
        <v>44381</v>
      </c>
      <c r="B14" s="2" t="s">
        <v>655</v>
      </c>
      <c r="C14" s="1" t="s">
        <v>72</v>
      </c>
      <c r="D14" s="1" t="s">
        <v>75</v>
      </c>
      <c r="E14">
        <v>953.08</v>
      </c>
      <c r="F14" s="1">
        <f>MONTH(Table_ExternalData_1912[[#This Row],[ENTRY DATE]])</f>
        <v>7</v>
      </c>
      <c r="G14" s="1" t="str">
        <f>TEXT(Table_ExternalData_1912[[#This Row],[ENTRY DATE]],"mmm")</f>
        <v>Jul</v>
      </c>
      <c r="H14" s="1">
        <f>YEAR(Table_ExternalData_1912[[#This Row],[ENTRY DATE]])</f>
        <v>2021</v>
      </c>
      <c r="I14" s="9">
        <v>50</v>
      </c>
      <c r="J14" t="s">
        <v>616</v>
      </c>
      <c r="K14" t="s">
        <v>630</v>
      </c>
    </row>
    <row r="15" spans="1:11" hidden="1" x14ac:dyDescent="0.3">
      <c r="A15" s="2">
        <v>44381</v>
      </c>
      <c r="B15" s="2" t="s">
        <v>654</v>
      </c>
      <c r="C15" s="1" t="s">
        <v>72</v>
      </c>
      <c r="D15" s="1" t="s">
        <v>76</v>
      </c>
      <c r="E15">
        <v>939.58</v>
      </c>
      <c r="F15" s="1">
        <f>MONTH(Table_ExternalData_1912[[#This Row],[ENTRY DATE]])</f>
        <v>7</v>
      </c>
      <c r="G15" s="1" t="str">
        <f>TEXT(Table_ExternalData_1912[[#This Row],[ENTRY DATE]],"mmm")</f>
        <v>Jul</v>
      </c>
      <c r="H15" s="1">
        <f>YEAR(Table_ExternalData_1912[[#This Row],[ENTRY DATE]])</f>
        <v>2021</v>
      </c>
      <c r="I15" s="9">
        <v>1001</v>
      </c>
      <c r="J15" t="s">
        <v>612</v>
      </c>
      <c r="K15" t="s">
        <v>630</v>
      </c>
    </row>
    <row r="16" spans="1:11" hidden="1" x14ac:dyDescent="0.3">
      <c r="A16" s="2">
        <v>44381</v>
      </c>
      <c r="B16" s="2" t="s">
        <v>654</v>
      </c>
      <c r="C16" s="1" t="s">
        <v>77</v>
      </c>
      <c r="D16" s="1" t="s">
        <v>78</v>
      </c>
      <c r="E16">
        <v>889.58</v>
      </c>
      <c r="F16" s="1">
        <f>MONTH(Table_ExternalData_1912[[#This Row],[ENTRY DATE]])</f>
        <v>7</v>
      </c>
      <c r="G16" s="1" t="str">
        <f>TEXT(Table_ExternalData_1912[[#This Row],[ENTRY DATE]],"mmm")</f>
        <v>Jul</v>
      </c>
      <c r="H16" s="1">
        <f>YEAR(Table_ExternalData_1912[[#This Row],[ENTRY DATE]])</f>
        <v>2021</v>
      </c>
      <c r="I16" s="9">
        <v>10</v>
      </c>
      <c r="J16" t="s">
        <v>612</v>
      </c>
      <c r="K16" t="s">
        <v>620</v>
      </c>
    </row>
    <row r="17" spans="1:11" x14ac:dyDescent="0.3">
      <c r="A17" s="5">
        <v>44382</v>
      </c>
      <c r="B17" s="2" t="s">
        <v>655</v>
      </c>
      <c r="C17" s="4" t="s">
        <v>79</v>
      </c>
      <c r="D17" s="1" t="s">
        <v>80</v>
      </c>
      <c r="E17">
        <v>1356.88</v>
      </c>
      <c r="F17" s="1">
        <f>MONTH(Table_ExternalData_1912[[#This Row],[ENTRY DATE]])</f>
        <v>7</v>
      </c>
      <c r="G17" s="1" t="str">
        <f>TEXT(Table_ExternalData_1912[[#This Row],[ENTRY DATE]],"mmm")</f>
        <v>Jul</v>
      </c>
      <c r="H17" s="1">
        <f>YEAR(Table_ExternalData_1912[[#This Row],[ENTRY DATE]])</f>
        <v>2021</v>
      </c>
      <c r="I17" s="9">
        <v>50</v>
      </c>
      <c r="J17" t="s">
        <v>616</v>
      </c>
      <c r="K17" t="s">
        <v>630</v>
      </c>
    </row>
    <row r="18" spans="1:11" x14ac:dyDescent="0.3">
      <c r="A18" s="5">
        <v>44382</v>
      </c>
      <c r="B18" s="2" t="s">
        <v>655</v>
      </c>
      <c r="C18" s="4" t="s">
        <v>49</v>
      </c>
      <c r="D18" s="1" t="s">
        <v>83</v>
      </c>
      <c r="E18">
        <v>1381.88</v>
      </c>
      <c r="F18" s="1">
        <f>MONTH(Table_ExternalData_1912[[#This Row],[ENTRY DATE]])</f>
        <v>7</v>
      </c>
      <c r="G18" s="1" t="str">
        <f>TEXT(Table_ExternalData_1912[[#This Row],[ENTRY DATE]],"mmm")</f>
        <v>Jul</v>
      </c>
      <c r="H18" s="1">
        <f>YEAR(Table_ExternalData_1912[[#This Row],[ENTRY DATE]])</f>
        <v>2021</v>
      </c>
      <c r="I18" s="9">
        <v>83.76</v>
      </c>
      <c r="J18" t="s">
        <v>616</v>
      </c>
      <c r="K18" t="s">
        <v>630</v>
      </c>
    </row>
    <row r="19" spans="1:11" hidden="1" x14ac:dyDescent="0.3">
      <c r="A19" s="2">
        <v>44382</v>
      </c>
      <c r="B19" s="2" t="s">
        <v>654</v>
      </c>
      <c r="C19" s="1" t="s">
        <v>84</v>
      </c>
      <c r="D19" s="1" t="s">
        <v>85</v>
      </c>
      <c r="E19">
        <v>1361.88</v>
      </c>
      <c r="F19" s="1">
        <f>MONTH(Table_ExternalData_1912[[#This Row],[ENTRY DATE]])</f>
        <v>7</v>
      </c>
      <c r="G19" s="1" t="str">
        <f>TEXT(Table_ExternalData_1912[[#This Row],[ENTRY DATE]],"mmm")</f>
        <v>Jul</v>
      </c>
      <c r="H19" s="1">
        <f>YEAR(Table_ExternalData_1912[[#This Row],[ENTRY DATE]])</f>
        <v>2021</v>
      </c>
      <c r="I19" s="9">
        <v>50</v>
      </c>
      <c r="J19" t="s">
        <v>612</v>
      </c>
      <c r="K19" t="s">
        <v>620</v>
      </c>
    </row>
    <row r="20" spans="1:11" hidden="1" x14ac:dyDescent="0.3">
      <c r="A20" s="2">
        <v>44384</v>
      </c>
      <c r="B20" s="2" t="s">
        <v>654</v>
      </c>
      <c r="C20" s="1" t="s">
        <v>89</v>
      </c>
      <c r="D20" s="1" t="s">
        <v>48</v>
      </c>
      <c r="E20">
        <v>1356.88</v>
      </c>
      <c r="F20" s="1">
        <f>MONTH(Table_ExternalData_1912[[#This Row],[ENTRY DATE]])</f>
        <v>7</v>
      </c>
      <c r="G20" s="1" t="str">
        <f>TEXT(Table_ExternalData_1912[[#This Row],[ENTRY DATE]],"mmm")</f>
        <v>Jul</v>
      </c>
      <c r="H20" s="1">
        <f>YEAR(Table_ExternalData_1912[[#This Row],[ENTRY DATE]])</f>
        <v>2021</v>
      </c>
      <c r="I20" s="9">
        <v>100</v>
      </c>
      <c r="J20" t="s">
        <v>612</v>
      </c>
      <c r="K20" t="s">
        <v>620</v>
      </c>
    </row>
    <row r="21" spans="1:11" hidden="1" x14ac:dyDescent="0.3">
      <c r="A21" s="2">
        <v>44384</v>
      </c>
      <c r="B21" s="2" t="s">
        <v>654</v>
      </c>
      <c r="C21" s="1" t="s">
        <v>57</v>
      </c>
      <c r="D21" s="1" t="s">
        <v>93</v>
      </c>
      <c r="E21">
        <v>1314.88</v>
      </c>
      <c r="F21" s="1">
        <f>MONTH(Table_ExternalData_1912[[#This Row],[ENTRY DATE]])</f>
        <v>7</v>
      </c>
      <c r="G21" s="1" t="str">
        <f>TEXT(Table_ExternalData_1912[[#This Row],[ENTRY DATE]],"mmm")</f>
        <v>Jul</v>
      </c>
      <c r="H21" s="1">
        <f>YEAR(Table_ExternalData_1912[[#This Row],[ENTRY DATE]])</f>
        <v>2021</v>
      </c>
      <c r="I21" s="9">
        <v>122.64</v>
      </c>
      <c r="J21" t="s">
        <v>612</v>
      </c>
      <c r="K21" t="s">
        <v>626</v>
      </c>
    </row>
    <row r="22" spans="1:11" hidden="1" x14ac:dyDescent="0.3">
      <c r="A22" s="2">
        <v>44385</v>
      </c>
      <c r="B22" s="2" t="s">
        <v>654</v>
      </c>
      <c r="C22" s="1" t="s">
        <v>62</v>
      </c>
      <c r="D22" s="1" t="s">
        <v>96</v>
      </c>
      <c r="E22">
        <v>778.88</v>
      </c>
      <c r="F22" s="1">
        <f>MONTH(Table_ExternalData_1912[[#This Row],[ENTRY DATE]])</f>
        <v>7</v>
      </c>
      <c r="G22" s="1" t="str">
        <f>TEXT(Table_ExternalData_1912[[#This Row],[ENTRY DATE]],"mmm")</f>
        <v>Jul</v>
      </c>
      <c r="H22" s="1">
        <f>YEAR(Table_ExternalData_1912[[#This Row],[ENTRY DATE]])</f>
        <v>2021</v>
      </c>
      <c r="I22" s="9">
        <v>20</v>
      </c>
      <c r="J22" t="s">
        <v>612</v>
      </c>
      <c r="K22" t="s">
        <v>617</v>
      </c>
    </row>
    <row r="23" spans="1:11" hidden="1" x14ac:dyDescent="0.3">
      <c r="A23" s="2">
        <v>44386</v>
      </c>
      <c r="B23" s="2" t="s">
        <v>654</v>
      </c>
      <c r="C23" s="1" t="s">
        <v>100</v>
      </c>
      <c r="D23" s="1" t="s">
        <v>101</v>
      </c>
      <c r="E23">
        <v>678.88</v>
      </c>
      <c r="F23" s="1">
        <f>MONTH(Table_ExternalData_1912[[#This Row],[ENTRY DATE]])</f>
        <v>7</v>
      </c>
      <c r="G23" s="1" t="str">
        <f>TEXT(Table_ExternalData_1912[[#This Row],[ENTRY DATE]],"mmm")</f>
        <v>Jul</v>
      </c>
      <c r="H23" s="1">
        <f>YEAR(Table_ExternalData_1912[[#This Row],[ENTRY DATE]])</f>
        <v>2021</v>
      </c>
      <c r="I23" s="9">
        <v>40.31</v>
      </c>
      <c r="J23" t="s">
        <v>612</v>
      </c>
      <c r="K23" t="s">
        <v>613</v>
      </c>
    </row>
    <row r="24" spans="1:11" hidden="1" x14ac:dyDescent="0.3">
      <c r="A24" s="5">
        <v>44388</v>
      </c>
      <c r="B24" s="2" t="s">
        <v>654</v>
      </c>
      <c r="C24" s="4" t="s">
        <v>104</v>
      </c>
      <c r="D24" s="1" t="s">
        <v>105</v>
      </c>
      <c r="E24">
        <v>748.88</v>
      </c>
      <c r="F24" s="1">
        <f>MONTH(Table_ExternalData_1912[[#This Row],[ENTRY DATE]])</f>
        <v>7</v>
      </c>
      <c r="G24" s="1" t="str">
        <f>TEXT(Table_ExternalData_1912[[#This Row],[ENTRY DATE]],"mmm")</f>
        <v>Jul</v>
      </c>
      <c r="H24" s="1">
        <f>YEAR(Table_ExternalData_1912[[#This Row],[ENTRY DATE]])</f>
        <v>2021</v>
      </c>
      <c r="I24" s="9">
        <v>536</v>
      </c>
      <c r="J24" t="s">
        <v>612</v>
      </c>
      <c r="K24" t="s">
        <v>630</v>
      </c>
    </row>
    <row r="25" spans="1:11" hidden="1" x14ac:dyDescent="0.3">
      <c r="A25" s="2">
        <v>44388</v>
      </c>
      <c r="B25" s="2" t="s">
        <v>654</v>
      </c>
      <c r="C25" s="1" t="s">
        <v>47</v>
      </c>
      <c r="D25" s="1" t="s">
        <v>78</v>
      </c>
      <c r="E25">
        <v>698.88</v>
      </c>
      <c r="F25" s="1">
        <f>MONTH(Table_ExternalData_1912[[#This Row],[ENTRY DATE]])</f>
        <v>7</v>
      </c>
      <c r="G25" s="1" t="str">
        <f>TEXT(Table_ExternalData_1912[[#This Row],[ENTRY DATE]],"mmm")</f>
        <v>Jul</v>
      </c>
      <c r="H25" s="1">
        <f>YEAR(Table_ExternalData_1912[[#This Row],[ENTRY DATE]])</f>
        <v>2021</v>
      </c>
      <c r="I25" s="9">
        <v>1001</v>
      </c>
      <c r="J25" t="s">
        <v>612</v>
      </c>
      <c r="K25" t="s">
        <v>630</v>
      </c>
    </row>
    <row r="26" spans="1:11" hidden="1" x14ac:dyDescent="0.3">
      <c r="A26" s="2">
        <v>44388</v>
      </c>
      <c r="B26" s="2" t="s">
        <v>654</v>
      </c>
      <c r="C26" s="1" t="s">
        <v>72</v>
      </c>
      <c r="D26" s="1" t="s">
        <v>108</v>
      </c>
      <c r="E26">
        <v>612.58000000000004</v>
      </c>
      <c r="F26" s="1">
        <f>MONTH(Table_ExternalData_1912[[#This Row],[ENTRY DATE]])</f>
        <v>7</v>
      </c>
      <c r="G26" s="1" t="str">
        <f>TEXT(Table_ExternalData_1912[[#This Row],[ENTRY DATE]],"mmm")</f>
        <v>Jul</v>
      </c>
      <c r="H26" s="1">
        <f>YEAR(Table_ExternalData_1912[[#This Row],[ENTRY DATE]])</f>
        <v>2021</v>
      </c>
      <c r="I26" s="9">
        <v>120</v>
      </c>
      <c r="J26" t="s">
        <v>612</v>
      </c>
      <c r="K26" t="s">
        <v>630</v>
      </c>
    </row>
    <row r="27" spans="1:11" hidden="1" x14ac:dyDescent="0.3">
      <c r="A27" s="2">
        <v>44388</v>
      </c>
      <c r="B27" s="2" t="s">
        <v>654</v>
      </c>
      <c r="C27" s="1" t="s">
        <v>72</v>
      </c>
      <c r="D27" s="1" t="s">
        <v>109</v>
      </c>
      <c r="E27">
        <v>465.63</v>
      </c>
      <c r="F27" s="1">
        <f>MONTH(Table_ExternalData_1912[[#This Row],[ENTRY DATE]])</f>
        <v>7</v>
      </c>
      <c r="G27" s="1" t="str">
        <f>TEXT(Table_ExternalData_1912[[#This Row],[ENTRY DATE]],"mmm")</f>
        <v>Jul</v>
      </c>
      <c r="H27" s="1">
        <f>YEAR(Table_ExternalData_1912[[#This Row],[ENTRY DATE]])</f>
        <v>2021</v>
      </c>
      <c r="I27" s="9">
        <v>38.83</v>
      </c>
      <c r="J27" t="s">
        <v>612</v>
      </c>
      <c r="K27" t="s">
        <v>622</v>
      </c>
    </row>
    <row r="28" spans="1:11" hidden="1" x14ac:dyDescent="0.3">
      <c r="A28" s="2">
        <v>44388</v>
      </c>
      <c r="B28" s="2" t="s">
        <v>654</v>
      </c>
      <c r="C28" s="1" t="s">
        <v>100</v>
      </c>
      <c r="D28" s="1" t="s">
        <v>110</v>
      </c>
      <c r="E28">
        <v>393.93</v>
      </c>
      <c r="F28" s="1">
        <f>MONTH(Table_ExternalData_1912[[#This Row],[ENTRY DATE]])</f>
        <v>7</v>
      </c>
      <c r="G28" s="1" t="str">
        <f>TEXT(Table_ExternalData_1912[[#This Row],[ENTRY DATE]],"mmm")</f>
        <v>Jul</v>
      </c>
      <c r="H28" s="1">
        <f>YEAR(Table_ExternalData_1912[[#This Row],[ENTRY DATE]])</f>
        <v>2021</v>
      </c>
      <c r="I28" s="9">
        <v>5</v>
      </c>
      <c r="J28" t="s">
        <v>612</v>
      </c>
      <c r="K28" t="s">
        <v>626</v>
      </c>
    </row>
    <row r="29" spans="1:11" x14ac:dyDescent="0.3">
      <c r="A29" s="5">
        <v>44388</v>
      </c>
      <c r="B29" s="2" t="s">
        <v>655</v>
      </c>
      <c r="C29" s="4" t="s">
        <v>104</v>
      </c>
      <c r="D29" s="1" t="s">
        <v>113</v>
      </c>
      <c r="E29">
        <v>1282.82</v>
      </c>
      <c r="F29" s="1">
        <f>MONTH(Table_ExternalData_1912[[#This Row],[ENTRY DATE]])</f>
        <v>7</v>
      </c>
      <c r="G29" s="1" t="str">
        <f>TEXT(Table_ExternalData_1912[[#This Row],[ENTRY DATE]],"mmm")</f>
        <v>Jul</v>
      </c>
      <c r="H29" s="1">
        <f>YEAR(Table_ExternalData_1912[[#This Row],[ENTRY DATE]])</f>
        <v>2021</v>
      </c>
      <c r="I29" s="9">
        <v>50</v>
      </c>
      <c r="J29" t="s">
        <v>616</v>
      </c>
      <c r="K29" t="s">
        <v>630</v>
      </c>
    </row>
    <row r="30" spans="1:11" x14ac:dyDescent="0.3">
      <c r="A30" s="2">
        <v>44388</v>
      </c>
      <c r="B30" s="2" t="s">
        <v>655</v>
      </c>
      <c r="C30" s="1" t="s">
        <v>115</v>
      </c>
      <c r="D30" s="1" t="s">
        <v>116</v>
      </c>
      <c r="E30">
        <v>281.82</v>
      </c>
      <c r="F30" s="1">
        <f>MONTH(Table_ExternalData_1912[[#This Row],[ENTRY DATE]])</f>
        <v>7</v>
      </c>
      <c r="G30" s="1" t="str">
        <f>TEXT(Table_ExternalData_1912[[#This Row],[ENTRY DATE]],"mmm")</f>
        <v>Jul</v>
      </c>
      <c r="H30" s="1">
        <f>YEAR(Table_ExternalData_1912[[#This Row],[ENTRY DATE]])</f>
        <v>2021</v>
      </c>
      <c r="I30" s="9">
        <v>50</v>
      </c>
      <c r="J30" t="s">
        <v>616</v>
      </c>
      <c r="K30" t="s">
        <v>630</v>
      </c>
    </row>
    <row r="31" spans="1:11" hidden="1" x14ac:dyDescent="0.3">
      <c r="A31" s="2">
        <v>44389</v>
      </c>
      <c r="B31" s="2" t="s">
        <v>654</v>
      </c>
      <c r="C31" s="1" t="s">
        <v>47</v>
      </c>
      <c r="D31" s="1" t="s">
        <v>119</v>
      </c>
      <c r="E31">
        <v>271.82</v>
      </c>
      <c r="F31" s="1">
        <f>MONTH(Table_ExternalData_1912[[#This Row],[ENTRY DATE]])</f>
        <v>7</v>
      </c>
      <c r="G31" s="1" t="str">
        <f>TEXT(Table_ExternalData_1912[[#This Row],[ENTRY DATE]],"mmm")</f>
        <v>Jul</v>
      </c>
      <c r="H31" s="1">
        <f>YEAR(Table_ExternalData_1912[[#This Row],[ENTRY DATE]])</f>
        <v>2021</v>
      </c>
      <c r="I31" s="9">
        <v>1001</v>
      </c>
      <c r="J31" t="s">
        <v>612</v>
      </c>
      <c r="K31" t="s">
        <v>630</v>
      </c>
    </row>
    <row r="32" spans="1:11" hidden="1" x14ac:dyDescent="0.3">
      <c r="A32" s="5">
        <v>44389</v>
      </c>
      <c r="B32" s="2" t="s">
        <v>654</v>
      </c>
      <c r="C32" s="4" t="s">
        <v>120</v>
      </c>
      <c r="D32" s="1" t="s">
        <v>121</v>
      </c>
      <c r="E32">
        <v>371.82</v>
      </c>
      <c r="F32" s="1">
        <f>MONTH(Table_ExternalData_1912[[#This Row],[ENTRY DATE]])</f>
        <v>7</v>
      </c>
      <c r="G32" s="1" t="str">
        <f>TEXT(Table_ExternalData_1912[[#This Row],[ENTRY DATE]],"mmm")</f>
        <v>Jul</v>
      </c>
      <c r="H32" s="1">
        <f>YEAR(Table_ExternalData_1912[[#This Row],[ENTRY DATE]])</f>
        <v>2021</v>
      </c>
      <c r="I32" s="9">
        <v>150</v>
      </c>
      <c r="J32" t="s">
        <v>612</v>
      </c>
      <c r="K32" t="s">
        <v>618</v>
      </c>
    </row>
    <row r="33" spans="1:11" hidden="1" x14ac:dyDescent="0.3">
      <c r="A33" s="2">
        <v>44389</v>
      </c>
      <c r="B33" s="2" t="s">
        <v>654</v>
      </c>
      <c r="C33" s="1" t="s">
        <v>57</v>
      </c>
      <c r="D33" s="1" t="s">
        <v>122</v>
      </c>
      <c r="E33">
        <v>353.84</v>
      </c>
      <c r="F33" s="1">
        <f>MONTH(Table_ExternalData_1912[[#This Row],[ENTRY DATE]])</f>
        <v>7</v>
      </c>
      <c r="G33" s="1" t="str">
        <f>TEXT(Table_ExternalData_1912[[#This Row],[ENTRY DATE]],"mmm")</f>
        <v>Jul</v>
      </c>
      <c r="H33" s="1">
        <f>YEAR(Table_ExternalData_1912[[#This Row],[ENTRY DATE]])</f>
        <v>2021</v>
      </c>
      <c r="I33" s="9">
        <v>55</v>
      </c>
      <c r="J33" t="s">
        <v>612</v>
      </c>
      <c r="K33" t="s">
        <v>618</v>
      </c>
    </row>
    <row r="34" spans="1:11" hidden="1" x14ac:dyDescent="0.3">
      <c r="A34" s="2">
        <v>44390</v>
      </c>
      <c r="B34" s="2" t="s">
        <v>654</v>
      </c>
      <c r="C34" s="1" t="s">
        <v>47</v>
      </c>
      <c r="D34" s="1" t="s">
        <v>124</v>
      </c>
      <c r="E34">
        <v>348.69</v>
      </c>
      <c r="F34" s="1">
        <f>MONTH(Table_ExternalData_1912[[#This Row],[ENTRY DATE]])</f>
        <v>7</v>
      </c>
      <c r="G34" s="1" t="str">
        <f>TEXT(Table_ExternalData_1912[[#This Row],[ENTRY DATE]],"mmm")</f>
        <v>Jul</v>
      </c>
      <c r="H34" s="1">
        <f>YEAR(Table_ExternalData_1912[[#This Row],[ENTRY DATE]])</f>
        <v>2021</v>
      </c>
      <c r="I34" s="9">
        <v>122.64</v>
      </c>
      <c r="J34" t="s">
        <v>612</v>
      </c>
      <c r="K34" t="s">
        <v>626</v>
      </c>
    </row>
    <row r="35" spans="1:11" hidden="1" x14ac:dyDescent="0.3">
      <c r="A35" s="2">
        <v>44403</v>
      </c>
      <c r="B35" s="2" t="s">
        <v>654</v>
      </c>
      <c r="C35" s="1" t="s">
        <v>57</v>
      </c>
      <c r="D35" s="1" t="s">
        <v>125</v>
      </c>
      <c r="E35">
        <v>233.69</v>
      </c>
      <c r="F35" s="1">
        <f>MONTH(Table_ExternalData_1912[[#This Row],[ENTRY DATE]])</f>
        <v>7</v>
      </c>
      <c r="G35" s="1" t="str">
        <f>TEXT(Table_ExternalData_1912[[#This Row],[ENTRY DATE]],"mmm")</f>
        <v>Jul</v>
      </c>
      <c r="H35" s="1">
        <f>YEAR(Table_ExternalData_1912[[#This Row],[ENTRY DATE]])</f>
        <v>2021</v>
      </c>
      <c r="I35" s="9">
        <v>1.5</v>
      </c>
      <c r="J35" t="s">
        <v>612</v>
      </c>
      <c r="K35" t="s">
        <v>620</v>
      </c>
    </row>
    <row r="36" spans="1:11" hidden="1" x14ac:dyDescent="0.3">
      <c r="A36" s="5">
        <v>44405</v>
      </c>
      <c r="B36" s="2" t="s">
        <v>654</v>
      </c>
      <c r="C36" s="4" t="s">
        <v>79</v>
      </c>
      <c r="D36" s="1" t="s">
        <v>128</v>
      </c>
      <c r="E36">
        <v>3003.8</v>
      </c>
      <c r="F36" s="1">
        <f>MONTH(Table_ExternalData_1912[[#This Row],[ENTRY DATE]])</f>
        <v>7</v>
      </c>
      <c r="G36" s="1" t="str">
        <f>TEXT(Table_ExternalData_1912[[#This Row],[ENTRY DATE]],"mmm")</f>
        <v>Jul</v>
      </c>
      <c r="H36" s="1">
        <f>YEAR(Table_ExternalData_1912[[#This Row],[ENTRY DATE]])</f>
        <v>2021</v>
      </c>
      <c r="I36" s="9">
        <v>20</v>
      </c>
      <c r="J36" t="s">
        <v>612</v>
      </c>
      <c r="K36" t="s">
        <v>617</v>
      </c>
    </row>
    <row r="37" spans="1:11" hidden="1" x14ac:dyDescent="0.3">
      <c r="A37" s="2">
        <v>44405</v>
      </c>
      <c r="B37" s="2" t="s">
        <v>654</v>
      </c>
      <c r="C37" s="1" t="s">
        <v>115</v>
      </c>
      <c r="D37" s="1" t="s">
        <v>131</v>
      </c>
      <c r="E37">
        <v>2853.8</v>
      </c>
      <c r="F37" s="1">
        <f>MONTH(Table_ExternalData_1912[[#This Row],[ENTRY DATE]])</f>
        <v>7</v>
      </c>
      <c r="G37" s="1" t="str">
        <f>TEXT(Table_ExternalData_1912[[#This Row],[ENTRY DATE]],"mmm")</f>
        <v>Jul</v>
      </c>
      <c r="H37" s="1">
        <f>YEAR(Table_ExternalData_1912[[#This Row],[ENTRY DATE]])</f>
        <v>2021</v>
      </c>
      <c r="I37" s="9">
        <v>70</v>
      </c>
      <c r="J37" t="s">
        <v>612</v>
      </c>
      <c r="K37" t="s">
        <v>618</v>
      </c>
    </row>
    <row r="38" spans="1:11" hidden="1" x14ac:dyDescent="0.3">
      <c r="A38" s="5">
        <v>44406</v>
      </c>
      <c r="B38" s="2" t="s">
        <v>654</v>
      </c>
      <c r="C38" s="4" t="s">
        <v>104</v>
      </c>
      <c r="D38" s="1" t="s">
        <v>134</v>
      </c>
      <c r="E38">
        <v>2983.8</v>
      </c>
      <c r="F38" s="1">
        <f>MONTH(Table_ExternalData_1912[[#This Row],[ENTRY DATE]])</f>
        <v>7</v>
      </c>
      <c r="G38" s="1" t="str">
        <f>TEXT(Table_ExternalData_1912[[#This Row],[ENTRY DATE]],"mmm")</f>
        <v>Jul</v>
      </c>
      <c r="H38" s="1">
        <f>YEAR(Table_ExternalData_1912[[#This Row],[ENTRY DATE]])</f>
        <v>2021</v>
      </c>
      <c r="I38" s="9">
        <v>536</v>
      </c>
      <c r="J38" t="s">
        <v>612</v>
      </c>
      <c r="K38" t="s">
        <v>630</v>
      </c>
    </row>
    <row r="39" spans="1:11" hidden="1" x14ac:dyDescent="0.3">
      <c r="A39" s="2">
        <v>44406</v>
      </c>
      <c r="B39" s="2" t="s">
        <v>654</v>
      </c>
      <c r="C39" s="1" t="s">
        <v>89</v>
      </c>
      <c r="D39" s="1" t="s">
        <v>48</v>
      </c>
      <c r="E39">
        <v>2978.8</v>
      </c>
      <c r="F39" s="1">
        <f>MONTH(Table_ExternalData_1912[[#This Row],[ENTRY DATE]])</f>
        <v>7</v>
      </c>
      <c r="G39" s="1" t="str">
        <f>TEXT(Table_ExternalData_1912[[#This Row],[ENTRY DATE]],"mmm")</f>
        <v>Jul</v>
      </c>
      <c r="H39" s="1">
        <f>YEAR(Table_ExternalData_1912[[#This Row],[ENTRY DATE]])</f>
        <v>2021</v>
      </c>
      <c r="I39" s="9">
        <v>6.6</v>
      </c>
      <c r="J39" t="s">
        <v>612</v>
      </c>
      <c r="K39" t="s">
        <v>620</v>
      </c>
    </row>
    <row r="40" spans="1:11" hidden="1" x14ac:dyDescent="0.3">
      <c r="A40" s="2">
        <v>44407</v>
      </c>
      <c r="B40" s="2" t="s">
        <v>654</v>
      </c>
      <c r="C40" s="1" t="s">
        <v>77</v>
      </c>
      <c r="D40" s="1" t="s">
        <v>78</v>
      </c>
      <c r="E40">
        <v>2928.8</v>
      </c>
      <c r="F40" s="1">
        <f>MONTH(Table_ExternalData_1912[[#This Row],[ENTRY DATE]])</f>
        <v>7</v>
      </c>
      <c r="G40" s="1" t="str">
        <f>TEXT(Table_ExternalData_1912[[#This Row],[ENTRY DATE]],"mmm")</f>
        <v>Jul</v>
      </c>
      <c r="H40" s="1">
        <f>YEAR(Table_ExternalData_1912[[#This Row],[ENTRY DATE]])</f>
        <v>2021</v>
      </c>
      <c r="I40" s="9">
        <v>100</v>
      </c>
      <c r="J40" t="s">
        <v>612</v>
      </c>
      <c r="K40" t="s">
        <v>620</v>
      </c>
    </row>
    <row r="41" spans="1:11" hidden="1" x14ac:dyDescent="0.3">
      <c r="A41" s="2">
        <v>44407</v>
      </c>
      <c r="B41" s="2" t="s">
        <v>654</v>
      </c>
      <c r="C41" s="1" t="s">
        <v>47</v>
      </c>
      <c r="D41" s="1" t="s">
        <v>137</v>
      </c>
      <c r="E41">
        <v>2915.9</v>
      </c>
      <c r="F41" s="1">
        <f>MONTH(Table_ExternalData_1912[[#This Row],[ENTRY DATE]])</f>
        <v>7</v>
      </c>
      <c r="G41" s="1" t="str">
        <f>TEXT(Table_ExternalData_1912[[#This Row],[ENTRY DATE]],"mmm")</f>
        <v>Jul</v>
      </c>
      <c r="H41" s="1">
        <f>YEAR(Table_ExternalData_1912[[#This Row],[ENTRY DATE]])</f>
        <v>2021</v>
      </c>
      <c r="I41" s="9">
        <v>15</v>
      </c>
      <c r="J41" t="s">
        <v>612</v>
      </c>
      <c r="K41" t="s">
        <v>624</v>
      </c>
    </row>
    <row r="42" spans="1:11" x14ac:dyDescent="0.3">
      <c r="A42" s="2">
        <v>44407</v>
      </c>
      <c r="B42" s="2" t="s">
        <v>656</v>
      </c>
      <c r="C42" s="1" t="s">
        <v>72</v>
      </c>
      <c r="D42" s="1" t="s">
        <v>138</v>
      </c>
      <c r="E42">
        <v>2843.45</v>
      </c>
      <c r="F42" s="1">
        <f>MONTH(Table_ExternalData_1912[[#This Row],[ENTRY DATE]])</f>
        <v>7</v>
      </c>
      <c r="G42" s="1" t="str">
        <f>TEXT(Table_ExternalData_1912[[#This Row],[ENTRY DATE]],"mmm")</f>
        <v>Jul</v>
      </c>
      <c r="H42" s="1">
        <f>YEAR(Table_ExternalData_1912[[#This Row],[ENTRY DATE]])</f>
        <v>2021</v>
      </c>
      <c r="I42" s="9">
        <v>393</v>
      </c>
      <c r="J42" t="s">
        <v>616</v>
      </c>
      <c r="K42" t="s">
        <v>630</v>
      </c>
    </row>
    <row r="43" spans="1:11" hidden="1" x14ac:dyDescent="0.3">
      <c r="A43" s="2">
        <v>44407</v>
      </c>
      <c r="B43" s="2" t="s">
        <v>654</v>
      </c>
      <c r="C43" s="1" t="s">
        <v>72</v>
      </c>
      <c r="D43" s="1" t="s">
        <v>139</v>
      </c>
      <c r="E43">
        <v>2823.25</v>
      </c>
      <c r="F43" s="1">
        <f>MONTH(Table_ExternalData_1912[[#This Row],[ENTRY DATE]])</f>
        <v>7</v>
      </c>
      <c r="G43" s="1" t="str">
        <f>TEXT(Table_ExternalData_1912[[#This Row],[ENTRY DATE]],"mmm")</f>
        <v>Jul</v>
      </c>
      <c r="H43" s="1">
        <f>YEAR(Table_ExternalData_1912[[#This Row],[ENTRY DATE]])</f>
        <v>2021</v>
      </c>
      <c r="I43" s="9">
        <v>9</v>
      </c>
      <c r="J43" t="s">
        <v>612</v>
      </c>
      <c r="K43" t="s">
        <v>624</v>
      </c>
    </row>
    <row r="44" spans="1:11" hidden="1" x14ac:dyDescent="0.3">
      <c r="A44" s="2">
        <v>44408</v>
      </c>
      <c r="B44" s="2" t="s">
        <v>654</v>
      </c>
      <c r="C44" s="1" t="s">
        <v>47</v>
      </c>
      <c r="D44" s="1" t="s">
        <v>101</v>
      </c>
      <c r="E44">
        <v>2723.25</v>
      </c>
      <c r="F44" s="1">
        <f>MONTH(Table_ExternalData_1912[[#This Row],[ENTRY DATE]])</f>
        <v>7</v>
      </c>
      <c r="G44" s="1" t="str">
        <f>TEXT(Table_ExternalData_1912[[#This Row],[ENTRY DATE]],"mmm")</f>
        <v>Jul</v>
      </c>
      <c r="H44" s="1">
        <f>YEAR(Table_ExternalData_1912[[#This Row],[ENTRY DATE]])</f>
        <v>2021</v>
      </c>
      <c r="I44" s="9">
        <v>100</v>
      </c>
      <c r="J44" t="s">
        <v>612</v>
      </c>
      <c r="K44" t="s">
        <v>626</v>
      </c>
    </row>
    <row r="45" spans="1:11" hidden="1" x14ac:dyDescent="0.3">
      <c r="A45" s="2">
        <v>44409</v>
      </c>
      <c r="B45" s="2" t="s">
        <v>654</v>
      </c>
      <c r="C45" s="1" t="s">
        <v>47</v>
      </c>
      <c r="D45" s="1" t="s">
        <v>48</v>
      </c>
      <c r="E45">
        <v>2718.25</v>
      </c>
      <c r="F45" s="1">
        <f>MONTH(Table_ExternalData_1912[[#This Row],[ENTRY DATE]])</f>
        <v>8</v>
      </c>
      <c r="G45" s="1" t="str">
        <f>TEXT(Table_ExternalData_1912[[#This Row],[ENTRY DATE]],"mmm")</f>
        <v>Aug</v>
      </c>
      <c r="H45" s="1">
        <f>YEAR(Table_ExternalData_1912[[#This Row],[ENTRY DATE]])</f>
        <v>2021</v>
      </c>
      <c r="I45" s="9">
        <v>76.92</v>
      </c>
      <c r="J45" t="s">
        <v>612</v>
      </c>
      <c r="K45" t="s">
        <v>630</v>
      </c>
    </row>
    <row r="46" spans="1:11" hidden="1" x14ac:dyDescent="0.3">
      <c r="A46" s="5">
        <v>44409</v>
      </c>
      <c r="B46" s="2" t="s">
        <v>654</v>
      </c>
      <c r="C46" s="4" t="s">
        <v>49</v>
      </c>
      <c r="D46" s="1" t="s">
        <v>142</v>
      </c>
      <c r="E46">
        <v>2738.25</v>
      </c>
      <c r="F46" s="1">
        <f>MONTH(Table_ExternalData_1912[[#This Row],[ENTRY DATE]])</f>
        <v>8</v>
      </c>
      <c r="G46" s="1" t="str">
        <f>TEXT(Table_ExternalData_1912[[#This Row],[ENTRY DATE]],"mmm")</f>
        <v>Aug</v>
      </c>
      <c r="H46" s="1">
        <f>YEAR(Table_ExternalData_1912[[#This Row],[ENTRY DATE]])</f>
        <v>2021</v>
      </c>
      <c r="I46" s="9">
        <v>2303</v>
      </c>
      <c r="J46" t="s">
        <v>612</v>
      </c>
      <c r="K46" t="s">
        <v>620</v>
      </c>
    </row>
    <row r="47" spans="1:11" hidden="1" x14ac:dyDescent="0.3">
      <c r="A47" s="2">
        <v>44409</v>
      </c>
      <c r="B47" s="2" t="s">
        <v>654</v>
      </c>
      <c r="C47" s="1" t="s">
        <v>57</v>
      </c>
      <c r="D47" s="1" t="s">
        <v>143</v>
      </c>
      <c r="E47">
        <v>2520.58</v>
      </c>
      <c r="F47" s="1">
        <f>MONTH(Table_ExternalData_1912[[#This Row],[ENTRY DATE]])</f>
        <v>8</v>
      </c>
      <c r="G47" s="1" t="str">
        <f>TEXT(Table_ExternalData_1912[[#This Row],[ENTRY DATE]],"mmm")</f>
        <v>Aug</v>
      </c>
      <c r="H47" s="1">
        <f>YEAR(Table_ExternalData_1912[[#This Row],[ENTRY DATE]])</f>
        <v>2021</v>
      </c>
      <c r="I47" s="9">
        <v>1946.5</v>
      </c>
      <c r="J47" t="s">
        <v>612</v>
      </c>
      <c r="K47" t="s">
        <v>620</v>
      </c>
    </row>
    <row r="48" spans="1:11" x14ac:dyDescent="0.3">
      <c r="A48" s="2">
        <v>44410</v>
      </c>
      <c r="B48" s="2" t="s">
        <v>655</v>
      </c>
      <c r="C48" s="1" t="s">
        <v>47</v>
      </c>
      <c r="D48" s="1" t="s">
        <v>55</v>
      </c>
      <c r="E48">
        <v>2397.94</v>
      </c>
      <c r="F48" s="1">
        <f>MONTH(Table_ExternalData_1912[[#This Row],[ENTRY DATE]])</f>
        <v>8</v>
      </c>
      <c r="G48" s="1" t="str">
        <f>TEXT(Table_ExternalData_1912[[#This Row],[ENTRY DATE]],"mmm")</f>
        <v>Aug</v>
      </c>
      <c r="H48" s="1">
        <f>YEAR(Table_ExternalData_1912[[#This Row],[ENTRY DATE]])</f>
        <v>2021</v>
      </c>
      <c r="I48" s="9">
        <v>300</v>
      </c>
      <c r="J48" t="s">
        <v>616</v>
      </c>
      <c r="K48" t="s">
        <v>630</v>
      </c>
    </row>
    <row r="49" spans="1:11" hidden="1" x14ac:dyDescent="0.3">
      <c r="A49" s="2">
        <v>44410</v>
      </c>
      <c r="B49" s="2" t="s">
        <v>654</v>
      </c>
      <c r="C49" s="1" t="s">
        <v>47</v>
      </c>
      <c r="D49" s="1" t="s">
        <v>56</v>
      </c>
      <c r="E49">
        <v>2396.44</v>
      </c>
      <c r="F49" s="1">
        <f>MONTH(Table_ExternalData_1912[[#This Row],[ENTRY DATE]])</f>
        <v>8</v>
      </c>
      <c r="G49" s="1" t="str">
        <f>TEXT(Table_ExternalData_1912[[#This Row],[ENTRY DATE]],"mmm")</f>
        <v>Aug</v>
      </c>
      <c r="H49" s="1">
        <f>YEAR(Table_ExternalData_1912[[#This Row],[ENTRY DATE]])</f>
        <v>2021</v>
      </c>
      <c r="I49" s="9">
        <v>1.5</v>
      </c>
      <c r="J49" t="s">
        <v>612</v>
      </c>
      <c r="K49" t="s">
        <v>620</v>
      </c>
    </row>
    <row r="50" spans="1:11" hidden="1" x14ac:dyDescent="0.3">
      <c r="A50" s="2">
        <v>44411</v>
      </c>
      <c r="B50" s="2" t="s">
        <v>654</v>
      </c>
      <c r="C50" s="1" t="s">
        <v>47</v>
      </c>
      <c r="D50" s="1" t="s">
        <v>145</v>
      </c>
      <c r="E50">
        <v>2391.14</v>
      </c>
      <c r="F50" s="1">
        <f>MONTH(Table_ExternalData_1912[[#This Row],[ENTRY DATE]])</f>
        <v>8</v>
      </c>
      <c r="G50" s="1" t="str">
        <f>TEXT(Table_ExternalData_1912[[#This Row],[ENTRY DATE]],"mmm")</f>
        <v>Aug</v>
      </c>
      <c r="H50" s="1">
        <f>YEAR(Table_ExternalData_1912[[#This Row],[ENTRY DATE]])</f>
        <v>2021</v>
      </c>
      <c r="I50" s="9">
        <v>6.04</v>
      </c>
      <c r="J50" t="s">
        <v>612</v>
      </c>
      <c r="K50" t="s">
        <v>620</v>
      </c>
    </row>
    <row r="51" spans="1:11" hidden="1" x14ac:dyDescent="0.3">
      <c r="A51" s="2">
        <v>44412</v>
      </c>
      <c r="B51" s="2" t="s">
        <v>654</v>
      </c>
      <c r="C51" s="1" t="s">
        <v>62</v>
      </c>
      <c r="D51" s="1" t="s">
        <v>70</v>
      </c>
      <c r="E51">
        <v>2203.64</v>
      </c>
      <c r="F51" s="1">
        <f>MONTH(Table_ExternalData_1912[[#This Row],[ENTRY DATE]])</f>
        <v>8</v>
      </c>
      <c r="G51" s="1" t="str">
        <f>TEXT(Table_ExternalData_1912[[#This Row],[ENTRY DATE]],"mmm")</f>
        <v>Aug</v>
      </c>
      <c r="H51" s="1">
        <f>YEAR(Table_ExternalData_1912[[#This Row],[ENTRY DATE]])</f>
        <v>2021</v>
      </c>
      <c r="I51" s="9">
        <v>30</v>
      </c>
      <c r="J51" t="s">
        <v>612</v>
      </c>
      <c r="K51" t="s">
        <v>613</v>
      </c>
    </row>
    <row r="52" spans="1:11" hidden="1" x14ac:dyDescent="0.3">
      <c r="A52" s="2">
        <v>44413</v>
      </c>
      <c r="B52" s="2" t="s">
        <v>654</v>
      </c>
      <c r="C52" s="1" t="s">
        <v>84</v>
      </c>
      <c r="D52" s="1" t="s">
        <v>85</v>
      </c>
      <c r="E52">
        <v>2183.64</v>
      </c>
      <c r="F52" s="1">
        <f>MONTH(Table_ExternalData_1912[[#This Row],[ENTRY DATE]])</f>
        <v>8</v>
      </c>
      <c r="G52" s="1" t="str">
        <f>TEXT(Table_ExternalData_1912[[#This Row],[ENTRY DATE]],"mmm")</f>
        <v>Aug</v>
      </c>
      <c r="H52" s="1">
        <f>YEAR(Table_ExternalData_1912[[#This Row],[ENTRY DATE]])</f>
        <v>2021</v>
      </c>
      <c r="I52" s="9">
        <v>536</v>
      </c>
      <c r="J52" t="s">
        <v>612</v>
      </c>
      <c r="K52" t="s">
        <v>630</v>
      </c>
    </row>
    <row r="53" spans="1:11" hidden="1" x14ac:dyDescent="0.3">
      <c r="A53" s="2">
        <v>44414</v>
      </c>
      <c r="B53" s="2" t="s">
        <v>654</v>
      </c>
      <c r="C53" s="1" t="s">
        <v>89</v>
      </c>
      <c r="D53" s="1" t="s">
        <v>48</v>
      </c>
      <c r="E53">
        <v>2178.64</v>
      </c>
      <c r="F53" s="1">
        <f>MONTH(Table_ExternalData_1912[[#This Row],[ENTRY DATE]])</f>
        <v>8</v>
      </c>
      <c r="G53" s="1" t="str">
        <f>TEXT(Table_ExternalData_1912[[#This Row],[ENTRY DATE]],"mmm")</f>
        <v>Aug</v>
      </c>
      <c r="H53" s="1">
        <f>YEAR(Table_ExternalData_1912[[#This Row],[ENTRY DATE]])</f>
        <v>2021</v>
      </c>
      <c r="I53" s="9">
        <v>28.15</v>
      </c>
      <c r="J53" t="s">
        <v>612</v>
      </c>
      <c r="K53" t="s">
        <v>622</v>
      </c>
    </row>
    <row r="54" spans="1:11" hidden="1" x14ac:dyDescent="0.3">
      <c r="A54" s="2">
        <v>44414</v>
      </c>
      <c r="B54" s="2" t="s">
        <v>654</v>
      </c>
      <c r="C54" s="1" t="s">
        <v>146</v>
      </c>
      <c r="D54" s="1" t="s">
        <v>147</v>
      </c>
      <c r="E54">
        <v>1978.64</v>
      </c>
      <c r="F54" s="1">
        <f>MONTH(Table_ExternalData_1912[[#This Row],[ENTRY DATE]])</f>
        <v>8</v>
      </c>
      <c r="G54" s="1" t="str">
        <f>TEXT(Table_ExternalData_1912[[#This Row],[ENTRY DATE]],"mmm")</f>
        <v>Aug</v>
      </c>
      <c r="H54" s="1">
        <f>YEAR(Table_ExternalData_1912[[#This Row],[ENTRY DATE]])</f>
        <v>2021</v>
      </c>
      <c r="I54" s="9">
        <v>166.3</v>
      </c>
      <c r="J54" t="s">
        <v>612</v>
      </c>
      <c r="K54" t="s">
        <v>631</v>
      </c>
    </row>
    <row r="55" spans="1:11" x14ac:dyDescent="0.3">
      <c r="A55" s="5">
        <v>44414</v>
      </c>
      <c r="B55" s="2" t="s">
        <v>656</v>
      </c>
      <c r="C55" s="4" t="s">
        <v>148</v>
      </c>
      <c r="D55" s="1" t="s">
        <v>149</v>
      </c>
      <c r="E55">
        <v>2178.64</v>
      </c>
      <c r="F55" s="1">
        <f>MONTH(Table_ExternalData_1912[[#This Row],[ENTRY DATE]])</f>
        <v>8</v>
      </c>
      <c r="G55" s="1" t="str">
        <f>TEXT(Table_ExternalData_1912[[#This Row],[ENTRY DATE]],"mmm")</f>
        <v>Aug</v>
      </c>
      <c r="H55" s="1">
        <f>YEAR(Table_ExternalData_1912[[#This Row],[ENTRY DATE]])</f>
        <v>2021</v>
      </c>
      <c r="I55" s="9">
        <v>403</v>
      </c>
      <c r="J55" t="s">
        <v>616</v>
      </c>
      <c r="K55" t="s">
        <v>630</v>
      </c>
    </row>
    <row r="56" spans="1:11" hidden="1" x14ac:dyDescent="0.3">
      <c r="A56" s="2">
        <v>44414</v>
      </c>
      <c r="B56" s="2" t="s">
        <v>654</v>
      </c>
      <c r="C56" s="1" t="s">
        <v>47</v>
      </c>
      <c r="D56" s="1" t="s">
        <v>150</v>
      </c>
      <c r="E56">
        <v>2138.33</v>
      </c>
      <c r="F56" s="1">
        <f>MONTH(Table_ExternalData_1912[[#This Row],[ENTRY DATE]])</f>
        <v>8</v>
      </c>
      <c r="G56" s="1" t="str">
        <f>TEXT(Table_ExternalData_1912[[#This Row],[ENTRY DATE]],"mmm")</f>
        <v>Aug</v>
      </c>
      <c r="H56" s="1">
        <f>YEAR(Table_ExternalData_1912[[#This Row],[ENTRY DATE]])</f>
        <v>2021</v>
      </c>
      <c r="I56" s="9">
        <v>164.67</v>
      </c>
      <c r="J56" t="s">
        <v>612</v>
      </c>
      <c r="K56" t="s">
        <v>631</v>
      </c>
    </row>
    <row r="57" spans="1:11" hidden="1" x14ac:dyDescent="0.3">
      <c r="A57" s="2">
        <v>44414</v>
      </c>
      <c r="B57" s="2" t="s">
        <v>654</v>
      </c>
      <c r="C57" s="1" t="s">
        <v>77</v>
      </c>
      <c r="D57" s="1" t="s">
        <v>101</v>
      </c>
      <c r="E57">
        <v>2038.33</v>
      </c>
      <c r="F57" s="1">
        <f>MONTH(Table_ExternalData_1912[[#This Row],[ENTRY DATE]])</f>
        <v>8</v>
      </c>
      <c r="G57" s="1" t="str">
        <f>TEXT(Table_ExternalData_1912[[#This Row],[ENTRY DATE]],"mmm")</f>
        <v>Aug</v>
      </c>
      <c r="H57" s="1">
        <f>YEAR(Table_ExternalData_1912[[#This Row],[ENTRY DATE]])</f>
        <v>2021</v>
      </c>
      <c r="I57" s="9">
        <v>50</v>
      </c>
      <c r="J57" t="s">
        <v>612</v>
      </c>
      <c r="K57" t="s">
        <v>620</v>
      </c>
    </row>
    <row r="58" spans="1:11" hidden="1" x14ac:dyDescent="0.3">
      <c r="A58" s="2">
        <v>44414</v>
      </c>
      <c r="B58" s="2" t="s">
        <v>654</v>
      </c>
      <c r="C58" s="1" t="s">
        <v>72</v>
      </c>
      <c r="D58" s="1" t="s">
        <v>151</v>
      </c>
      <c r="E58">
        <v>1971.58</v>
      </c>
      <c r="F58" s="1">
        <f>MONTH(Table_ExternalData_1912[[#This Row],[ENTRY DATE]])</f>
        <v>8</v>
      </c>
      <c r="G58" s="1" t="str">
        <f>TEXT(Table_ExternalData_1912[[#This Row],[ENTRY DATE]],"mmm")</f>
        <v>Aug</v>
      </c>
      <c r="H58" s="1">
        <f>YEAR(Table_ExternalData_1912[[#This Row],[ENTRY DATE]])</f>
        <v>2021</v>
      </c>
      <c r="I58" s="9">
        <v>24.3</v>
      </c>
      <c r="J58" t="s">
        <v>612</v>
      </c>
      <c r="K58" t="s">
        <v>620</v>
      </c>
    </row>
    <row r="59" spans="1:11" hidden="1" x14ac:dyDescent="0.3">
      <c r="A59" s="2">
        <v>44416</v>
      </c>
      <c r="B59" s="2" t="s">
        <v>654</v>
      </c>
      <c r="C59" s="1" t="s">
        <v>62</v>
      </c>
      <c r="D59" s="1" t="s">
        <v>96</v>
      </c>
      <c r="E59">
        <v>1435.58</v>
      </c>
      <c r="F59" s="1">
        <f>MONTH(Table_ExternalData_1912[[#This Row],[ENTRY DATE]])</f>
        <v>8</v>
      </c>
      <c r="G59" s="1" t="str">
        <f>TEXT(Table_ExternalData_1912[[#This Row],[ENTRY DATE]],"mmm")</f>
        <v>Aug</v>
      </c>
      <c r="H59" s="1">
        <f>YEAR(Table_ExternalData_1912[[#This Row],[ENTRY DATE]])</f>
        <v>2021</v>
      </c>
      <c r="I59" s="9">
        <v>601</v>
      </c>
      <c r="J59" t="s">
        <v>612</v>
      </c>
      <c r="K59" t="s">
        <v>630</v>
      </c>
    </row>
    <row r="60" spans="1:11" hidden="1" x14ac:dyDescent="0.3">
      <c r="A60" s="2">
        <v>44418</v>
      </c>
      <c r="B60" s="2" t="s">
        <v>654</v>
      </c>
      <c r="C60" s="1" t="s">
        <v>57</v>
      </c>
      <c r="D60" s="1" t="s">
        <v>101</v>
      </c>
      <c r="E60">
        <v>1335.58</v>
      </c>
      <c r="F60" s="1">
        <f>MONTH(Table_ExternalData_1912[[#This Row],[ENTRY DATE]])</f>
        <v>8</v>
      </c>
      <c r="G60" s="1" t="str">
        <f>TEXT(Table_ExternalData_1912[[#This Row],[ENTRY DATE]],"mmm")</f>
        <v>Aug</v>
      </c>
      <c r="H60" s="1">
        <f>YEAR(Table_ExternalData_1912[[#This Row],[ENTRY DATE]])</f>
        <v>2021</v>
      </c>
      <c r="I60" s="9">
        <v>83.05</v>
      </c>
      <c r="J60" t="s">
        <v>612</v>
      </c>
      <c r="K60" t="s">
        <v>626</v>
      </c>
    </row>
    <row r="61" spans="1:11" hidden="1" x14ac:dyDescent="0.3">
      <c r="A61" s="2">
        <v>44419</v>
      </c>
      <c r="B61" s="2" t="s">
        <v>654</v>
      </c>
      <c r="C61" s="1" t="s">
        <v>47</v>
      </c>
      <c r="D61" s="1" t="s">
        <v>78</v>
      </c>
      <c r="E61">
        <v>1285.58</v>
      </c>
      <c r="F61" s="1">
        <f>MONTH(Table_ExternalData_1912[[#This Row],[ENTRY DATE]])</f>
        <v>8</v>
      </c>
      <c r="G61" s="1" t="str">
        <f>TEXT(Table_ExternalData_1912[[#This Row],[ENTRY DATE]],"mmm")</f>
        <v>Aug</v>
      </c>
      <c r="H61" s="1">
        <f>YEAR(Table_ExternalData_1912[[#This Row],[ENTRY DATE]])</f>
        <v>2021</v>
      </c>
      <c r="I61" s="9">
        <v>500</v>
      </c>
      <c r="J61" t="s">
        <v>612</v>
      </c>
      <c r="K61" t="s">
        <v>620</v>
      </c>
    </row>
    <row r="62" spans="1:11" hidden="1" x14ac:dyDescent="0.3">
      <c r="A62" s="2">
        <v>44420</v>
      </c>
      <c r="B62" s="2" t="s">
        <v>654</v>
      </c>
      <c r="C62" s="1" t="s">
        <v>115</v>
      </c>
      <c r="D62" s="1" t="s">
        <v>116</v>
      </c>
      <c r="E62">
        <v>284.58</v>
      </c>
      <c r="F62" s="1">
        <f>MONTH(Table_ExternalData_1912[[#This Row],[ENTRY DATE]])</f>
        <v>8</v>
      </c>
      <c r="G62" s="1" t="str">
        <f>TEXT(Table_ExternalData_1912[[#This Row],[ENTRY DATE]],"mmm")</f>
        <v>Aug</v>
      </c>
      <c r="H62" s="1">
        <f>YEAR(Table_ExternalData_1912[[#This Row],[ENTRY DATE]])</f>
        <v>2021</v>
      </c>
      <c r="I62" s="9">
        <v>79.95</v>
      </c>
      <c r="J62" t="s">
        <v>612</v>
      </c>
      <c r="K62" t="s">
        <v>620</v>
      </c>
    </row>
    <row r="63" spans="1:11" hidden="1" x14ac:dyDescent="0.3">
      <c r="A63" s="2">
        <v>44427</v>
      </c>
      <c r="B63" s="2" t="s">
        <v>654</v>
      </c>
      <c r="C63" s="1" t="s">
        <v>153</v>
      </c>
      <c r="D63" s="1" t="s">
        <v>154</v>
      </c>
      <c r="E63">
        <v>164.58</v>
      </c>
      <c r="F63" s="1">
        <f>MONTH(Table_ExternalData_1912[[#This Row],[ENTRY DATE]])</f>
        <v>8</v>
      </c>
      <c r="G63" s="1" t="str">
        <f>TEXT(Table_ExternalData_1912[[#This Row],[ENTRY DATE]],"mmm")</f>
        <v>Aug</v>
      </c>
      <c r="H63" s="1">
        <f>YEAR(Table_ExternalData_1912[[#This Row],[ENTRY DATE]])</f>
        <v>2021</v>
      </c>
      <c r="I63" s="9">
        <v>41.66</v>
      </c>
      <c r="J63" t="s">
        <v>612</v>
      </c>
      <c r="K63" t="s">
        <v>613</v>
      </c>
    </row>
    <row r="64" spans="1:11" hidden="1" x14ac:dyDescent="0.3">
      <c r="A64" s="2">
        <v>44429</v>
      </c>
      <c r="B64" s="2" t="s">
        <v>654</v>
      </c>
      <c r="C64" s="1" t="s">
        <v>153</v>
      </c>
      <c r="D64" s="1" t="s">
        <v>158</v>
      </c>
      <c r="E64">
        <v>125.75</v>
      </c>
      <c r="F64" s="1">
        <f>MONTH(Table_ExternalData_1912[[#This Row],[ENTRY DATE]])</f>
        <v>8</v>
      </c>
      <c r="G64" s="1" t="str">
        <f>TEXT(Table_ExternalData_1912[[#This Row],[ENTRY DATE]],"mmm")</f>
        <v>Aug</v>
      </c>
      <c r="H64" s="1">
        <f>YEAR(Table_ExternalData_1912[[#This Row],[ENTRY DATE]])</f>
        <v>2021</v>
      </c>
      <c r="I64" s="9">
        <v>122.64</v>
      </c>
      <c r="J64" t="s">
        <v>612</v>
      </c>
      <c r="K64" t="s">
        <v>626</v>
      </c>
    </row>
    <row r="65" spans="1:11" hidden="1" x14ac:dyDescent="0.3">
      <c r="A65" s="2">
        <v>44435</v>
      </c>
      <c r="B65" s="2" t="s">
        <v>654</v>
      </c>
      <c r="C65" s="1" t="s">
        <v>89</v>
      </c>
      <c r="D65" s="1" t="s">
        <v>48</v>
      </c>
      <c r="E65">
        <v>120.75</v>
      </c>
      <c r="F65" s="1">
        <f>MONTH(Table_ExternalData_1912[[#This Row],[ENTRY DATE]])</f>
        <v>8</v>
      </c>
      <c r="G65" s="1" t="str">
        <f>TEXT(Table_ExternalData_1912[[#This Row],[ENTRY DATE]],"mmm")</f>
        <v>Aug</v>
      </c>
      <c r="H65" s="1">
        <f>YEAR(Table_ExternalData_1912[[#This Row],[ENTRY DATE]])</f>
        <v>2021</v>
      </c>
      <c r="I65" s="9">
        <v>39.020000000000003</v>
      </c>
      <c r="J65" t="s">
        <v>612</v>
      </c>
      <c r="K65" t="s">
        <v>613</v>
      </c>
    </row>
    <row r="66" spans="1:11" hidden="1" x14ac:dyDescent="0.3">
      <c r="A66" s="5">
        <v>44435</v>
      </c>
      <c r="B66" s="2" t="s">
        <v>654</v>
      </c>
      <c r="C66" s="4" t="s">
        <v>79</v>
      </c>
      <c r="D66" s="1" t="s">
        <v>162</v>
      </c>
      <c r="E66">
        <v>3088.3</v>
      </c>
      <c r="F66" s="1">
        <f>MONTH(Table_ExternalData_1912[[#This Row],[ENTRY DATE]])</f>
        <v>8</v>
      </c>
      <c r="G66" s="1" t="str">
        <f>TEXT(Table_ExternalData_1912[[#This Row],[ENTRY DATE]],"mmm")</f>
        <v>Aug</v>
      </c>
      <c r="H66" s="1">
        <f>YEAR(Table_ExternalData_1912[[#This Row],[ENTRY DATE]])</f>
        <v>2021</v>
      </c>
      <c r="I66" s="9">
        <v>187.5</v>
      </c>
      <c r="J66" t="s">
        <v>612</v>
      </c>
      <c r="K66" t="s">
        <v>630</v>
      </c>
    </row>
    <row r="67" spans="1:11" hidden="1" x14ac:dyDescent="0.3">
      <c r="A67" s="2">
        <v>44435</v>
      </c>
      <c r="B67" s="2" t="s">
        <v>654</v>
      </c>
      <c r="C67" s="1" t="s">
        <v>77</v>
      </c>
      <c r="D67" s="1" t="s">
        <v>101</v>
      </c>
      <c r="E67">
        <v>2988.3</v>
      </c>
      <c r="F67" s="1">
        <f>MONTH(Table_ExternalData_1912[[#This Row],[ENTRY DATE]])</f>
        <v>8</v>
      </c>
      <c r="G67" s="1" t="str">
        <f>TEXT(Table_ExternalData_1912[[#This Row],[ENTRY DATE]],"mmm")</f>
        <v>Aug</v>
      </c>
      <c r="H67" s="1">
        <f>YEAR(Table_ExternalData_1912[[#This Row],[ENTRY DATE]])</f>
        <v>2021</v>
      </c>
      <c r="I67" s="9">
        <v>9.9</v>
      </c>
      <c r="J67" t="s">
        <v>612</v>
      </c>
      <c r="K67" t="s">
        <v>622</v>
      </c>
    </row>
    <row r="68" spans="1:11" hidden="1" x14ac:dyDescent="0.3">
      <c r="A68" s="5">
        <v>44435</v>
      </c>
      <c r="B68" s="2" t="s">
        <v>654</v>
      </c>
      <c r="C68" s="4" t="s">
        <v>104</v>
      </c>
      <c r="D68" s="1" t="s">
        <v>149</v>
      </c>
      <c r="E68">
        <v>3188.3</v>
      </c>
      <c r="F68" s="1">
        <f>MONTH(Table_ExternalData_1912[[#This Row],[ENTRY DATE]])</f>
        <v>8</v>
      </c>
      <c r="G68" s="1" t="str">
        <f>TEXT(Table_ExternalData_1912[[#This Row],[ENTRY DATE]],"mmm")</f>
        <v>Aug</v>
      </c>
      <c r="H68" s="1">
        <f>YEAR(Table_ExternalData_1912[[#This Row],[ENTRY DATE]])</f>
        <v>2021</v>
      </c>
      <c r="I68" s="9">
        <v>20</v>
      </c>
      <c r="J68" t="s">
        <v>612</v>
      </c>
      <c r="K68" t="s">
        <v>617</v>
      </c>
    </row>
    <row r="69" spans="1:11" hidden="1" x14ac:dyDescent="0.3">
      <c r="A69" s="2">
        <v>44435</v>
      </c>
      <c r="B69" s="2" t="s">
        <v>654</v>
      </c>
      <c r="C69" s="1" t="s">
        <v>72</v>
      </c>
      <c r="D69" s="1" t="s">
        <v>164</v>
      </c>
      <c r="E69">
        <v>3102.8</v>
      </c>
      <c r="F69" s="1">
        <f>MONTH(Table_ExternalData_1912[[#This Row],[ENTRY DATE]])</f>
        <v>8</v>
      </c>
      <c r="G69" s="1" t="str">
        <f>TEXT(Table_ExternalData_1912[[#This Row],[ENTRY DATE]],"mmm")</f>
        <v>Aug</v>
      </c>
      <c r="H69" s="1">
        <f>YEAR(Table_ExternalData_1912[[#This Row],[ENTRY DATE]])</f>
        <v>2021</v>
      </c>
      <c r="I69" s="9">
        <v>43.44</v>
      </c>
      <c r="J69" t="s">
        <v>612</v>
      </c>
      <c r="K69" t="s">
        <v>621</v>
      </c>
    </row>
    <row r="70" spans="1:11" hidden="1" x14ac:dyDescent="0.3">
      <c r="A70" s="2">
        <v>44435</v>
      </c>
      <c r="B70" s="2" t="s">
        <v>654</v>
      </c>
      <c r="C70" s="1" t="s">
        <v>72</v>
      </c>
      <c r="D70" s="1" t="s">
        <v>167</v>
      </c>
      <c r="E70">
        <v>3080.8</v>
      </c>
      <c r="F70" s="1">
        <f>MONTH(Table_ExternalData_1912[[#This Row],[ENTRY DATE]])</f>
        <v>8</v>
      </c>
      <c r="G70" s="1" t="str">
        <f>TEXT(Table_ExternalData_1912[[#This Row],[ENTRY DATE]],"mmm")</f>
        <v>Aug</v>
      </c>
      <c r="H70" s="1">
        <f>YEAR(Table_ExternalData_1912[[#This Row],[ENTRY DATE]])</f>
        <v>2021</v>
      </c>
      <c r="I70" s="9">
        <v>40.479999999999997</v>
      </c>
      <c r="J70" t="s">
        <v>612</v>
      </c>
      <c r="K70" t="s">
        <v>613</v>
      </c>
    </row>
    <row r="71" spans="1:11" hidden="1" x14ac:dyDescent="0.3">
      <c r="A71" s="2">
        <v>44435</v>
      </c>
      <c r="B71" s="2" t="s">
        <v>654</v>
      </c>
      <c r="C71" s="1" t="s">
        <v>146</v>
      </c>
      <c r="D71" s="1" t="s">
        <v>147</v>
      </c>
      <c r="E71">
        <v>2880.8</v>
      </c>
      <c r="F71" s="1">
        <f>MONTH(Table_ExternalData_1912[[#This Row],[ENTRY DATE]])</f>
        <v>8</v>
      </c>
      <c r="G71" s="1" t="str">
        <f>TEXT(Table_ExternalData_1912[[#This Row],[ENTRY DATE]],"mmm")</f>
        <v>Aug</v>
      </c>
      <c r="H71" s="1">
        <f>YEAR(Table_ExternalData_1912[[#This Row],[ENTRY DATE]])</f>
        <v>2021</v>
      </c>
      <c r="I71" s="9">
        <v>100</v>
      </c>
      <c r="J71" t="s">
        <v>612</v>
      </c>
      <c r="K71" t="s">
        <v>621</v>
      </c>
    </row>
    <row r="72" spans="1:11" hidden="1" x14ac:dyDescent="0.3">
      <c r="A72" s="5">
        <v>44435</v>
      </c>
      <c r="B72" s="2" t="s">
        <v>654</v>
      </c>
      <c r="C72" s="4" t="s">
        <v>148</v>
      </c>
      <c r="D72" s="1" t="s">
        <v>149</v>
      </c>
      <c r="E72">
        <v>3080.8</v>
      </c>
      <c r="F72" s="1">
        <f>MONTH(Table_ExternalData_1912[[#This Row],[ENTRY DATE]])</f>
        <v>8</v>
      </c>
      <c r="G72" s="1" t="str">
        <f>TEXT(Table_ExternalData_1912[[#This Row],[ENTRY DATE]],"mmm")</f>
        <v>Aug</v>
      </c>
      <c r="H72" s="1">
        <f>YEAR(Table_ExternalData_1912[[#This Row],[ENTRY DATE]])</f>
        <v>2021</v>
      </c>
      <c r="I72" s="9">
        <v>21.9</v>
      </c>
      <c r="J72" t="s">
        <v>612</v>
      </c>
      <c r="K72" t="s">
        <v>621</v>
      </c>
    </row>
    <row r="73" spans="1:11" hidden="1" x14ac:dyDescent="0.3">
      <c r="A73" s="2">
        <v>44435</v>
      </c>
      <c r="B73" s="2" t="s">
        <v>654</v>
      </c>
      <c r="C73" s="1" t="s">
        <v>47</v>
      </c>
      <c r="D73" s="1" t="s">
        <v>169</v>
      </c>
      <c r="E73">
        <v>3044.14</v>
      </c>
      <c r="F73" s="1">
        <f>MONTH(Table_ExternalData_1912[[#This Row],[ENTRY DATE]])</f>
        <v>8</v>
      </c>
      <c r="G73" s="1" t="str">
        <f>TEXT(Table_ExternalData_1912[[#This Row],[ENTRY DATE]],"mmm")</f>
        <v>Aug</v>
      </c>
      <c r="H73" s="1">
        <f>YEAR(Table_ExternalData_1912[[#This Row],[ENTRY DATE]])</f>
        <v>2021</v>
      </c>
      <c r="I73" s="9">
        <v>200</v>
      </c>
      <c r="J73" t="s">
        <v>612</v>
      </c>
      <c r="K73" t="s">
        <v>613</v>
      </c>
    </row>
    <row r="74" spans="1:11" x14ac:dyDescent="0.3">
      <c r="A74" s="2">
        <v>44435</v>
      </c>
      <c r="B74" s="2" t="s">
        <v>656</v>
      </c>
      <c r="C74" s="1" t="s">
        <v>115</v>
      </c>
      <c r="D74" s="1" t="s">
        <v>147</v>
      </c>
      <c r="E74">
        <v>2844.14</v>
      </c>
      <c r="F74" s="1">
        <f>MONTH(Table_ExternalData_1912[[#This Row],[ENTRY DATE]])</f>
        <v>8</v>
      </c>
      <c r="G74" s="1" t="str">
        <f>TEXT(Table_ExternalData_1912[[#This Row],[ENTRY DATE]],"mmm")</f>
        <v>Aug</v>
      </c>
      <c r="H74" s="1">
        <f>YEAR(Table_ExternalData_1912[[#This Row],[ENTRY DATE]])</f>
        <v>2021</v>
      </c>
      <c r="I74" s="9">
        <v>361</v>
      </c>
      <c r="J74" t="s">
        <v>616</v>
      </c>
      <c r="K74" t="s">
        <v>630</v>
      </c>
    </row>
    <row r="75" spans="1:11" hidden="1" x14ac:dyDescent="0.3">
      <c r="A75" s="2">
        <v>44436</v>
      </c>
      <c r="B75" s="2" t="s">
        <v>654</v>
      </c>
      <c r="C75" s="1" t="s">
        <v>62</v>
      </c>
      <c r="D75" s="1" t="s">
        <v>171</v>
      </c>
      <c r="E75">
        <v>2767.22</v>
      </c>
      <c r="F75" s="1">
        <f>MONTH(Table_ExternalData_1912[[#This Row],[ENTRY DATE]])</f>
        <v>8</v>
      </c>
      <c r="G75" s="1" t="str">
        <f>TEXT(Table_ExternalData_1912[[#This Row],[ENTRY DATE]],"mmm")</f>
        <v>Aug</v>
      </c>
      <c r="H75" s="1">
        <f>YEAR(Table_ExternalData_1912[[#This Row],[ENTRY DATE]])</f>
        <v>2021</v>
      </c>
      <c r="I75" s="9">
        <v>45.9</v>
      </c>
      <c r="J75" t="s">
        <v>612</v>
      </c>
      <c r="K75" t="s">
        <v>622</v>
      </c>
    </row>
    <row r="76" spans="1:11" x14ac:dyDescent="0.3">
      <c r="A76" s="2">
        <v>44436</v>
      </c>
      <c r="B76" s="2" t="s">
        <v>655</v>
      </c>
      <c r="C76" s="1" t="s">
        <v>115</v>
      </c>
      <c r="D76" s="1" t="s">
        <v>116</v>
      </c>
      <c r="E76">
        <v>1766.22</v>
      </c>
      <c r="F76" s="1">
        <f>MONTH(Table_ExternalData_1912[[#This Row],[ENTRY DATE]])</f>
        <v>8</v>
      </c>
      <c r="G76" s="1" t="str">
        <f>TEXT(Table_ExternalData_1912[[#This Row],[ENTRY DATE]],"mmm")</f>
        <v>Aug</v>
      </c>
      <c r="H76" s="1">
        <f>YEAR(Table_ExternalData_1912[[#This Row],[ENTRY DATE]])</f>
        <v>2021</v>
      </c>
      <c r="I76" s="9">
        <v>50</v>
      </c>
      <c r="J76" t="s">
        <v>616</v>
      </c>
      <c r="K76" t="s">
        <v>630</v>
      </c>
    </row>
    <row r="77" spans="1:11" hidden="1" x14ac:dyDescent="0.3">
      <c r="A77" s="2">
        <v>44437</v>
      </c>
      <c r="B77" s="2" t="s">
        <v>654</v>
      </c>
      <c r="C77" s="1" t="s">
        <v>57</v>
      </c>
      <c r="D77" s="1" t="s">
        <v>131</v>
      </c>
      <c r="E77">
        <v>1616.22</v>
      </c>
      <c r="F77" s="1">
        <f>MONTH(Table_ExternalData_1912[[#This Row],[ENTRY DATE]])</f>
        <v>8</v>
      </c>
      <c r="G77" s="1" t="str">
        <f>TEXT(Table_ExternalData_1912[[#This Row],[ENTRY DATE]],"mmm")</f>
        <v>Aug</v>
      </c>
      <c r="H77" s="1">
        <f>YEAR(Table_ExternalData_1912[[#This Row],[ENTRY DATE]])</f>
        <v>2021</v>
      </c>
      <c r="I77" s="9">
        <v>150</v>
      </c>
      <c r="J77" t="s">
        <v>612</v>
      </c>
      <c r="K77" t="s">
        <v>624</v>
      </c>
    </row>
    <row r="78" spans="1:11" hidden="1" x14ac:dyDescent="0.3">
      <c r="A78" s="2">
        <v>44437</v>
      </c>
      <c r="B78" s="2" t="s">
        <v>654</v>
      </c>
      <c r="C78" s="1" t="s">
        <v>115</v>
      </c>
      <c r="D78" s="1" t="s">
        <v>174</v>
      </c>
      <c r="E78">
        <v>1561.22</v>
      </c>
      <c r="F78" s="1">
        <f>MONTH(Table_ExternalData_1912[[#This Row],[ENTRY DATE]])</f>
        <v>8</v>
      </c>
      <c r="G78" s="1" t="str">
        <f>TEXT(Table_ExternalData_1912[[#This Row],[ENTRY DATE]],"mmm")</f>
        <v>Aug</v>
      </c>
      <c r="H78" s="1">
        <f>YEAR(Table_ExternalData_1912[[#This Row],[ENTRY DATE]])</f>
        <v>2021</v>
      </c>
      <c r="I78" s="9">
        <v>42.7</v>
      </c>
      <c r="J78" t="s">
        <v>612</v>
      </c>
      <c r="K78" t="s">
        <v>622</v>
      </c>
    </row>
    <row r="79" spans="1:11" x14ac:dyDescent="0.3">
      <c r="A79" s="2">
        <v>44440</v>
      </c>
      <c r="B79" s="2" t="s">
        <v>656</v>
      </c>
      <c r="C79" s="1" t="s">
        <v>47</v>
      </c>
      <c r="D79" s="1" t="s">
        <v>48</v>
      </c>
      <c r="E79">
        <v>1556.22</v>
      </c>
      <c r="F79" s="1">
        <f>MONTH(Table_ExternalData_1912[[#This Row],[ENTRY DATE]])</f>
        <v>9</v>
      </c>
      <c r="G79" s="1" t="str">
        <f>TEXT(Table_ExternalData_1912[[#This Row],[ENTRY DATE]],"mmm")</f>
        <v>Sep</v>
      </c>
      <c r="H79" s="1">
        <f>YEAR(Table_ExternalData_1912[[#This Row],[ENTRY DATE]])</f>
        <v>2021</v>
      </c>
      <c r="I79" s="9">
        <v>361</v>
      </c>
      <c r="J79" t="s">
        <v>616</v>
      </c>
      <c r="K79" t="s">
        <v>630</v>
      </c>
    </row>
    <row r="80" spans="1:11" hidden="1" x14ac:dyDescent="0.3">
      <c r="A80" s="5">
        <v>44440</v>
      </c>
      <c r="B80" s="2" t="s">
        <v>654</v>
      </c>
      <c r="C80" s="4" t="s">
        <v>49</v>
      </c>
      <c r="D80" s="1" t="s">
        <v>142</v>
      </c>
      <c r="E80">
        <v>1576.22</v>
      </c>
      <c r="F80" s="1">
        <f>MONTH(Table_ExternalData_1912[[#This Row],[ENTRY DATE]])</f>
        <v>9</v>
      </c>
      <c r="G80" s="1" t="str">
        <f>TEXT(Table_ExternalData_1912[[#This Row],[ENTRY DATE]],"mmm")</f>
        <v>Sep</v>
      </c>
      <c r="H80" s="1">
        <f>YEAR(Table_ExternalData_1912[[#This Row],[ENTRY DATE]])</f>
        <v>2021</v>
      </c>
      <c r="I80" s="9">
        <v>200</v>
      </c>
      <c r="J80" t="s">
        <v>612</v>
      </c>
      <c r="K80" t="s">
        <v>620</v>
      </c>
    </row>
    <row r="81" spans="1:11" hidden="1" x14ac:dyDescent="0.3">
      <c r="A81" s="5">
        <v>44440</v>
      </c>
      <c r="B81" s="2" t="s">
        <v>654</v>
      </c>
      <c r="C81" s="4" t="s">
        <v>49</v>
      </c>
      <c r="D81" s="1" t="s">
        <v>121</v>
      </c>
      <c r="E81">
        <v>1676.22</v>
      </c>
      <c r="F81" s="1">
        <f>MONTH(Table_ExternalData_1912[[#This Row],[ENTRY DATE]])</f>
        <v>9</v>
      </c>
      <c r="G81" s="1" t="str">
        <f>TEXT(Table_ExternalData_1912[[#This Row],[ENTRY DATE]],"mmm")</f>
        <v>Sep</v>
      </c>
      <c r="H81" s="1">
        <f>YEAR(Table_ExternalData_1912[[#This Row],[ENTRY DATE]])</f>
        <v>2021</v>
      </c>
      <c r="I81" s="9">
        <v>119.9</v>
      </c>
      <c r="J81" t="s">
        <v>612</v>
      </c>
      <c r="K81" t="s">
        <v>624</v>
      </c>
    </row>
    <row r="82" spans="1:11" hidden="1" x14ac:dyDescent="0.3">
      <c r="A82" s="2">
        <v>44440</v>
      </c>
      <c r="B82" s="2" t="s">
        <v>654</v>
      </c>
      <c r="C82" s="1" t="s">
        <v>47</v>
      </c>
      <c r="D82" s="1" t="s">
        <v>55</v>
      </c>
      <c r="E82">
        <v>1553.58</v>
      </c>
      <c r="F82" s="1">
        <f>MONTH(Table_ExternalData_1912[[#This Row],[ENTRY DATE]])</f>
        <v>9</v>
      </c>
      <c r="G82" s="1" t="str">
        <f>TEXT(Table_ExternalData_1912[[#This Row],[ENTRY DATE]],"mmm")</f>
        <v>Sep</v>
      </c>
      <c r="H82" s="1">
        <f>YEAR(Table_ExternalData_1912[[#This Row],[ENTRY DATE]])</f>
        <v>2021</v>
      </c>
      <c r="I82" s="9">
        <v>40</v>
      </c>
      <c r="J82" t="s">
        <v>616</v>
      </c>
      <c r="K82" t="s">
        <v>626</v>
      </c>
    </row>
    <row r="83" spans="1:11" hidden="1" x14ac:dyDescent="0.3">
      <c r="A83" s="2">
        <v>44440</v>
      </c>
      <c r="B83" s="2" t="s">
        <v>654</v>
      </c>
      <c r="C83" s="1" t="s">
        <v>47</v>
      </c>
      <c r="D83" s="1" t="s">
        <v>56</v>
      </c>
      <c r="E83">
        <v>1552.08</v>
      </c>
      <c r="F83" s="1">
        <f>MONTH(Table_ExternalData_1912[[#This Row],[ENTRY DATE]])</f>
        <v>9</v>
      </c>
      <c r="G83" s="1" t="str">
        <f>TEXT(Table_ExternalData_1912[[#This Row],[ENTRY DATE]],"mmm")</f>
        <v>Sep</v>
      </c>
      <c r="H83" s="1">
        <f>YEAR(Table_ExternalData_1912[[#This Row],[ENTRY DATE]])</f>
        <v>2021</v>
      </c>
      <c r="I83" s="9">
        <v>20.89</v>
      </c>
      <c r="J83" t="s">
        <v>612</v>
      </c>
      <c r="K83" t="s">
        <v>620</v>
      </c>
    </row>
    <row r="84" spans="1:11" hidden="1" x14ac:dyDescent="0.3">
      <c r="A84" s="2">
        <v>44440</v>
      </c>
      <c r="B84" s="2" t="s">
        <v>654</v>
      </c>
      <c r="C84" s="1" t="s">
        <v>57</v>
      </c>
      <c r="D84" s="1" t="s">
        <v>180</v>
      </c>
      <c r="E84">
        <v>1334.28</v>
      </c>
      <c r="F84" s="1">
        <f>MONTH(Table_ExternalData_1912[[#This Row],[ENTRY DATE]])</f>
        <v>9</v>
      </c>
      <c r="G84" s="1" t="str">
        <f>TEXT(Table_ExternalData_1912[[#This Row],[ENTRY DATE]],"mmm")</f>
        <v>Sep</v>
      </c>
      <c r="H84" s="1">
        <f>YEAR(Table_ExternalData_1912[[#This Row],[ENTRY DATE]])</f>
        <v>2021</v>
      </c>
      <c r="I84" s="9">
        <v>100</v>
      </c>
      <c r="J84" t="s">
        <v>612</v>
      </c>
      <c r="K84" t="s">
        <v>620</v>
      </c>
    </row>
    <row r="85" spans="1:11" hidden="1" x14ac:dyDescent="0.3">
      <c r="A85" s="2">
        <v>44443</v>
      </c>
      <c r="B85" s="2" t="s">
        <v>654</v>
      </c>
      <c r="C85" s="1" t="s">
        <v>100</v>
      </c>
      <c r="D85" s="1" t="s">
        <v>101</v>
      </c>
      <c r="E85">
        <v>1234.28</v>
      </c>
      <c r="F85" s="1">
        <f>MONTH(Table_ExternalData_1912[[#This Row],[ENTRY DATE]])</f>
        <v>9</v>
      </c>
      <c r="G85" s="1" t="str">
        <f>TEXT(Table_ExternalData_1912[[#This Row],[ENTRY DATE]],"mmm")</f>
        <v>Sep</v>
      </c>
      <c r="H85" s="1">
        <f>YEAR(Table_ExternalData_1912[[#This Row],[ENTRY DATE]])</f>
        <v>2021</v>
      </c>
      <c r="I85" s="9">
        <v>200</v>
      </c>
      <c r="J85" t="s">
        <v>612</v>
      </c>
      <c r="K85" t="s">
        <v>628</v>
      </c>
    </row>
    <row r="86" spans="1:11" hidden="1" x14ac:dyDescent="0.3">
      <c r="A86" s="2">
        <v>44443</v>
      </c>
      <c r="B86" s="2" t="s">
        <v>654</v>
      </c>
      <c r="C86" s="1" t="s">
        <v>62</v>
      </c>
      <c r="D86" s="1" t="s">
        <v>70</v>
      </c>
      <c r="E86">
        <v>1046.78</v>
      </c>
      <c r="F86" s="1">
        <f>MONTH(Table_ExternalData_1912[[#This Row],[ENTRY DATE]])</f>
        <v>9</v>
      </c>
      <c r="G86" s="1" t="str">
        <f>TEXT(Table_ExternalData_1912[[#This Row],[ENTRY DATE]],"mmm")</f>
        <v>Sep</v>
      </c>
      <c r="H86" s="1">
        <f>YEAR(Table_ExternalData_1912[[#This Row],[ENTRY DATE]])</f>
        <v>2021</v>
      </c>
      <c r="I86" s="9">
        <v>467.3</v>
      </c>
      <c r="J86" t="s">
        <v>616</v>
      </c>
      <c r="K86" t="s">
        <v>620</v>
      </c>
    </row>
    <row r="87" spans="1:11" hidden="1" x14ac:dyDescent="0.3">
      <c r="A87" s="2">
        <v>44444</v>
      </c>
      <c r="B87" s="2" t="s">
        <v>654</v>
      </c>
      <c r="C87" s="1" t="s">
        <v>84</v>
      </c>
      <c r="D87" s="1" t="s">
        <v>85</v>
      </c>
      <c r="E87">
        <v>1026.78</v>
      </c>
      <c r="F87" s="1">
        <f>MONTH(Table_ExternalData_1912[[#This Row],[ENTRY DATE]])</f>
        <v>9</v>
      </c>
      <c r="G87" s="1" t="str">
        <f>TEXT(Table_ExternalData_1912[[#This Row],[ENTRY DATE]],"mmm")</f>
        <v>Sep</v>
      </c>
      <c r="H87" s="1">
        <f>YEAR(Table_ExternalData_1912[[#This Row],[ENTRY DATE]])</f>
        <v>2021</v>
      </c>
      <c r="I87" s="9">
        <v>261</v>
      </c>
      <c r="J87" t="s">
        <v>612</v>
      </c>
      <c r="K87" t="s">
        <v>628</v>
      </c>
    </row>
    <row r="88" spans="1:11" hidden="1" x14ac:dyDescent="0.3">
      <c r="A88" s="2">
        <v>44444</v>
      </c>
      <c r="B88" s="2" t="s">
        <v>654</v>
      </c>
      <c r="C88" s="1" t="s">
        <v>146</v>
      </c>
      <c r="D88" s="1" t="s">
        <v>183</v>
      </c>
      <c r="E88">
        <v>818.36</v>
      </c>
      <c r="F88" s="1">
        <f>MONTH(Table_ExternalData_1912[[#This Row],[ENTRY DATE]])</f>
        <v>9</v>
      </c>
      <c r="G88" s="1" t="str">
        <f>TEXT(Table_ExternalData_1912[[#This Row],[ENTRY DATE]],"mmm")</f>
        <v>Sep</v>
      </c>
      <c r="H88" s="1">
        <f>YEAR(Table_ExternalData_1912[[#This Row],[ENTRY DATE]])</f>
        <v>2021</v>
      </c>
      <c r="I88" s="9">
        <v>5</v>
      </c>
      <c r="J88" t="s">
        <v>612</v>
      </c>
      <c r="K88" t="s">
        <v>626</v>
      </c>
    </row>
    <row r="89" spans="1:11" hidden="1" x14ac:dyDescent="0.3">
      <c r="A89" s="5">
        <v>44446</v>
      </c>
      <c r="B89" s="2" t="s">
        <v>654</v>
      </c>
      <c r="C89" s="4" t="s">
        <v>148</v>
      </c>
      <c r="D89" s="1" t="s">
        <v>184</v>
      </c>
      <c r="E89">
        <v>1026.78</v>
      </c>
      <c r="F89" s="1">
        <f>MONTH(Table_ExternalData_1912[[#This Row],[ENTRY DATE]])</f>
        <v>9</v>
      </c>
      <c r="G89" s="1" t="str">
        <f>TEXT(Table_ExternalData_1912[[#This Row],[ENTRY DATE]],"mmm")</f>
        <v>Sep</v>
      </c>
      <c r="H89" s="1">
        <f>YEAR(Table_ExternalData_1912[[#This Row],[ENTRY DATE]])</f>
        <v>2021</v>
      </c>
      <c r="I89" s="9">
        <v>20</v>
      </c>
      <c r="J89" t="s">
        <v>612</v>
      </c>
      <c r="K89" t="s">
        <v>617</v>
      </c>
    </row>
    <row r="90" spans="1:11" hidden="1" x14ac:dyDescent="0.3">
      <c r="A90" s="2">
        <v>44446</v>
      </c>
      <c r="B90" s="2" t="s">
        <v>654</v>
      </c>
      <c r="C90" s="1" t="s">
        <v>47</v>
      </c>
      <c r="D90" s="1" t="s">
        <v>185</v>
      </c>
      <c r="E90">
        <v>820.41</v>
      </c>
      <c r="F90" s="1">
        <f>MONTH(Table_ExternalData_1912[[#This Row],[ENTRY DATE]])</f>
        <v>9</v>
      </c>
      <c r="G90" s="1" t="str">
        <f>TEXT(Table_ExternalData_1912[[#This Row],[ENTRY DATE]],"mmm")</f>
        <v>Sep</v>
      </c>
      <c r="H90" s="1">
        <f>YEAR(Table_ExternalData_1912[[#This Row],[ENTRY DATE]])</f>
        <v>2021</v>
      </c>
      <c r="I90" s="9">
        <v>25</v>
      </c>
      <c r="J90" t="s">
        <v>616</v>
      </c>
      <c r="K90" t="s">
        <v>626</v>
      </c>
    </row>
    <row r="91" spans="1:11" hidden="1" x14ac:dyDescent="0.3">
      <c r="A91" s="2">
        <v>44446</v>
      </c>
      <c r="B91" s="2" t="s">
        <v>654</v>
      </c>
      <c r="C91" s="1" t="s">
        <v>57</v>
      </c>
      <c r="D91" s="1" t="s">
        <v>186</v>
      </c>
      <c r="E91">
        <v>750.41</v>
      </c>
      <c r="F91" s="1">
        <f>MONTH(Table_ExternalData_1912[[#This Row],[ENTRY DATE]])</f>
        <v>9</v>
      </c>
      <c r="G91" s="1" t="str">
        <f>TEXT(Table_ExternalData_1912[[#This Row],[ENTRY DATE]],"mmm")</f>
        <v>Sep</v>
      </c>
      <c r="H91" s="1">
        <f>YEAR(Table_ExternalData_1912[[#This Row],[ENTRY DATE]])</f>
        <v>2021</v>
      </c>
      <c r="I91" s="9">
        <v>50</v>
      </c>
      <c r="J91" t="s">
        <v>612</v>
      </c>
      <c r="K91" t="s">
        <v>620</v>
      </c>
    </row>
    <row r="92" spans="1:11" hidden="1" x14ac:dyDescent="0.3">
      <c r="A92" s="2">
        <v>44447</v>
      </c>
      <c r="B92" s="2" t="s">
        <v>654</v>
      </c>
      <c r="C92" s="1" t="s">
        <v>47</v>
      </c>
      <c r="D92" s="1" t="s">
        <v>188</v>
      </c>
      <c r="E92">
        <v>744.89</v>
      </c>
      <c r="F92" s="1">
        <f>MONTH(Table_ExternalData_1912[[#This Row],[ENTRY DATE]])</f>
        <v>9</v>
      </c>
      <c r="G92" s="1" t="str">
        <f>TEXT(Table_ExternalData_1912[[#This Row],[ENTRY DATE]],"mmm")</f>
        <v>Sep</v>
      </c>
      <c r="H92" s="1">
        <f>YEAR(Table_ExternalData_1912[[#This Row],[ENTRY DATE]])</f>
        <v>2021</v>
      </c>
      <c r="I92" s="9">
        <v>50</v>
      </c>
      <c r="J92" t="s">
        <v>612</v>
      </c>
      <c r="K92" t="s">
        <v>620</v>
      </c>
    </row>
    <row r="93" spans="1:11" hidden="1" x14ac:dyDescent="0.3">
      <c r="A93" s="2">
        <v>44447</v>
      </c>
      <c r="B93" s="2" t="s">
        <v>654</v>
      </c>
      <c r="C93" s="1" t="s">
        <v>77</v>
      </c>
      <c r="D93" s="1" t="s">
        <v>78</v>
      </c>
      <c r="E93">
        <v>694.89</v>
      </c>
      <c r="F93" s="1">
        <f>MONTH(Table_ExternalData_1912[[#This Row],[ENTRY DATE]])</f>
        <v>9</v>
      </c>
      <c r="G93" s="1" t="str">
        <f>TEXT(Table_ExternalData_1912[[#This Row],[ENTRY DATE]],"mmm")</f>
        <v>Sep</v>
      </c>
      <c r="H93" s="1">
        <f>YEAR(Table_ExternalData_1912[[#This Row],[ENTRY DATE]])</f>
        <v>2021</v>
      </c>
      <c r="I93" s="9">
        <v>200</v>
      </c>
      <c r="J93" t="s">
        <v>612</v>
      </c>
      <c r="K93" t="s">
        <v>613</v>
      </c>
    </row>
    <row r="94" spans="1:11" x14ac:dyDescent="0.3">
      <c r="A94" s="2">
        <v>44447</v>
      </c>
      <c r="B94" s="2" t="s">
        <v>655</v>
      </c>
      <c r="C94" s="1" t="s">
        <v>62</v>
      </c>
      <c r="D94" s="1" t="s">
        <v>96</v>
      </c>
      <c r="E94">
        <v>158.88999999999999</v>
      </c>
      <c r="F94" s="1">
        <f>MONTH(Table_ExternalData_1912[[#This Row],[ENTRY DATE]])</f>
        <v>9</v>
      </c>
      <c r="G94" s="1" t="str">
        <f>TEXT(Table_ExternalData_1912[[#This Row],[ENTRY DATE]],"mmm")</f>
        <v>Sep</v>
      </c>
      <c r="H94" s="1">
        <f>YEAR(Table_ExternalData_1912[[#This Row],[ENTRY DATE]])</f>
        <v>2021</v>
      </c>
      <c r="I94" s="9">
        <v>50</v>
      </c>
      <c r="J94" t="s">
        <v>616</v>
      </c>
      <c r="K94" t="s">
        <v>630</v>
      </c>
    </row>
    <row r="95" spans="1:11" x14ac:dyDescent="0.3">
      <c r="A95" s="2">
        <v>44450</v>
      </c>
      <c r="B95" s="2" t="s">
        <v>656</v>
      </c>
      <c r="C95" s="1" t="s">
        <v>47</v>
      </c>
      <c r="D95" s="1" t="s">
        <v>78</v>
      </c>
      <c r="E95">
        <v>108.89</v>
      </c>
      <c r="F95" s="1">
        <f>MONTH(Table_ExternalData_1912[[#This Row],[ENTRY DATE]])</f>
        <v>9</v>
      </c>
      <c r="G95" s="1" t="str">
        <f>TEXT(Table_ExternalData_1912[[#This Row],[ENTRY DATE]],"mmm")</f>
        <v>Sep</v>
      </c>
      <c r="H95" s="1">
        <f>YEAR(Table_ExternalData_1912[[#This Row],[ENTRY DATE]])</f>
        <v>2021</v>
      </c>
      <c r="I95" s="9">
        <v>361</v>
      </c>
      <c r="J95" t="s">
        <v>616</v>
      </c>
      <c r="K95" t="s">
        <v>630</v>
      </c>
    </row>
    <row r="96" spans="1:11" hidden="1" x14ac:dyDescent="0.3">
      <c r="A96" s="2">
        <v>44450</v>
      </c>
      <c r="B96" s="2" t="s">
        <v>654</v>
      </c>
      <c r="C96" s="1" t="s">
        <v>72</v>
      </c>
      <c r="D96" s="1" t="s">
        <v>189</v>
      </c>
      <c r="E96">
        <v>91.19</v>
      </c>
      <c r="F96" s="1">
        <f>MONTH(Table_ExternalData_1912[[#This Row],[ENTRY DATE]])</f>
        <v>9</v>
      </c>
      <c r="G96" s="1" t="str">
        <f>TEXT(Table_ExternalData_1912[[#This Row],[ENTRY DATE]],"mmm")</f>
        <v>Sep</v>
      </c>
      <c r="H96" s="1">
        <f>YEAR(Table_ExternalData_1912[[#This Row],[ENTRY DATE]])</f>
        <v>2021</v>
      </c>
      <c r="I96" s="9">
        <v>1000</v>
      </c>
      <c r="J96" t="s">
        <v>612</v>
      </c>
      <c r="K96" t="s">
        <v>630</v>
      </c>
    </row>
    <row r="97" spans="1:11" hidden="1" x14ac:dyDescent="0.3">
      <c r="A97" s="2">
        <v>44450</v>
      </c>
      <c r="B97" s="2" t="s">
        <v>654</v>
      </c>
      <c r="C97" s="1" t="s">
        <v>47</v>
      </c>
      <c r="D97" s="1" t="s">
        <v>190</v>
      </c>
      <c r="E97">
        <v>84.59</v>
      </c>
      <c r="F97" s="1">
        <f>MONTH(Table_ExternalData_1912[[#This Row],[ENTRY DATE]])</f>
        <v>9</v>
      </c>
      <c r="G97" s="1" t="str">
        <f>TEXT(Table_ExternalData_1912[[#This Row],[ENTRY DATE]],"mmm")</f>
        <v>Sep</v>
      </c>
      <c r="H97" s="1">
        <f>YEAR(Table_ExternalData_1912[[#This Row],[ENTRY DATE]])</f>
        <v>2021</v>
      </c>
      <c r="I97" s="9">
        <v>5.88</v>
      </c>
      <c r="J97" t="s">
        <v>612</v>
      </c>
      <c r="K97" t="s">
        <v>620</v>
      </c>
    </row>
    <row r="98" spans="1:11" hidden="1" x14ac:dyDescent="0.3">
      <c r="A98" s="2">
        <v>44452</v>
      </c>
      <c r="B98" s="2" t="s">
        <v>654</v>
      </c>
      <c r="C98" s="1" t="s">
        <v>57</v>
      </c>
      <c r="D98" s="1" t="s">
        <v>191</v>
      </c>
      <c r="E98">
        <v>48.59</v>
      </c>
      <c r="F98" s="1">
        <f>MONTH(Table_ExternalData_1912[[#This Row],[ENTRY DATE]])</f>
        <v>9</v>
      </c>
      <c r="G98" s="1" t="str">
        <f>TEXT(Table_ExternalData_1912[[#This Row],[ENTRY DATE]],"mmm")</f>
        <v>Sep</v>
      </c>
      <c r="H98" s="1">
        <f>YEAR(Table_ExternalData_1912[[#This Row],[ENTRY DATE]])</f>
        <v>2021</v>
      </c>
      <c r="I98" s="9">
        <v>20</v>
      </c>
      <c r="J98" t="s">
        <v>612</v>
      </c>
      <c r="K98" t="s">
        <v>620</v>
      </c>
    </row>
    <row r="99" spans="1:11" hidden="1" x14ac:dyDescent="0.3">
      <c r="A99" s="2">
        <v>44455</v>
      </c>
      <c r="B99" s="2" t="s">
        <v>654</v>
      </c>
      <c r="C99" s="1" t="s">
        <v>89</v>
      </c>
      <c r="D99" s="1" t="s">
        <v>48</v>
      </c>
      <c r="E99">
        <v>43.59</v>
      </c>
      <c r="F99" s="1">
        <f>MONTH(Table_ExternalData_1912[[#This Row],[ENTRY DATE]])</f>
        <v>9</v>
      </c>
      <c r="G99" s="1" t="str">
        <f>TEXT(Table_ExternalData_1912[[#This Row],[ENTRY DATE]],"mmm")</f>
        <v>Sep</v>
      </c>
      <c r="H99" s="1">
        <f>YEAR(Table_ExternalData_1912[[#This Row],[ENTRY DATE]])</f>
        <v>2021</v>
      </c>
      <c r="I99" s="9">
        <v>16.95</v>
      </c>
      <c r="J99" t="s">
        <v>612</v>
      </c>
      <c r="K99" t="s">
        <v>618</v>
      </c>
    </row>
    <row r="100" spans="1:11" hidden="1" x14ac:dyDescent="0.3">
      <c r="A100" s="5">
        <v>44456</v>
      </c>
      <c r="B100" s="2" t="s">
        <v>654</v>
      </c>
      <c r="C100" s="4" t="s">
        <v>49</v>
      </c>
      <c r="D100" s="1" t="s">
        <v>121</v>
      </c>
      <c r="E100">
        <v>143.59</v>
      </c>
      <c r="F100" s="1">
        <f>MONTH(Table_ExternalData_1912[[#This Row],[ENTRY DATE]])</f>
        <v>9</v>
      </c>
      <c r="G100" s="1" t="str">
        <f>TEXT(Table_ExternalData_1912[[#This Row],[ENTRY DATE]],"mmm")</f>
        <v>Sep</v>
      </c>
      <c r="H100" s="1">
        <f>YEAR(Table_ExternalData_1912[[#This Row],[ENTRY DATE]])</f>
        <v>2021</v>
      </c>
      <c r="I100" s="9">
        <v>10</v>
      </c>
      <c r="J100" t="s">
        <v>612</v>
      </c>
      <c r="K100" t="s">
        <v>618</v>
      </c>
    </row>
    <row r="101" spans="1:11" hidden="1" x14ac:dyDescent="0.3">
      <c r="A101" s="2">
        <v>44456</v>
      </c>
      <c r="B101" s="2" t="s">
        <v>654</v>
      </c>
      <c r="C101" s="1" t="s">
        <v>47</v>
      </c>
      <c r="D101" s="1" t="s">
        <v>101</v>
      </c>
      <c r="E101">
        <v>43.59</v>
      </c>
      <c r="F101" s="1">
        <f>MONTH(Table_ExternalData_1912[[#This Row],[ENTRY DATE]])</f>
        <v>9</v>
      </c>
      <c r="G101" s="1" t="str">
        <f>TEXT(Table_ExternalData_1912[[#This Row],[ENTRY DATE]],"mmm")</f>
        <v>Sep</v>
      </c>
      <c r="H101" s="1">
        <f>YEAR(Table_ExternalData_1912[[#This Row],[ENTRY DATE]])</f>
        <v>2021</v>
      </c>
      <c r="I101" s="9">
        <v>96</v>
      </c>
      <c r="J101" t="s">
        <v>612</v>
      </c>
      <c r="K101" t="s">
        <v>626</v>
      </c>
    </row>
    <row r="102" spans="1:11" hidden="1" x14ac:dyDescent="0.3">
      <c r="A102" s="2">
        <v>44457</v>
      </c>
      <c r="B102" s="2" t="s">
        <v>654</v>
      </c>
      <c r="C102" s="1" t="s">
        <v>72</v>
      </c>
      <c r="D102" s="1" t="s">
        <v>195</v>
      </c>
      <c r="E102">
        <v>28.59</v>
      </c>
      <c r="F102" s="1">
        <f>MONTH(Table_ExternalData_1912[[#This Row],[ENTRY DATE]])</f>
        <v>9</v>
      </c>
      <c r="G102" s="1" t="str">
        <f>TEXT(Table_ExternalData_1912[[#This Row],[ENTRY DATE]],"mmm")</f>
        <v>Sep</v>
      </c>
      <c r="H102" s="1">
        <f>YEAR(Table_ExternalData_1912[[#This Row],[ENTRY DATE]])</f>
        <v>2021</v>
      </c>
      <c r="I102" s="9">
        <v>76.92</v>
      </c>
      <c r="J102" t="s">
        <v>612</v>
      </c>
      <c r="K102" t="s">
        <v>630</v>
      </c>
    </row>
    <row r="103" spans="1:11" hidden="1" x14ac:dyDescent="0.3">
      <c r="A103" s="2">
        <v>44457</v>
      </c>
      <c r="B103" s="2" t="s">
        <v>654</v>
      </c>
      <c r="C103" s="1" t="s">
        <v>198</v>
      </c>
      <c r="D103" s="1" t="s">
        <v>199</v>
      </c>
      <c r="E103">
        <v>43.59</v>
      </c>
      <c r="F103" s="1">
        <f>MONTH(Table_ExternalData_1912[[#This Row],[ENTRY DATE]])</f>
        <v>9</v>
      </c>
      <c r="G103" s="1" t="str">
        <f>TEXT(Table_ExternalData_1912[[#This Row],[ENTRY DATE]],"mmm")</f>
        <v>Sep</v>
      </c>
      <c r="H103" s="1">
        <f>YEAR(Table_ExternalData_1912[[#This Row],[ENTRY DATE]])</f>
        <v>2021</v>
      </c>
      <c r="I103" s="10">
        <v>267</v>
      </c>
      <c r="J103" t="s">
        <v>612</v>
      </c>
      <c r="K103" t="s">
        <v>628</v>
      </c>
    </row>
    <row r="104" spans="1:11" hidden="1" x14ac:dyDescent="0.3">
      <c r="A104" s="2">
        <v>44457</v>
      </c>
      <c r="B104" s="2" t="s">
        <v>654</v>
      </c>
      <c r="C104" s="1" t="s">
        <v>72</v>
      </c>
      <c r="D104" s="1" t="s">
        <v>200</v>
      </c>
      <c r="E104">
        <v>34.590000000000003</v>
      </c>
      <c r="F104" s="1">
        <f>MONTH(Table_ExternalData_1912[[#This Row],[ENTRY DATE]])</f>
        <v>9</v>
      </c>
      <c r="G104" s="1" t="str">
        <f>TEXT(Table_ExternalData_1912[[#This Row],[ENTRY DATE]],"mmm")</f>
        <v>Sep</v>
      </c>
      <c r="H104" s="1">
        <f>YEAR(Table_ExternalData_1912[[#This Row],[ENTRY DATE]])</f>
        <v>2021</v>
      </c>
      <c r="I104" s="9">
        <v>24.9</v>
      </c>
      <c r="J104" t="s">
        <v>612</v>
      </c>
      <c r="K104" t="s">
        <v>618</v>
      </c>
    </row>
    <row r="105" spans="1:11" hidden="1" x14ac:dyDescent="0.3">
      <c r="A105" s="2">
        <v>44457</v>
      </c>
      <c r="B105" s="2" t="s">
        <v>654</v>
      </c>
      <c r="C105" s="1" t="s">
        <v>57</v>
      </c>
      <c r="D105" s="1" t="s">
        <v>85</v>
      </c>
      <c r="E105">
        <v>14.59</v>
      </c>
      <c r="F105" s="1">
        <f>MONTH(Table_ExternalData_1912[[#This Row],[ENTRY DATE]])</f>
        <v>9</v>
      </c>
      <c r="G105" s="1" t="str">
        <f>TEXT(Table_ExternalData_1912[[#This Row],[ENTRY DATE]],"mmm")</f>
        <v>Sep</v>
      </c>
      <c r="H105" s="1">
        <f>YEAR(Table_ExternalData_1912[[#This Row],[ENTRY DATE]])</f>
        <v>2021</v>
      </c>
      <c r="I105" s="9">
        <v>5</v>
      </c>
      <c r="J105" t="s">
        <v>612</v>
      </c>
      <c r="K105" t="s">
        <v>620</v>
      </c>
    </row>
    <row r="106" spans="1:11" hidden="1" x14ac:dyDescent="0.3">
      <c r="A106" s="2">
        <v>44467</v>
      </c>
      <c r="B106" s="2" t="s">
        <v>654</v>
      </c>
      <c r="C106" s="1" t="s">
        <v>79</v>
      </c>
      <c r="D106" s="1" t="s">
        <v>203</v>
      </c>
      <c r="E106">
        <v>2904.92</v>
      </c>
      <c r="F106" s="1">
        <f>MONTH(Table_ExternalData_1912[[#This Row],[ENTRY DATE]])</f>
        <v>9</v>
      </c>
      <c r="G106" s="1" t="str">
        <f>TEXT(Table_ExternalData_1912[[#This Row],[ENTRY DATE]],"mmm")</f>
        <v>Sep</v>
      </c>
      <c r="H106" s="1">
        <f>YEAR(Table_ExternalData_1912[[#This Row],[ENTRY DATE]])</f>
        <v>2021</v>
      </c>
      <c r="I106" s="10">
        <v>200</v>
      </c>
      <c r="J106" t="s">
        <v>612</v>
      </c>
      <c r="K106" t="s">
        <v>614</v>
      </c>
    </row>
    <row r="107" spans="1:11" x14ac:dyDescent="0.3">
      <c r="A107" s="2">
        <v>44467</v>
      </c>
      <c r="B107" s="2" t="s">
        <v>655</v>
      </c>
      <c r="C107" s="1" t="s">
        <v>57</v>
      </c>
      <c r="D107" s="1" t="s">
        <v>204</v>
      </c>
      <c r="E107">
        <v>2494.92</v>
      </c>
      <c r="F107" s="1">
        <f>MONTH(Table_ExternalData_1912[[#This Row],[ENTRY DATE]])</f>
        <v>9</v>
      </c>
      <c r="G107" s="1" t="str">
        <f>TEXT(Table_ExternalData_1912[[#This Row],[ENTRY DATE]],"mmm")</f>
        <v>Sep</v>
      </c>
      <c r="H107" s="1">
        <f>YEAR(Table_ExternalData_1912[[#This Row],[ENTRY DATE]])</f>
        <v>2021</v>
      </c>
      <c r="I107" s="9">
        <v>50</v>
      </c>
      <c r="J107" t="s">
        <v>616</v>
      </c>
      <c r="K107" t="s">
        <v>630</v>
      </c>
    </row>
    <row r="108" spans="1:11" hidden="1" x14ac:dyDescent="0.3">
      <c r="A108" s="2">
        <v>44467</v>
      </c>
      <c r="B108" s="2" t="s">
        <v>654</v>
      </c>
      <c r="C108" s="1" t="s">
        <v>100</v>
      </c>
      <c r="D108" s="1" t="s">
        <v>101</v>
      </c>
      <c r="E108">
        <v>2394.92</v>
      </c>
      <c r="F108" s="1">
        <f>MONTH(Table_ExternalData_1912[[#This Row],[ENTRY DATE]])</f>
        <v>9</v>
      </c>
      <c r="G108" s="1" t="str">
        <f>TEXT(Table_ExternalData_1912[[#This Row],[ENTRY DATE]],"mmm")</f>
        <v>Sep</v>
      </c>
      <c r="H108" s="1">
        <f>YEAR(Table_ExternalData_1912[[#This Row],[ENTRY DATE]])</f>
        <v>2021</v>
      </c>
      <c r="I108" s="9">
        <v>11</v>
      </c>
      <c r="J108" t="s">
        <v>612</v>
      </c>
      <c r="K108" t="s">
        <v>628</v>
      </c>
    </row>
    <row r="109" spans="1:11" hidden="1" x14ac:dyDescent="0.3">
      <c r="A109" s="2">
        <v>44467</v>
      </c>
      <c r="B109" s="2" t="s">
        <v>654</v>
      </c>
      <c r="C109" s="1" t="s">
        <v>62</v>
      </c>
      <c r="D109" s="1" t="s">
        <v>171</v>
      </c>
      <c r="E109">
        <v>2318</v>
      </c>
      <c r="F109" s="1">
        <f>MONTH(Table_ExternalData_1912[[#This Row],[ENTRY DATE]])</f>
        <v>9</v>
      </c>
      <c r="G109" s="1" t="str">
        <f>TEXT(Table_ExternalData_1912[[#This Row],[ENTRY DATE]],"mmm")</f>
        <v>Sep</v>
      </c>
      <c r="H109" s="1">
        <f>YEAR(Table_ExternalData_1912[[#This Row],[ENTRY DATE]])</f>
        <v>2021</v>
      </c>
      <c r="I109" s="9">
        <v>150</v>
      </c>
      <c r="J109" t="s">
        <v>612</v>
      </c>
      <c r="K109" t="s">
        <v>620</v>
      </c>
    </row>
    <row r="110" spans="1:11" hidden="1" x14ac:dyDescent="0.3">
      <c r="A110" s="2">
        <v>44468</v>
      </c>
      <c r="B110" s="2" t="s">
        <v>654</v>
      </c>
      <c r="C110" s="1" t="s">
        <v>72</v>
      </c>
      <c r="D110" s="1" t="s">
        <v>207</v>
      </c>
      <c r="E110">
        <v>0</v>
      </c>
      <c r="F110" s="1">
        <f>MONTH(Table_ExternalData_1912[[#This Row],[ENTRY DATE]])</f>
        <v>9</v>
      </c>
      <c r="G110" s="1" t="str">
        <f>TEXT(Table_ExternalData_1912[[#This Row],[ENTRY DATE]],"mmm")</f>
        <v>Sep</v>
      </c>
      <c r="H110" s="1">
        <f>YEAR(Table_ExternalData_1912[[#This Row],[ENTRY DATE]])</f>
        <v>2021</v>
      </c>
      <c r="I110" s="9">
        <v>100</v>
      </c>
      <c r="J110" t="s">
        <v>612</v>
      </c>
      <c r="K110" t="s">
        <v>620</v>
      </c>
    </row>
    <row r="111" spans="1:11" hidden="1" x14ac:dyDescent="0.3">
      <c r="A111" s="2">
        <v>44468</v>
      </c>
      <c r="B111" s="2" t="s">
        <v>654</v>
      </c>
      <c r="C111" s="1" t="s">
        <v>198</v>
      </c>
      <c r="D111" s="1" t="s">
        <v>208</v>
      </c>
      <c r="E111">
        <v>0</v>
      </c>
      <c r="F111" s="1">
        <f>MONTH(Table_ExternalData_1912[[#This Row],[ENTRY DATE]])</f>
        <v>9</v>
      </c>
      <c r="G111" s="1" t="str">
        <f>TEXT(Table_ExternalData_1912[[#This Row],[ENTRY DATE]],"mmm")</f>
        <v>Sep</v>
      </c>
      <c r="H111" s="1">
        <f>YEAR(Table_ExternalData_1912[[#This Row],[ENTRY DATE]])</f>
        <v>2021</v>
      </c>
      <c r="I111" s="9">
        <v>8.8000000000000007</v>
      </c>
      <c r="J111" t="s">
        <v>612</v>
      </c>
      <c r="K111" t="s">
        <v>624</v>
      </c>
    </row>
    <row r="112" spans="1:11" hidden="1" x14ac:dyDescent="0.3">
      <c r="A112" s="2">
        <v>44468</v>
      </c>
      <c r="B112" s="2" t="s">
        <v>654</v>
      </c>
      <c r="C112" s="1" t="s">
        <v>77</v>
      </c>
      <c r="D112" s="1" t="s">
        <v>209</v>
      </c>
      <c r="E112">
        <v>0</v>
      </c>
      <c r="F112" s="1">
        <f>MONTH(Table_ExternalData_1912[[#This Row],[ENTRY DATE]])</f>
        <v>9</v>
      </c>
      <c r="G112" s="1" t="str">
        <f>TEXT(Table_ExternalData_1912[[#This Row],[ENTRY DATE]],"mmm")</f>
        <v>Sep</v>
      </c>
      <c r="H112" s="1">
        <f>YEAR(Table_ExternalData_1912[[#This Row],[ENTRY DATE]])</f>
        <v>2021</v>
      </c>
      <c r="I112" s="9">
        <v>200</v>
      </c>
      <c r="J112" t="s">
        <v>616</v>
      </c>
      <c r="K112" t="s">
        <v>613</v>
      </c>
    </row>
    <row r="113" spans="1:11" hidden="1" x14ac:dyDescent="0.3">
      <c r="A113" s="2">
        <v>44468</v>
      </c>
      <c r="B113" s="2" t="s">
        <v>654</v>
      </c>
      <c r="C113" s="1" t="s">
        <v>72</v>
      </c>
      <c r="D113" s="1" t="s">
        <v>210</v>
      </c>
      <c r="E113">
        <v>0</v>
      </c>
      <c r="F113" s="1">
        <f>MONTH(Table_ExternalData_1912[[#This Row],[ENTRY DATE]])</f>
        <v>9</v>
      </c>
      <c r="G113" s="1" t="str">
        <f>TEXT(Table_ExternalData_1912[[#This Row],[ENTRY DATE]],"mmm")</f>
        <v>Sep</v>
      </c>
      <c r="H113" s="1">
        <f>YEAR(Table_ExternalData_1912[[#This Row],[ENTRY DATE]])</f>
        <v>2021</v>
      </c>
      <c r="I113" s="9">
        <v>500</v>
      </c>
      <c r="J113" t="s">
        <v>612</v>
      </c>
      <c r="K113" t="s">
        <v>628</v>
      </c>
    </row>
    <row r="114" spans="1:11" hidden="1" x14ac:dyDescent="0.3">
      <c r="A114" s="2">
        <v>44469</v>
      </c>
      <c r="B114" s="2" t="s">
        <v>654</v>
      </c>
      <c r="C114" s="1" t="s">
        <v>115</v>
      </c>
      <c r="D114" s="1" t="s">
        <v>211</v>
      </c>
      <c r="E114">
        <v>0</v>
      </c>
      <c r="F114" s="1">
        <f>MONTH(Table_ExternalData_1912[[#This Row],[ENTRY DATE]])</f>
        <v>9</v>
      </c>
      <c r="G114" s="1" t="str">
        <f>TEXT(Table_ExternalData_1912[[#This Row],[ENTRY DATE]],"mmm")</f>
        <v>Sep</v>
      </c>
      <c r="H114" s="1">
        <f>YEAR(Table_ExternalData_1912[[#This Row],[ENTRY DATE]])</f>
        <v>2021</v>
      </c>
      <c r="I114" s="9">
        <v>265</v>
      </c>
      <c r="J114" t="s">
        <v>612</v>
      </c>
      <c r="K114" t="s">
        <v>628</v>
      </c>
    </row>
    <row r="115" spans="1:11" hidden="1" x14ac:dyDescent="0.3">
      <c r="A115" s="2"/>
      <c r="B115" s="2" t="s">
        <v>654</v>
      </c>
      <c r="C115" s="1" t="s">
        <v>51</v>
      </c>
      <c r="D115" s="1" t="s">
        <v>52</v>
      </c>
      <c r="E115">
        <v>0</v>
      </c>
      <c r="F115" s="1">
        <f>MONTH(Table_ExternalData_1912[[#This Row],[ENTRY DATE]])</f>
        <v>1</v>
      </c>
      <c r="G115" s="1" t="str">
        <f>TEXT(Table_ExternalData_1912[[#This Row],[ENTRY DATE]],"mmm")</f>
        <v>Jan</v>
      </c>
      <c r="H115" s="1">
        <f>YEAR(Table_ExternalData_1912[[#This Row],[ENTRY DATE]])</f>
        <v>1900</v>
      </c>
      <c r="I115" s="9">
        <v>122.64</v>
      </c>
      <c r="J115" t="s">
        <v>612</v>
      </c>
      <c r="K115" t="s">
        <v>626</v>
      </c>
    </row>
    <row r="116" spans="1:11" hidden="1" x14ac:dyDescent="0.3">
      <c r="A116" s="2"/>
      <c r="B116" s="2" t="s">
        <v>654</v>
      </c>
      <c r="C116" s="1" t="s">
        <v>53</v>
      </c>
      <c r="D116" s="1" t="s">
        <v>52</v>
      </c>
      <c r="E116">
        <v>0</v>
      </c>
      <c r="F116" s="1">
        <f>MONTH(Table_ExternalData_1912[[#This Row],[ENTRY DATE]])</f>
        <v>1</v>
      </c>
      <c r="G116" s="1" t="str">
        <f>TEXT(Table_ExternalData_1912[[#This Row],[ENTRY DATE]],"mmm")</f>
        <v>Jan</v>
      </c>
      <c r="H116" s="1">
        <f>YEAR(Table_ExternalData_1912[[#This Row],[ENTRY DATE]])</f>
        <v>1900</v>
      </c>
      <c r="I116" s="9">
        <v>1.5</v>
      </c>
      <c r="J116" t="s">
        <v>612</v>
      </c>
      <c r="K116" t="s">
        <v>620</v>
      </c>
    </row>
    <row r="117" spans="1:11" hidden="1" x14ac:dyDescent="0.3">
      <c r="A117" s="2"/>
      <c r="B117" s="2" t="s">
        <v>654</v>
      </c>
      <c r="C117" s="1" t="s">
        <v>54</v>
      </c>
      <c r="D117" s="1" t="s">
        <v>52</v>
      </c>
      <c r="E117">
        <v>0</v>
      </c>
      <c r="F117" s="1">
        <f>MONTH(Table_ExternalData_1912[[#This Row],[ENTRY DATE]])</f>
        <v>1</v>
      </c>
      <c r="G117" s="1" t="str">
        <f>TEXT(Table_ExternalData_1912[[#This Row],[ENTRY DATE]],"mmm")</f>
        <v>Jan</v>
      </c>
      <c r="H117" s="1">
        <f>YEAR(Table_ExternalData_1912[[#This Row],[ENTRY DATE]])</f>
        <v>1900</v>
      </c>
      <c r="I117" s="9">
        <v>220</v>
      </c>
      <c r="J117" t="s">
        <v>612</v>
      </c>
      <c r="K117" t="s">
        <v>614</v>
      </c>
    </row>
    <row r="118" spans="1:11" hidden="1" x14ac:dyDescent="0.3">
      <c r="A118" s="5"/>
      <c r="B118" s="2" t="s">
        <v>654</v>
      </c>
      <c r="C118" s="4" t="s">
        <v>51</v>
      </c>
      <c r="D118" s="1" t="s">
        <v>52</v>
      </c>
      <c r="E118">
        <v>0</v>
      </c>
      <c r="F118" s="1">
        <f>MONTH(Table_ExternalData_1912[[#This Row],[ENTRY DATE]])</f>
        <v>1</v>
      </c>
      <c r="G118" s="1" t="str">
        <f>TEXT(Table_ExternalData_1912[[#This Row],[ENTRY DATE]],"mmm")</f>
        <v>Jan</v>
      </c>
      <c r="H118" s="1">
        <f>YEAR(Table_ExternalData_1912[[#This Row],[ENTRY DATE]])</f>
        <v>1900</v>
      </c>
      <c r="I118" s="9">
        <v>187.5</v>
      </c>
      <c r="J118" t="s">
        <v>612</v>
      </c>
      <c r="K118" t="s">
        <v>630</v>
      </c>
    </row>
    <row r="119" spans="1:11" hidden="1" x14ac:dyDescent="0.3">
      <c r="A119" s="2"/>
      <c r="B119" s="2" t="s">
        <v>654</v>
      </c>
      <c r="C119" s="1" t="s">
        <v>59</v>
      </c>
      <c r="D119" s="1" t="s">
        <v>52</v>
      </c>
      <c r="E119">
        <v>0</v>
      </c>
      <c r="F119" s="1">
        <f>MONTH(Table_ExternalData_1912[[#This Row],[ENTRY DATE]])</f>
        <v>1</v>
      </c>
      <c r="G119" s="1" t="str">
        <f>TEXT(Table_ExternalData_1912[[#This Row],[ENTRY DATE]],"mmm")</f>
        <v>Jan</v>
      </c>
      <c r="H119" s="1">
        <f>YEAR(Table_ExternalData_1912[[#This Row],[ENTRY DATE]])</f>
        <v>1900</v>
      </c>
      <c r="I119" s="9">
        <v>45.4</v>
      </c>
      <c r="J119" t="s">
        <v>612</v>
      </c>
      <c r="K119" t="s">
        <v>620</v>
      </c>
    </row>
    <row r="120" spans="1:11" hidden="1" x14ac:dyDescent="0.3">
      <c r="A120" s="2"/>
      <c r="B120" s="2" t="s">
        <v>654</v>
      </c>
      <c r="C120" s="1" t="s">
        <v>60</v>
      </c>
      <c r="D120" s="1" t="s">
        <v>52</v>
      </c>
      <c r="E120">
        <v>0</v>
      </c>
      <c r="F120" s="1">
        <f>MONTH(Table_ExternalData_1912[[#This Row],[ENTRY DATE]])</f>
        <v>1</v>
      </c>
      <c r="G120" s="1" t="str">
        <f>TEXT(Table_ExternalData_1912[[#This Row],[ENTRY DATE]],"mmm")</f>
        <v>Jan</v>
      </c>
      <c r="H120" s="1">
        <f>YEAR(Table_ExternalData_1912[[#This Row],[ENTRY DATE]])</f>
        <v>1900</v>
      </c>
      <c r="I120" s="9">
        <v>26</v>
      </c>
      <c r="J120" t="s">
        <v>612</v>
      </c>
      <c r="K120" t="s">
        <v>620</v>
      </c>
    </row>
    <row r="121" spans="1:11" hidden="1" x14ac:dyDescent="0.3">
      <c r="A121" s="2"/>
      <c r="B121" s="2" t="s">
        <v>654</v>
      </c>
      <c r="C121" s="1" t="s">
        <v>64</v>
      </c>
      <c r="D121" s="1" t="s">
        <v>52</v>
      </c>
      <c r="E121">
        <v>0</v>
      </c>
      <c r="F121" s="1">
        <f>MONTH(Table_ExternalData_1912[[#This Row],[ENTRY DATE]])</f>
        <v>1</v>
      </c>
      <c r="G121" s="1" t="str">
        <f>TEXT(Table_ExternalData_1912[[#This Row],[ENTRY DATE]],"mmm")</f>
        <v>Jan</v>
      </c>
      <c r="H121" s="1">
        <f>YEAR(Table_ExternalData_1912[[#This Row],[ENTRY DATE]])</f>
        <v>1900</v>
      </c>
      <c r="I121" s="9">
        <v>50</v>
      </c>
      <c r="J121" t="s">
        <v>612</v>
      </c>
      <c r="K121" t="s">
        <v>620</v>
      </c>
    </row>
    <row r="122" spans="1:11" x14ac:dyDescent="0.3">
      <c r="A122" s="2"/>
      <c r="B122" s="2" t="s">
        <v>655</v>
      </c>
      <c r="C122" s="1" t="s">
        <v>65</v>
      </c>
      <c r="D122" s="1" t="s">
        <v>52</v>
      </c>
      <c r="E122">
        <v>0</v>
      </c>
      <c r="F122" s="1">
        <f>MONTH(Table_ExternalData_1912[[#This Row],[ENTRY DATE]])</f>
        <v>1</v>
      </c>
      <c r="G122" s="1" t="str">
        <f>TEXT(Table_ExternalData_1912[[#This Row],[ENTRY DATE]],"mmm")</f>
        <v>Jan</v>
      </c>
      <c r="H122" s="1">
        <f>YEAR(Table_ExternalData_1912[[#This Row],[ENTRY DATE]])</f>
        <v>1900</v>
      </c>
      <c r="I122" s="9">
        <v>50</v>
      </c>
      <c r="J122" t="s">
        <v>616</v>
      </c>
      <c r="K122" t="s">
        <v>630</v>
      </c>
    </row>
    <row r="123" spans="1:11" x14ac:dyDescent="0.3">
      <c r="A123" s="2"/>
      <c r="B123" s="2" t="s">
        <v>655</v>
      </c>
      <c r="C123" s="1" t="s">
        <v>66</v>
      </c>
      <c r="D123" s="1" t="s">
        <v>52</v>
      </c>
      <c r="E123">
        <v>0</v>
      </c>
      <c r="F123" s="1">
        <f>MONTH(Table_ExternalData_1912[[#This Row],[ENTRY DATE]])</f>
        <v>1</v>
      </c>
      <c r="G123" s="1" t="str">
        <f>TEXT(Table_ExternalData_1912[[#This Row],[ENTRY DATE]],"mmm")</f>
        <v>Jan</v>
      </c>
      <c r="H123" s="1">
        <f>YEAR(Table_ExternalData_1912[[#This Row],[ENTRY DATE]])</f>
        <v>1900</v>
      </c>
      <c r="I123" s="9">
        <v>2000</v>
      </c>
      <c r="J123" t="s">
        <v>616</v>
      </c>
      <c r="K123" t="s">
        <v>630</v>
      </c>
    </row>
    <row r="124" spans="1:11" hidden="1" x14ac:dyDescent="0.3">
      <c r="A124" s="2"/>
      <c r="B124" s="2" t="s">
        <v>654</v>
      </c>
      <c r="C124" s="1" t="s">
        <v>68</v>
      </c>
      <c r="D124" s="1" t="s">
        <v>52</v>
      </c>
      <c r="E124">
        <v>0</v>
      </c>
      <c r="F124" s="1">
        <f>MONTH(Table_ExternalData_1912[[#This Row],[ENTRY DATE]])</f>
        <v>1</v>
      </c>
      <c r="G124" s="1" t="str">
        <f>TEXT(Table_ExternalData_1912[[#This Row],[ENTRY DATE]],"mmm")</f>
        <v>Jan</v>
      </c>
      <c r="H124" s="1">
        <f>YEAR(Table_ExternalData_1912[[#This Row],[ENTRY DATE]])</f>
        <v>1900</v>
      </c>
      <c r="I124" s="9">
        <v>5</v>
      </c>
      <c r="J124" t="s">
        <v>612</v>
      </c>
      <c r="K124" t="s">
        <v>626</v>
      </c>
    </row>
    <row r="125" spans="1:11" hidden="1" x14ac:dyDescent="0.3">
      <c r="A125" s="2"/>
      <c r="B125" s="2" t="s">
        <v>654</v>
      </c>
      <c r="C125" s="1" t="s">
        <v>69</v>
      </c>
      <c r="D125" s="1" t="s">
        <v>52</v>
      </c>
      <c r="E125">
        <v>0</v>
      </c>
      <c r="F125" s="1">
        <f>MONTH(Table_ExternalData_1912[[#This Row],[ENTRY DATE]])</f>
        <v>1</v>
      </c>
      <c r="G125" s="1" t="str">
        <f>TEXT(Table_ExternalData_1912[[#This Row],[ENTRY DATE]],"mmm")</f>
        <v>Jan</v>
      </c>
      <c r="H125" s="1">
        <f>YEAR(Table_ExternalData_1912[[#This Row],[ENTRY DATE]])</f>
        <v>1900</v>
      </c>
      <c r="I125" s="9">
        <v>42</v>
      </c>
      <c r="J125" t="s">
        <v>612</v>
      </c>
      <c r="K125" t="s">
        <v>624</v>
      </c>
    </row>
    <row r="126" spans="1:11" hidden="1" x14ac:dyDescent="0.3">
      <c r="A126" s="2"/>
      <c r="B126" s="2" t="s">
        <v>654</v>
      </c>
      <c r="C126" s="1" t="s">
        <v>60</v>
      </c>
      <c r="D126" s="1" t="s">
        <v>52</v>
      </c>
      <c r="E126">
        <v>0</v>
      </c>
      <c r="F126" s="1">
        <f>MONTH(Table_ExternalData_1912[[#This Row],[ENTRY DATE]])</f>
        <v>1</v>
      </c>
      <c r="G126" s="1" t="str">
        <f>TEXT(Table_ExternalData_1912[[#This Row],[ENTRY DATE]],"mmm")</f>
        <v>Jan</v>
      </c>
      <c r="H126" s="1">
        <f>YEAR(Table_ExternalData_1912[[#This Row],[ENTRY DATE]])</f>
        <v>1900</v>
      </c>
      <c r="I126" s="9">
        <v>536</v>
      </c>
      <c r="J126" t="s">
        <v>612</v>
      </c>
      <c r="K126" t="s">
        <v>630</v>
      </c>
    </row>
    <row r="127" spans="1:11" x14ac:dyDescent="0.3">
      <c r="A127" s="2"/>
      <c r="B127" s="2" t="s">
        <v>655</v>
      </c>
      <c r="C127" s="1" t="s">
        <v>71</v>
      </c>
      <c r="D127" s="1" t="s">
        <v>52</v>
      </c>
      <c r="E127">
        <v>0</v>
      </c>
      <c r="F127" s="1">
        <f>MONTH(Table_ExternalData_1912[[#This Row],[ENTRY DATE]])</f>
        <v>1</v>
      </c>
      <c r="G127" s="1" t="str">
        <f>TEXT(Table_ExternalData_1912[[#This Row],[ENTRY DATE]],"mmm")</f>
        <v>Jan</v>
      </c>
      <c r="H127" s="1">
        <f>YEAR(Table_ExternalData_1912[[#This Row],[ENTRY DATE]])</f>
        <v>1900</v>
      </c>
      <c r="I127" s="9">
        <v>20000</v>
      </c>
      <c r="J127" t="s">
        <v>616</v>
      </c>
      <c r="K127" t="s">
        <v>630</v>
      </c>
    </row>
    <row r="128" spans="1:11" hidden="1" x14ac:dyDescent="0.3">
      <c r="A128" s="5"/>
      <c r="B128" s="2" t="s">
        <v>654</v>
      </c>
      <c r="C128" s="4" t="s">
        <v>65</v>
      </c>
      <c r="D128" s="1" t="s">
        <v>52</v>
      </c>
      <c r="E128">
        <v>0</v>
      </c>
      <c r="F128" s="1">
        <f>MONTH(Table_ExternalData_1912[[#This Row],[ENTRY DATE]])</f>
        <v>1</v>
      </c>
      <c r="G128" s="1" t="str">
        <f>TEXT(Table_ExternalData_1912[[#This Row],[ENTRY DATE]],"mmm")</f>
        <v>Jan</v>
      </c>
      <c r="H128" s="1">
        <f>YEAR(Table_ExternalData_1912[[#This Row],[ENTRY DATE]])</f>
        <v>1900</v>
      </c>
      <c r="I128" s="9">
        <v>50</v>
      </c>
      <c r="J128" t="s">
        <v>612</v>
      </c>
      <c r="K128" t="s">
        <v>620</v>
      </c>
    </row>
    <row r="129" spans="1:11" hidden="1" x14ac:dyDescent="0.3">
      <c r="A129" s="2"/>
      <c r="B129" s="2" t="s">
        <v>654</v>
      </c>
      <c r="C129" s="1" t="s">
        <v>66</v>
      </c>
      <c r="D129" s="1" t="s">
        <v>52</v>
      </c>
      <c r="E129">
        <v>0</v>
      </c>
      <c r="F129" s="1">
        <f>MONTH(Table_ExternalData_1912[[#This Row],[ENTRY DATE]])</f>
        <v>1</v>
      </c>
      <c r="G129" s="1" t="str">
        <f>TEXT(Table_ExternalData_1912[[#This Row],[ENTRY DATE]],"mmm")</f>
        <v>Jan</v>
      </c>
      <c r="H129" s="1">
        <f>YEAR(Table_ExternalData_1912[[#This Row],[ENTRY DATE]])</f>
        <v>1900</v>
      </c>
      <c r="I129" s="9">
        <v>86.3</v>
      </c>
      <c r="J129" t="s">
        <v>612</v>
      </c>
      <c r="K129" t="s">
        <v>620</v>
      </c>
    </row>
    <row r="130" spans="1:11" hidden="1" x14ac:dyDescent="0.3">
      <c r="A130" s="2"/>
      <c r="B130" s="2" t="s">
        <v>654</v>
      </c>
      <c r="C130" s="1" t="s">
        <v>81</v>
      </c>
      <c r="D130" s="1" t="s">
        <v>52</v>
      </c>
      <c r="E130">
        <v>0</v>
      </c>
      <c r="F130" s="1">
        <f>MONTH(Table_ExternalData_1912[[#This Row],[ENTRY DATE]])</f>
        <v>1</v>
      </c>
      <c r="G130" s="1" t="str">
        <f>TEXT(Table_ExternalData_1912[[#This Row],[ENTRY DATE]],"mmm")</f>
        <v>Jan</v>
      </c>
      <c r="H130" s="1">
        <f>YEAR(Table_ExternalData_1912[[#This Row],[ENTRY DATE]])</f>
        <v>1900</v>
      </c>
      <c r="I130" s="9">
        <v>17.98</v>
      </c>
      <c r="J130" t="s">
        <v>612</v>
      </c>
      <c r="K130" t="s">
        <v>626</v>
      </c>
    </row>
    <row r="131" spans="1:11" hidden="1" x14ac:dyDescent="0.3">
      <c r="A131" s="2"/>
      <c r="B131" s="2" t="s">
        <v>654</v>
      </c>
      <c r="C131" s="1" t="s">
        <v>81</v>
      </c>
      <c r="D131" s="1" t="s">
        <v>52</v>
      </c>
      <c r="E131">
        <v>0</v>
      </c>
      <c r="F131" s="1">
        <f>MONTH(Table_ExternalData_1912[[#This Row],[ENTRY DATE]])</f>
        <v>1</v>
      </c>
      <c r="G131" s="1" t="str">
        <f>TEXT(Table_ExternalData_1912[[#This Row],[ENTRY DATE]],"mmm")</f>
        <v>Jan</v>
      </c>
      <c r="H131" s="1">
        <f>YEAR(Table_ExternalData_1912[[#This Row],[ENTRY DATE]])</f>
        <v>1900</v>
      </c>
      <c r="I131" s="9">
        <v>5.15</v>
      </c>
      <c r="J131" t="s">
        <v>612</v>
      </c>
      <c r="K131" t="s">
        <v>620</v>
      </c>
    </row>
    <row r="132" spans="1:11" hidden="1" x14ac:dyDescent="0.3">
      <c r="A132" s="2"/>
      <c r="B132" s="2" t="s">
        <v>654</v>
      </c>
      <c r="C132" s="1" t="s">
        <v>82</v>
      </c>
      <c r="D132" s="1" t="s">
        <v>52</v>
      </c>
      <c r="E132">
        <v>0</v>
      </c>
      <c r="F132" s="1">
        <f>MONTH(Table_ExternalData_1912[[#This Row],[ENTRY DATE]])</f>
        <v>1</v>
      </c>
      <c r="G132" s="1" t="str">
        <f>TEXT(Table_ExternalData_1912[[#This Row],[ENTRY DATE]],"mmm")</f>
        <v>Jan</v>
      </c>
      <c r="H132" s="1">
        <f>YEAR(Table_ExternalData_1912[[#This Row],[ENTRY DATE]])</f>
        <v>1900</v>
      </c>
      <c r="I132" s="9">
        <v>115</v>
      </c>
      <c r="J132" t="s">
        <v>612</v>
      </c>
      <c r="K132" t="s">
        <v>618</v>
      </c>
    </row>
    <row r="133" spans="1:11" hidden="1" x14ac:dyDescent="0.3">
      <c r="A133" s="2"/>
      <c r="B133" s="2" t="s">
        <v>654</v>
      </c>
      <c r="C133" s="1" t="s">
        <v>51</v>
      </c>
      <c r="D133" s="1" t="s">
        <v>52</v>
      </c>
      <c r="E133">
        <v>0</v>
      </c>
      <c r="F133" s="1">
        <f>MONTH(Table_ExternalData_1912[[#This Row],[ENTRY DATE]])</f>
        <v>1</v>
      </c>
      <c r="G133" s="1" t="str">
        <f>TEXT(Table_ExternalData_1912[[#This Row],[ENTRY DATE]],"mmm")</f>
        <v>Jan</v>
      </c>
      <c r="H133" s="1">
        <f>YEAR(Table_ExternalData_1912[[#This Row],[ENTRY DATE]])</f>
        <v>1900</v>
      </c>
      <c r="I133" s="9">
        <v>150</v>
      </c>
      <c r="J133" t="s">
        <v>612</v>
      </c>
      <c r="K133" t="s">
        <v>619</v>
      </c>
    </row>
    <row r="134" spans="1:11" x14ac:dyDescent="0.3">
      <c r="A134" s="2"/>
      <c r="B134" s="2" t="s">
        <v>655</v>
      </c>
      <c r="C134" s="1" t="s">
        <v>53</v>
      </c>
      <c r="D134" s="1" t="s">
        <v>52</v>
      </c>
      <c r="E134">
        <v>0</v>
      </c>
      <c r="F134" s="1">
        <f>MONTH(Table_ExternalData_1912[[#This Row],[ENTRY DATE]])</f>
        <v>1</v>
      </c>
      <c r="G134" s="1" t="str">
        <f>TEXT(Table_ExternalData_1912[[#This Row],[ENTRY DATE]],"mmm")</f>
        <v>Jan</v>
      </c>
      <c r="H134" s="1">
        <f>YEAR(Table_ExternalData_1912[[#This Row],[ENTRY DATE]])</f>
        <v>1900</v>
      </c>
      <c r="I134" s="10">
        <v>8.3699999999999992</v>
      </c>
      <c r="J134" t="s">
        <v>616</v>
      </c>
      <c r="K134" t="s">
        <v>630</v>
      </c>
    </row>
    <row r="135" spans="1:11" hidden="1" x14ac:dyDescent="0.3">
      <c r="A135" s="2"/>
      <c r="B135" s="2" t="s">
        <v>654</v>
      </c>
      <c r="C135" s="1" t="s">
        <v>54</v>
      </c>
      <c r="D135" s="1" t="s">
        <v>52</v>
      </c>
      <c r="E135">
        <v>0</v>
      </c>
      <c r="F135" s="1">
        <f>MONTH(Table_ExternalData_1912[[#This Row],[ENTRY DATE]])</f>
        <v>1</v>
      </c>
      <c r="G135" s="1" t="str">
        <f>TEXT(Table_ExternalData_1912[[#This Row],[ENTRY DATE]],"mmm")</f>
        <v>Jan</v>
      </c>
      <c r="H135" s="1">
        <f>YEAR(Table_ExternalData_1912[[#This Row],[ENTRY DATE]])</f>
        <v>1900</v>
      </c>
      <c r="I135" s="9">
        <v>5</v>
      </c>
      <c r="J135" t="s">
        <v>612</v>
      </c>
      <c r="K135" t="s">
        <v>626</v>
      </c>
    </row>
    <row r="136" spans="1:11" hidden="1" x14ac:dyDescent="0.3">
      <c r="A136" s="2"/>
      <c r="B136" s="2" t="s">
        <v>654</v>
      </c>
      <c r="C136" s="1" t="s">
        <v>86</v>
      </c>
      <c r="D136" s="1" t="s">
        <v>52</v>
      </c>
      <c r="E136">
        <v>0</v>
      </c>
      <c r="F136" s="1">
        <f>MONTH(Table_ExternalData_1912[[#This Row],[ENTRY DATE]])</f>
        <v>1</v>
      </c>
      <c r="G136" s="1" t="str">
        <f>TEXT(Table_ExternalData_1912[[#This Row],[ENTRY DATE]],"mmm")</f>
        <v>Jan</v>
      </c>
      <c r="H136" s="1">
        <f>YEAR(Table_ExternalData_1912[[#This Row],[ENTRY DATE]])</f>
        <v>1900</v>
      </c>
      <c r="I136" s="9">
        <v>12.9</v>
      </c>
      <c r="J136" t="s">
        <v>612</v>
      </c>
      <c r="K136" t="s">
        <v>620</v>
      </c>
    </row>
    <row r="137" spans="1:11" hidden="1" x14ac:dyDescent="0.3">
      <c r="A137" s="2"/>
      <c r="B137" s="2" t="s">
        <v>654</v>
      </c>
      <c r="C137" s="1" t="s">
        <v>87</v>
      </c>
      <c r="D137" s="1" t="s">
        <v>52</v>
      </c>
      <c r="E137">
        <v>0</v>
      </c>
      <c r="F137" s="1">
        <f>MONTH(Table_ExternalData_1912[[#This Row],[ENTRY DATE]])</f>
        <v>1</v>
      </c>
      <c r="G137" s="1" t="str">
        <f>TEXT(Table_ExternalData_1912[[#This Row],[ENTRY DATE]],"mmm")</f>
        <v>Jan</v>
      </c>
      <c r="H137" s="1">
        <f>YEAR(Table_ExternalData_1912[[#This Row],[ENTRY DATE]])</f>
        <v>1900</v>
      </c>
      <c r="I137" s="9">
        <v>72.45</v>
      </c>
      <c r="J137" t="s">
        <v>612</v>
      </c>
      <c r="K137" t="s">
        <v>620</v>
      </c>
    </row>
    <row r="138" spans="1:11" hidden="1" x14ac:dyDescent="0.3">
      <c r="A138" s="2"/>
      <c r="B138" s="2" t="s">
        <v>654</v>
      </c>
      <c r="C138" s="1" t="s">
        <v>88</v>
      </c>
      <c r="D138" s="1" t="s">
        <v>52</v>
      </c>
      <c r="E138">
        <v>0</v>
      </c>
      <c r="F138" s="1">
        <f>MONTH(Table_ExternalData_1912[[#This Row],[ENTRY DATE]])</f>
        <v>1</v>
      </c>
      <c r="G138" s="1" t="str">
        <f>TEXT(Table_ExternalData_1912[[#This Row],[ENTRY DATE]],"mmm")</f>
        <v>Jan</v>
      </c>
      <c r="H138" s="1">
        <f>YEAR(Table_ExternalData_1912[[#This Row],[ENTRY DATE]])</f>
        <v>1900</v>
      </c>
      <c r="I138" s="9">
        <v>20.2</v>
      </c>
      <c r="J138" t="s">
        <v>612</v>
      </c>
      <c r="K138" t="s">
        <v>618</v>
      </c>
    </row>
    <row r="139" spans="1:11" hidden="1" x14ac:dyDescent="0.3">
      <c r="A139" s="2"/>
      <c r="B139" s="2" t="s">
        <v>654</v>
      </c>
      <c r="C139" s="1" t="s">
        <v>90</v>
      </c>
      <c r="D139" s="1" t="s">
        <v>52</v>
      </c>
      <c r="E139">
        <v>0</v>
      </c>
      <c r="F139" s="1">
        <f>MONTH(Table_ExternalData_1912[[#This Row],[ENTRY DATE]])</f>
        <v>1</v>
      </c>
      <c r="G139" s="1" t="str">
        <f>TEXT(Table_ExternalData_1912[[#This Row],[ENTRY DATE]],"mmm")</f>
        <v>Jan</v>
      </c>
      <c r="H139" s="1">
        <f>YEAR(Table_ExternalData_1912[[#This Row],[ENTRY DATE]])</f>
        <v>1900</v>
      </c>
      <c r="I139" s="10">
        <v>5</v>
      </c>
      <c r="J139" t="s">
        <v>612</v>
      </c>
      <c r="K139" t="s">
        <v>620</v>
      </c>
    </row>
    <row r="140" spans="1:11" x14ac:dyDescent="0.3">
      <c r="A140" s="2"/>
      <c r="B140" s="2" t="s">
        <v>655</v>
      </c>
      <c r="C140" s="1" t="s">
        <v>91</v>
      </c>
      <c r="D140" s="1" t="s">
        <v>52</v>
      </c>
      <c r="E140">
        <v>0</v>
      </c>
      <c r="F140" s="1">
        <f>MONTH(Table_ExternalData_1912[[#This Row],[ENTRY DATE]])</f>
        <v>1</v>
      </c>
      <c r="G140" s="1" t="str">
        <f>TEXT(Table_ExternalData_1912[[#This Row],[ENTRY DATE]],"mmm")</f>
        <v>Jan</v>
      </c>
      <c r="H140" s="1">
        <f>YEAR(Table_ExternalData_1912[[#This Row],[ENTRY DATE]])</f>
        <v>1900</v>
      </c>
      <c r="I140" s="9">
        <v>50</v>
      </c>
      <c r="J140" t="s">
        <v>616</v>
      </c>
      <c r="K140" t="s">
        <v>630</v>
      </c>
    </row>
    <row r="141" spans="1:11" hidden="1" x14ac:dyDescent="0.3">
      <c r="A141" s="2"/>
      <c r="B141" s="2" t="s">
        <v>654</v>
      </c>
      <c r="C141" s="1" t="s">
        <v>92</v>
      </c>
      <c r="D141" s="1" t="s">
        <v>52</v>
      </c>
      <c r="E141">
        <v>0</v>
      </c>
      <c r="F141" s="1">
        <f>MONTH(Table_ExternalData_1912[[#This Row],[ENTRY DATE]])</f>
        <v>1</v>
      </c>
      <c r="G141" s="1" t="str">
        <f>TEXT(Table_ExternalData_1912[[#This Row],[ENTRY DATE]],"mmm")</f>
        <v>Jan</v>
      </c>
      <c r="H141" s="1">
        <f>YEAR(Table_ExternalData_1912[[#This Row],[ENTRY DATE]])</f>
        <v>1900</v>
      </c>
      <c r="I141" s="9">
        <v>217.67</v>
      </c>
      <c r="J141" t="s">
        <v>612</v>
      </c>
      <c r="K141" t="s">
        <v>614</v>
      </c>
    </row>
    <row r="142" spans="1:11" hidden="1" x14ac:dyDescent="0.3">
      <c r="A142" s="2"/>
      <c r="B142" s="2" t="s">
        <v>654</v>
      </c>
      <c r="C142" s="1" t="s">
        <v>94</v>
      </c>
      <c r="D142" s="1" t="s">
        <v>52</v>
      </c>
      <c r="E142">
        <v>0</v>
      </c>
      <c r="F142" s="1">
        <f>MONTH(Table_ExternalData_1912[[#This Row],[ENTRY DATE]])</f>
        <v>1</v>
      </c>
      <c r="G142" s="1" t="str">
        <f>TEXT(Table_ExternalData_1912[[#This Row],[ENTRY DATE]],"mmm")</f>
        <v>Jan</v>
      </c>
      <c r="H142" s="1">
        <f>YEAR(Table_ExternalData_1912[[#This Row],[ENTRY DATE]])</f>
        <v>1900</v>
      </c>
      <c r="I142" s="9">
        <v>1.5</v>
      </c>
      <c r="J142" t="s">
        <v>612</v>
      </c>
      <c r="K142" t="s">
        <v>620</v>
      </c>
    </row>
    <row r="143" spans="1:11" hidden="1" x14ac:dyDescent="0.3">
      <c r="A143" s="2"/>
      <c r="B143" s="2" t="s">
        <v>654</v>
      </c>
      <c r="C143" s="1" t="s">
        <v>95</v>
      </c>
      <c r="D143" s="1" t="s">
        <v>52</v>
      </c>
      <c r="E143">
        <v>0</v>
      </c>
      <c r="F143" s="1">
        <f>MONTH(Table_ExternalData_1912[[#This Row],[ENTRY DATE]])</f>
        <v>1</v>
      </c>
      <c r="G143" s="1" t="str">
        <f>TEXT(Table_ExternalData_1912[[#This Row],[ENTRY DATE]],"mmm")</f>
        <v>Jan</v>
      </c>
      <c r="H143" s="1">
        <f>YEAR(Table_ExternalData_1912[[#This Row],[ENTRY DATE]])</f>
        <v>1900</v>
      </c>
      <c r="I143" s="9">
        <v>5.3</v>
      </c>
      <c r="J143" t="s">
        <v>612</v>
      </c>
      <c r="K143" t="s">
        <v>620</v>
      </c>
    </row>
    <row r="144" spans="1:11" hidden="1" x14ac:dyDescent="0.3">
      <c r="A144" s="2"/>
      <c r="B144" s="2" t="s">
        <v>654</v>
      </c>
      <c r="C144" s="1" t="s">
        <v>60</v>
      </c>
      <c r="D144" s="1" t="s">
        <v>52</v>
      </c>
      <c r="E144">
        <v>0</v>
      </c>
      <c r="F144" s="1">
        <f>MONTH(Table_ExternalData_1912[[#This Row],[ENTRY DATE]])</f>
        <v>1</v>
      </c>
      <c r="G144" s="1" t="str">
        <f>TEXT(Table_ExternalData_1912[[#This Row],[ENTRY DATE]],"mmm")</f>
        <v>Jan</v>
      </c>
      <c r="H144" s="1">
        <f>YEAR(Table_ExternalData_1912[[#This Row],[ENTRY DATE]])</f>
        <v>1900</v>
      </c>
      <c r="I144" s="9">
        <v>187.5</v>
      </c>
      <c r="J144" t="s">
        <v>612</v>
      </c>
      <c r="K144" t="s">
        <v>630</v>
      </c>
    </row>
    <row r="145" spans="1:11" hidden="1" x14ac:dyDescent="0.3">
      <c r="A145" s="2"/>
      <c r="B145" s="2" t="s">
        <v>654</v>
      </c>
      <c r="C145" s="1" t="s">
        <v>97</v>
      </c>
      <c r="D145" s="1" t="s">
        <v>52</v>
      </c>
      <c r="E145">
        <v>0</v>
      </c>
      <c r="F145" s="1">
        <f>MONTH(Table_ExternalData_1912[[#This Row],[ENTRY DATE]])</f>
        <v>1</v>
      </c>
      <c r="G145" s="1" t="str">
        <f>TEXT(Table_ExternalData_1912[[#This Row],[ENTRY DATE]],"mmm")</f>
        <v>Jan</v>
      </c>
      <c r="H145" s="1">
        <f>YEAR(Table_ExternalData_1912[[#This Row],[ENTRY DATE]])</f>
        <v>1900</v>
      </c>
      <c r="I145" s="10">
        <v>5</v>
      </c>
      <c r="J145" t="s">
        <v>612</v>
      </c>
      <c r="K145" t="s">
        <v>626</v>
      </c>
    </row>
    <row r="146" spans="1:11" hidden="1" x14ac:dyDescent="0.3">
      <c r="A146" s="2"/>
      <c r="B146" s="2" t="s">
        <v>654</v>
      </c>
      <c r="C146" s="1" t="s">
        <v>98</v>
      </c>
      <c r="D146" s="1" t="s">
        <v>52</v>
      </c>
      <c r="E146">
        <v>0</v>
      </c>
      <c r="F146" s="1">
        <f>MONTH(Table_ExternalData_1912[[#This Row],[ENTRY DATE]])</f>
        <v>1</v>
      </c>
      <c r="G146" s="1" t="str">
        <f>TEXT(Table_ExternalData_1912[[#This Row],[ENTRY DATE]],"mmm")</f>
        <v>Jan</v>
      </c>
      <c r="H146" s="1">
        <f>YEAR(Table_ExternalData_1912[[#This Row],[ENTRY DATE]])</f>
        <v>1900</v>
      </c>
      <c r="I146" s="9">
        <v>200</v>
      </c>
      <c r="J146" t="s">
        <v>612</v>
      </c>
      <c r="K146" t="s">
        <v>613</v>
      </c>
    </row>
    <row r="147" spans="1:11" x14ac:dyDescent="0.3">
      <c r="A147" s="2"/>
      <c r="B147" s="2" t="s">
        <v>655</v>
      </c>
      <c r="C147" s="1" t="s">
        <v>99</v>
      </c>
      <c r="D147" s="1" t="s">
        <v>52</v>
      </c>
      <c r="E147">
        <v>0</v>
      </c>
      <c r="F147" s="1">
        <f>MONTH(Table_ExternalData_1912[[#This Row],[ENTRY DATE]])</f>
        <v>1</v>
      </c>
      <c r="G147" s="1" t="str">
        <f>TEXT(Table_ExternalData_1912[[#This Row],[ENTRY DATE]],"mmm")</f>
        <v>Jan</v>
      </c>
      <c r="H147" s="1">
        <f>YEAR(Table_ExternalData_1912[[#This Row],[ENTRY DATE]])</f>
        <v>1900</v>
      </c>
      <c r="I147" s="9">
        <v>110</v>
      </c>
      <c r="J147" t="s">
        <v>616</v>
      </c>
      <c r="K147" t="s">
        <v>630</v>
      </c>
    </row>
    <row r="148" spans="1:11" hidden="1" x14ac:dyDescent="0.3">
      <c r="A148" s="2"/>
      <c r="B148" s="2" t="s">
        <v>654</v>
      </c>
      <c r="C148" s="1" t="s">
        <v>102</v>
      </c>
      <c r="D148" s="1" t="s">
        <v>52</v>
      </c>
      <c r="E148">
        <v>0</v>
      </c>
      <c r="F148" s="1">
        <f>MONTH(Table_ExternalData_1912[[#This Row],[ENTRY DATE]])</f>
        <v>1</v>
      </c>
      <c r="G148" s="1" t="str">
        <f>TEXT(Table_ExternalData_1912[[#This Row],[ENTRY DATE]],"mmm")</f>
        <v>Jan</v>
      </c>
      <c r="H148" s="1">
        <f>YEAR(Table_ExternalData_1912[[#This Row],[ENTRY DATE]])</f>
        <v>1900</v>
      </c>
      <c r="I148" s="9">
        <v>100</v>
      </c>
      <c r="J148" t="s">
        <v>612</v>
      </c>
      <c r="K148" t="s">
        <v>620</v>
      </c>
    </row>
    <row r="149" spans="1:11" hidden="1" x14ac:dyDescent="0.3">
      <c r="A149" s="2"/>
      <c r="B149" s="2" t="s">
        <v>654</v>
      </c>
      <c r="C149" s="1" t="s">
        <v>103</v>
      </c>
      <c r="D149" s="1" t="s">
        <v>52</v>
      </c>
      <c r="E149">
        <v>0</v>
      </c>
      <c r="F149" s="1">
        <f>MONTH(Table_ExternalData_1912[[#This Row],[ENTRY DATE]])</f>
        <v>1</v>
      </c>
      <c r="G149" s="1" t="str">
        <f>TEXT(Table_ExternalData_1912[[#This Row],[ENTRY DATE]],"mmm")</f>
        <v>Jan</v>
      </c>
      <c r="H149" s="1">
        <f>YEAR(Table_ExternalData_1912[[#This Row],[ENTRY DATE]])</f>
        <v>1900</v>
      </c>
      <c r="I149" s="9">
        <v>66.75</v>
      </c>
      <c r="J149" t="s">
        <v>612</v>
      </c>
      <c r="K149" t="s">
        <v>620</v>
      </c>
    </row>
    <row r="150" spans="1:11" hidden="1" x14ac:dyDescent="0.3">
      <c r="A150" s="2"/>
      <c r="B150" s="2" t="s">
        <v>654</v>
      </c>
      <c r="C150" s="1" t="s">
        <v>106</v>
      </c>
      <c r="D150" s="1" t="s">
        <v>52</v>
      </c>
      <c r="E150">
        <v>0</v>
      </c>
      <c r="F150" s="1">
        <f>MONTH(Table_ExternalData_1912[[#This Row],[ENTRY DATE]])</f>
        <v>1</v>
      </c>
      <c r="G150" s="1" t="str">
        <f>TEXT(Table_ExternalData_1912[[#This Row],[ENTRY DATE]],"mmm")</f>
        <v>Jan</v>
      </c>
      <c r="H150" s="1">
        <f>YEAR(Table_ExternalData_1912[[#This Row],[ENTRY DATE]])</f>
        <v>1900</v>
      </c>
      <c r="I150" s="10">
        <v>100</v>
      </c>
      <c r="J150" t="s">
        <v>612</v>
      </c>
      <c r="K150" t="s">
        <v>618</v>
      </c>
    </row>
    <row r="151" spans="1:11" hidden="1" x14ac:dyDescent="0.3">
      <c r="A151" s="2"/>
      <c r="B151" s="2" t="s">
        <v>654</v>
      </c>
      <c r="C151" s="1" t="s">
        <v>107</v>
      </c>
      <c r="D151" s="1" t="s">
        <v>52</v>
      </c>
      <c r="E151">
        <v>0</v>
      </c>
      <c r="F151" s="1">
        <f>MONTH(Table_ExternalData_1912[[#This Row],[ENTRY DATE]])</f>
        <v>1</v>
      </c>
      <c r="G151" s="1" t="str">
        <f>TEXT(Table_ExternalData_1912[[#This Row],[ENTRY DATE]],"mmm")</f>
        <v>Jan</v>
      </c>
      <c r="H151" s="1">
        <f>YEAR(Table_ExternalData_1912[[#This Row],[ENTRY DATE]])</f>
        <v>1900</v>
      </c>
      <c r="I151" s="9">
        <v>50</v>
      </c>
      <c r="J151" t="s">
        <v>612</v>
      </c>
      <c r="K151" t="s">
        <v>620</v>
      </c>
    </row>
    <row r="152" spans="1:11" x14ac:dyDescent="0.3">
      <c r="A152" s="2"/>
      <c r="B152" s="2" t="s">
        <v>655</v>
      </c>
      <c r="C152" s="1" t="s">
        <v>111</v>
      </c>
      <c r="D152" s="1" t="s">
        <v>52</v>
      </c>
      <c r="E152">
        <v>0</v>
      </c>
      <c r="F152" s="1">
        <f>MONTH(Table_ExternalData_1912[[#This Row],[ENTRY DATE]])</f>
        <v>1</v>
      </c>
      <c r="G152" s="1" t="str">
        <f>TEXT(Table_ExternalData_1912[[#This Row],[ENTRY DATE]],"mmm")</f>
        <v>Jan</v>
      </c>
      <c r="H152" s="1">
        <f>YEAR(Table_ExternalData_1912[[#This Row],[ENTRY DATE]])</f>
        <v>1900</v>
      </c>
      <c r="I152" s="9">
        <v>50</v>
      </c>
      <c r="J152" t="s">
        <v>616</v>
      </c>
      <c r="K152" t="s">
        <v>630</v>
      </c>
    </row>
    <row r="153" spans="1:11" hidden="1" x14ac:dyDescent="0.3">
      <c r="A153" s="2"/>
      <c r="B153" s="2" t="s">
        <v>654</v>
      </c>
      <c r="C153" s="1" t="s">
        <v>112</v>
      </c>
      <c r="D153" s="1" t="s">
        <v>52</v>
      </c>
      <c r="E153">
        <v>0</v>
      </c>
      <c r="F153" s="1">
        <f>MONTH(Table_ExternalData_1912[[#This Row],[ENTRY DATE]])</f>
        <v>1</v>
      </c>
      <c r="G153" s="1" t="str">
        <f>TEXT(Table_ExternalData_1912[[#This Row],[ENTRY DATE]],"mmm")</f>
        <v>Jan</v>
      </c>
      <c r="H153" s="1">
        <f>YEAR(Table_ExternalData_1912[[#This Row],[ENTRY DATE]])</f>
        <v>1900</v>
      </c>
      <c r="I153" s="9">
        <v>100</v>
      </c>
      <c r="J153" t="s">
        <v>612</v>
      </c>
      <c r="K153" t="s">
        <v>620</v>
      </c>
    </row>
    <row r="154" spans="1:11" hidden="1" x14ac:dyDescent="0.3">
      <c r="A154" s="2"/>
      <c r="B154" s="2" t="s">
        <v>654</v>
      </c>
      <c r="C154" s="1" t="s">
        <v>97</v>
      </c>
      <c r="D154" s="1" t="s">
        <v>52</v>
      </c>
      <c r="E154">
        <v>0</v>
      </c>
      <c r="F154" s="1">
        <f>MONTH(Table_ExternalData_1912[[#This Row],[ENTRY DATE]])</f>
        <v>1</v>
      </c>
      <c r="G154" s="1" t="str">
        <f>TEXT(Table_ExternalData_1912[[#This Row],[ENTRY DATE]],"mmm")</f>
        <v>Jan</v>
      </c>
      <c r="H154" s="1">
        <f>YEAR(Table_ExternalData_1912[[#This Row],[ENTRY DATE]])</f>
        <v>1900</v>
      </c>
      <c r="I154" s="10">
        <v>85.5</v>
      </c>
      <c r="J154" t="s">
        <v>612</v>
      </c>
      <c r="K154" t="s">
        <v>624</v>
      </c>
    </row>
    <row r="155" spans="1:11" hidden="1" x14ac:dyDescent="0.3">
      <c r="A155" s="2"/>
      <c r="B155" s="2" t="s">
        <v>654</v>
      </c>
      <c r="C155" s="1" t="s">
        <v>65</v>
      </c>
      <c r="D155" s="1" t="s">
        <v>52</v>
      </c>
      <c r="E155">
        <v>0</v>
      </c>
      <c r="F155" s="1">
        <f>MONTH(Table_ExternalData_1912[[#This Row],[ENTRY DATE]])</f>
        <v>1</v>
      </c>
      <c r="G155" s="1" t="str">
        <f>TEXT(Table_ExternalData_1912[[#This Row],[ENTRY DATE]],"mmm")</f>
        <v>Jan</v>
      </c>
      <c r="H155" s="1">
        <f>YEAR(Table_ExternalData_1912[[#This Row],[ENTRY DATE]])</f>
        <v>1900</v>
      </c>
      <c r="I155" s="9">
        <v>22</v>
      </c>
      <c r="J155" t="s">
        <v>612</v>
      </c>
      <c r="K155" t="s">
        <v>622</v>
      </c>
    </row>
    <row r="156" spans="1:11" hidden="1" x14ac:dyDescent="0.3">
      <c r="A156" s="2"/>
      <c r="B156" s="2" t="s">
        <v>654</v>
      </c>
      <c r="C156" s="1" t="s">
        <v>114</v>
      </c>
      <c r="D156" s="1" t="s">
        <v>52</v>
      </c>
      <c r="E156">
        <v>0</v>
      </c>
      <c r="F156" s="1">
        <f>MONTH(Table_ExternalData_1912[[#This Row],[ENTRY DATE]])</f>
        <v>1</v>
      </c>
      <c r="G156" s="1" t="str">
        <f>TEXT(Table_ExternalData_1912[[#This Row],[ENTRY DATE]],"mmm")</f>
        <v>Jan</v>
      </c>
      <c r="H156" s="1">
        <f>YEAR(Table_ExternalData_1912[[#This Row],[ENTRY DATE]])</f>
        <v>1900</v>
      </c>
      <c r="I156" s="9">
        <v>200</v>
      </c>
      <c r="J156" t="s">
        <v>612</v>
      </c>
      <c r="K156" t="s">
        <v>613</v>
      </c>
    </row>
    <row r="157" spans="1:11" hidden="1" x14ac:dyDescent="0.3">
      <c r="A157" s="2"/>
      <c r="B157" s="2" t="s">
        <v>654</v>
      </c>
      <c r="C157" s="1" t="s">
        <v>97</v>
      </c>
      <c r="D157" s="1" t="s">
        <v>52</v>
      </c>
      <c r="E157">
        <v>0</v>
      </c>
      <c r="F157" s="1">
        <f>MONTH(Table_ExternalData_1912[[#This Row],[ENTRY DATE]])</f>
        <v>1</v>
      </c>
      <c r="G157" s="1" t="str">
        <f>TEXT(Table_ExternalData_1912[[#This Row],[ENTRY DATE]],"mmm")</f>
        <v>Jan</v>
      </c>
      <c r="H157" s="1">
        <f>YEAR(Table_ExternalData_1912[[#This Row],[ENTRY DATE]])</f>
        <v>1900</v>
      </c>
      <c r="I157" s="9">
        <v>36.659999999999997</v>
      </c>
      <c r="J157" t="s">
        <v>612</v>
      </c>
      <c r="K157" t="s">
        <v>613</v>
      </c>
    </row>
    <row r="158" spans="1:11" hidden="1" x14ac:dyDescent="0.3">
      <c r="A158" s="2"/>
      <c r="B158" s="2" t="s">
        <v>654</v>
      </c>
      <c r="C158" s="1" t="s">
        <v>117</v>
      </c>
      <c r="D158" s="1" t="s">
        <v>52</v>
      </c>
      <c r="E158">
        <v>0</v>
      </c>
      <c r="F158" s="1">
        <f>MONTH(Table_ExternalData_1912[[#This Row],[ENTRY DATE]])</f>
        <v>1</v>
      </c>
      <c r="G158" s="1" t="str">
        <f>TEXT(Table_ExternalData_1912[[#This Row],[ENTRY DATE]],"mmm")</f>
        <v>Jan</v>
      </c>
      <c r="H158" s="1">
        <f>YEAR(Table_ExternalData_1912[[#This Row],[ENTRY DATE]])</f>
        <v>1900</v>
      </c>
      <c r="I158" s="10">
        <v>200</v>
      </c>
      <c r="J158" t="s">
        <v>612</v>
      </c>
      <c r="K158" t="s">
        <v>624</v>
      </c>
    </row>
    <row r="159" spans="1:11" hidden="1" x14ac:dyDescent="0.3">
      <c r="A159" s="2"/>
      <c r="B159" s="2" t="s">
        <v>654</v>
      </c>
      <c r="C159" s="1" t="s">
        <v>118</v>
      </c>
      <c r="D159" s="1" t="s">
        <v>52</v>
      </c>
      <c r="E159">
        <v>0</v>
      </c>
      <c r="F159" s="1">
        <f>MONTH(Table_ExternalData_1912[[#This Row],[ENTRY DATE]])</f>
        <v>1</v>
      </c>
      <c r="G159" s="1" t="str">
        <f>TEXT(Table_ExternalData_1912[[#This Row],[ENTRY DATE]],"mmm")</f>
        <v>Jan</v>
      </c>
      <c r="H159" s="1">
        <f>YEAR(Table_ExternalData_1912[[#This Row],[ENTRY DATE]])</f>
        <v>1900</v>
      </c>
      <c r="I159" s="9">
        <v>76.92</v>
      </c>
      <c r="J159" t="s">
        <v>612</v>
      </c>
      <c r="K159" t="s">
        <v>630</v>
      </c>
    </row>
    <row r="160" spans="1:11" hidden="1" x14ac:dyDescent="0.3">
      <c r="A160" s="2"/>
      <c r="B160" s="2" t="s">
        <v>654</v>
      </c>
      <c r="C160" s="1" t="s">
        <v>51</v>
      </c>
      <c r="D160" s="1" t="s">
        <v>52</v>
      </c>
      <c r="E160">
        <v>0</v>
      </c>
      <c r="F160" s="1">
        <f>MONTH(Table_ExternalData_1912[[#This Row],[ENTRY DATE]])</f>
        <v>1</v>
      </c>
      <c r="G160" s="1" t="str">
        <f>TEXT(Table_ExternalData_1912[[#This Row],[ENTRY DATE]],"mmm")</f>
        <v>Jan</v>
      </c>
      <c r="H160" s="1">
        <f>YEAR(Table_ExternalData_1912[[#This Row],[ENTRY DATE]])</f>
        <v>1900</v>
      </c>
      <c r="I160" s="9">
        <v>5</v>
      </c>
      <c r="J160" t="s">
        <v>612</v>
      </c>
      <c r="K160" t="s">
        <v>620</v>
      </c>
    </row>
    <row r="161" spans="1:11" x14ac:dyDescent="0.3">
      <c r="A161" s="2"/>
      <c r="B161" s="2" t="s">
        <v>655</v>
      </c>
      <c r="C161" s="1" t="s">
        <v>123</v>
      </c>
      <c r="D161" s="1" t="s">
        <v>52</v>
      </c>
      <c r="E161">
        <v>0</v>
      </c>
      <c r="F161" s="1">
        <f>MONTH(Table_ExternalData_1912[[#This Row],[ENTRY DATE]])</f>
        <v>1</v>
      </c>
      <c r="G161" s="1" t="str">
        <f>TEXT(Table_ExternalData_1912[[#This Row],[ENTRY DATE]],"mmm")</f>
        <v>Jan</v>
      </c>
      <c r="H161" s="1">
        <f>YEAR(Table_ExternalData_1912[[#This Row],[ENTRY DATE]])</f>
        <v>1900</v>
      </c>
      <c r="I161" s="9">
        <v>50</v>
      </c>
      <c r="J161" t="s">
        <v>616</v>
      </c>
      <c r="K161" t="s">
        <v>630</v>
      </c>
    </row>
    <row r="162" spans="1:11" x14ac:dyDescent="0.3">
      <c r="A162" s="2"/>
      <c r="B162" s="2" t="s">
        <v>655</v>
      </c>
      <c r="C162" s="1" t="s">
        <v>60</v>
      </c>
      <c r="D162" s="1" t="s">
        <v>52</v>
      </c>
      <c r="E162">
        <v>0</v>
      </c>
      <c r="F162" s="1">
        <f>MONTH(Table_ExternalData_1912[[#This Row],[ENTRY DATE]])</f>
        <v>1</v>
      </c>
      <c r="G162" s="1" t="str">
        <f>TEXT(Table_ExternalData_1912[[#This Row],[ENTRY DATE]],"mmm")</f>
        <v>Jan</v>
      </c>
      <c r="H162" s="1">
        <f>YEAR(Table_ExternalData_1912[[#This Row],[ENTRY DATE]])</f>
        <v>1900</v>
      </c>
      <c r="I162" s="9">
        <v>702.59</v>
      </c>
      <c r="J162" t="s">
        <v>616</v>
      </c>
      <c r="K162" t="s">
        <v>630</v>
      </c>
    </row>
    <row r="163" spans="1:11" hidden="1" x14ac:dyDescent="0.3">
      <c r="A163" s="2"/>
      <c r="B163" s="2" t="s">
        <v>654</v>
      </c>
      <c r="C163" s="1" t="s">
        <v>126</v>
      </c>
      <c r="D163" s="1" t="s">
        <v>52</v>
      </c>
      <c r="E163">
        <v>0</v>
      </c>
      <c r="F163" s="1">
        <f>MONTH(Table_ExternalData_1912[[#This Row],[ENTRY DATE]])</f>
        <v>1</v>
      </c>
      <c r="G163" s="1" t="str">
        <f>TEXT(Table_ExternalData_1912[[#This Row],[ENTRY DATE]],"mmm")</f>
        <v>Jan</v>
      </c>
      <c r="H163" s="1">
        <f>YEAR(Table_ExternalData_1912[[#This Row],[ENTRY DATE]])</f>
        <v>1900</v>
      </c>
      <c r="I163" s="9">
        <v>217.8</v>
      </c>
      <c r="J163" t="s">
        <v>612</v>
      </c>
      <c r="K163" t="s">
        <v>614</v>
      </c>
    </row>
    <row r="164" spans="1:11" hidden="1" x14ac:dyDescent="0.3">
      <c r="A164" s="2"/>
      <c r="B164" s="2" t="s">
        <v>654</v>
      </c>
      <c r="C164" s="1" t="s">
        <v>127</v>
      </c>
      <c r="D164" s="1" t="s">
        <v>52</v>
      </c>
      <c r="E164">
        <v>0</v>
      </c>
      <c r="F164" s="1">
        <f>MONTH(Table_ExternalData_1912[[#This Row],[ENTRY DATE]])</f>
        <v>1</v>
      </c>
      <c r="G164" s="1" t="str">
        <f>TEXT(Table_ExternalData_1912[[#This Row],[ENTRY DATE]],"mmm")</f>
        <v>Jan</v>
      </c>
      <c r="H164" s="1">
        <f>YEAR(Table_ExternalData_1912[[#This Row],[ENTRY DATE]])</f>
        <v>1900</v>
      </c>
      <c r="I164" s="9">
        <v>100</v>
      </c>
      <c r="J164" t="s">
        <v>612</v>
      </c>
      <c r="K164" t="s">
        <v>626</v>
      </c>
    </row>
    <row r="165" spans="1:11" hidden="1" x14ac:dyDescent="0.3">
      <c r="A165" s="2"/>
      <c r="B165" s="2" t="s">
        <v>654</v>
      </c>
      <c r="C165" s="1" t="s">
        <v>60</v>
      </c>
      <c r="D165" s="1" t="s">
        <v>52</v>
      </c>
      <c r="E165">
        <v>0</v>
      </c>
      <c r="F165" s="1">
        <f>MONTH(Table_ExternalData_1912[[#This Row],[ENTRY DATE]])</f>
        <v>1</v>
      </c>
      <c r="G165" s="1" t="str">
        <f>TEXT(Table_ExternalData_1912[[#This Row],[ENTRY DATE]],"mmm")</f>
        <v>Jan</v>
      </c>
      <c r="H165" s="1">
        <f>YEAR(Table_ExternalData_1912[[#This Row],[ENTRY DATE]])</f>
        <v>1900</v>
      </c>
      <c r="I165" s="9">
        <v>187.5</v>
      </c>
      <c r="J165" t="s">
        <v>612</v>
      </c>
      <c r="K165" t="s">
        <v>630</v>
      </c>
    </row>
    <row r="166" spans="1:11" hidden="1" x14ac:dyDescent="0.3">
      <c r="A166" s="2"/>
      <c r="B166" s="2" t="s">
        <v>654</v>
      </c>
      <c r="C166" s="1" t="s">
        <v>129</v>
      </c>
      <c r="D166" s="1" t="s">
        <v>52</v>
      </c>
      <c r="E166">
        <v>0</v>
      </c>
      <c r="F166" s="1">
        <f>MONTH(Table_ExternalData_1912[[#This Row],[ENTRY DATE]])</f>
        <v>1</v>
      </c>
      <c r="G166" s="1" t="str">
        <f>TEXT(Table_ExternalData_1912[[#This Row],[ENTRY DATE]],"mmm")</f>
        <v>Jan</v>
      </c>
      <c r="H166" s="1">
        <f>YEAR(Table_ExternalData_1912[[#This Row],[ENTRY DATE]])</f>
        <v>1900</v>
      </c>
      <c r="I166" s="9">
        <v>208.42</v>
      </c>
      <c r="J166" t="s">
        <v>612</v>
      </c>
      <c r="K166" t="s">
        <v>631</v>
      </c>
    </row>
    <row r="167" spans="1:11" x14ac:dyDescent="0.3">
      <c r="A167" s="2"/>
      <c r="B167" s="2" t="s">
        <v>655</v>
      </c>
      <c r="C167" s="1" t="s">
        <v>130</v>
      </c>
      <c r="D167" s="1" t="s">
        <v>52</v>
      </c>
      <c r="E167">
        <v>0</v>
      </c>
      <c r="F167" s="1">
        <f>MONTH(Table_ExternalData_1912[[#This Row],[ENTRY DATE]])</f>
        <v>1</v>
      </c>
      <c r="G167" s="1" t="str">
        <f>TEXT(Table_ExternalData_1912[[#This Row],[ENTRY DATE]],"mmm")</f>
        <v>Jan</v>
      </c>
      <c r="H167" s="1">
        <f>YEAR(Table_ExternalData_1912[[#This Row],[ENTRY DATE]])</f>
        <v>1900</v>
      </c>
      <c r="I167" s="9">
        <v>150.55000000000001</v>
      </c>
      <c r="J167" t="s">
        <v>616</v>
      </c>
      <c r="K167" t="s">
        <v>630</v>
      </c>
    </row>
    <row r="168" spans="1:11" hidden="1" x14ac:dyDescent="0.3">
      <c r="A168" s="2"/>
      <c r="B168" s="2" t="s">
        <v>654</v>
      </c>
      <c r="C168" s="1" t="s">
        <v>130</v>
      </c>
      <c r="D168" s="1" t="s">
        <v>52</v>
      </c>
      <c r="E168">
        <v>0</v>
      </c>
      <c r="F168" s="1">
        <f>MONTH(Table_ExternalData_1912[[#This Row],[ENTRY DATE]])</f>
        <v>1</v>
      </c>
      <c r="G168" s="1" t="str">
        <f>TEXT(Table_ExternalData_1912[[#This Row],[ENTRY DATE]],"mmm")</f>
        <v>Jan</v>
      </c>
      <c r="H168" s="1">
        <f>YEAR(Table_ExternalData_1912[[#This Row],[ENTRY DATE]])</f>
        <v>1900</v>
      </c>
      <c r="I168" s="9">
        <v>206.37</v>
      </c>
      <c r="J168" t="s">
        <v>612</v>
      </c>
      <c r="K168" t="s">
        <v>631</v>
      </c>
    </row>
    <row r="169" spans="1:11" hidden="1" x14ac:dyDescent="0.3">
      <c r="A169" s="5"/>
      <c r="B169" s="2" t="s">
        <v>654</v>
      </c>
      <c r="C169" s="4" t="s">
        <v>132</v>
      </c>
      <c r="D169" s="1" t="s">
        <v>52</v>
      </c>
      <c r="E169">
        <v>0</v>
      </c>
      <c r="F169" s="1">
        <f>MONTH(Table_ExternalData_1912[[#This Row],[ENTRY DATE]])</f>
        <v>1</v>
      </c>
      <c r="G169" s="1" t="str">
        <f>TEXT(Table_ExternalData_1912[[#This Row],[ENTRY DATE]],"mmm")</f>
        <v>Jan</v>
      </c>
      <c r="H169" s="1">
        <f>YEAR(Table_ExternalData_1912[[#This Row],[ENTRY DATE]])</f>
        <v>1900</v>
      </c>
      <c r="I169" s="9">
        <v>5.52</v>
      </c>
      <c r="J169" t="s">
        <v>612</v>
      </c>
      <c r="K169" t="s">
        <v>620</v>
      </c>
    </row>
    <row r="170" spans="1:11" hidden="1" x14ac:dyDescent="0.3">
      <c r="A170" s="2"/>
      <c r="B170" s="2" t="s">
        <v>654</v>
      </c>
      <c r="C170" s="1" t="s">
        <v>133</v>
      </c>
      <c r="D170" s="1" t="s">
        <v>52</v>
      </c>
      <c r="E170">
        <v>0</v>
      </c>
      <c r="F170" s="1">
        <f>MONTH(Table_ExternalData_1912[[#This Row],[ENTRY DATE]])</f>
        <v>1</v>
      </c>
      <c r="G170" s="1" t="str">
        <f>TEXT(Table_ExternalData_1912[[#This Row],[ENTRY DATE]],"mmm")</f>
        <v>Jan</v>
      </c>
      <c r="H170" s="1">
        <f>YEAR(Table_ExternalData_1912[[#This Row],[ENTRY DATE]])</f>
        <v>1900</v>
      </c>
      <c r="I170" s="9">
        <v>50</v>
      </c>
      <c r="J170" t="s">
        <v>612</v>
      </c>
      <c r="K170" t="s">
        <v>620</v>
      </c>
    </row>
    <row r="171" spans="1:11" hidden="1" x14ac:dyDescent="0.3">
      <c r="A171" s="2"/>
      <c r="B171" s="2" t="s">
        <v>654</v>
      </c>
      <c r="C171" s="1" t="s">
        <v>106</v>
      </c>
      <c r="D171" s="1" t="s">
        <v>52</v>
      </c>
      <c r="E171">
        <v>0</v>
      </c>
      <c r="F171" s="1">
        <f>MONTH(Table_ExternalData_1912[[#This Row],[ENTRY DATE]])</f>
        <v>1</v>
      </c>
      <c r="G171" s="1" t="str">
        <f>TEXT(Table_ExternalData_1912[[#This Row],[ENTRY DATE]],"mmm")</f>
        <v>Jan</v>
      </c>
      <c r="H171" s="1">
        <f>YEAR(Table_ExternalData_1912[[#This Row],[ENTRY DATE]])</f>
        <v>1900</v>
      </c>
      <c r="I171" s="9">
        <v>50</v>
      </c>
      <c r="J171" t="s">
        <v>612</v>
      </c>
      <c r="K171" t="s">
        <v>620</v>
      </c>
    </row>
    <row r="172" spans="1:11" hidden="1" x14ac:dyDescent="0.3">
      <c r="A172" s="2"/>
      <c r="B172" s="2" t="s">
        <v>654</v>
      </c>
      <c r="C172" s="1" t="s">
        <v>135</v>
      </c>
      <c r="D172" s="1" t="s">
        <v>52</v>
      </c>
      <c r="E172">
        <v>0</v>
      </c>
      <c r="F172" s="1">
        <f>MONTH(Table_ExternalData_1912[[#This Row],[ENTRY DATE]])</f>
        <v>1</v>
      </c>
      <c r="G172" s="1" t="str">
        <f>TEXT(Table_ExternalData_1912[[#This Row],[ENTRY DATE]],"mmm")</f>
        <v>Jan</v>
      </c>
      <c r="H172" s="1">
        <f>YEAR(Table_ExternalData_1912[[#This Row],[ENTRY DATE]])</f>
        <v>1900</v>
      </c>
      <c r="I172" s="9">
        <v>17.7</v>
      </c>
      <c r="J172" t="s">
        <v>612</v>
      </c>
      <c r="K172" t="s">
        <v>620</v>
      </c>
    </row>
    <row r="173" spans="1:11" hidden="1" x14ac:dyDescent="0.3">
      <c r="A173" s="2"/>
      <c r="B173" s="2" t="s">
        <v>654</v>
      </c>
      <c r="C173" s="1" t="s">
        <v>136</v>
      </c>
      <c r="D173" s="1" t="s">
        <v>52</v>
      </c>
      <c r="E173">
        <v>0</v>
      </c>
      <c r="F173" s="1">
        <f>MONTH(Table_ExternalData_1912[[#This Row],[ENTRY DATE]])</f>
        <v>1</v>
      </c>
      <c r="G173" s="1" t="str">
        <f>TEXT(Table_ExternalData_1912[[#This Row],[ENTRY DATE]],"mmm")</f>
        <v>Jan</v>
      </c>
      <c r="H173" s="1">
        <f>YEAR(Table_ExternalData_1912[[#This Row],[ENTRY DATE]])</f>
        <v>1900</v>
      </c>
      <c r="I173" s="9">
        <v>36</v>
      </c>
      <c r="J173" t="s">
        <v>612</v>
      </c>
      <c r="K173" t="s">
        <v>632</v>
      </c>
    </row>
    <row r="174" spans="1:11" hidden="1" x14ac:dyDescent="0.3">
      <c r="A174" s="2"/>
      <c r="B174" s="2" t="s">
        <v>654</v>
      </c>
      <c r="C174" s="1" t="s">
        <v>91</v>
      </c>
      <c r="D174" s="1" t="s">
        <v>52</v>
      </c>
      <c r="E174">
        <v>0</v>
      </c>
      <c r="F174" s="1">
        <f>MONTH(Table_ExternalData_1912[[#This Row],[ENTRY DATE]])</f>
        <v>1</v>
      </c>
      <c r="G174" s="1" t="str">
        <f>TEXT(Table_ExternalData_1912[[#This Row],[ENTRY DATE]],"mmm")</f>
        <v>Jan</v>
      </c>
      <c r="H174" s="1">
        <f>YEAR(Table_ExternalData_1912[[#This Row],[ENTRY DATE]])</f>
        <v>1900</v>
      </c>
      <c r="I174" s="10">
        <v>5</v>
      </c>
      <c r="J174" t="s">
        <v>612</v>
      </c>
      <c r="K174" t="s">
        <v>626</v>
      </c>
    </row>
    <row r="175" spans="1:11" x14ac:dyDescent="0.3">
      <c r="A175" s="2"/>
      <c r="B175" s="2" t="s">
        <v>655</v>
      </c>
      <c r="C175" s="1" t="s">
        <v>92</v>
      </c>
      <c r="D175" s="1" t="s">
        <v>52</v>
      </c>
      <c r="E175">
        <v>0</v>
      </c>
      <c r="F175" s="1">
        <f>MONTH(Table_ExternalData_1912[[#This Row],[ENTRY DATE]])</f>
        <v>1</v>
      </c>
      <c r="G175" s="1" t="str">
        <f>TEXT(Table_ExternalData_1912[[#This Row],[ENTRY DATE]],"mmm")</f>
        <v>Jan</v>
      </c>
      <c r="H175" s="1">
        <f>YEAR(Table_ExternalData_1912[[#This Row],[ENTRY DATE]])</f>
        <v>1900</v>
      </c>
      <c r="I175" s="9">
        <v>150.55000000000001</v>
      </c>
      <c r="J175" t="s">
        <v>616</v>
      </c>
      <c r="K175" t="s">
        <v>630</v>
      </c>
    </row>
    <row r="176" spans="1:11" hidden="1" x14ac:dyDescent="0.3">
      <c r="A176" s="2"/>
      <c r="B176" s="2" t="s">
        <v>654</v>
      </c>
      <c r="C176" s="1" t="s">
        <v>140</v>
      </c>
      <c r="D176" s="1" t="s">
        <v>52</v>
      </c>
      <c r="E176">
        <v>0</v>
      </c>
      <c r="F176" s="1">
        <f>MONTH(Table_ExternalData_1912[[#This Row],[ENTRY DATE]])</f>
        <v>1</v>
      </c>
      <c r="G176" s="1" t="str">
        <f>TEXT(Table_ExternalData_1912[[#This Row],[ENTRY DATE]],"mmm")</f>
        <v>Jan</v>
      </c>
      <c r="H176" s="1">
        <f>YEAR(Table_ExternalData_1912[[#This Row],[ENTRY DATE]])</f>
        <v>1900</v>
      </c>
      <c r="I176" s="9">
        <v>20</v>
      </c>
      <c r="J176" t="s">
        <v>612</v>
      </c>
      <c r="K176" t="s">
        <v>620</v>
      </c>
    </row>
    <row r="177" spans="1:11" x14ac:dyDescent="0.3">
      <c r="A177" s="2"/>
      <c r="B177" s="2" t="s">
        <v>656</v>
      </c>
      <c r="C177" s="1" t="s">
        <v>141</v>
      </c>
      <c r="D177" s="1" t="s">
        <v>52</v>
      </c>
      <c r="E177">
        <v>0</v>
      </c>
      <c r="F177" s="1">
        <f>MONTH(Table_ExternalData_1912[[#This Row],[ENTRY DATE]])</f>
        <v>1</v>
      </c>
      <c r="G177" s="1" t="str">
        <f>TEXT(Table_ExternalData_1912[[#This Row],[ENTRY DATE]],"mmm")</f>
        <v>Jan</v>
      </c>
      <c r="H177" s="1">
        <f>YEAR(Table_ExternalData_1912[[#This Row],[ENTRY DATE]])</f>
        <v>1900</v>
      </c>
      <c r="I177" s="9">
        <v>212</v>
      </c>
      <c r="J177" t="s">
        <v>616</v>
      </c>
      <c r="K177" t="s">
        <v>630</v>
      </c>
    </row>
    <row r="178" spans="1:11" hidden="1" x14ac:dyDescent="0.3">
      <c r="A178" s="2"/>
      <c r="B178" s="2" t="s">
        <v>654</v>
      </c>
      <c r="C178" s="1" t="s">
        <v>72</v>
      </c>
      <c r="D178" s="1" t="s">
        <v>52</v>
      </c>
      <c r="E178">
        <v>0</v>
      </c>
      <c r="F178" s="1">
        <f>MONTH(Table_ExternalData_1912[[#This Row],[ENTRY DATE]])</f>
        <v>1</v>
      </c>
      <c r="G178" s="1" t="str">
        <f>TEXT(Table_ExternalData_1912[[#This Row],[ENTRY DATE]],"mmm")</f>
        <v>Jan</v>
      </c>
      <c r="H178" s="1">
        <f>YEAR(Table_ExternalData_1912[[#This Row],[ENTRY DATE]])</f>
        <v>1900</v>
      </c>
      <c r="I178" s="9">
        <v>410</v>
      </c>
      <c r="J178" t="s">
        <v>612</v>
      </c>
      <c r="K178" t="s">
        <v>621</v>
      </c>
    </row>
    <row r="179" spans="1:11" hidden="1" x14ac:dyDescent="0.3">
      <c r="A179" s="2"/>
      <c r="B179" s="2" t="s">
        <v>654</v>
      </c>
      <c r="C179" s="1" t="s">
        <v>51</v>
      </c>
      <c r="D179" s="1" t="s">
        <v>52</v>
      </c>
      <c r="E179">
        <v>0</v>
      </c>
      <c r="F179" s="1">
        <f>MONTH(Table_ExternalData_1912[[#This Row],[ENTRY DATE]])</f>
        <v>1</v>
      </c>
      <c r="G179" s="1" t="str">
        <f>TEXT(Table_ExternalData_1912[[#This Row],[ENTRY DATE]],"mmm")</f>
        <v>Jan</v>
      </c>
      <c r="H179" s="1">
        <f>YEAR(Table_ExternalData_1912[[#This Row],[ENTRY DATE]])</f>
        <v>1900</v>
      </c>
      <c r="I179" s="9">
        <v>2318</v>
      </c>
      <c r="J179" t="s">
        <v>612</v>
      </c>
      <c r="K179" t="s">
        <v>620</v>
      </c>
    </row>
    <row r="180" spans="1:11" hidden="1" x14ac:dyDescent="0.3">
      <c r="A180" s="2"/>
      <c r="B180" s="2" t="s">
        <v>654</v>
      </c>
      <c r="C180" s="1" t="s">
        <v>53</v>
      </c>
      <c r="D180" s="1" t="s">
        <v>52</v>
      </c>
      <c r="E180">
        <v>0</v>
      </c>
      <c r="F180" s="1">
        <f>MONTH(Table_ExternalData_1912[[#This Row],[ENTRY DATE]])</f>
        <v>1</v>
      </c>
      <c r="G180" s="1" t="str">
        <f>TEXT(Table_ExternalData_1912[[#This Row],[ENTRY DATE]],"mmm")</f>
        <v>Jan</v>
      </c>
      <c r="H180" s="1">
        <f>YEAR(Table_ExternalData_1912[[#This Row],[ENTRY DATE]])</f>
        <v>1900</v>
      </c>
      <c r="I180" s="9">
        <v>2018</v>
      </c>
      <c r="J180" t="s">
        <v>612</v>
      </c>
      <c r="K180" t="s">
        <v>620</v>
      </c>
    </row>
    <row r="181" spans="1:11" hidden="1" x14ac:dyDescent="0.3">
      <c r="A181" s="2"/>
      <c r="B181" s="2" t="s">
        <v>654</v>
      </c>
      <c r="C181" s="1" t="s">
        <v>54</v>
      </c>
      <c r="D181" s="1" t="s">
        <v>52</v>
      </c>
      <c r="E181">
        <v>0</v>
      </c>
      <c r="F181" s="1">
        <f>MONTH(Table_ExternalData_1912[[#This Row],[ENTRY DATE]])</f>
        <v>1</v>
      </c>
      <c r="G181" s="1" t="str">
        <f>TEXT(Table_ExternalData_1912[[#This Row],[ENTRY DATE]],"mmm")</f>
        <v>Jan</v>
      </c>
      <c r="H181" s="1">
        <f>YEAR(Table_ExternalData_1912[[#This Row],[ENTRY DATE]])</f>
        <v>1900</v>
      </c>
      <c r="I181" s="9">
        <v>2009.5</v>
      </c>
      <c r="J181" t="s">
        <v>612</v>
      </c>
      <c r="K181" t="s">
        <v>620</v>
      </c>
    </row>
    <row r="182" spans="1:11" hidden="1" x14ac:dyDescent="0.3">
      <c r="A182" s="2"/>
      <c r="B182" s="2" t="s">
        <v>654</v>
      </c>
      <c r="C182" s="1" t="s">
        <v>51</v>
      </c>
      <c r="D182" s="1" t="s">
        <v>52</v>
      </c>
      <c r="E182">
        <v>0</v>
      </c>
      <c r="F182" s="1">
        <f>MONTH(Table_ExternalData_1912[[#This Row],[ENTRY DATE]])</f>
        <v>1</v>
      </c>
      <c r="G182" s="1" t="str">
        <f>TEXT(Table_ExternalData_1912[[#This Row],[ENTRY DATE]],"mmm")</f>
        <v>Jan</v>
      </c>
      <c r="H182" s="1">
        <f>YEAR(Table_ExternalData_1912[[#This Row],[ENTRY DATE]])</f>
        <v>1900</v>
      </c>
      <c r="I182" s="10">
        <v>5</v>
      </c>
      <c r="J182" t="s">
        <v>612</v>
      </c>
      <c r="K182" t="s">
        <v>620</v>
      </c>
    </row>
    <row r="183" spans="1:11" hidden="1" x14ac:dyDescent="0.3">
      <c r="A183" s="2"/>
      <c r="B183" s="2" t="s">
        <v>654</v>
      </c>
      <c r="C183" s="1" t="s">
        <v>144</v>
      </c>
      <c r="D183" s="1" t="s">
        <v>52</v>
      </c>
      <c r="E183">
        <v>0</v>
      </c>
      <c r="F183" s="1">
        <f>MONTH(Table_ExternalData_1912[[#This Row],[ENTRY DATE]])</f>
        <v>1</v>
      </c>
      <c r="G183" s="1" t="str">
        <f>TEXT(Table_ExternalData_1912[[#This Row],[ENTRY DATE]],"mmm")</f>
        <v>Jan</v>
      </c>
      <c r="H183" s="1">
        <f>YEAR(Table_ExternalData_1912[[#This Row],[ENTRY DATE]])</f>
        <v>1900</v>
      </c>
      <c r="I183" s="9">
        <v>122.64</v>
      </c>
      <c r="J183" t="s">
        <v>612</v>
      </c>
      <c r="K183" t="s">
        <v>626</v>
      </c>
    </row>
    <row r="184" spans="1:11" hidden="1" x14ac:dyDescent="0.3">
      <c r="A184" s="2"/>
      <c r="B184" s="2" t="s">
        <v>654</v>
      </c>
      <c r="C184" s="1" t="s">
        <v>60</v>
      </c>
      <c r="D184" s="1" t="s">
        <v>52</v>
      </c>
      <c r="E184">
        <v>0</v>
      </c>
      <c r="F184" s="1">
        <f>MONTH(Table_ExternalData_1912[[#This Row],[ENTRY DATE]])</f>
        <v>1</v>
      </c>
      <c r="G184" s="1" t="str">
        <f>TEXT(Table_ExternalData_1912[[#This Row],[ENTRY DATE]],"mmm")</f>
        <v>Jan</v>
      </c>
      <c r="H184" s="1">
        <f>YEAR(Table_ExternalData_1912[[#This Row],[ENTRY DATE]])</f>
        <v>1900</v>
      </c>
      <c r="I184" s="9">
        <v>216.23</v>
      </c>
      <c r="J184" t="s">
        <v>612</v>
      </c>
      <c r="K184" t="s">
        <v>614</v>
      </c>
    </row>
    <row r="185" spans="1:11" hidden="1" x14ac:dyDescent="0.3">
      <c r="A185" s="2"/>
      <c r="B185" s="2" t="s">
        <v>654</v>
      </c>
      <c r="C185" s="1" t="s">
        <v>71</v>
      </c>
      <c r="D185" s="1" t="s">
        <v>52</v>
      </c>
      <c r="E185">
        <v>0</v>
      </c>
      <c r="F185" s="1">
        <f>MONTH(Table_ExternalData_1912[[#This Row],[ENTRY DATE]])</f>
        <v>1</v>
      </c>
      <c r="G185" s="1" t="str">
        <f>TEXT(Table_ExternalData_1912[[#This Row],[ENTRY DATE]],"mmm")</f>
        <v>Jan</v>
      </c>
      <c r="H185" s="1">
        <f>YEAR(Table_ExternalData_1912[[#This Row],[ENTRY DATE]])</f>
        <v>1900</v>
      </c>
      <c r="I185" s="9">
        <v>187.5</v>
      </c>
      <c r="J185" t="s">
        <v>612</v>
      </c>
      <c r="K185" t="s">
        <v>630</v>
      </c>
    </row>
    <row r="186" spans="1:11" hidden="1" x14ac:dyDescent="0.3">
      <c r="A186" s="2"/>
      <c r="B186" s="2" t="s">
        <v>654</v>
      </c>
      <c r="C186" s="1" t="s">
        <v>65</v>
      </c>
      <c r="D186" s="1" t="s">
        <v>52</v>
      </c>
      <c r="E186">
        <v>0</v>
      </c>
      <c r="F186" s="1">
        <f>MONTH(Table_ExternalData_1912[[#This Row],[ENTRY DATE]])</f>
        <v>1</v>
      </c>
      <c r="G186" s="1" t="str">
        <f>TEXT(Table_ExternalData_1912[[#This Row],[ENTRY DATE]],"mmm")</f>
        <v>Jan</v>
      </c>
      <c r="H186" s="1">
        <f>YEAR(Table_ExternalData_1912[[#This Row],[ENTRY DATE]])</f>
        <v>1900</v>
      </c>
      <c r="I186" s="9">
        <v>72.75</v>
      </c>
      <c r="J186" t="s">
        <v>612</v>
      </c>
      <c r="K186" t="s">
        <v>620</v>
      </c>
    </row>
    <row r="187" spans="1:11" hidden="1" x14ac:dyDescent="0.3">
      <c r="A187" s="2"/>
      <c r="B187" s="2" t="s">
        <v>654</v>
      </c>
      <c r="C187" s="1" t="s">
        <v>66</v>
      </c>
      <c r="D187" s="1" t="s">
        <v>52</v>
      </c>
      <c r="E187">
        <v>0</v>
      </c>
      <c r="F187" s="1">
        <f>MONTH(Table_ExternalData_1912[[#This Row],[ENTRY DATE]])</f>
        <v>1</v>
      </c>
      <c r="G187" s="1" t="str">
        <f>TEXT(Table_ExternalData_1912[[#This Row],[ENTRY DATE]],"mmm")</f>
        <v>Jan</v>
      </c>
      <c r="H187" s="1">
        <f>YEAR(Table_ExternalData_1912[[#This Row],[ENTRY DATE]])</f>
        <v>1900</v>
      </c>
      <c r="I187" s="9">
        <v>20</v>
      </c>
      <c r="J187" t="s">
        <v>612</v>
      </c>
      <c r="K187" t="s">
        <v>617</v>
      </c>
    </row>
    <row r="188" spans="1:11" hidden="1" x14ac:dyDescent="0.3">
      <c r="A188" s="2"/>
      <c r="B188" s="2" t="s">
        <v>654</v>
      </c>
      <c r="C188" s="1" t="s">
        <v>86</v>
      </c>
      <c r="D188" s="1" t="s">
        <v>52</v>
      </c>
      <c r="E188">
        <v>0</v>
      </c>
      <c r="F188" s="1">
        <f>MONTH(Table_ExternalData_1912[[#This Row],[ENTRY DATE]])</f>
        <v>1</v>
      </c>
      <c r="G188" s="1" t="str">
        <f>TEXT(Table_ExternalData_1912[[#This Row],[ENTRY DATE]],"mmm")</f>
        <v>Jan</v>
      </c>
      <c r="H188" s="1">
        <f>YEAR(Table_ExternalData_1912[[#This Row],[ENTRY DATE]])</f>
        <v>1900</v>
      </c>
      <c r="I188" s="9">
        <v>100</v>
      </c>
      <c r="J188" t="s">
        <v>612</v>
      </c>
      <c r="K188" t="s">
        <v>620</v>
      </c>
    </row>
    <row r="189" spans="1:11" hidden="1" x14ac:dyDescent="0.3">
      <c r="A189" s="2"/>
      <c r="B189" s="2" t="s">
        <v>654</v>
      </c>
      <c r="C189" s="1" t="s">
        <v>87</v>
      </c>
      <c r="D189" s="1" t="s">
        <v>52</v>
      </c>
      <c r="E189">
        <v>0</v>
      </c>
      <c r="F189" s="1">
        <f>MONTH(Table_ExternalData_1912[[#This Row],[ENTRY DATE]])</f>
        <v>1</v>
      </c>
      <c r="G189" s="1" t="str">
        <f>TEXT(Table_ExternalData_1912[[#This Row],[ENTRY DATE]],"mmm")</f>
        <v>Jan</v>
      </c>
      <c r="H189" s="1">
        <f>YEAR(Table_ExternalData_1912[[#This Row],[ENTRY DATE]])</f>
        <v>1900</v>
      </c>
      <c r="I189" s="9">
        <v>85.9</v>
      </c>
      <c r="J189" t="s">
        <v>612</v>
      </c>
      <c r="K189" t="s">
        <v>620</v>
      </c>
    </row>
    <row r="190" spans="1:11" x14ac:dyDescent="0.3">
      <c r="A190" s="5"/>
      <c r="B190" s="2" t="s">
        <v>655</v>
      </c>
      <c r="C190" s="4" t="s">
        <v>88</v>
      </c>
      <c r="D190" s="1" t="s">
        <v>52</v>
      </c>
      <c r="E190">
        <v>0</v>
      </c>
      <c r="F190" s="1">
        <f>MONTH(Table_ExternalData_1912[[#This Row],[ENTRY DATE]])</f>
        <v>1</v>
      </c>
      <c r="G190" s="1" t="str">
        <f>TEXT(Table_ExternalData_1912[[#This Row],[ENTRY DATE]],"mmm")</f>
        <v>Jan</v>
      </c>
      <c r="H190" s="1">
        <f>YEAR(Table_ExternalData_1912[[#This Row],[ENTRY DATE]])</f>
        <v>1900</v>
      </c>
      <c r="I190" s="9">
        <v>50</v>
      </c>
      <c r="J190" t="s">
        <v>616</v>
      </c>
      <c r="K190" t="s">
        <v>630</v>
      </c>
    </row>
    <row r="191" spans="1:11" hidden="1" x14ac:dyDescent="0.3">
      <c r="A191" s="2"/>
      <c r="B191" s="2" t="s">
        <v>654</v>
      </c>
      <c r="C191" s="1" t="s">
        <v>136</v>
      </c>
      <c r="D191" s="1" t="s">
        <v>52</v>
      </c>
      <c r="E191">
        <v>0</v>
      </c>
      <c r="F191" s="1">
        <f>MONTH(Table_ExternalData_1912[[#This Row],[ENTRY DATE]])</f>
        <v>1</v>
      </c>
      <c r="G191" s="1" t="str">
        <f>TEXT(Table_ExternalData_1912[[#This Row],[ENTRY DATE]],"mmm")</f>
        <v>Jan</v>
      </c>
      <c r="H191" s="1">
        <f>YEAR(Table_ExternalData_1912[[#This Row],[ENTRY DATE]])</f>
        <v>1900</v>
      </c>
      <c r="I191" s="9">
        <v>35</v>
      </c>
      <c r="J191" t="s">
        <v>612</v>
      </c>
      <c r="K191" t="s">
        <v>622</v>
      </c>
    </row>
    <row r="192" spans="1:11" hidden="1" x14ac:dyDescent="0.3">
      <c r="A192" s="2"/>
      <c r="B192" s="2" t="s">
        <v>654</v>
      </c>
      <c r="C192" s="1" t="s">
        <v>91</v>
      </c>
      <c r="D192" s="1" t="s">
        <v>52</v>
      </c>
      <c r="E192">
        <v>0</v>
      </c>
      <c r="F192" s="1">
        <f>MONTH(Table_ExternalData_1912[[#This Row],[ENTRY DATE]])</f>
        <v>1</v>
      </c>
      <c r="G192" s="1" t="str">
        <f>TEXT(Table_ExternalData_1912[[#This Row],[ENTRY DATE]],"mmm")</f>
        <v>Jan</v>
      </c>
      <c r="H192" s="1">
        <f>YEAR(Table_ExternalData_1912[[#This Row],[ENTRY DATE]])</f>
        <v>1900</v>
      </c>
      <c r="I192" s="10">
        <v>200</v>
      </c>
      <c r="J192" t="s">
        <v>612</v>
      </c>
      <c r="K192" t="s">
        <v>626</v>
      </c>
    </row>
    <row r="193" spans="1:11" hidden="1" x14ac:dyDescent="0.3">
      <c r="A193" s="2"/>
      <c r="B193" s="2" t="s">
        <v>654</v>
      </c>
      <c r="C193" s="1" t="s">
        <v>92</v>
      </c>
      <c r="D193" s="1" t="s">
        <v>52</v>
      </c>
      <c r="E193">
        <v>0</v>
      </c>
      <c r="F193" s="1">
        <f>MONTH(Table_ExternalData_1912[[#This Row],[ENTRY DATE]])</f>
        <v>1</v>
      </c>
      <c r="G193" s="1" t="str">
        <f>TEXT(Table_ExternalData_1912[[#This Row],[ENTRY DATE]],"mmm")</f>
        <v>Jan</v>
      </c>
      <c r="H193" s="1">
        <f>YEAR(Table_ExternalData_1912[[#This Row],[ENTRY DATE]])</f>
        <v>1900</v>
      </c>
      <c r="I193" s="9">
        <v>30</v>
      </c>
      <c r="J193" t="s">
        <v>612</v>
      </c>
      <c r="K193" t="s">
        <v>635</v>
      </c>
    </row>
    <row r="194" spans="1:11" x14ac:dyDescent="0.3">
      <c r="A194" s="2"/>
      <c r="B194" s="2" t="s">
        <v>656</v>
      </c>
      <c r="C194" s="1" t="s">
        <v>97</v>
      </c>
      <c r="D194" s="1" t="s">
        <v>52</v>
      </c>
      <c r="E194">
        <v>0</v>
      </c>
      <c r="F194" s="1">
        <f>MONTH(Table_ExternalData_1912[[#This Row],[ENTRY DATE]])</f>
        <v>1</v>
      </c>
      <c r="G194" s="1" t="str">
        <f>TEXT(Table_ExternalData_1912[[#This Row],[ENTRY DATE]],"mmm")</f>
        <v>Jan</v>
      </c>
      <c r="H194" s="1">
        <f>YEAR(Table_ExternalData_1912[[#This Row],[ENTRY DATE]])</f>
        <v>1900</v>
      </c>
      <c r="I194" s="9">
        <v>341</v>
      </c>
      <c r="J194" t="s">
        <v>616</v>
      </c>
      <c r="K194" t="s">
        <v>630</v>
      </c>
    </row>
    <row r="195" spans="1:11" hidden="1" x14ac:dyDescent="0.3">
      <c r="A195" s="2"/>
      <c r="B195" s="2" t="s">
        <v>654</v>
      </c>
      <c r="C195" s="1" t="s">
        <v>98</v>
      </c>
      <c r="D195" s="1" t="s">
        <v>52</v>
      </c>
      <c r="E195">
        <v>0</v>
      </c>
      <c r="F195" s="1">
        <f>MONTH(Table_ExternalData_1912[[#This Row],[ENTRY DATE]])</f>
        <v>1</v>
      </c>
      <c r="G195" s="1" t="str">
        <f>TEXT(Table_ExternalData_1912[[#This Row],[ENTRY DATE]],"mmm")</f>
        <v>Jan</v>
      </c>
      <c r="H195" s="1">
        <f>YEAR(Table_ExternalData_1912[[#This Row],[ENTRY DATE]])</f>
        <v>1900</v>
      </c>
      <c r="I195" s="9">
        <v>170</v>
      </c>
      <c r="J195" t="s">
        <v>612</v>
      </c>
      <c r="K195" t="s">
        <v>621</v>
      </c>
    </row>
    <row r="196" spans="1:11" hidden="1" x14ac:dyDescent="0.3">
      <c r="A196" s="2"/>
      <c r="B196" s="2" t="s">
        <v>654</v>
      </c>
      <c r="C196" s="1" t="s">
        <v>99</v>
      </c>
      <c r="D196" s="1" t="s">
        <v>52</v>
      </c>
      <c r="E196">
        <v>0</v>
      </c>
      <c r="F196" s="1">
        <f>MONTH(Table_ExternalData_1912[[#This Row],[ENTRY DATE]])</f>
        <v>1</v>
      </c>
      <c r="G196" s="1" t="str">
        <f>TEXT(Table_ExternalData_1912[[#This Row],[ENTRY DATE]],"mmm")</f>
        <v>Jan</v>
      </c>
      <c r="H196" s="1">
        <f>YEAR(Table_ExternalData_1912[[#This Row],[ENTRY DATE]])</f>
        <v>1900</v>
      </c>
      <c r="I196" s="9">
        <v>180</v>
      </c>
      <c r="J196" t="s">
        <v>612</v>
      </c>
      <c r="K196" t="s">
        <v>626</v>
      </c>
    </row>
    <row r="197" spans="1:11" hidden="1" x14ac:dyDescent="0.3">
      <c r="A197" s="2"/>
      <c r="B197" s="2" t="s">
        <v>654</v>
      </c>
      <c r="C197" s="1" t="s">
        <v>68</v>
      </c>
      <c r="D197" s="1" t="s">
        <v>52</v>
      </c>
      <c r="E197">
        <v>0</v>
      </c>
      <c r="F197" s="1">
        <f>MONTH(Table_ExternalData_1912[[#This Row],[ENTRY DATE]])</f>
        <v>1</v>
      </c>
      <c r="G197" s="1" t="str">
        <f>TEXT(Table_ExternalData_1912[[#This Row],[ENTRY DATE]],"mmm")</f>
        <v>Jan</v>
      </c>
      <c r="H197" s="1">
        <f>YEAR(Table_ExternalData_1912[[#This Row],[ENTRY DATE]])</f>
        <v>1900</v>
      </c>
      <c r="I197" s="9">
        <v>76.92</v>
      </c>
      <c r="J197" t="s">
        <v>612</v>
      </c>
      <c r="K197" t="s">
        <v>630</v>
      </c>
    </row>
    <row r="198" spans="1:11" hidden="1" x14ac:dyDescent="0.3">
      <c r="A198" s="2"/>
      <c r="B198" s="2" t="s">
        <v>654</v>
      </c>
      <c r="C198" s="1" t="s">
        <v>152</v>
      </c>
      <c r="D198" s="1" t="s">
        <v>52</v>
      </c>
      <c r="E198">
        <v>0</v>
      </c>
      <c r="F198" s="1">
        <f>MONTH(Table_ExternalData_1912[[#This Row],[ENTRY DATE]])</f>
        <v>1</v>
      </c>
      <c r="G198" s="1" t="str">
        <f>TEXT(Table_ExternalData_1912[[#This Row],[ENTRY DATE]],"mmm")</f>
        <v>Jan</v>
      </c>
      <c r="H198" s="1">
        <f>YEAR(Table_ExternalData_1912[[#This Row],[ENTRY DATE]])</f>
        <v>1900</v>
      </c>
      <c r="I198" s="9">
        <v>15</v>
      </c>
      <c r="J198" t="s">
        <v>612</v>
      </c>
      <c r="K198" t="s">
        <v>624</v>
      </c>
    </row>
    <row r="199" spans="1:11" x14ac:dyDescent="0.3">
      <c r="A199" s="2"/>
      <c r="B199" s="2" t="s">
        <v>656</v>
      </c>
      <c r="C199" s="1" t="s">
        <v>60</v>
      </c>
      <c r="D199" s="1" t="s">
        <v>52</v>
      </c>
      <c r="E199">
        <v>0</v>
      </c>
      <c r="F199" s="1">
        <f>MONTH(Table_ExternalData_1912[[#This Row],[ENTRY DATE]])</f>
        <v>1</v>
      </c>
      <c r="G199" s="1" t="str">
        <f>TEXT(Table_ExternalData_1912[[#This Row],[ENTRY DATE]],"mmm")</f>
        <v>Jan</v>
      </c>
      <c r="H199" s="1">
        <f>YEAR(Table_ExternalData_1912[[#This Row],[ENTRY DATE]])</f>
        <v>1900</v>
      </c>
      <c r="I199" s="9">
        <v>435</v>
      </c>
      <c r="J199" t="s">
        <v>616</v>
      </c>
      <c r="K199" t="s">
        <v>630</v>
      </c>
    </row>
    <row r="200" spans="1:11" hidden="1" x14ac:dyDescent="0.3">
      <c r="A200" s="2"/>
      <c r="B200" s="2" t="s">
        <v>654</v>
      </c>
      <c r="C200" s="1" t="s">
        <v>97</v>
      </c>
      <c r="D200" s="1" t="s">
        <v>52</v>
      </c>
      <c r="E200">
        <v>0</v>
      </c>
      <c r="F200" s="1">
        <f>MONTH(Table_ExternalData_1912[[#This Row],[ENTRY DATE]])</f>
        <v>1</v>
      </c>
      <c r="G200" s="1" t="str">
        <f>TEXT(Table_ExternalData_1912[[#This Row],[ENTRY DATE]],"mmm")</f>
        <v>Jan</v>
      </c>
      <c r="H200" s="1">
        <f>YEAR(Table_ExternalData_1912[[#This Row],[ENTRY DATE]])</f>
        <v>1900</v>
      </c>
      <c r="I200" s="9">
        <v>5.5</v>
      </c>
      <c r="J200" t="s">
        <v>612</v>
      </c>
      <c r="K200" t="s">
        <v>624</v>
      </c>
    </row>
    <row r="201" spans="1:11" hidden="1" x14ac:dyDescent="0.3">
      <c r="A201" s="2"/>
      <c r="B201" s="2" t="s">
        <v>654</v>
      </c>
      <c r="C201" s="1" t="s">
        <v>117</v>
      </c>
      <c r="D201" s="1" t="s">
        <v>52</v>
      </c>
      <c r="E201">
        <v>0</v>
      </c>
      <c r="F201" s="1">
        <f>MONTH(Table_ExternalData_1912[[#This Row],[ENTRY DATE]])</f>
        <v>1</v>
      </c>
      <c r="G201" s="1" t="str">
        <f>TEXT(Table_ExternalData_1912[[#This Row],[ENTRY DATE]],"mmm")</f>
        <v>Jan</v>
      </c>
      <c r="H201" s="1">
        <f>YEAR(Table_ExternalData_1912[[#This Row],[ENTRY DATE]])</f>
        <v>1900</v>
      </c>
      <c r="I201" s="10">
        <v>200</v>
      </c>
      <c r="J201" t="s">
        <v>612</v>
      </c>
      <c r="K201" t="s">
        <v>613</v>
      </c>
    </row>
    <row r="202" spans="1:11" x14ac:dyDescent="0.3">
      <c r="A202" s="2"/>
      <c r="B202" s="2" t="s">
        <v>656</v>
      </c>
      <c r="C202" s="1" t="s">
        <v>118</v>
      </c>
      <c r="D202" s="1" t="s">
        <v>52</v>
      </c>
      <c r="E202">
        <v>0</v>
      </c>
      <c r="F202" s="1">
        <f>MONTH(Table_ExternalData_1912[[#This Row],[ENTRY DATE]])</f>
        <v>1</v>
      </c>
      <c r="G202" s="1" t="str">
        <f>TEXT(Table_ExternalData_1912[[#This Row],[ENTRY DATE]],"mmm")</f>
        <v>Jan</v>
      </c>
      <c r="H202" s="1">
        <f>YEAR(Table_ExternalData_1912[[#This Row],[ENTRY DATE]])</f>
        <v>1900</v>
      </c>
      <c r="I202" s="9">
        <v>368</v>
      </c>
      <c r="J202" t="s">
        <v>616</v>
      </c>
      <c r="K202" t="s">
        <v>630</v>
      </c>
    </row>
    <row r="203" spans="1:11" hidden="1" x14ac:dyDescent="0.3">
      <c r="A203" s="2"/>
      <c r="B203" s="2" t="s">
        <v>654</v>
      </c>
      <c r="C203" s="1" t="s">
        <v>155</v>
      </c>
      <c r="D203" s="1" t="s">
        <v>52</v>
      </c>
      <c r="E203">
        <v>0</v>
      </c>
      <c r="F203" s="1">
        <f>MONTH(Table_ExternalData_1912[[#This Row],[ENTRY DATE]])</f>
        <v>1</v>
      </c>
      <c r="G203" s="1" t="str">
        <f>TEXT(Table_ExternalData_1912[[#This Row],[ENTRY DATE]],"mmm")</f>
        <v>Jan</v>
      </c>
      <c r="H203" s="1">
        <f>YEAR(Table_ExternalData_1912[[#This Row],[ENTRY DATE]])</f>
        <v>1900</v>
      </c>
      <c r="I203" s="9">
        <v>5</v>
      </c>
      <c r="J203" t="s">
        <v>612</v>
      </c>
      <c r="K203" t="s">
        <v>626</v>
      </c>
    </row>
    <row r="204" spans="1:11" hidden="1" x14ac:dyDescent="0.3">
      <c r="A204" s="2"/>
      <c r="B204" s="2" t="s">
        <v>654</v>
      </c>
      <c r="C204" s="1" t="s">
        <v>156</v>
      </c>
      <c r="D204" s="1" t="s">
        <v>52</v>
      </c>
      <c r="E204">
        <v>0</v>
      </c>
      <c r="F204" s="1">
        <f>MONTH(Table_ExternalData_1912[[#This Row],[ENTRY DATE]])</f>
        <v>1</v>
      </c>
      <c r="G204" s="1" t="str">
        <f>TEXT(Table_ExternalData_1912[[#This Row],[ENTRY DATE]],"mmm")</f>
        <v>Jan</v>
      </c>
      <c r="H204" s="1">
        <f>YEAR(Table_ExternalData_1912[[#This Row],[ENTRY DATE]])</f>
        <v>1900</v>
      </c>
      <c r="I204" s="9">
        <v>5</v>
      </c>
      <c r="J204" t="s">
        <v>612</v>
      </c>
      <c r="K204" t="s">
        <v>626</v>
      </c>
    </row>
    <row r="205" spans="1:11" x14ac:dyDescent="0.3">
      <c r="A205" s="2"/>
      <c r="B205" s="2" t="s">
        <v>656</v>
      </c>
      <c r="C205" s="1" t="s">
        <v>157</v>
      </c>
      <c r="D205" s="1" t="s">
        <v>52</v>
      </c>
      <c r="E205">
        <v>0</v>
      </c>
      <c r="F205" s="1">
        <f>MONTH(Table_ExternalData_1912[[#This Row],[ENTRY DATE]])</f>
        <v>1</v>
      </c>
      <c r="G205" s="1" t="str">
        <f>TEXT(Table_ExternalData_1912[[#This Row],[ENTRY DATE]],"mmm")</f>
        <v>Jan</v>
      </c>
      <c r="H205" s="1">
        <f>YEAR(Table_ExternalData_1912[[#This Row],[ENTRY DATE]])</f>
        <v>1900</v>
      </c>
      <c r="I205" s="9">
        <v>427</v>
      </c>
      <c r="J205" t="s">
        <v>616</v>
      </c>
      <c r="K205" t="s">
        <v>630</v>
      </c>
    </row>
    <row r="206" spans="1:11" hidden="1" x14ac:dyDescent="0.3">
      <c r="A206" s="2"/>
      <c r="B206" s="2" t="s">
        <v>654</v>
      </c>
      <c r="C206" s="1" t="s">
        <v>159</v>
      </c>
      <c r="D206" s="1" t="s">
        <v>52</v>
      </c>
      <c r="E206">
        <v>0</v>
      </c>
      <c r="F206" s="1">
        <f>MONTH(Table_ExternalData_1912[[#This Row],[ENTRY DATE]])</f>
        <v>1</v>
      </c>
      <c r="G206" s="1" t="str">
        <f>TEXT(Table_ExternalData_1912[[#This Row],[ENTRY DATE]],"mmm")</f>
        <v>Jan</v>
      </c>
      <c r="H206" s="1">
        <f>YEAR(Table_ExternalData_1912[[#This Row],[ENTRY DATE]])</f>
        <v>1900</v>
      </c>
      <c r="I206" s="9">
        <v>1.5</v>
      </c>
      <c r="J206" t="s">
        <v>612</v>
      </c>
      <c r="K206" t="s">
        <v>620</v>
      </c>
    </row>
    <row r="207" spans="1:11" hidden="1" x14ac:dyDescent="0.3">
      <c r="A207" s="2"/>
      <c r="B207" s="2" t="s">
        <v>654</v>
      </c>
      <c r="C207" s="1" t="s">
        <v>160</v>
      </c>
      <c r="D207" s="1" t="s">
        <v>52</v>
      </c>
      <c r="E207">
        <v>0</v>
      </c>
      <c r="F207" s="1">
        <f>MONTH(Table_ExternalData_1912[[#This Row],[ENTRY DATE]])</f>
        <v>1</v>
      </c>
      <c r="G207" s="1" t="str">
        <f>TEXT(Table_ExternalData_1912[[#This Row],[ENTRY DATE]],"mmm")</f>
        <v>Jan</v>
      </c>
      <c r="H207" s="1">
        <f>YEAR(Table_ExternalData_1912[[#This Row],[ENTRY DATE]])</f>
        <v>1900</v>
      </c>
      <c r="I207" s="9">
        <v>200</v>
      </c>
      <c r="J207" t="s">
        <v>612</v>
      </c>
      <c r="K207" t="s">
        <v>613</v>
      </c>
    </row>
    <row r="208" spans="1:11" x14ac:dyDescent="0.3">
      <c r="A208" s="2"/>
      <c r="B208" s="2" t="s">
        <v>656</v>
      </c>
      <c r="C208" s="1" t="s">
        <v>161</v>
      </c>
      <c r="D208" s="1" t="s">
        <v>52</v>
      </c>
      <c r="E208">
        <v>0</v>
      </c>
      <c r="F208" s="1">
        <f>MONTH(Table_ExternalData_1912[[#This Row],[ENTRY DATE]])</f>
        <v>1</v>
      </c>
      <c r="G208" s="1" t="str">
        <f>TEXT(Table_ExternalData_1912[[#This Row],[ENTRY DATE]],"mmm")</f>
        <v>Jan</v>
      </c>
      <c r="H208" s="1">
        <f>YEAR(Table_ExternalData_1912[[#This Row],[ENTRY DATE]])</f>
        <v>1900</v>
      </c>
      <c r="I208" s="9">
        <v>361</v>
      </c>
      <c r="J208" t="s">
        <v>616</v>
      </c>
      <c r="K208" t="s">
        <v>630</v>
      </c>
    </row>
    <row r="209" spans="1:11" hidden="1" x14ac:dyDescent="0.3">
      <c r="A209" s="2"/>
      <c r="B209" s="2" t="s">
        <v>654</v>
      </c>
      <c r="C209" s="1" t="s">
        <v>136</v>
      </c>
      <c r="D209" s="1" t="s">
        <v>52</v>
      </c>
      <c r="E209">
        <v>0</v>
      </c>
      <c r="F209" s="1">
        <f>MONTH(Table_ExternalData_1912[[#This Row],[ENTRY DATE]])</f>
        <v>1</v>
      </c>
      <c r="G209" s="1" t="str">
        <f>TEXT(Table_ExternalData_1912[[#This Row],[ENTRY DATE]],"mmm")</f>
        <v>Jan</v>
      </c>
      <c r="H209" s="1">
        <f>YEAR(Table_ExternalData_1912[[#This Row],[ENTRY DATE]])</f>
        <v>1900</v>
      </c>
      <c r="I209" s="9">
        <v>221.78</v>
      </c>
      <c r="J209" t="s">
        <v>612</v>
      </c>
      <c r="K209" t="s">
        <v>614</v>
      </c>
    </row>
    <row r="210" spans="1:11" hidden="1" x14ac:dyDescent="0.3">
      <c r="A210" s="2"/>
      <c r="B210" s="2" t="s">
        <v>654</v>
      </c>
      <c r="C210" s="1" t="s">
        <v>91</v>
      </c>
      <c r="D210" s="1" t="s">
        <v>52</v>
      </c>
      <c r="E210">
        <v>0</v>
      </c>
      <c r="F210" s="1">
        <f>MONTH(Table_ExternalData_1912[[#This Row],[ENTRY DATE]])</f>
        <v>1</v>
      </c>
      <c r="G210" s="1" t="str">
        <f>TEXT(Table_ExternalData_1912[[#This Row],[ENTRY DATE]],"mmm")</f>
        <v>Jan</v>
      </c>
      <c r="H210" s="1">
        <f>YEAR(Table_ExternalData_1912[[#This Row],[ENTRY DATE]])</f>
        <v>1900</v>
      </c>
      <c r="I210" s="9">
        <v>37</v>
      </c>
      <c r="J210" t="s">
        <v>612</v>
      </c>
      <c r="K210" t="s">
        <v>621</v>
      </c>
    </row>
    <row r="211" spans="1:11" hidden="1" x14ac:dyDescent="0.3">
      <c r="A211" s="2"/>
      <c r="B211" s="2" t="s">
        <v>654</v>
      </c>
      <c r="C211" s="1" t="s">
        <v>92</v>
      </c>
      <c r="D211" s="1" t="s">
        <v>52</v>
      </c>
      <c r="E211">
        <v>0</v>
      </c>
      <c r="F211" s="1">
        <f>MONTH(Table_ExternalData_1912[[#This Row],[ENTRY DATE]])</f>
        <v>1</v>
      </c>
      <c r="G211" s="1" t="str">
        <f>TEXT(Table_ExternalData_1912[[#This Row],[ENTRY DATE]],"mmm")</f>
        <v>Jan</v>
      </c>
      <c r="H211" s="1">
        <f>YEAR(Table_ExternalData_1912[[#This Row],[ENTRY DATE]])</f>
        <v>1900</v>
      </c>
      <c r="I211" s="9">
        <v>2.5</v>
      </c>
      <c r="J211" t="s">
        <v>612</v>
      </c>
      <c r="K211" t="s">
        <v>622</v>
      </c>
    </row>
    <row r="212" spans="1:11" hidden="1" x14ac:dyDescent="0.3">
      <c r="A212" s="2"/>
      <c r="B212" s="2" t="s">
        <v>654</v>
      </c>
      <c r="C212" s="1" t="s">
        <v>129</v>
      </c>
      <c r="D212" s="1" t="s">
        <v>52</v>
      </c>
      <c r="E212">
        <v>0</v>
      </c>
      <c r="F212" s="1">
        <f>MONTH(Table_ExternalData_1912[[#This Row],[ENTRY DATE]])</f>
        <v>1</v>
      </c>
      <c r="G212" s="1" t="str">
        <f>TEXT(Table_ExternalData_1912[[#This Row],[ENTRY DATE]],"mmm")</f>
        <v>Jan</v>
      </c>
      <c r="H212" s="1">
        <f>YEAR(Table_ExternalData_1912[[#This Row],[ENTRY DATE]])</f>
        <v>1900</v>
      </c>
      <c r="I212" s="9">
        <v>62.5</v>
      </c>
      <c r="J212" t="s">
        <v>612</v>
      </c>
      <c r="K212" t="s">
        <v>630</v>
      </c>
    </row>
    <row r="213" spans="1:11" hidden="1" x14ac:dyDescent="0.3">
      <c r="A213" s="2"/>
      <c r="B213" s="2" t="s">
        <v>654</v>
      </c>
      <c r="C213" s="1" t="s">
        <v>130</v>
      </c>
      <c r="D213" s="1" t="s">
        <v>52</v>
      </c>
      <c r="E213">
        <v>0</v>
      </c>
      <c r="F213" s="1">
        <f>MONTH(Table_ExternalData_1912[[#This Row],[ENTRY DATE]])</f>
        <v>1</v>
      </c>
      <c r="G213" s="1" t="str">
        <f>TEXT(Table_ExternalData_1912[[#This Row],[ENTRY DATE]],"mmm")</f>
        <v>Jan</v>
      </c>
      <c r="H213" s="1">
        <f>YEAR(Table_ExternalData_1912[[#This Row],[ENTRY DATE]])</f>
        <v>1900</v>
      </c>
      <c r="I213" s="9">
        <v>19.899999999999999</v>
      </c>
      <c r="J213" t="s">
        <v>612</v>
      </c>
      <c r="K213" t="s">
        <v>622</v>
      </c>
    </row>
    <row r="214" spans="1:11" hidden="1" x14ac:dyDescent="0.3">
      <c r="A214" s="2"/>
      <c r="B214" s="2" t="s">
        <v>654</v>
      </c>
      <c r="C214" s="1" t="s">
        <v>130</v>
      </c>
      <c r="D214" s="1" t="s">
        <v>52</v>
      </c>
      <c r="E214">
        <v>0</v>
      </c>
      <c r="F214" s="1">
        <f>MONTH(Table_ExternalData_1912[[#This Row],[ENTRY DATE]])</f>
        <v>1</v>
      </c>
      <c r="G214" s="1" t="str">
        <f>TEXT(Table_ExternalData_1912[[#This Row],[ENTRY DATE]],"mmm")</f>
        <v>Jan</v>
      </c>
      <c r="H214" s="1">
        <f>YEAR(Table_ExternalData_1912[[#This Row],[ENTRY DATE]])</f>
        <v>1900</v>
      </c>
      <c r="I214" s="9">
        <v>16.399999999999999</v>
      </c>
      <c r="J214" t="s">
        <v>612</v>
      </c>
      <c r="K214" t="s">
        <v>622</v>
      </c>
    </row>
    <row r="215" spans="1:11" x14ac:dyDescent="0.3">
      <c r="A215" s="2"/>
      <c r="B215" s="2" t="s">
        <v>655</v>
      </c>
      <c r="C215" s="1" t="s">
        <v>106</v>
      </c>
      <c r="D215" s="1" t="s">
        <v>52</v>
      </c>
      <c r="E215">
        <v>0</v>
      </c>
      <c r="F215" s="1">
        <f>MONTH(Table_ExternalData_1912[[#This Row],[ENTRY DATE]])</f>
        <v>1</v>
      </c>
      <c r="G215" s="1" t="str">
        <f>TEXT(Table_ExternalData_1912[[#This Row],[ENTRY DATE]],"mmm")</f>
        <v>Jan</v>
      </c>
      <c r="H215" s="1">
        <f>YEAR(Table_ExternalData_1912[[#This Row],[ENTRY DATE]])</f>
        <v>1900</v>
      </c>
      <c r="I215" s="9">
        <v>10000</v>
      </c>
      <c r="J215" t="s">
        <v>616</v>
      </c>
      <c r="K215" t="s">
        <v>630</v>
      </c>
    </row>
    <row r="216" spans="1:11" hidden="1" x14ac:dyDescent="0.3">
      <c r="A216" s="2"/>
      <c r="B216" s="2" t="s">
        <v>654</v>
      </c>
      <c r="C216" s="1" t="s">
        <v>163</v>
      </c>
      <c r="D216" s="1" t="s">
        <v>52</v>
      </c>
      <c r="E216">
        <v>0</v>
      </c>
      <c r="F216" s="1">
        <f>MONTH(Table_ExternalData_1912[[#This Row],[ENTRY DATE]])</f>
        <v>1</v>
      </c>
      <c r="G216" s="1" t="str">
        <f>TEXT(Table_ExternalData_1912[[#This Row],[ENTRY DATE]],"mmm")</f>
        <v>Jan</v>
      </c>
      <c r="H216" s="1">
        <f>YEAR(Table_ExternalData_1912[[#This Row],[ENTRY DATE]])</f>
        <v>1900</v>
      </c>
      <c r="I216" s="9">
        <v>10</v>
      </c>
      <c r="J216" t="s">
        <v>612</v>
      </c>
      <c r="K216" t="s">
        <v>613</v>
      </c>
    </row>
    <row r="217" spans="1:11" hidden="1" x14ac:dyDescent="0.3">
      <c r="A217" s="2"/>
      <c r="B217" s="2" t="s">
        <v>654</v>
      </c>
      <c r="C217" s="1" t="s">
        <v>165</v>
      </c>
      <c r="D217" s="1" t="s">
        <v>52</v>
      </c>
      <c r="E217">
        <v>0</v>
      </c>
      <c r="F217" s="1">
        <f>MONTH(Table_ExternalData_1912[[#This Row],[ENTRY DATE]])</f>
        <v>1</v>
      </c>
      <c r="G217" s="1" t="str">
        <f>TEXT(Table_ExternalData_1912[[#This Row],[ENTRY DATE]],"mmm")</f>
        <v>Jan</v>
      </c>
      <c r="H217" s="1">
        <f>YEAR(Table_ExternalData_1912[[#This Row],[ENTRY DATE]])</f>
        <v>1900</v>
      </c>
      <c r="I217" s="9">
        <v>5.52</v>
      </c>
      <c r="J217" t="s">
        <v>612</v>
      </c>
      <c r="K217" t="s">
        <v>620</v>
      </c>
    </row>
    <row r="218" spans="1:11" hidden="1" x14ac:dyDescent="0.3">
      <c r="A218" s="2"/>
      <c r="B218" s="2" t="s">
        <v>654</v>
      </c>
      <c r="C218" s="1" t="s">
        <v>166</v>
      </c>
      <c r="D218" s="1" t="s">
        <v>52</v>
      </c>
      <c r="E218">
        <v>0</v>
      </c>
      <c r="F218" s="1">
        <f>MONTH(Table_ExternalData_1912[[#This Row],[ENTRY DATE]])</f>
        <v>1</v>
      </c>
      <c r="G218" s="1" t="str">
        <f>TEXT(Table_ExternalData_1912[[#This Row],[ENTRY DATE]],"mmm")</f>
        <v>Jan</v>
      </c>
      <c r="H218" s="1">
        <f>YEAR(Table_ExternalData_1912[[#This Row],[ENTRY DATE]])</f>
        <v>1900</v>
      </c>
      <c r="I218" s="9">
        <v>200</v>
      </c>
      <c r="J218" t="s">
        <v>612</v>
      </c>
      <c r="K218" t="s">
        <v>613</v>
      </c>
    </row>
    <row r="219" spans="1:11" x14ac:dyDescent="0.3">
      <c r="A219" s="2"/>
      <c r="B219" s="2" t="s">
        <v>656</v>
      </c>
      <c r="C219" s="1" t="s">
        <v>72</v>
      </c>
      <c r="D219" s="1" t="s">
        <v>52</v>
      </c>
      <c r="E219">
        <v>0</v>
      </c>
      <c r="F219" s="1">
        <f>MONTH(Table_ExternalData_1912[[#This Row],[ENTRY DATE]])</f>
        <v>1</v>
      </c>
      <c r="G219" s="1" t="str">
        <f>TEXT(Table_ExternalData_1912[[#This Row],[ENTRY DATE]],"mmm")</f>
        <v>Jan</v>
      </c>
      <c r="H219" s="1">
        <f>YEAR(Table_ExternalData_1912[[#This Row],[ENTRY DATE]])</f>
        <v>1900</v>
      </c>
      <c r="I219" s="9">
        <v>427</v>
      </c>
      <c r="J219" t="s">
        <v>616</v>
      </c>
      <c r="K219" t="s">
        <v>630</v>
      </c>
    </row>
    <row r="220" spans="1:11" hidden="1" x14ac:dyDescent="0.3">
      <c r="A220" s="2"/>
      <c r="B220" s="2" t="s">
        <v>654</v>
      </c>
      <c r="C220" s="1" t="s">
        <v>168</v>
      </c>
      <c r="D220" s="1" t="s">
        <v>52</v>
      </c>
      <c r="E220">
        <v>0</v>
      </c>
      <c r="F220" s="1">
        <f>MONTH(Table_ExternalData_1912[[#This Row],[ENTRY DATE]])</f>
        <v>1</v>
      </c>
      <c r="G220" s="1" t="str">
        <f>TEXT(Table_ExternalData_1912[[#This Row],[ENTRY DATE]],"mmm")</f>
        <v>Jan</v>
      </c>
      <c r="H220" s="1">
        <f>YEAR(Table_ExternalData_1912[[#This Row],[ENTRY DATE]])</f>
        <v>1900</v>
      </c>
      <c r="I220" s="9">
        <v>50</v>
      </c>
      <c r="J220" t="s">
        <v>612</v>
      </c>
      <c r="K220" t="s">
        <v>621</v>
      </c>
    </row>
    <row r="221" spans="1:11" hidden="1" x14ac:dyDescent="0.3">
      <c r="A221" s="2"/>
      <c r="B221" s="2" t="s">
        <v>654</v>
      </c>
      <c r="C221" s="1" t="s">
        <v>141</v>
      </c>
      <c r="D221" s="1" t="s">
        <v>52</v>
      </c>
      <c r="E221">
        <v>0</v>
      </c>
      <c r="F221" s="1">
        <f>MONTH(Table_ExternalData_1912[[#This Row],[ENTRY DATE]])</f>
        <v>1</v>
      </c>
      <c r="G221" s="1" t="str">
        <f>TEXT(Table_ExternalData_1912[[#This Row],[ENTRY DATE]],"mmm")</f>
        <v>Jan</v>
      </c>
      <c r="H221" s="1">
        <f>YEAR(Table_ExternalData_1912[[#This Row],[ENTRY DATE]])</f>
        <v>1900</v>
      </c>
      <c r="I221" s="9">
        <v>14</v>
      </c>
      <c r="J221" t="s">
        <v>612</v>
      </c>
      <c r="K221" t="s">
        <v>621</v>
      </c>
    </row>
    <row r="222" spans="1:11" hidden="1" x14ac:dyDescent="0.3">
      <c r="A222" s="2"/>
      <c r="B222" s="2" t="s">
        <v>654</v>
      </c>
      <c r="C222" s="1" t="s">
        <v>72</v>
      </c>
      <c r="D222" s="1" t="s">
        <v>52</v>
      </c>
      <c r="E222">
        <v>0</v>
      </c>
      <c r="F222" s="1">
        <f>MONTH(Table_ExternalData_1912[[#This Row],[ENTRY DATE]])</f>
        <v>1</v>
      </c>
      <c r="G222" s="1" t="str">
        <f>TEXT(Table_ExternalData_1912[[#This Row],[ENTRY DATE]],"mmm")</f>
        <v>Jan</v>
      </c>
      <c r="H222" s="1">
        <f>YEAR(Table_ExternalData_1912[[#This Row],[ENTRY DATE]])</f>
        <v>1900</v>
      </c>
      <c r="I222" s="9">
        <v>32</v>
      </c>
      <c r="J222" t="s">
        <v>612</v>
      </c>
      <c r="K222" t="s">
        <v>621</v>
      </c>
    </row>
    <row r="223" spans="1:11" hidden="1" x14ac:dyDescent="0.3">
      <c r="A223" s="2"/>
      <c r="B223" s="2" t="s">
        <v>654</v>
      </c>
      <c r="C223" s="1" t="s">
        <v>97</v>
      </c>
      <c r="D223" s="1" t="s">
        <v>52</v>
      </c>
      <c r="E223">
        <v>0</v>
      </c>
      <c r="F223" s="1">
        <f>MONTH(Table_ExternalData_1912[[#This Row],[ENTRY DATE]])</f>
        <v>1</v>
      </c>
      <c r="G223" s="1" t="str">
        <f>TEXT(Table_ExternalData_1912[[#This Row],[ENTRY DATE]],"mmm")</f>
        <v>Jan</v>
      </c>
      <c r="H223" s="1">
        <f>YEAR(Table_ExternalData_1912[[#This Row],[ENTRY DATE]])</f>
        <v>1900</v>
      </c>
      <c r="I223" s="9">
        <v>18.559999999999999</v>
      </c>
      <c r="J223" t="s">
        <v>612</v>
      </c>
      <c r="K223" t="s">
        <v>613</v>
      </c>
    </row>
    <row r="224" spans="1:11" hidden="1" x14ac:dyDescent="0.3">
      <c r="A224" s="2"/>
      <c r="B224" s="2" t="s">
        <v>654</v>
      </c>
      <c r="C224" s="1" t="s">
        <v>65</v>
      </c>
      <c r="D224" s="1" t="s">
        <v>52</v>
      </c>
      <c r="E224">
        <v>0</v>
      </c>
      <c r="F224" s="1">
        <f>MONTH(Table_ExternalData_1912[[#This Row],[ENTRY DATE]])</f>
        <v>1</v>
      </c>
      <c r="G224" s="1" t="str">
        <f>TEXT(Table_ExternalData_1912[[#This Row],[ENTRY DATE]],"mmm")</f>
        <v>Jan</v>
      </c>
      <c r="H224" s="1">
        <f>YEAR(Table_ExternalData_1912[[#This Row],[ENTRY DATE]])</f>
        <v>1900</v>
      </c>
      <c r="I224" s="9">
        <v>50</v>
      </c>
      <c r="J224" t="s">
        <v>612</v>
      </c>
      <c r="K224" t="s">
        <v>613</v>
      </c>
    </row>
    <row r="225" spans="1:11" hidden="1" x14ac:dyDescent="0.3">
      <c r="A225" s="2"/>
      <c r="B225" s="2" t="s">
        <v>654</v>
      </c>
      <c r="C225" s="1" t="s">
        <v>170</v>
      </c>
      <c r="D225" s="1" t="s">
        <v>52</v>
      </c>
      <c r="E225">
        <v>0</v>
      </c>
      <c r="F225" s="1">
        <f>MONTH(Table_ExternalData_1912[[#This Row],[ENTRY DATE]])</f>
        <v>1</v>
      </c>
      <c r="G225" s="1" t="str">
        <f>TEXT(Table_ExternalData_1912[[#This Row],[ENTRY DATE]],"mmm")</f>
        <v>Jan</v>
      </c>
      <c r="H225" s="1">
        <f>YEAR(Table_ExternalData_1912[[#This Row],[ENTRY DATE]])</f>
        <v>1900</v>
      </c>
      <c r="I225" s="9">
        <v>536</v>
      </c>
      <c r="J225" t="s">
        <v>612</v>
      </c>
      <c r="K225" t="s">
        <v>630</v>
      </c>
    </row>
    <row r="226" spans="1:11" hidden="1" x14ac:dyDescent="0.3">
      <c r="A226" s="2"/>
      <c r="B226" s="2" t="s">
        <v>654</v>
      </c>
      <c r="C226" s="1" t="s">
        <v>172</v>
      </c>
      <c r="D226" s="1" t="s">
        <v>52</v>
      </c>
      <c r="E226">
        <v>0</v>
      </c>
      <c r="F226" s="1">
        <f>MONTH(Table_ExternalData_1912[[#This Row],[ENTRY DATE]])</f>
        <v>1</v>
      </c>
      <c r="G226" s="1" t="str">
        <f>TEXT(Table_ExternalData_1912[[#This Row],[ENTRY DATE]],"mmm")</f>
        <v>Jan</v>
      </c>
      <c r="H226" s="1">
        <f>YEAR(Table_ExternalData_1912[[#This Row],[ENTRY DATE]])</f>
        <v>1900</v>
      </c>
      <c r="I226" s="9">
        <v>150</v>
      </c>
      <c r="J226" t="s">
        <v>612</v>
      </c>
      <c r="K226" t="s">
        <v>618</v>
      </c>
    </row>
    <row r="227" spans="1:11" hidden="1" x14ac:dyDescent="0.3">
      <c r="A227" s="2"/>
      <c r="B227" s="2" t="s">
        <v>654</v>
      </c>
      <c r="C227" s="1" t="s">
        <v>65</v>
      </c>
      <c r="D227" s="1" t="s">
        <v>52</v>
      </c>
      <c r="E227">
        <v>0</v>
      </c>
      <c r="F227" s="1">
        <f>MONTH(Table_ExternalData_1912[[#This Row],[ENTRY DATE]])</f>
        <v>1</v>
      </c>
      <c r="G227" s="1" t="str">
        <f>TEXT(Table_ExternalData_1912[[#This Row],[ENTRY DATE]],"mmm")</f>
        <v>Jan</v>
      </c>
      <c r="H227" s="1">
        <f>YEAR(Table_ExternalData_1912[[#This Row],[ENTRY DATE]])</f>
        <v>1900</v>
      </c>
      <c r="I227" s="9">
        <v>60</v>
      </c>
      <c r="J227" t="s">
        <v>612</v>
      </c>
      <c r="K227" t="s">
        <v>621</v>
      </c>
    </row>
    <row r="228" spans="1:11" hidden="1" x14ac:dyDescent="0.3">
      <c r="A228" s="2"/>
      <c r="B228" s="2" t="s">
        <v>654</v>
      </c>
      <c r="C228" s="1" t="s">
        <v>66</v>
      </c>
      <c r="D228" s="1" t="s">
        <v>52</v>
      </c>
      <c r="E228">
        <v>0</v>
      </c>
      <c r="F228" s="1">
        <f>MONTH(Table_ExternalData_1912[[#This Row],[ENTRY DATE]])</f>
        <v>1</v>
      </c>
      <c r="G228" s="1" t="str">
        <f>TEXT(Table_ExternalData_1912[[#This Row],[ENTRY DATE]],"mmm")</f>
        <v>Jan</v>
      </c>
      <c r="H228" s="1">
        <f>YEAR(Table_ExternalData_1912[[#This Row],[ENTRY DATE]])</f>
        <v>1900</v>
      </c>
      <c r="I228" s="9">
        <v>200</v>
      </c>
      <c r="J228" t="s">
        <v>612</v>
      </c>
      <c r="K228" t="s">
        <v>613</v>
      </c>
    </row>
    <row r="229" spans="1:11" hidden="1" x14ac:dyDescent="0.3">
      <c r="A229" s="2"/>
      <c r="B229" s="2" t="s">
        <v>654</v>
      </c>
      <c r="C229" s="1" t="s">
        <v>97</v>
      </c>
      <c r="D229" s="1" t="s">
        <v>52</v>
      </c>
      <c r="E229">
        <v>0</v>
      </c>
      <c r="F229" s="1">
        <f>MONTH(Table_ExternalData_1912[[#This Row],[ENTRY DATE]])</f>
        <v>1</v>
      </c>
      <c r="G229" s="1" t="str">
        <f>TEXT(Table_ExternalData_1912[[#This Row],[ENTRY DATE]],"mmm")</f>
        <v>Jan</v>
      </c>
      <c r="H229" s="1">
        <f>YEAR(Table_ExternalData_1912[[#This Row],[ENTRY DATE]])</f>
        <v>1900</v>
      </c>
      <c r="I229" s="9">
        <v>55.53</v>
      </c>
      <c r="J229" t="s">
        <v>612</v>
      </c>
      <c r="K229" t="s">
        <v>613</v>
      </c>
    </row>
    <row r="230" spans="1:11" x14ac:dyDescent="0.3">
      <c r="A230" s="2"/>
      <c r="B230" s="2" t="s">
        <v>656</v>
      </c>
      <c r="C230" s="1" t="s">
        <v>117</v>
      </c>
      <c r="D230" s="1" t="s">
        <v>52</v>
      </c>
      <c r="E230">
        <v>0</v>
      </c>
      <c r="F230" s="1">
        <f>MONTH(Table_ExternalData_1912[[#This Row],[ENTRY DATE]])</f>
        <v>1</v>
      </c>
      <c r="G230" s="1" t="str">
        <f>TEXT(Table_ExternalData_1912[[#This Row],[ENTRY DATE]],"mmm")</f>
        <v>Jan</v>
      </c>
      <c r="H230" s="1">
        <f>YEAR(Table_ExternalData_1912[[#This Row],[ENTRY DATE]])</f>
        <v>1900</v>
      </c>
      <c r="I230" s="9">
        <v>427</v>
      </c>
      <c r="J230" t="s">
        <v>616</v>
      </c>
      <c r="K230" t="s">
        <v>630</v>
      </c>
    </row>
    <row r="231" spans="1:11" hidden="1" x14ac:dyDescent="0.3">
      <c r="A231" s="2"/>
      <c r="B231" s="2" t="s">
        <v>654</v>
      </c>
      <c r="C231" s="1" t="s">
        <v>118</v>
      </c>
      <c r="D231" s="1" t="s">
        <v>52</v>
      </c>
      <c r="E231">
        <v>0</v>
      </c>
      <c r="F231" s="1">
        <f>MONTH(Table_ExternalData_1912[[#This Row],[ENTRY DATE]])</f>
        <v>1</v>
      </c>
      <c r="G231" s="1" t="str">
        <f>TEXT(Table_ExternalData_1912[[#This Row],[ENTRY DATE]],"mmm")</f>
        <v>Jan</v>
      </c>
      <c r="H231" s="1">
        <f>YEAR(Table_ExternalData_1912[[#This Row],[ENTRY DATE]])</f>
        <v>1900</v>
      </c>
      <c r="I231" s="9">
        <v>350</v>
      </c>
      <c r="J231" t="s">
        <v>612</v>
      </c>
      <c r="K231" t="s">
        <v>626</v>
      </c>
    </row>
    <row r="232" spans="1:11" hidden="1" x14ac:dyDescent="0.3">
      <c r="A232" s="2"/>
      <c r="B232" s="2" t="s">
        <v>654</v>
      </c>
      <c r="C232" s="1" t="s">
        <v>68</v>
      </c>
      <c r="D232" s="1" t="s">
        <v>52</v>
      </c>
      <c r="E232">
        <v>0</v>
      </c>
      <c r="F232" s="1">
        <f>MONTH(Table_ExternalData_1912[[#This Row],[ENTRY DATE]])</f>
        <v>1</v>
      </c>
      <c r="G232" s="1" t="str">
        <f>TEXT(Table_ExternalData_1912[[#This Row],[ENTRY DATE]],"mmm")</f>
        <v>Jan</v>
      </c>
      <c r="H232" s="1">
        <f>YEAR(Table_ExternalData_1912[[#This Row],[ENTRY DATE]])</f>
        <v>1900</v>
      </c>
      <c r="I232" s="9">
        <v>5</v>
      </c>
      <c r="J232" t="s">
        <v>612</v>
      </c>
      <c r="K232" t="s">
        <v>620</v>
      </c>
    </row>
    <row r="233" spans="1:11" hidden="1" x14ac:dyDescent="0.3">
      <c r="A233" s="2"/>
      <c r="B233" s="2" t="s">
        <v>654</v>
      </c>
      <c r="C233" s="1" t="s">
        <v>173</v>
      </c>
      <c r="D233" s="1" t="s">
        <v>52</v>
      </c>
      <c r="E233">
        <v>0</v>
      </c>
      <c r="F233" s="1">
        <f>MONTH(Table_ExternalData_1912[[#This Row],[ENTRY DATE]])</f>
        <v>1</v>
      </c>
      <c r="G233" s="1" t="str">
        <f>TEXT(Table_ExternalData_1912[[#This Row],[ENTRY DATE]],"mmm")</f>
        <v>Jan</v>
      </c>
      <c r="H233" s="1">
        <f>YEAR(Table_ExternalData_1912[[#This Row],[ENTRY DATE]])</f>
        <v>1900</v>
      </c>
      <c r="I233" s="9">
        <v>15</v>
      </c>
      <c r="J233" t="s">
        <v>612</v>
      </c>
      <c r="K233" t="s">
        <v>626</v>
      </c>
    </row>
    <row r="234" spans="1:11" hidden="1" x14ac:dyDescent="0.3">
      <c r="A234" s="2"/>
      <c r="B234" s="2" t="s">
        <v>654</v>
      </c>
      <c r="C234" s="1" t="s">
        <v>60</v>
      </c>
      <c r="D234" s="1" t="s">
        <v>52</v>
      </c>
      <c r="E234">
        <v>0</v>
      </c>
      <c r="F234" s="1">
        <f>MONTH(Table_ExternalData_1912[[#This Row],[ENTRY DATE]])</f>
        <v>1</v>
      </c>
      <c r="G234" s="1" t="str">
        <f>TEXT(Table_ExternalData_1912[[#This Row],[ENTRY DATE]],"mmm")</f>
        <v>Jan</v>
      </c>
      <c r="H234" s="1">
        <f>YEAR(Table_ExternalData_1912[[#This Row],[ENTRY DATE]])</f>
        <v>1900</v>
      </c>
      <c r="I234" s="9">
        <v>50</v>
      </c>
      <c r="J234" t="s">
        <v>612</v>
      </c>
      <c r="K234" t="s">
        <v>620</v>
      </c>
    </row>
    <row r="235" spans="1:11" hidden="1" x14ac:dyDescent="0.3">
      <c r="A235" s="2"/>
      <c r="B235" s="2" t="s">
        <v>654</v>
      </c>
      <c r="C235" s="1" t="s">
        <v>175</v>
      </c>
      <c r="D235" s="1" t="s">
        <v>52</v>
      </c>
      <c r="E235">
        <v>0</v>
      </c>
      <c r="F235" s="1">
        <f>MONTH(Table_ExternalData_1912[[#This Row],[ENTRY DATE]])</f>
        <v>1</v>
      </c>
      <c r="G235" s="1" t="str">
        <f>TEXT(Table_ExternalData_1912[[#This Row],[ENTRY DATE]],"mmm")</f>
        <v>Jan</v>
      </c>
      <c r="H235" s="1">
        <f>YEAR(Table_ExternalData_1912[[#This Row],[ENTRY DATE]])</f>
        <v>1900</v>
      </c>
      <c r="I235" s="9">
        <v>57.2</v>
      </c>
      <c r="J235" t="s">
        <v>612</v>
      </c>
      <c r="K235" t="s">
        <v>624</v>
      </c>
    </row>
    <row r="236" spans="1:11" hidden="1" x14ac:dyDescent="0.3">
      <c r="A236" s="5"/>
      <c r="B236" s="2" t="s">
        <v>654</v>
      </c>
      <c r="C236" s="4" t="s">
        <v>176</v>
      </c>
      <c r="D236" s="1" t="s">
        <v>52</v>
      </c>
      <c r="E236">
        <v>0</v>
      </c>
      <c r="F236" s="1">
        <f>MONTH(Table_ExternalData_1912[[#This Row],[ENTRY DATE]])</f>
        <v>1</v>
      </c>
      <c r="G236" s="1" t="str">
        <f>TEXT(Table_ExternalData_1912[[#This Row],[ENTRY DATE]],"mmm")</f>
        <v>Jan</v>
      </c>
      <c r="H236" s="1">
        <f>YEAR(Table_ExternalData_1912[[#This Row],[ENTRY DATE]])</f>
        <v>1900</v>
      </c>
      <c r="I236" s="9">
        <v>18.5</v>
      </c>
      <c r="J236" t="s">
        <v>612</v>
      </c>
      <c r="K236" t="s">
        <v>620</v>
      </c>
    </row>
    <row r="237" spans="1:11" hidden="1" x14ac:dyDescent="0.3">
      <c r="A237" s="2"/>
      <c r="B237" s="2" t="s">
        <v>654</v>
      </c>
      <c r="C237" s="1" t="s">
        <v>51</v>
      </c>
      <c r="D237" s="1" t="s">
        <v>52</v>
      </c>
      <c r="E237">
        <v>0</v>
      </c>
      <c r="F237" s="1">
        <f>MONTH(Table_ExternalData_1912[[#This Row],[ENTRY DATE]])</f>
        <v>1</v>
      </c>
      <c r="G237" s="1" t="str">
        <f>TEXT(Table_ExternalData_1912[[#This Row],[ENTRY DATE]],"mmm")</f>
        <v>Jan</v>
      </c>
      <c r="H237" s="1">
        <f>YEAR(Table_ExternalData_1912[[#This Row],[ENTRY DATE]])</f>
        <v>1900</v>
      </c>
      <c r="I237" s="9">
        <v>43</v>
      </c>
      <c r="J237" t="s">
        <v>612</v>
      </c>
      <c r="K237" t="s">
        <v>624</v>
      </c>
    </row>
    <row r="238" spans="1:11" hidden="1" x14ac:dyDescent="0.3">
      <c r="A238" s="2"/>
      <c r="B238" s="2" t="s">
        <v>654</v>
      </c>
      <c r="C238" s="1" t="s">
        <v>177</v>
      </c>
      <c r="D238" s="1" t="s">
        <v>52</v>
      </c>
      <c r="E238">
        <v>0</v>
      </c>
      <c r="F238" s="1">
        <f>MONTH(Table_ExternalData_1912[[#This Row],[ENTRY DATE]])</f>
        <v>1</v>
      </c>
      <c r="G238" s="1" t="str">
        <f>TEXT(Table_ExternalData_1912[[#This Row],[ENTRY DATE]],"mmm")</f>
        <v>Jan</v>
      </c>
      <c r="H238" s="1">
        <f>YEAR(Table_ExternalData_1912[[#This Row],[ENTRY DATE]])</f>
        <v>1900</v>
      </c>
      <c r="I238" s="9">
        <v>5.28</v>
      </c>
      <c r="J238" t="s">
        <v>612</v>
      </c>
      <c r="K238" t="s">
        <v>620</v>
      </c>
    </row>
    <row r="239" spans="1:11" hidden="1" x14ac:dyDescent="0.3">
      <c r="A239" s="2"/>
      <c r="B239" s="2" t="s">
        <v>654</v>
      </c>
      <c r="C239" s="1" t="s">
        <v>178</v>
      </c>
      <c r="D239" s="1" t="s">
        <v>52</v>
      </c>
      <c r="E239">
        <v>0</v>
      </c>
      <c r="F239" s="1">
        <f>MONTH(Table_ExternalData_1912[[#This Row],[ENTRY DATE]])</f>
        <v>1</v>
      </c>
      <c r="G239" s="1" t="str">
        <f>TEXT(Table_ExternalData_1912[[#This Row],[ENTRY DATE]],"mmm")</f>
        <v>Jan</v>
      </c>
      <c r="H239" s="1">
        <f>YEAR(Table_ExternalData_1912[[#This Row],[ENTRY DATE]])</f>
        <v>1900</v>
      </c>
      <c r="I239" s="10">
        <v>64.12</v>
      </c>
      <c r="J239" t="s">
        <v>616</v>
      </c>
      <c r="K239" t="s">
        <v>620</v>
      </c>
    </row>
    <row r="240" spans="1:11" hidden="1" x14ac:dyDescent="0.3">
      <c r="A240" s="2"/>
      <c r="B240" s="2" t="s">
        <v>654</v>
      </c>
      <c r="C240" s="1" t="s">
        <v>68</v>
      </c>
      <c r="D240" s="1" t="s">
        <v>52</v>
      </c>
      <c r="E240">
        <v>0</v>
      </c>
      <c r="F240" s="1">
        <f>MONTH(Table_ExternalData_1912[[#This Row],[ENTRY DATE]])</f>
        <v>1</v>
      </c>
      <c r="G240" s="1" t="str">
        <f>TEXT(Table_ExternalData_1912[[#This Row],[ENTRY DATE]],"mmm")</f>
        <v>Jan</v>
      </c>
      <c r="H240" s="1">
        <f>YEAR(Table_ExternalData_1912[[#This Row],[ENTRY DATE]])</f>
        <v>1900</v>
      </c>
      <c r="I240" s="10">
        <v>40.6</v>
      </c>
      <c r="J240" t="s">
        <v>612</v>
      </c>
      <c r="K240" t="s">
        <v>624</v>
      </c>
    </row>
    <row r="241" spans="1:11" hidden="1" x14ac:dyDescent="0.3">
      <c r="A241" s="2"/>
      <c r="B241" s="2" t="s">
        <v>654</v>
      </c>
      <c r="C241" s="1" t="s">
        <v>179</v>
      </c>
      <c r="D241" s="1" t="s">
        <v>52</v>
      </c>
      <c r="E241">
        <v>0</v>
      </c>
      <c r="F241" s="1">
        <f>MONTH(Table_ExternalData_1912[[#This Row],[ENTRY DATE]])</f>
        <v>1</v>
      </c>
      <c r="G241" s="1" t="str">
        <f>TEXT(Table_ExternalData_1912[[#This Row],[ENTRY DATE]],"mmm")</f>
        <v>Jan</v>
      </c>
      <c r="H241" s="1">
        <f>YEAR(Table_ExternalData_1912[[#This Row],[ENTRY DATE]])</f>
        <v>1900</v>
      </c>
      <c r="I241" s="9">
        <v>153.94999999999999</v>
      </c>
      <c r="J241" t="s">
        <v>612</v>
      </c>
      <c r="K241" t="s">
        <v>620</v>
      </c>
    </row>
    <row r="242" spans="1:11" hidden="1" x14ac:dyDescent="0.3">
      <c r="A242" s="2"/>
      <c r="B242" s="2" t="s">
        <v>654</v>
      </c>
      <c r="C242" s="1" t="s">
        <v>178</v>
      </c>
      <c r="D242" s="1" t="s">
        <v>52</v>
      </c>
      <c r="E242">
        <v>0</v>
      </c>
      <c r="F242" s="1">
        <f>MONTH(Table_ExternalData_1912[[#This Row],[ENTRY DATE]])</f>
        <v>1</v>
      </c>
      <c r="G242" s="1" t="str">
        <f>TEXT(Table_ExternalData_1912[[#This Row],[ENTRY DATE]],"mmm")</f>
        <v>Jan</v>
      </c>
      <c r="H242" s="1">
        <f>YEAR(Table_ExternalData_1912[[#This Row],[ENTRY DATE]])</f>
        <v>1900</v>
      </c>
      <c r="I242" s="9">
        <v>200</v>
      </c>
      <c r="J242" t="s">
        <v>612</v>
      </c>
      <c r="K242" t="s">
        <v>613</v>
      </c>
    </row>
    <row r="243" spans="1:11" hidden="1" x14ac:dyDescent="0.3">
      <c r="A243" s="2"/>
      <c r="B243" s="2" t="s">
        <v>654</v>
      </c>
      <c r="C243" s="1" t="s">
        <v>51</v>
      </c>
      <c r="D243" s="1" t="s">
        <v>52</v>
      </c>
      <c r="E243">
        <v>0</v>
      </c>
      <c r="F243" s="1">
        <f>MONTH(Table_ExternalData_1912[[#This Row],[ENTRY DATE]])</f>
        <v>1</v>
      </c>
      <c r="G243" s="1" t="str">
        <f>TEXT(Table_ExternalData_1912[[#This Row],[ENTRY DATE]],"mmm")</f>
        <v>Jan</v>
      </c>
      <c r="H243" s="1">
        <f>YEAR(Table_ExternalData_1912[[#This Row],[ENTRY DATE]])</f>
        <v>1900</v>
      </c>
      <c r="I243" s="9">
        <v>110.1</v>
      </c>
      <c r="J243" t="s">
        <v>612</v>
      </c>
      <c r="K243" t="s">
        <v>618</v>
      </c>
    </row>
    <row r="244" spans="1:11" hidden="1" x14ac:dyDescent="0.3">
      <c r="A244" s="2"/>
      <c r="B244" s="2" t="s">
        <v>654</v>
      </c>
      <c r="C244" s="1" t="s">
        <v>181</v>
      </c>
      <c r="D244" s="1" t="s">
        <v>52</v>
      </c>
      <c r="E244">
        <v>0</v>
      </c>
      <c r="F244" s="1">
        <f>MONTH(Table_ExternalData_1912[[#This Row],[ENTRY DATE]])</f>
        <v>1</v>
      </c>
      <c r="G244" s="1" t="str">
        <f>TEXT(Table_ExternalData_1912[[#This Row],[ENTRY DATE]],"mmm")</f>
        <v>Jan</v>
      </c>
      <c r="H244" s="1">
        <f>YEAR(Table_ExternalData_1912[[#This Row],[ENTRY DATE]])</f>
        <v>1900</v>
      </c>
      <c r="I244" s="9">
        <v>76.92</v>
      </c>
      <c r="J244" t="s">
        <v>612</v>
      </c>
      <c r="K244" t="s">
        <v>630</v>
      </c>
    </row>
    <row r="245" spans="1:11" hidden="1" x14ac:dyDescent="0.3">
      <c r="A245" s="2"/>
      <c r="B245" s="2" t="s">
        <v>654</v>
      </c>
      <c r="C245" s="1" t="s">
        <v>60</v>
      </c>
      <c r="D245" s="1" t="s">
        <v>52</v>
      </c>
      <c r="E245">
        <v>0</v>
      </c>
      <c r="F245" s="1">
        <f>MONTH(Table_ExternalData_1912[[#This Row],[ENTRY DATE]])</f>
        <v>1</v>
      </c>
      <c r="G245" s="1" t="str">
        <f>TEXT(Table_ExternalData_1912[[#This Row],[ENTRY DATE]],"mmm")</f>
        <v>Jan</v>
      </c>
      <c r="H245" s="1">
        <f>YEAR(Table_ExternalData_1912[[#This Row],[ENTRY DATE]])</f>
        <v>1900</v>
      </c>
      <c r="I245" s="9">
        <v>100</v>
      </c>
      <c r="J245" t="s">
        <v>612</v>
      </c>
      <c r="K245" t="s">
        <v>626</v>
      </c>
    </row>
    <row r="246" spans="1:11" hidden="1" x14ac:dyDescent="0.3">
      <c r="A246" s="2"/>
      <c r="B246" s="2" t="s">
        <v>654</v>
      </c>
      <c r="C246" s="1" t="s">
        <v>182</v>
      </c>
      <c r="D246" s="1" t="s">
        <v>52</v>
      </c>
      <c r="E246">
        <v>0</v>
      </c>
      <c r="F246" s="1">
        <f>MONTH(Table_ExternalData_1912[[#This Row],[ENTRY DATE]])</f>
        <v>1</v>
      </c>
      <c r="G246" s="1" t="str">
        <f>TEXT(Table_ExternalData_1912[[#This Row],[ENTRY DATE]],"mmm")</f>
        <v>Jan</v>
      </c>
      <c r="H246" s="1">
        <f>YEAR(Table_ExternalData_1912[[#This Row],[ENTRY DATE]])</f>
        <v>1900</v>
      </c>
      <c r="I246" s="9">
        <v>5</v>
      </c>
      <c r="J246" t="s">
        <v>612</v>
      </c>
      <c r="K246" t="s">
        <v>620</v>
      </c>
    </row>
    <row r="247" spans="1:11" hidden="1" x14ac:dyDescent="0.3">
      <c r="A247" s="2"/>
      <c r="B247" s="2" t="s">
        <v>654</v>
      </c>
      <c r="C247" s="1" t="s">
        <v>112</v>
      </c>
      <c r="D247" s="1" t="s">
        <v>52</v>
      </c>
      <c r="E247">
        <v>0</v>
      </c>
      <c r="F247" s="1">
        <f>MONTH(Table_ExternalData_1912[[#This Row],[ENTRY DATE]])</f>
        <v>1</v>
      </c>
      <c r="G247" s="1" t="str">
        <f>TEXT(Table_ExternalData_1912[[#This Row],[ENTRY DATE]],"mmm")</f>
        <v>Jan</v>
      </c>
      <c r="H247" s="1">
        <f>YEAR(Table_ExternalData_1912[[#This Row],[ENTRY DATE]])</f>
        <v>1900</v>
      </c>
      <c r="I247" s="9">
        <v>180</v>
      </c>
      <c r="J247" t="s">
        <v>612</v>
      </c>
      <c r="K247" t="s">
        <v>626</v>
      </c>
    </row>
    <row r="248" spans="1:11" hidden="1" x14ac:dyDescent="0.3">
      <c r="A248" s="2"/>
      <c r="B248" s="2" t="s">
        <v>654</v>
      </c>
      <c r="C248" s="1" t="s">
        <v>71</v>
      </c>
      <c r="D248" s="1" t="s">
        <v>52</v>
      </c>
      <c r="E248">
        <v>0</v>
      </c>
      <c r="F248" s="1">
        <f>MONTH(Table_ExternalData_1912[[#This Row],[ENTRY DATE]])</f>
        <v>1</v>
      </c>
      <c r="G248" s="1" t="str">
        <f>TEXT(Table_ExternalData_1912[[#This Row],[ENTRY DATE]],"mmm")</f>
        <v>Jan</v>
      </c>
      <c r="H248" s="1">
        <f>YEAR(Table_ExternalData_1912[[#This Row],[ENTRY DATE]])</f>
        <v>1900</v>
      </c>
      <c r="I248" s="9">
        <v>219.6</v>
      </c>
      <c r="J248" t="s">
        <v>612</v>
      </c>
      <c r="K248" t="s">
        <v>614</v>
      </c>
    </row>
    <row r="249" spans="1:11" hidden="1" x14ac:dyDescent="0.3">
      <c r="A249" s="2"/>
      <c r="B249" s="2" t="s">
        <v>654</v>
      </c>
      <c r="C249" s="1" t="s">
        <v>65</v>
      </c>
      <c r="D249" s="1" t="s">
        <v>52</v>
      </c>
      <c r="E249">
        <v>0</v>
      </c>
      <c r="F249" s="1">
        <f>MONTH(Table_ExternalData_1912[[#This Row],[ENTRY DATE]])</f>
        <v>1</v>
      </c>
      <c r="G249" s="1" t="str">
        <f>TEXT(Table_ExternalData_1912[[#This Row],[ENTRY DATE]],"mmm")</f>
        <v>Jan</v>
      </c>
      <c r="H249" s="1">
        <f>YEAR(Table_ExternalData_1912[[#This Row],[ENTRY DATE]])</f>
        <v>1900</v>
      </c>
      <c r="I249" s="9">
        <v>1.5</v>
      </c>
      <c r="J249" t="s">
        <v>612</v>
      </c>
      <c r="K249" t="s">
        <v>620</v>
      </c>
    </row>
    <row r="250" spans="1:11" hidden="1" x14ac:dyDescent="0.3">
      <c r="A250" s="2"/>
      <c r="B250" s="2" t="s">
        <v>654</v>
      </c>
      <c r="C250" s="1" t="s">
        <v>66</v>
      </c>
      <c r="D250" s="1" t="s">
        <v>52</v>
      </c>
      <c r="E250">
        <v>0</v>
      </c>
      <c r="F250" s="1">
        <f>MONTH(Table_ExternalData_1912[[#This Row],[ENTRY DATE]])</f>
        <v>1</v>
      </c>
      <c r="G250" s="1" t="str">
        <f>TEXT(Table_ExternalData_1912[[#This Row],[ENTRY DATE]],"mmm")</f>
        <v>Jan</v>
      </c>
      <c r="H250" s="1">
        <f>YEAR(Table_ExternalData_1912[[#This Row],[ENTRY DATE]])</f>
        <v>1900</v>
      </c>
      <c r="I250" s="9">
        <v>122.64</v>
      </c>
      <c r="J250" t="s">
        <v>612</v>
      </c>
      <c r="K250" t="s">
        <v>626</v>
      </c>
    </row>
    <row r="251" spans="1:11" hidden="1" x14ac:dyDescent="0.3">
      <c r="A251" s="2"/>
      <c r="B251" s="2" t="s">
        <v>654</v>
      </c>
      <c r="C251" s="1" t="s">
        <v>86</v>
      </c>
      <c r="D251" s="1" t="s">
        <v>52</v>
      </c>
      <c r="E251">
        <v>0</v>
      </c>
      <c r="F251" s="1">
        <f>MONTH(Table_ExternalData_1912[[#This Row],[ENTRY DATE]])</f>
        <v>1</v>
      </c>
      <c r="G251" s="1" t="str">
        <f>TEXT(Table_ExternalData_1912[[#This Row],[ENTRY DATE]],"mmm")</f>
        <v>Jan</v>
      </c>
      <c r="H251" s="1">
        <f>YEAR(Table_ExternalData_1912[[#This Row],[ENTRY DATE]])</f>
        <v>1900</v>
      </c>
      <c r="I251" s="9">
        <v>120</v>
      </c>
      <c r="J251" t="s">
        <v>612</v>
      </c>
      <c r="K251" t="s">
        <v>626</v>
      </c>
    </row>
    <row r="252" spans="1:11" hidden="1" x14ac:dyDescent="0.3">
      <c r="A252" s="2"/>
      <c r="B252" s="2" t="s">
        <v>654</v>
      </c>
      <c r="C252" s="1" t="s">
        <v>87</v>
      </c>
      <c r="D252" s="1" t="s">
        <v>52</v>
      </c>
      <c r="E252">
        <v>0</v>
      </c>
      <c r="F252" s="1">
        <f>MONTH(Table_ExternalData_1912[[#This Row],[ENTRY DATE]])</f>
        <v>1</v>
      </c>
      <c r="G252" s="1" t="str">
        <f>TEXT(Table_ExternalData_1912[[#This Row],[ENTRY DATE]],"mmm")</f>
        <v>Jan</v>
      </c>
      <c r="H252" s="1">
        <f>YEAR(Table_ExternalData_1912[[#This Row],[ENTRY DATE]])</f>
        <v>1900</v>
      </c>
      <c r="I252" s="9">
        <v>187.5</v>
      </c>
      <c r="J252" t="s">
        <v>612</v>
      </c>
      <c r="K252" t="s">
        <v>630</v>
      </c>
    </row>
    <row r="253" spans="1:11" hidden="1" x14ac:dyDescent="0.3">
      <c r="A253" s="2"/>
      <c r="B253" s="2" t="s">
        <v>654</v>
      </c>
      <c r="C253" s="1" t="s">
        <v>88</v>
      </c>
      <c r="D253" s="1" t="s">
        <v>52</v>
      </c>
      <c r="E253">
        <v>0</v>
      </c>
      <c r="F253" s="1">
        <f>MONTH(Table_ExternalData_1912[[#This Row],[ENTRY DATE]])</f>
        <v>1</v>
      </c>
      <c r="G253" s="1" t="str">
        <f>TEXT(Table_ExternalData_1912[[#This Row],[ENTRY DATE]],"mmm")</f>
        <v>Jan</v>
      </c>
      <c r="H253" s="1">
        <f>YEAR(Table_ExternalData_1912[[#This Row],[ENTRY DATE]])</f>
        <v>1900</v>
      </c>
      <c r="I253" s="9">
        <v>62.5</v>
      </c>
      <c r="J253" t="s">
        <v>612</v>
      </c>
      <c r="K253" t="s">
        <v>630</v>
      </c>
    </row>
    <row r="254" spans="1:11" hidden="1" x14ac:dyDescent="0.3">
      <c r="A254" s="2"/>
      <c r="B254" s="2" t="s">
        <v>654</v>
      </c>
      <c r="C254" s="1" t="s">
        <v>68</v>
      </c>
      <c r="D254" s="1" t="s">
        <v>52</v>
      </c>
      <c r="E254">
        <v>0</v>
      </c>
      <c r="F254" s="1">
        <f>MONTH(Table_ExternalData_1912[[#This Row],[ENTRY DATE]])</f>
        <v>1</v>
      </c>
      <c r="G254" s="1" t="str">
        <f>TEXT(Table_ExternalData_1912[[#This Row],[ENTRY DATE]],"mmm")</f>
        <v>Jan</v>
      </c>
      <c r="H254" s="1">
        <f>YEAR(Table_ExternalData_1912[[#This Row],[ENTRY DATE]])</f>
        <v>1900</v>
      </c>
      <c r="I254" s="9">
        <v>536</v>
      </c>
      <c r="J254" t="s">
        <v>612</v>
      </c>
      <c r="K254" t="s">
        <v>630</v>
      </c>
    </row>
    <row r="255" spans="1:11" hidden="1" x14ac:dyDescent="0.3">
      <c r="A255" s="2"/>
      <c r="B255" s="2" t="s">
        <v>654</v>
      </c>
      <c r="C255" s="1" t="s">
        <v>187</v>
      </c>
      <c r="D255" s="1" t="s">
        <v>52</v>
      </c>
      <c r="E255">
        <v>0</v>
      </c>
      <c r="F255" s="1">
        <f>MONTH(Table_ExternalData_1912[[#This Row],[ENTRY DATE]])</f>
        <v>1</v>
      </c>
      <c r="G255" s="1" t="str">
        <f>TEXT(Table_ExternalData_1912[[#This Row],[ENTRY DATE]],"mmm")</f>
        <v>Jan</v>
      </c>
      <c r="H255" s="1">
        <f>YEAR(Table_ExternalData_1912[[#This Row],[ENTRY DATE]])</f>
        <v>1900</v>
      </c>
      <c r="I255" s="9">
        <v>44.15</v>
      </c>
      <c r="J255" t="s">
        <v>612</v>
      </c>
      <c r="K255" t="s">
        <v>620</v>
      </c>
    </row>
    <row r="256" spans="1:11" hidden="1" x14ac:dyDescent="0.3">
      <c r="A256" s="2"/>
      <c r="B256" s="2" t="s">
        <v>654</v>
      </c>
      <c r="C256" s="1" t="s">
        <v>60</v>
      </c>
      <c r="D256" s="1" t="s">
        <v>52</v>
      </c>
      <c r="E256">
        <v>0</v>
      </c>
      <c r="F256" s="1">
        <f>MONTH(Table_ExternalData_1912[[#This Row],[ENTRY DATE]])</f>
        <v>1</v>
      </c>
      <c r="G256" s="1" t="str">
        <f>TEXT(Table_ExternalData_1912[[#This Row],[ENTRY DATE]],"mmm")</f>
        <v>Jan</v>
      </c>
      <c r="H256" s="1">
        <f>YEAR(Table_ExternalData_1912[[#This Row],[ENTRY DATE]])</f>
        <v>1900</v>
      </c>
      <c r="I256" s="9">
        <v>100</v>
      </c>
      <c r="J256" t="s">
        <v>612</v>
      </c>
      <c r="K256" t="s">
        <v>620</v>
      </c>
    </row>
    <row r="257" spans="1:11" hidden="1" x14ac:dyDescent="0.3">
      <c r="A257" s="2"/>
      <c r="B257" s="2" t="s">
        <v>654</v>
      </c>
      <c r="C257" s="1" t="s">
        <v>97</v>
      </c>
      <c r="D257" s="1" t="s">
        <v>52</v>
      </c>
      <c r="E257">
        <v>0</v>
      </c>
      <c r="F257" s="1">
        <f>MONTH(Table_ExternalData_1912[[#This Row],[ENTRY DATE]])</f>
        <v>1</v>
      </c>
      <c r="G257" s="1" t="str">
        <f>TEXT(Table_ExternalData_1912[[#This Row],[ENTRY DATE]],"mmm")</f>
        <v>Jan</v>
      </c>
      <c r="H257" s="1">
        <f>YEAR(Table_ExternalData_1912[[#This Row],[ENTRY DATE]])</f>
        <v>1900</v>
      </c>
      <c r="I257" s="9">
        <v>38.479999999999997</v>
      </c>
      <c r="J257" t="s">
        <v>612</v>
      </c>
      <c r="K257" t="s">
        <v>620</v>
      </c>
    </row>
    <row r="258" spans="1:11" hidden="1" x14ac:dyDescent="0.3">
      <c r="A258" s="2"/>
      <c r="B258" s="2" t="s">
        <v>654</v>
      </c>
      <c r="C258" s="1" t="s">
        <v>98</v>
      </c>
      <c r="D258" s="1" t="s">
        <v>52</v>
      </c>
      <c r="E258">
        <v>0</v>
      </c>
      <c r="F258" s="1">
        <f>MONTH(Table_ExternalData_1912[[#This Row],[ENTRY DATE]])</f>
        <v>1</v>
      </c>
      <c r="G258" s="1" t="str">
        <f>TEXT(Table_ExternalData_1912[[#This Row],[ENTRY DATE]],"mmm")</f>
        <v>Jan</v>
      </c>
      <c r="H258" s="1">
        <f>YEAR(Table_ExternalData_1912[[#This Row],[ENTRY DATE]])</f>
        <v>1900</v>
      </c>
      <c r="I258" s="9">
        <v>60</v>
      </c>
      <c r="J258" t="s">
        <v>612</v>
      </c>
      <c r="K258" t="s">
        <v>620</v>
      </c>
    </row>
    <row r="259" spans="1:11" x14ac:dyDescent="0.3">
      <c r="A259" s="2"/>
      <c r="B259" s="2" t="s">
        <v>656</v>
      </c>
      <c r="C259" s="1" t="s">
        <v>99</v>
      </c>
      <c r="D259" s="1" t="s">
        <v>52</v>
      </c>
      <c r="E259">
        <v>0</v>
      </c>
      <c r="F259" s="1">
        <f>MONTH(Table_ExternalData_1912[[#This Row],[ENTRY DATE]])</f>
        <v>1</v>
      </c>
      <c r="G259" s="1" t="str">
        <f>TEXT(Table_ExternalData_1912[[#This Row],[ENTRY DATE]],"mmm")</f>
        <v>Jan</v>
      </c>
      <c r="H259" s="1">
        <f>YEAR(Table_ExternalData_1912[[#This Row],[ENTRY DATE]])</f>
        <v>1900</v>
      </c>
      <c r="I259" s="9">
        <v>427</v>
      </c>
      <c r="J259" t="s">
        <v>616</v>
      </c>
      <c r="K259" t="s">
        <v>630</v>
      </c>
    </row>
    <row r="260" spans="1:11" hidden="1" x14ac:dyDescent="0.3">
      <c r="A260" s="2"/>
      <c r="B260" s="2" t="s">
        <v>654</v>
      </c>
      <c r="C260" s="1" t="s">
        <v>192</v>
      </c>
      <c r="D260" s="1" t="s">
        <v>52</v>
      </c>
      <c r="E260">
        <v>0</v>
      </c>
      <c r="F260" s="1">
        <f>MONTH(Table_ExternalData_1912[[#This Row],[ENTRY DATE]])</f>
        <v>1</v>
      </c>
      <c r="G260" s="1" t="str">
        <f>TEXT(Table_ExternalData_1912[[#This Row],[ENTRY DATE]],"mmm")</f>
        <v>Jan</v>
      </c>
      <c r="H260" s="1">
        <f>YEAR(Table_ExternalData_1912[[#This Row],[ENTRY DATE]])</f>
        <v>1900</v>
      </c>
      <c r="I260" s="9">
        <v>50</v>
      </c>
      <c r="J260" t="s">
        <v>612</v>
      </c>
      <c r="K260" t="s">
        <v>620</v>
      </c>
    </row>
    <row r="261" spans="1:11" hidden="1" x14ac:dyDescent="0.3">
      <c r="A261" s="2"/>
      <c r="B261" s="2" t="s">
        <v>654</v>
      </c>
      <c r="C261" s="1" t="s">
        <v>193</v>
      </c>
      <c r="D261" s="1" t="s">
        <v>52</v>
      </c>
      <c r="E261">
        <v>0</v>
      </c>
      <c r="F261" s="1">
        <f>MONTH(Table_ExternalData_1912[[#This Row],[ENTRY DATE]])</f>
        <v>1</v>
      </c>
      <c r="G261" s="1" t="str">
        <f>TEXT(Table_ExternalData_1912[[#This Row],[ENTRY DATE]],"mmm")</f>
        <v>Jan</v>
      </c>
      <c r="H261" s="1">
        <f>YEAR(Table_ExternalData_1912[[#This Row],[ENTRY DATE]])</f>
        <v>1900</v>
      </c>
      <c r="I261" s="9">
        <v>14.5</v>
      </c>
      <c r="J261" t="s">
        <v>612</v>
      </c>
      <c r="K261" t="s">
        <v>620</v>
      </c>
    </row>
    <row r="262" spans="1:11" hidden="1" x14ac:dyDescent="0.3">
      <c r="A262" s="2"/>
      <c r="B262" s="2" t="s">
        <v>654</v>
      </c>
      <c r="C262" s="1" t="s">
        <v>60</v>
      </c>
      <c r="D262" s="1" t="s">
        <v>52</v>
      </c>
      <c r="E262">
        <v>0</v>
      </c>
      <c r="F262" s="1">
        <f>MONTH(Table_ExternalData_1912[[#This Row],[ENTRY DATE]])</f>
        <v>1</v>
      </c>
      <c r="G262" s="1" t="str">
        <f>TEXT(Table_ExternalData_1912[[#This Row],[ENTRY DATE]],"mmm")</f>
        <v>Jan</v>
      </c>
      <c r="H262" s="1">
        <f>YEAR(Table_ExternalData_1912[[#This Row],[ENTRY DATE]])</f>
        <v>1900</v>
      </c>
      <c r="I262" s="9">
        <v>70</v>
      </c>
      <c r="J262" t="s">
        <v>616</v>
      </c>
      <c r="K262" t="s">
        <v>618</v>
      </c>
    </row>
    <row r="263" spans="1:11" hidden="1" x14ac:dyDescent="0.3">
      <c r="A263" s="2"/>
      <c r="B263" s="2" t="s">
        <v>654</v>
      </c>
      <c r="C263" s="1" t="s">
        <v>136</v>
      </c>
      <c r="D263" s="1" t="s">
        <v>52</v>
      </c>
      <c r="E263">
        <v>0</v>
      </c>
      <c r="F263" s="1">
        <f>MONTH(Table_ExternalData_1912[[#This Row],[ENTRY DATE]])</f>
        <v>1</v>
      </c>
      <c r="G263" s="1" t="str">
        <f>TEXT(Table_ExternalData_1912[[#This Row],[ENTRY DATE]],"mmm")</f>
        <v>Jan</v>
      </c>
      <c r="H263" s="1">
        <f>YEAR(Table_ExternalData_1912[[#This Row],[ENTRY DATE]])</f>
        <v>1900</v>
      </c>
      <c r="I263" s="9">
        <v>20</v>
      </c>
      <c r="J263" t="s">
        <v>612</v>
      </c>
      <c r="K263" t="s">
        <v>613</v>
      </c>
    </row>
    <row r="264" spans="1:11" hidden="1" x14ac:dyDescent="0.3">
      <c r="A264" s="2"/>
      <c r="B264" s="2" t="s">
        <v>654</v>
      </c>
      <c r="C264" s="1" t="s">
        <v>91</v>
      </c>
      <c r="D264" s="1" t="s">
        <v>52</v>
      </c>
      <c r="E264">
        <v>0</v>
      </c>
      <c r="F264" s="1">
        <f>MONTH(Table_ExternalData_1912[[#This Row],[ENTRY DATE]])</f>
        <v>1</v>
      </c>
      <c r="G264" s="1" t="str">
        <f>TEXT(Table_ExternalData_1912[[#This Row],[ENTRY DATE]],"mmm")</f>
        <v>Jan</v>
      </c>
      <c r="H264" s="1">
        <f>YEAR(Table_ExternalData_1912[[#This Row],[ENTRY DATE]])</f>
        <v>1900</v>
      </c>
      <c r="I264" s="9">
        <v>20</v>
      </c>
      <c r="J264" t="s">
        <v>612</v>
      </c>
      <c r="K264" t="s">
        <v>613</v>
      </c>
    </row>
    <row r="265" spans="1:11" x14ac:dyDescent="0.3">
      <c r="A265" s="2"/>
      <c r="B265" s="2" t="s">
        <v>654</v>
      </c>
      <c r="C265" s="1" t="s">
        <v>92</v>
      </c>
      <c r="D265" s="1" t="s">
        <v>52</v>
      </c>
      <c r="E265">
        <v>0</v>
      </c>
      <c r="F265" s="1">
        <f>MONTH(Table_ExternalData_1912[[#This Row],[ENTRY DATE]])</f>
        <v>1</v>
      </c>
      <c r="G265" s="1" t="str">
        <f>TEXT(Table_ExternalData_1912[[#This Row],[ENTRY DATE]],"mmm")</f>
        <v>Jan</v>
      </c>
      <c r="H265" s="1">
        <f>YEAR(Table_ExternalData_1912[[#This Row],[ENTRY DATE]])</f>
        <v>1900</v>
      </c>
      <c r="I265" s="9">
        <v>888.89</v>
      </c>
      <c r="J265" t="s">
        <v>616</v>
      </c>
      <c r="K265" t="s">
        <v>630</v>
      </c>
    </row>
    <row r="266" spans="1:11" hidden="1" x14ac:dyDescent="0.3">
      <c r="A266" s="2"/>
      <c r="B266" s="2" t="s">
        <v>654</v>
      </c>
      <c r="C266" s="1" t="s">
        <v>68</v>
      </c>
      <c r="D266" s="1" t="s">
        <v>52</v>
      </c>
      <c r="E266">
        <v>0</v>
      </c>
      <c r="F266" s="1">
        <f>MONTH(Table_ExternalData_1912[[#This Row],[ENTRY DATE]])</f>
        <v>1</v>
      </c>
      <c r="G266" s="1" t="str">
        <f>TEXT(Table_ExternalData_1912[[#This Row],[ENTRY DATE]],"mmm")</f>
        <v>Jan</v>
      </c>
      <c r="H266" s="1">
        <f>YEAR(Table_ExternalData_1912[[#This Row],[ENTRY DATE]])</f>
        <v>1900</v>
      </c>
      <c r="I266" s="9">
        <v>25.85</v>
      </c>
      <c r="J266" t="s">
        <v>612</v>
      </c>
      <c r="K266" t="s">
        <v>618</v>
      </c>
    </row>
    <row r="267" spans="1:11" hidden="1" x14ac:dyDescent="0.3">
      <c r="A267" s="2"/>
      <c r="B267" s="2" t="s">
        <v>654</v>
      </c>
      <c r="C267" s="1" t="s">
        <v>194</v>
      </c>
      <c r="D267" s="1" t="s">
        <v>52</v>
      </c>
      <c r="E267">
        <v>0</v>
      </c>
      <c r="F267" s="1">
        <f>MONTH(Table_ExternalData_1912[[#This Row],[ENTRY DATE]])</f>
        <v>1</v>
      </c>
      <c r="G267" s="1" t="str">
        <f>TEXT(Table_ExternalData_1912[[#This Row],[ENTRY DATE]],"mmm")</f>
        <v>Jan</v>
      </c>
      <c r="H267" s="1">
        <f>YEAR(Table_ExternalData_1912[[#This Row],[ENTRY DATE]])</f>
        <v>1900</v>
      </c>
      <c r="I267" s="9">
        <v>100</v>
      </c>
      <c r="J267" t="s">
        <v>616</v>
      </c>
      <c r="K267" t="s">
        <v>620</v>
      </c>
    </row>
    <row r="268" spans="1:11" hidden="1" x14ac:dyDescent="0.3">
      <c r="A268" s="2"/>
      <c r="B268" s="2" t="s">
        <v>654</v>
      </c>
      <c r="C268" s="1" t="s">
        <v>178</v>
      </c>
      <c r="D268" s="1" t="s">
        <v>52</v>
      </c>
      <c r="E268">
        <v>0</v>
      </c>
      <c r="F268" s="1">
        <f>MONTH(Table_ExternalData_1912[[#This Row],[ENTRY DATE]])</f>
        <v>1</v>
      </c>
      <c r="G268" s="1" t="str">
        <f>TEXT(Table_ExternalData_1912[[#This Row],[ENTRY DATE]],"mmm")</f>
        <v>Jan</v>
      </c>
      <c r="H268" s="1">
        <f>YEAR(Table_ExternalData_1912[[#This Row],[ENTRY DATE]])</f>
        <v>1900</v>
      </c>
      <c r="I268" s="9">
        <v>100</v>
      </c>
      <c r="J268" t="s">
        <v>612</v>
      </c>
      <c r="K268" t="s">
        <v>626</v>
      </c>
    </row>
    <row r="269" spans="1:11" hidden="1" x14ac:dyDescent="0.3">
      <c r="A269" s="2"/>
      <c r="B269" s="2" t="s">
        <v>654</v>
      </c>
      <c r="C269" s="1" t="s">
        <v>196</v>
      </c>
      <c r="D269" s="1" t="s">
        <v>52</v>
      </c>
      <c r="E269">
        <v>0</v>
      </c>
      <c r="F269" s="1">
        <f>MONTH(Table_ExternalData_1912[[#This Row],[ENTRY DATE]])</f>
        <v>1</v>
      </c>
      <c r="G269" s="1" t="str">
        <f>TEXT(Table_ExternalData_1912[[#This Row],[ENTRY DATE]],"mmm")</f>
        <v>Jan</v>
      </c>
      <c r="H269" s="1">
        <f>YEAR(Table_ExternalData_1912[[#This Row],[ENTRY DATE]])</f>
        <v>1900</v>
      </c>
      <c r="I269" s="9">
        <v>200</v>
      </c>
      <c r="J269" t="s">
        <v>612</v>
      </c>
      <c r="K269" t="s">
        <v>613</v>
      </c>
    </row>
    <row r="270" spans="1:11" hidden="1" x14ac:dyDescent="0.3">
      <c r="A270" s="2"/>
      <c r="B270" s="2" t="s">
        <v>654</v>
      </c>
      <c r="C270" s="1" t="s">
        <v>197</v>
      </c>
      <c r="D270" s="1" t="s">
        <v>52</v>
      </c>
      <c r="E270">
        <v>0</v>
      </c>
      <c r="F270" s="1">
        <f>MONTH(Table_ExternalData_1912[[#This Row],[ENTRY DATE]])</f>
        <v>1</v>
      </c>
      <c r="G270" s="1" t="str">
        <f>TEXT(Table_ExternalData_1912[[#This Row],[ENTRY DATE]],"mmm")</f>
        <v>Jan</v>
      </c>
      <c r="H270" s="1">
        <f>YEAR(Table_ExternalData_1912[[#This Row],[ENTRY DATE]])</f>
        <v>1900</v>
      </c>
      <c r="I270" s="9">
        <v>2770.11</v>
      </c>
      <c r="J270" t="s">
        <v>616</v>
      </c>
      <c r="K270" t="s">
        <v>615</v>
      </c>
    </row>
    <row r="271" spans="1:11" hidden="1" x14ac:dyDescent="0.3">
      <c r="A271" s="2"/>
      <c r="B271" s="2" t="s">
        <v>654</v>
      </c>
      <c r="C271" s="1" t="s">
        <v>72</v>
      </c>
      <c r="D271" s="1" t="s">
        <v>52</v>
      </c>
      <c r="E271">
        <v>0</v>
      </c>
      <c r="F271" s="1">
        <f>MONTH(Table_ExternalData_1912[[#This Row],[ENTRY DATE]])</f>
        <v>1</v>
      </c>
      <c r="G271" s="1" t="str">
        <f>TEXT(Table_ExternalData_1912[[#This Row],[ENTRY DATE]],"mmm")</f>
        <v>Jan</v>
      </c>
      <c r="H271" s="1">
        <f>YEAR(Table_ExternalData_1912[[#This Row],[ENTRY DATE]])</f>
        <v>1900</v>
      </c>
      <c r="I271" s="9">
        <v>52</v>
      </c>
      <c r="J271" t="s">
        <v>612</v>
      </c>
      <c r="K271" t="s">
        <v>620</v>
      </c>
    </row>
    <row r="272" spans="1:11" hidden="1" x14ac:dyDescent="0.3">
      <c r="A272" s="2"/>
      <c r="B272" s="2" t="s">
        <v>654</v>
      </c>
      <c r="C272" s="1" t="s">
        <v>196</v>
      </c>
      <c r="D272" s="1" t="s">
        <v>52</v>
      </c>
      <c r="E272">
        <v>0</v>
      </c>
      <c r="F272" s="1">
        <f>MONTH(Table_ExternalData_1912[[#This Row],[ENTRY DATE]])</f>
        <v>1</v>
      </c>
      <c r="G272" s="1" t="str">
        <f>TEXT(Table_ExternalData_1912[[#This Row],[ENTRY DATE]],"mmm")</f>
        <v>Jan</v>
      </c>
      <c r="H272" s="1">
        <f>YEAR(Table_ExternalData_1912[[#This Row],[ENTRY DATE]])</f>
        <v>1900</v>
      </c>
      <c r="I272" s="9">
        <v>180</v>
      </c>
      <c r="J272" t="s">
        <v>612</v>
      </c>
      <c r="K272" t="s">
        <v>626</v>
      </c>
    </row>
    <row r="273" spans="1:11" hidden="1" x14ac:dyDescent="0.3">
      <c r="A273" s="2"/>
      <c r="B273" s="2" t="s">
        <v>654</v>
      </c>
      <c r="C273" s="1" t="s">
        <v>197</v>
      </c>
      <c r="D273" s="1" t="s">
        <v>52</v>
      </c>
      <c r="E273">
        <v>0</v>
      </c>
      <c r="F273" s="1">
        <f>MONTH(Table_ExternalData_1912[[#This Row],[ENTRY DATE]])</f>
        <v>1</v>
      </c>
      <c r="G273" s="1" t="str">
        <f>TEXT(Table_ExternalData_1912[[#This Row],[ENTRY DATE]],"mmm")</f>
        <v>Jan</v>
      </c>
      <c r="H273" s="1">
        <f>YEAR(Table_ExternalData_1912[[#This Row],[ENTRY DATE]])</f>
        <v>1900</v>
      </c>
      <c r="I273" s="9">
        <v>93</v>
      </c>
      <c r="J273" t="s">
        <v>612</v>
      </c>
      <c r="K273" t="s">
        <v>621</v>
      </c>
    </row>
    <row r="274" spans="1:11" hidden="1" x14ac:dyDescent="0.3">
      <c r="A274" s="2"/>
      <c r="B274" s="2" t="s">
        <v>654</v>
      </c>
      <c r="C274" s="1" t="s">
        <v>72</v>
      </c>
      <c r="D274" s="1" t="s">
        <v>52</v>
      </c>
      <c r="E274">
        <v>0</v>
      </c>
      <c r="F274" s="1">
        <f>MONTH(Table_ExternalData_1912[[#This Row],[ENTRY DATE]])</f>
        <v>1</v>
      </c>
      <c r="G274" s="1" t="str">
        <f>TEXT(Table_ExternalData_1912[[#This Row],[ENTRY DATE]],"mmm")</f>
        <v>Jan</v>
      </c>
      <c r="H274" s="1">
        <f>YEAR(Table_ExternalData_1912[[#This Row],[ENTRY DATE]])</f>
        <v>1900</v>
      </c>
      <c r="I274" s="9">
        <v>100</v>
      </c>
      <c r="J274" t="s">
        <v>612</v>
      </c>
      <c r="K274" t="s">
        <v>617</v>
      </c>
    </row>
    <row r="275" spans="1:11" hidden="1" x14ac:dyDescent="0.3">
      <c r="A275" s="2"/>
      <c r="B275" s="2" t="s">
        <v>654</v>
      </c>
      <c r="C275" s="1" t="s">
        <v>196</v>
      </c>
      <c r="D275" s="1" t="s">
        <v>52</v>
      </c>
      <c r="E275">
        <v>0</v>
      </c>
      <c r="F275" s="1">
        <f>MONTH(Table_ExternalData_1912[[#This Row],[ENTRY DATE]])</f>
        <v>1</v>
      </c>
      <c r="G275" s="1" t="str">
        <f>TEXT(Table_ExternalData_1912[[#This Row],[ENTRY DATE]],"mmm")</f>
        <v>Jan</v>
      </c>
      <c r="H275" s="1">
        <f>YEAR(Table_ExternalData_1912[[#This Row],[ENTRY DATE]])</f>
        <v>1900</v>
      </c>
      <c r="I275" s="9">
        <v>128.6</v>
      </c>
      <c r="J275" t="s">
        <v>612</v>
      </c>
      <c r="K275" t="s">
        <v>618</v>
      </c>
    </row>
    <row r="276" spans="1:11" hidden="1" x14ac:dyDescent="0.3">
      <c r="A276" s="5"/>
      <c r="B276" s="2" t="s">
        <v>654</v>
      </c>
      <c r="C276" s="4" t="s">
        <v>197</v>
      </c>
      <c r="D276" s="1" t="s">
        <v>52</v>
      </c>
      <c r="E276">
        <v>0</v>
      </c>
      <c r="F276" s="1">
        <f>MONTH(Table_ExternalData_1912[[#This Row],[ENTRY DATE]])</f>
        <v>1</v>
      </c>
      <c r="G276" s="1" t="str">
        <f>TEXT(Table_ExternalData_1912[[#This Row],[ENTRY DATE]],"mmm")</f>
        <v>Jan</v>
      </c>
      <c r="H276" s="1">
        <f>YEAR(Table_ExternalData_1912[[#This Row],[ENTRY DATE]])</f>
        <v>1900</v>
      </c>
      <c r="I276" s="9">
        <v>100</v>
      </c>
      <c r="J276" t="s">
        <v>612</v>
      </c>
      <c r="K276" t="s">
        <v>620</v>
      </c>
    </row>
    <row r="277" spans="1:11" hidden="1" x14ac:dyDescent="0.3">
      <c r="A277" s="2"/>
      <c r="B277" s="2" t="s">
        <v>654</v>
      </c>
      <c r="C277" s="1" t="s">
        <v>72</v>
      </c>
      <c r="D277" s="1" t="s">
        <v>52</v>
      </c>
      <c r="E277">
        <v>0</v>
      </c>
      <c r="F277" s="1">
        <f>MONTH(Table_ExternalData_1912[[#This Row],[ENTRY DATE]])</f>
        <v>1</v>
      </c>
      <c r="G277" s="1" t="str">
        <f>TEXT(Table_ExternalData_1912[[#This Row],[ENTRY DATE]],"mmm")</f>
        <v>Jan</v>
      </c>
      <c r="H277" s="1">
        <f>YEAR(Table_ExternalData_1912[[#This Row],[ENTRY DATE]])</f>
        <v>1900</v>
      </c>
      <c r="I277" s="9">
        <v>130</v>
      </c>
      <c r="J277" t="s">
        <v>616</v>
      </c>
      <c r="K277" t="s">
        <v>626</v>
      </c>
    </row>
    <row r="278" spans="1:11" hidden="1" x14ac:dyDescent="0.3">
      <c r="A278" s="2"/>
      <c r="B278" s="2" t="s">
        <v>654</v>
      </c>
      <c r="C278" s="1" t="s">
        <v>201</v>
      </c>
      <c r="D278" s="1" t="s">
        <v>52</v>
      </c>
      <c r="E278">
        <v>0</v>
      </c>
      <c r="F278" s="1">
        <f>MONTH(Table_ExternalData_1912[[#This Row],[ENTRY DATE]])</f>
        <v>1</v>
      </c>
      <c r="G278" s="1" t="str">
        <f>TEXT(Table_ExternalData_1912[[#This Row],[ENTRY DATE]],"mmm")</f>
        <v>Jan</v>
      </c>
      <c r="H278" s="1">
        <f>YEAR(Table_ExternalData_1912[[#This Row],[ENTRY DATE]])</f>
        <v>1900</v>
      </c>
      <c r="I278" s="9">
        <v>66</v>
      </c>
      <c r="J278" t="s">
        <v>612</v>
      </c>
      <c r="K278" t="s">
        <v>624</v>
      </c>
    </row>
    <row r="279" spans="1:11" hidden="1" x14ac:dyDescent="0.3">
      <c r="A279" s="2"/>
      <c r="B279" s="2" t="s">
        <v>654</v>
      </c>
      <c r="C279" s="1" t="s">
        <v>202</v>
      </c>
      <c r="D279" s="1" t="s">
        <v>52</v>
      </c>
      <c r="E279">
        <v>0</v>
      </c>
      <c r="F279" s="1">
        <f>MONTH(Table_ExternalData_1912[[#This Row],[ENTRY DATE]])</f>
        <v>1</v>
      </c>
      <c r="G279" s="1" t="str">
        <f>TEXT(Table_ExternalData_1912[[#This Row],[ENTRY DATE]],"mmm")</f>
        <v>Jan</v>
      </c>
      <c r="H279" s="1">
        <f>YEAR(Table_ExternalData_1912[[#This Row],[ENTRY DATE]])</f>
        <v>1900</v>
      </c>
      <c r="I279" s="9">
        <v>20</v>
      </c>
      <c r="J279" t="s">
        <v>616</v>
      </c>
      <c r="K279" t="s">
        <v>626</v>
      </c>
    </row>
    <row r="280" spans="1:11" hidden="1" x14ac:dyDescent="0.3">
      <c r="A280" s="2"/>
      <c r="B280" s="2" t="s">
        <v>654</v>
      </c>
      <c r="C280" s="1" t="s">
        <v>60</v>
      </c>
      <c r="D280" s="1" t="s">
        <v>52</v>
      </c>
      <c r="E280">
        <v>0</v>
      </c>
      <c r="F280" s="1">
        <f>MONTH(Table_ExternalData_1912[[#This Row],[ENTRY DATE]])</f>
        <v>1</v>
      </c>
      <c r="G280" s="1" t="str">
        <f>TEXT(Table_ExternalData_1912[[#This Row],[ENTRY DATE]],"mmm")</f>
        <v>Jan</v>
      </c>
      <c r="H280" s="1">
        <f>YEAR(Table_ExternalData_1912[[#This Row],[ENTRY DATE]])</f>
        <v>1900</v>
      </c>
      <c r="I280" s="9">
        <v>1.5</v>
      </c>
      <c r="J280" t="s">
        <v>612</v>
      </c>
      <c r="K280" t="s">
        <v>620</v>
      </c>
    </row>
    <row r="281" spans="1:11" hidden="1" x14ac:dyDescent="0.3">
      <c r="A281" s="2"/>
      <c r="B281" s="2" t="s">
        <v>654</v>
      </c>
      <c r="C281" s="1" t="s">
        <v>129</v>
      </c>
      <c r="D281" s="1" t="s">
        <v>52</v>
      </c>
      <c r="E281">
        <v>0</v>
      </c>
      <c r="F281" s="1">
        <f>MONTH(Table_ExternalData_1912[[#This Row],[ENTRY DATE]])</f>
        <v>1</v>
      </c>
      <c r="G281" s="1" t="str">
        <f>TEXT(Table_ExternalData_1912[[#This Row],[ENTRY DATE]],"mmm")</f>
        <v>Jan</v>
      </c>
      <c r="H281" s="1">
        <f>YEAR(Table_ExternalData_1912[[#This Row],[ENTRY DATE]])</f>
        <v>1900</v>
      </c>
      <c r="I281" s="9">
        <v>59.8</v>
      </c>
      <c r="J281" t="s">
        <v>612</v>
      </c>
      <c r="K281" t="s">
        <v>624</v>
      </c>
    </row>
    <row r="282" spans="1:11" hidden="1" x14ac:dyDescent="0.3">
      <c r="A282" s="2"/>
      <c r="B282" s="2" t="s">
        <v>654</v>
      </c>
      <c r="C282" s="1" t="s">
        <v>130</v>
      </c>
      <c r="D282" s="1" t="s">
        <v>52</v>
      </c>
      <c r="E282">
        <v>0</v>
      </c>
      <c r="F282" s="1">
        <f>MONTH(Table_ExternalData_1912[[#This Row],[ENTRY DATE]])</f>
        <v>1</v>
      </c>
      <c r="G282" s="1" t="str">
        <f>TEXT(Table_ExternalData_1912[[#This Row],[ENTRY DATE]],"mmm")</f>
        <v>Jan</v>
      </c>
      <c r="H282" s="1">
        <f>YEAR(Table_ExternalData_1912[[#This Row],[ENTRY DATE]])</f>
        <v>1900</v>
      </c>
      <c r="I282" s="10">
        <v>5.82</v>
      </c>
      <c r="J282" t="s">
        <v>612</v>
      </c>
      <c r="K282" t="s">
        <v>620</v>
      </c>
    </row>
    <row r="283" spans="1:11" hidden="1" x14ac:dyDescent="0.3">
      <c r="A283" s="2"/>
      <c r="B283" s="2" t="s">
        <v>654</v>
      </c>
      <c r="C283" s="1" t="s">
        <v>130</v>
      </c>
      <c r="D283" s="1" t="s">
        <v>52</v>
      </c>
      <c r="E283">
        <v>0</v>
      </c>
      <c r="F283" s="1">
        <f>MONTH(Table_ExternalData_1912[[#This Row],[ENTRY DATE]])</f>
        <v>1</v>
      </c>
      <c r="G283" s="1" t="str">
        <f>TEXT(Table_ExternalData_1912[[#This Row],[ENTRY DATE]],"mmm")</f>
        <v>Jan</v>
      </c>
      <c r="H283" s="1">
        <f>YEAR(Table_ExternalData_1912[[#This Row],[ENTRY DATE]])</f>
        <v>1900</v>
      </c>
      <c r="I283" s="9">
        <v>122.64</v>
      </c>
      <c r="J283" t="s">
        <v>612</v>
      </c>
      <c r="K283" t="s">
        <v>626</v>
      </c>
    </row>
    <row r="284" spans="1:11" hidden="1" x14ac:dyDescent="0.3">
      <c r="A284" s="2"/>
      <c r="B284" s="2" t="s">
        <v>654</v>
      </c>
      <c r="C284" s="1" t="s">
        <v>205</v>
      </c>
      <c r="D284" s="1" t="s">
        <v>52</v>
      </c>
      <c r="E284">
        <v>0</v>
      </c>
      <c r="F284" s="1">
        <f>MONTH(Table_ExternalData_1912[[#This Row],[ENTRY DATE]])</f>
        <v>1</v>
      </c>
      <c r="G284" s="1" t="str">
        <f>TEXT(Table_ExternalData_1912[[#This Row],[ENTRY DATE]],"mmm")</f>
        <v>Jan</v>
      </c>
      <c r="H284" s="1">
        <f>YEAR(Table_ExternalData_1912[[#This Row],[ENTRY DATE]])</f>
        <v>1900</v>
      </c>
      <c r="I284" s="9">
        <v>62.5</v>
      </c>
      <c r="J284" t="s">
        <v>612</v>
      </c>
      <c r="K284" t="s">
        <v>630</v>
      </c>
    </row>
    <row r="285" spans="1:11" hidden="1" x14ac:dyDescent="0.3">
      <c r="A285" s="2"/>
      <c r="B285" s="2" t="s">
        <v>654</v>
      </c>
      <c r="C285" s="1" t="s">
        <v>206</v>
      </c>
      <c r="D285" s="1" t="s">
        <v>52</v>
      </c>
      <c r="E285">
        <v>0</v>
      </c>
      <c r="F285" s="1">
        <f>MONTH(Table_ExternalData_1912[[#This Row],[ENTRY DATE]])</f>
        <v>1</v>
      </c>
      <c r="G285" s="1" t="str">
        <f>TEXT(Table_ExternalData_1912[[#This Row],[ENTRY DATE]],"mmm")</f>
        <v>Jan</v>
      </c>
      <c r="H285" s="1">
        <f>YEAR(Table_ExternalData_1912[[#This Row],[ENTRY DATE]])</f>
        <v>1900</v>
      </c>
      <c r="I285" s="9">
        <v>1</v>
      </c>
      <c r="J285" t="s">
        <v>612</v>
      </c>
      <c r="K285" t="s">
        <v>620</v>
      </c>
    </row>
    <row r="286" spans="1:11" hidden="1" x14ac:dyDescent="0.3">
      <c r="A286" s="2"/>
      <c r="B286" s="2" t="s">
        <v>654</v>
      </c>
      <c r="C286" s="1" t="s">
        <v>60</v>
      </c>
      <c r="D286" s="1" t="s">
        <v>52</v>
      </c>
      <c r="E286">
        <v>0</v>
      </c>
      <c r="F286" s="1">
        <f>MONTH(Table_ExternalData_1912[[#This Row],[ENTRY DATE]])</f>
        <v>1</v>
      </c>
      <c r="G286" s="1" t="str">
        <f>TEXT(Table_ExternalData_1912[[#This Row],[ENTRY DATE]],"mmm")</f>
        <v>Jan</v>
      </c>
      <c r="H286" s="1">
        <f>YEAR(Table_ExternalData_1912[[#This Row],[ENTRY DATE]])</f>
        <v>1900</v>
      </c>
      <c r="I286" s="9">
        <v>20</v>
      </c>
      <c r="J286" t="s">
        <v>612</v>
      </c>
      <c r="K286" t="s">
        <v>617</v>
      </c>
    </row>
    <row r="287" spans="1:11" hidden="1" x14ac:dyDescent="0.3">
      <c r="A287" s="2"/>
      <c r="B287" s="2" t="s">
        <v>654</v>
      </c>
      <c r="C287" s="1" t="s">
        <v>182</v>
      </c>
      <c r="D287" s="1" t="s">
        <v>52</v>
      </c>
      <c r="E287">
        <v>0</v>
      </c>
      <c r="F287" s="1">
        <f>MONTH(Table_ExternalData_1912[[#This Row],[ENTRY DATE]])</f>
        <v>1</v>
      </c>
      <c r="G287" s="1" t="str">
        <f>TEXT(Table_ExternalData_1912[[#This Row],[ENTRY DATE]],"mmm")</f>
        <v>Jan</v>
      </c>
      <c r="H287" s="1">
        <f>YEAR(Table_ExternalData_1912[[#This Row],[ENTRY DATE]])</f>
        <v>1900</v>
      </c>
      <c r="I287" s="9">
        <v>200</v>
      </c>
      <c r="J287" t="s">
        <v>612</v>
      </c>
      <c r="K287" t="s">
        <v>613</v>
      </c>
    </row>
    <row r="288" spans="1:11" x14ac:dyDescent="0.3">
      <c r="A288" s="2"/>
      <c r="B288" s="2" t="s">
        <v>656</v>
      </c>
      <c r="C288" s="1" t="s">
        <v>112</v>
      </c>
      <c r="D288" s="1" t="s">
        <v>52</v>
      </c>
      <c r="E288">
        <v>0</v>
      </c>
      <c r="F288" s="1">
        <f>MONTH(Table_ExternalData_1912[[#This Row],[ENTRY DATE]])</f>
        <v>1</v>
      </c>
      <c r="G288" s="1" t="str">
        <f>TEXT(Table_ExternalData_1912[[#This Row],[ENTRY DATE]],"mmm")</f>
        <v>Jan</v>
      </c>
      <c r="H288" s="1">
        <f>YEAR(Table_ExternalData_1912[[#This Row],[ENTRY DATE]])</f>
        <v>1900</v>
      </c>
      <c r="I288" s="9">
        <v>409</v>
      </c>
      <c r="J288" t="s">
        <v>616</v>
      </c>
      <c r="K288" t="s">
        <v>630</v>
      </c>
    </row>
    <row r="289" spans="1:11" hidden="1" x14ac:dyDescent="0.3">
      <c r="A289" s="2"/>
      <c r="B289" s="2" t="s">
        <v>654</v>
      </c>
      <c r="C289" s="1" t="s">
        <v>181</v>
      </c>
      <c r="D289" s="1" t="s">
        <v>52</v>
      </c>
      <c r="E289">
        <v>0</v>
      </c>
      <c r="F289" s="1">
        <f>MONTH(Table_ExternalData_1912[[#This Row],[ENTRY DATE]])</f>
        <v>1</v>
      </c>
      <c r="G289" s="1" t="str">
        <f>TEXT(Table_ExternalData_1912[[#This Row],[ENTRY DATE]],"mmm")</f>
        <v>Jan</v>
      </c>
      <c r="H289" s="1">
        <f>YEAR(Table_ExternalData_1912[[#This Row],[ENTRY DATE]])</f>
        <v>1900</v>
      </c>
      <c r="I289" s="9">
        <v>48.14</v>
      </c>
      <c r="J289" t="s">
        <v>612</v>
      </c>
      <c r="K289" t="s">
        <v>620</v>
      </c>
    </row>
    <row r="290" spans="1:11" hidden="1" x14ac:dyDescent="0.3">
      <c r="A290" s="2"/>
      <c r="B290" s="2" t="s">
        <v>654</v>
      </c>
      <c r="C290" s="1" t="s">
        <v>172</v>
      </c>
      <c r="D290" s="1" t="s">
        <v>52</v>
      </c>
      <c r="E290">
        <v>0</v>
      </c>
      <c r="F290" s="1">
        <f>MONTH(Table_ExternalData_1912[[#This Row],[ENTRY DATE]])</f>
        <v>1</v>
      </c>
      <c r="G290" s="1" t="str">
        <f>TEXT(Table_ExternalData_1912[[#This Row],[ENTRY DATE]],"mmm")</f>
        <v>Jan</v>
      </c>
      <c r="H290" s="1">
        <f>YEAR(Table_ExternalData_1912[[#This Row],[ENTRY DATE]])</f>
        <v>1900</v>
      </c>
      <c r="I290" s="9">
        <v>29.4</v>
      </c>
      <c r="J290" t="s">
        <v>612</v>
      </c>
      <c r="K290" t="s">
        <v>632</v>
      </c>
    </row>
    <row r="291" spans="1:11" hidden="1" x14ac:dyDescent="0.3">
      <c r="A291" s="2"/>
      <c r="B291" s="2" t="s">
        <v>654</v>
      </c>
      <c r="C291" s="1" t="s">
        <v>65</v>
      </c>
      <c r="D291" s="1" t="s">
        <v>52</v>
      </c>
      <c r="E291">
        <v>0</v>
      </c>
      <c r="F291" s="1">
        <f>MONTH(Table_ExternalData_1912[[#This Row],[ENTRY DATE]])</f>
        <v>1</v>
      </c>
      <c r="G291" s="1" t="str">
        <f>TEXT(Table_ExternalData_1912[[#This Row],[ENTRY DATE]],"mmm")</f>
        <v>Jan</v>
      </c>
      <c r="H291" s="1">
        <f>YEAR(Table_ExternalData_1912[[#This Row],[ENTRY DATE]])</f>
        <v>1900</v>
      </c>
      <c r="I291" s="9">
        <v>536</v>
      </c>
      <c r="J291" t="s">
        <v>612</v>
      </c>
      <c r="K291" t="s">
        <v>630</v>
      </c>
    </row>
    <row r="292" spans="1:11" hidden="1" x14ac:dyDescent="0.3">
      <c r="A292" s="2"/>
      <c r="B292" s="2" t="s">
        <v>654</v>
      </c>
      <c r="C292" s="1" t="s">
        <v>66</v>
      </c>
      <c r="D292" s="1" t="s">
        <v>52</v>
      </c>
      <c r="E292">
        <v>0</v>
      </c>
      <c r="F292" s="1">
        <f>MONTH(Table_ExternalData_1912[[#This Row],[ENTRY DATE]])</f>
        <v>1</v>
      </c>
      <c r="G292" s="1" t="str">
        <f>TEXT(Table_ExternalData_1912[[#This Row],[ENTRY DATE]],"mmm")</f>
        <v>Jan</v>
      </c>
      <c r="H292" s="1">
        <f>YEAR(Table_ExternalData_1912[[#This Row],[ENTRY DATE]])</f>
        <v>1900</v>
      </c>
      <c r="I292" s="9">
        <v>37.799999999999997</v>
      </c>
      <c r="J292" t="s">
        <v>612</v>
      </c>
      <c r="K292" t="s">
        <v>620</v>
      </c>
    </row>
    <row r="293" spans="1:11" hidden="1" x14ac:dyDescent="0.3">
      <c r="A293" s="2"/>
      <c r="B293" s="2" t="s">
        <v>654</v>
      </c>
      <c r="C293" s="1" t="s">
        <v>196</v>
      </c>
      <c r="D293" s="1" t="s">
        <v>52</v>
      </c>
      <c r="E293">
        <v>0</v>
      </c>
      <c r="F293" s="1">
        <f>MONTH(Table_ExternalData_1912[[#This Row],[ENTRY DATE]])</f>
        <v>1</v>
      </c>
      <c r="G293" s="1" t="str">
        <f>TEXT(Table_ExternalData_1912[[#This Row],[ENTRY DATE]],"mmm")</f>
        <v>Jan</v>
      </c>
      <c r="H293" s="1">
        <f>YEAR(Table_ExternalData_1912[[#This Row],[ENTRY DATE]])</f>
        <v>1900</v>
      </c>
      <c r="I293" s="9">
        <v>48.27</v>
      </c>
      <c r="J293" t="s">
        <v>612</v>
      </c>
      <c r="K293" t="s">
        <v>621</v>
      </c>
    </row>
    <row r="294" spans="1:11" hidden="1" x14ac:dyDescent="0.3">
      <c r="A294" s="2"/>
      <c r="B294" s="2" t="s">
        <v>654</v>
      </c>
      <c r="C294" s="1" t="s">
        <v>197</v>
      </c>
      <c r="D294" s="1" t="s">
        <v>52</v>
      </c>
      <c r="E294">
        <v>0</v>
      </c>
      <c r="F294" s="1">
        <f>MONTH(Table_ExternalData_1912[[#This Row],[ENTRY DATE]])</f>
        <v>1</v>
      </c>
      <c r="G294" s="1" t="str">
        <f>TEXT(Table_ExternalData_1912[[#This Row],[ENTRY DATE]],"mmm")</f>
        <v>Jan</v>
      </c>
      <c r="H294" s="1">
        <f>YEAR(Table_ExternalData_1912[[#This Row],[ENTRY DATE]])</f>
        <v>1900</v>
      </c>
      <c r="I294" s="9">
        <v>53</v>
      </c>
      <c r="J294" t="s">
        <v>612</v>
      </c>
      <c r="K294" t="s">
        <v>621</v>
      </c>
    </row>
    <row r="295" spans="1:11" hidden="1" x14ac:dyDescent="0.3">
      <c r="A295" s="2"/>
      <c r="B295" s="2" t="s">
        <v>654</v>
      </c>
      <c r="C295" s="1" t="s">
        <v>72</v>
      </c>
      <c r="D295" s="1" t="s">
        <v>52</v>
      </c>
      <c r="E295">
        <v>0</v>
      </c>
      <c r="F295" s="1">
        <f>MONTH(Table_ExternalData_1912[[#This Row],[ENTRY DATE]])</f>
        <v>1</v>
      </c>
      <c r="G295" s="1" t="str">
        <f>TEXT(Table_ExternalData_1912[[#This Row],[ENTRY DATE]],"mmm")</f>
        <v>Jan</v>
      </c>
      <c r="H295" s="1">
        <f>YEAR(Table_ExternalData_1912[[#This Row],[ENTRY DATE]])</f>
        <v>1900</v>
      </c>
      <c r="I295" s="10">
        <v>50</v>
      </c>
      <c r="J295" t="s">
        <v>612</v>
      </c>
      <c r="K295" t="s">
        <v>620</v>
      </c>
    </row>
    <row r="296" spans="1:11" hidden="1" x14ac:dyDescent="0.3">
      <c r="A296" s="2"/>
      <c r="B296" s="2" t="s">
        <v>654</v>
      </c>
      <c r="C296" s="1" t="s">
        <v>196</v>
      </c>
      <c r="D296" s="1" t="s">
        <v>52</v>
      </c>
      <c r="E296">
        <v>0</v>
      </c>
      <c r="F296" s="1">
        <f>MONTH(Table_ExternalData_1912[[#This Row],[ENTRY DATE]])</f>
        <v>1</v>
      </c>
      <c r="G296" s="1" t="str">
        <f>TEXT(Table_ExternalData_1912[[#This Row],[ENTRY DATE]],"mmm")</f>
        <v>Jan</v>
      </c>
      <c r="H296" s="1">
        <f>YEAR(Table_ExternalData_1912[[#This Row],[ENTRY DATE]])</f>
        <v>1900</v>
      </c>
      <c r="I296" s="9">
        <v>50</v>
      </c>
      <c r="J296" t="s">
        <v>612</v>
      </c>
      <c r="K296" t="s">
        <v>620</v>
      </c>
    </row>
    <row r="297" spans="1:11" hidden="1" x14ac:dyDescent="0.3">
      <c r="A297" s="2"/>
      <c r="B297" s="2" t="s">
        <v>654</v>
      </c>
      <c r="C297" s="1" t="s">
        <v>197</v>
      </c>
      <c r="D297" s="1" t="s">
        <v>52</v>
      </c>
      <c r="E297">
        <v>0</v>
      </c>
      <c r="F297" s="1">
        <f>MONTH(Table_ExternalData_1912[[#This Row],[ENTRY DATE]])</f>
        <v>1</v>
      </c>
      <c r="G297" s="1" t="str">
        <f>TEXT(Table_ExternalData_1912[[#This Row],[ENTRY DATE]],"mmm")</f>
        <v>Jan</v>
      </c>
      <c r="H297" s="1">
        <f>YEAR(Table_ExternalData_1912[[#This Row],[ENTRY DATE]])</f>
        <v>1900</v>
      </c>
      <c r="I297" s="9">
        <v>4.8</v>
      </c>
      <c r="J297" t="s">
        <v>612</v>
      </c>
      <c r="K297" t="s">
        <v>620</v>
      </c>
    </row>
    <row r="298" spans="1:11" x14ac:dyDescent="0.3">
      <c r="A298" s="5"/>
      <c r="B298" s="2" t="s">
        <v>656</v>
      </c>
      <c r="C298" s="4" t="s">
        <v>72</v>
      </c>
      <c r="D298" s="1" t="s">
        <v>52</v>
      </c>
      <c r="E298">
        <v>0</v>
      </c>
      <c r="F298" s="1">
        <f>MONTH(Table_ExternalData_1912[[#This Row],[ENTRY DATE]])</f>
        <v>1</v>
      </c>
      <c r="G298" s="1" t="str">
        <f>TEXT(Table_ExternalData_1912[[#This Row],[ENTRY DATE]],"mmm")</f>
        <v>Jan</v>
      </c>
      <c r="H298" s="1">
        <f>YEAR(Table_ExternalData_1912[[#This Row],[ENTRY DATE]])</f>
        <v>1900</v>
      </c>
      <c r="I298" s="9">
        <v>346</v>
      </c>
      <c r="J298" t="s">
        <v>616</v>
      </c>
      <c r="K298" t="s">
        <v>630</v>
      </c>
    </row>
    <row r="299" spans="1:11" x14ac:dyDescent="0.3">
      <c r="A299" s="2"/>
      <c r="B299" s="2" t="s">
        <v>655</v>
      </c>
      <c r="C299" s="1" t="s">
        <v>196</v>
      </c>
      <c r="D299" s="1" t="s">
        <v>52</v>
      </c>
      <c r="E299">
        <v>0</v>
      </c>
      <c r="F299" s="1">
        <f>MONTH(Table_ExternalData_1912[[#This Row],[ENTRY DATE]])</f>
        <v>1</v>
      </c>
      <c r="G299" s="1" t="str">
        <f>TEXT(Table_ExternalData_1912[[#This Row],[ENTRY DATE]],"mmm")</f>
        <v>Jan</v>
      </c>
      <c r="H299" s="1">
        <f>YEAR(Table_ExternalData_1912[[#This Row],[ENTRY DATE]])</f>
        <v>1900</v>
      </c>
      <c r="I299" s="9">
        <v>120</v>
      </c>
      <c r="J299" t="s">
        <v>616</v>
      </c>
      <c r="K299" t="s">
        <v>630</v>
      </c>
    </row>
    <row r="300" spans="1:11" hidden="1" x14ac:dyDescent="0.3">
      <c r="A300" s="2"/>
      <c r="B300" s="2" t="s">
        <v>654</v>
      </c>
      <c r="C300" s="1" t="s">
        <v>197</v>
      </c>
      <c r="D300" s="1" t="s">
        <v>52</v>
      </c>
      <c r="E300">
        <v>0</v>
      </c>
      <c r="F300" s="1">
        <f>MONTH(Table_ExternalData_1912[[#This Row],[ENTRY DATE]])</f>
        <v>1</v>
      </c>
      <c r="G300" s="1" t="str">
        <f>TEXT(Table_ExternalData_1912[[#This Row],[ENTRY DATE]],"mmm")</f>
        <v>Jan</v>
      </c>
      <c r="H300" s="1">
        <f>YEAR(Table_ExternalData_1912[[#This Row],[ENTRY DATE]])</f>
        <v>1900</v>
      </c>
      <c r="I300" s="9">
        <v>1000</v>
      </c>
      <c r="J300" t="s">
        <v>612</v>
      </c>
      <c r="K300" t="s">
        <v>628</v>
      </c>
    </row>
    <row r="301" spans="1:11" hidden="1" x14ac:dyDescent="0.3">
      <c r="A301" s="2"/>
      <c r="B301" s="2" t="s">
        <v>654</v>
      </c>
      <c r="C301" s="1" t="s">
        <v>72</v>
      </c>
      <c r="D301" s="1" t="s">
        <v>52</v>
      </c>
      <c r="E301">
        <v>0</v>
      </c>
      <c r="F301" s="1">
        <f>MONTH(Table_ExternalData_1912[[#This Row],[ENTRY DATE]])</f>
        <v>1</v>
      </c>
      <c r="G301" s="1" t="str">
        <f>TEXT(Table_ExternalData_1912[[#This Row],[ENTRY DATE]],"mmm")</f>
        <v>Jan</v>
      </c>
      <c r="H301" s="1">
        <f>YEAR(Table_ExternalData_1912[[#This Row],[ENTRY DATE]])</f>
        <v>1900</v>
      </c>
      <c r="I301" s="9">
        <v>501</v>
      </c>
      <c r="J301" t="s">
        <v>612</v>
      </c>
      <c r="K301" t="s">
        <v>628</v>
      </c>
    </row>
    <row r="302" spans="1:11" hidden="1" x14ac:dyDescent="0.3">
      <c r="A302" s="2"/>
      <c r="B302" s="2" t="s">
        <v>654</v>
      </c>
      <c r="C302" s="1" t="s">
        <v>132</v>
      </c>
      <c r="D302" s="1" t="s">
        <v>52</v>
      </c>
      <c r="E302">
        <v>0</v>
      </c>
      <c r="F302" s="1">
        <f>MONTH(Table_ExternalData_1912[[#This Row],[ENTRY DATE]])</f>
        <v>1</v>
      </c>
      <c r="G302" s="1" t="str">
        <f>TEXT(Table_ExternalData_1912[[#This Row],[ENTRY DATE]],"mmm")</f>
        <v>Jan</v>
      </c>
      <c r="H302" s="1">
        <f>YEAR(Table_ExternalData_1912[[#This Row],[ENTRY DATE]])</f>
        <v>1900</v>
      </c>
      <c r="I302" s="9">
        <v>150</v>
      </c>
      <c r="J302" t="s">
        <v>612</v>
      </c>
      <c r="K302" t="s">
        <v>618</v>
      </c>
    </row>
    <row r="303" spans="1:11" hidden="1" x14ac:dyDescent="0.3">
      <c r="A303" s="2"/>
      <c r="B303" s="2" t="s">
        <v>654</v>
      </c>
      <c r="C303" s="1" t="s">
        <v>212</v>
      </c>
      <c r="D303" s="1" t="s">
        <v>52</v>
      </c>
      <c r="E303">
        <v>0</v>
      </c>
      <c r="F303" s="1">
        <f>MONTH(Table_ExternalData_1912[[#This Row],[ENTRY DATE]])</f>
        <v>1</v>
      </c>
      <c r="G303" s="1" t="str">
        <f>TEXT(Table_ExternalData_1912[[#This Row],[ENTRY DATE]],"mmm")</f>
        <v>Jan</v>
      </c>
      <c r="H303" s="1">
        <f>YEAR(Table_ExternalData_1912[[#This Row],[ENTRY DATE]])</f>
        <v>1900</v>
      </c>
      <c r="I303" s="9">
        <v>76.92</v>
      </c>
      <c r="J303" t="s">
        <v>612</v>
      </c>
      <c r="K303" t="s">
        <v>630</v>
      </c>
    </row>
    <row r="304" spans="1:11" hidden="1" x14ac:dyDescent="0.3">
      <c r="A304" s="2"/>
      <c r="B304" s="2" t="s">
        <v>654</v>
      </c>
      <c r="C304" s="1" t="s">
        <v>213</v>
      </c>
      <c r="D304" s="1" t="s">
        <v>52</v>
      </c>
      <c r="E304">
        <v>0</v>
      </c>
      <c r="F304" s="1">
        <f>MONTH(Table_ExternalData_1912[[#This Row],[ENTRY DATE]])</f>
        <v>1</v>
      </c>
      <c r="G304" s="1" t="str">
        <f>TEXT(Table_ExternalData_1912[[#This Row],[ENTRY DATE]],"mmm")</f>
        <v>Jan</v>
      </c>
      <c r="H304" s="1">
        <f>YEAR(Table_ExternalData_1912[[#This Row],[ENTRY DATE]])</f>
        <v>1900</v>
      </c>
      <c r="I304" s="9">
        <v>200</v>
      </c>
      <c r="J304" t="s">
        <v>612</v>
      </c>
      <c r="K304" t="s">
        <v>613</v>
      </c>
    </row>
    <row r="305" spans="1:11" hidden="1" x14ac:dyDescent="0.3">
      <c r="A305" s="2"/>
      <c r="B305" s="2" t="s">
        <v>654</v>
      </c>
      <c r="C305" s="1" t="s">
        <v>214</v>
      </c>
      <c r="D305" s="1" t="s">
        <v>52</v>
      </c>
      <c r="E305">
        <v>0</v>
      </c>
      <c r="F305" s="1">
        <f>MONTH(Table_ExternalData_1912[[#This Row],[ENTRY DATE]])</f>
        <v>1</v>
      </c>
      <c r="G305" s="1" t="str">
        <f>TEXT(Table_ExternalData_1912[[#This Row],[ENTRY DATE]],"mmm")</f>
        <v>Jan</v>
      </c>
      <c r="H305" s="1">
        <f>YEAR(Table_ExternalData_1912[[#This Row],[ENTRY DATE]])</f>
        <v>1900</v>
      </c>
      <c r="I305" s="9">
        <v>2967.55</v>
      </c>
      <c r="J305" t="s">
        <v>616</v>
      </c>
      <c r="K305" t="s">
        <v>615</v>
      </c>
    </row>
    <row r="306" spans="1:11" hidden="1" x14ac:dyDescent="0.3">
      <c r="A306" s="2"/>
      <c r="B306" s="2"/>
      <c r="C306" s="1" t="s">
        <v>215</v>
      </c>
      <c r="D306" s="1" t="s">
        <v>52</v>
      </c>
      <c r="E306">
        <v>0</v>
      </c>
      <c r="F306" s="1">
        <f>MONTH(Table_ExternalData_1912[[#This Row],[ENTRY DATE]])</f>
        <v>1</v>
      </c>
      <c r="G306" s="1" t="str">
        <f>TEXT(Table_ExternalData_1912[[#This Row],[ENTRY DATE]],"mmm")</f>
        <v>Jan</v>
      </c>
      <c r="H306" s="1">
        <f>YEAR(Table_ExternalData_1912[[#This Row],[ENTRY DATE]])</f>
        <v>1900</v>
      </c>
      <c r="I306" s="9">
        <v>1000</v>
      </c>
      <c r="J306" t="s">
        <v>616</v>
      </c>
      <c r="K306" t="s">
        <v>615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DF46-098B-4543-8DC6-5B59CC622774}">
  <dimension ref="A1:J37"/>
  <sheetViews>
    <sheetView workbookViewId="0">
      <selection activeCell="F31" sqref="F31"/>
    </sheetView>
  </sheetViews>
  <sheetFormatPr defaultRowHeight="14.4" x14ac:dyDescent="0.3"/>
  <cols>
    <col min="1" max="1" width="13.21875" customWidth="1"/>
    <col min="3" max="3" width="12.33203125" customWidth="1"/>
    <col min="4" max="4" width="15.77734375" customWidth="1"/>
    <col min="7" max="7" width="20" customWidth="1"/>
    <col min="8" max="8" width="10.44140625" customWidth="1"/>
    <col min="9" max="9" width="14.109375" customWidth="1"/>
    <col min="10" max="10" width="11.109375" customWidth="1"/>
  </cols>
  <sheetData>
    <row r="1" spans="1:10" x14ac:dyDescent="0.3">
      <c r="A1" t="s">
        <v>41</v>
      </c>
      <c r="B1" t="s">
        <v>653</v>
      </c>
      <c r="C1" t="s">
        <v>42</v>
      </c>
      <c r="D1" t="s">
        <v>605</v>
      </c>
      <c r="E1" t="s">
        <v>6</v>
      </c>
      <c r="F1" t="s">
        <v>9</v>
      </c>
      <c r="G1" t="s">
        <v>611</v>
      </c>
      <c r="H1" t="s">
        <v>606</v>
      </c>
      <c r="I1" t="s">
        <v>637</v>
      </c>
      <c r="J1" t="s">
        <v>675</v>
      </c>
    </row>
    <row r="2" spans="1:10" x14ac:dyDescent="0.3">
      <c r="A2" s="2">
        <v>44750</v>
      </c>
      <c r="B2" t="s">
        <v>654</v>
      </c>
      <c r="C2" t="s">
        <v>394</v>
      </c>
      <c r="D2">
        <v>7</v>
      </c>
      <c r="E2" t="s">
        <v>641</v>
      </c>
      <c r="F2">
        <v>2022</v>
      </c>
      <c r="G2">
        <v>536</v>
      </c>
      <c r="H2" t="s">
        <v>612</v>
      </c>
      <c r="I2" t="s">
        <v>669</v>
      </c>
      <c r="J2" t="s">
        <v>608</v>
      </c>
    </row>
    <row r="3" spans="1:10" x14ac:dyDescent="0.3">
      <c r="A3" s="2">
        <v>44720</v>
      </c>
      <c r="B3" t="s">
        <v>654</v>
      </c>
      <c r="C3" t="s">
        <v>394</v>
      </c>
      <c r="D3">
        <v>6</v>
      </c>
      <c r="E3" t="s">
        <v>652</v>
      </c>
      <c r="F3">
        <v>2022</v>
      </c>
      <c r="G3">
        <v>536</v>
      </c>
      <c r="H3" t="s">
        <v>612</v>
      </c>
      <c r="I3" t="s">
        <v>669</v>
      </c>
      <c r="J3" t="s">
        <v>608</v>
      </c>
    </row>
    <row r="4" spans="1:10" x14ac:dyDescent="0.3">
      <c r="A4" s="2">
        <v>44713</v>
      </c>
      <c r="B4" t="s">
        <v>654</v>
      </c>
      <c r="C4" t="s">
        <v>579</v>
      </c>
      <c r="D4">
        <v>6</v>
      </c>
      <c r="E4" t="s">
        <v>652</v>
      </c>
      <c r="F4">
        <v>2022</v>
      </c>
      <c r="G4">
        <v>100</v>
      </c>
      <c r="H4" t="s">
        <v>612</v>
      </c>
      <c r="I4" t="s">
        <v>669</v>
      </c>
      <c r="J4" t="s">
        <v>388</v>
      </c>
    </row>
    <row r="5" spans="1:10" x14ac:dyDescent="0.3">
      <c r="A5" s="2">
        <v>44713</v>
      </c>
      <c r="B5" t="s">
        <v>654</v>
      </c>
      <c r="C5" t="s">
        <v>670</v>
      </c>
      <c r="D5">
        <v>6</v>
      </c>
      <c r="E5" t="s">
        <v>652</v>
      </c>
      <c r="F5">
        <v>2022</v>
      </c>
      <c r="G5">
        <v>122.64</v>
      </c>
      <c r="H5" t="s">
        <v>612</v>
      </c>
      <c r="I5" t="s">
        <v>669</v>
      </c>
      <c r="J5" t="s">
        <v>610</v>
      </c>
    </row>
    <row r="6" spans="1:10" x14ac:dyDescent="0.3">
      <c r="A6" s="2">
        <v>44712</v>
      </c>
      <c r="B6" t="s">
        <v>654</v>
      </c>
      <c r="C6" t="s">
        <v>394</v>
      </c>
      <c r="D6">
        <v>5</v>
      </c>
      <c r="E6" t="s">
        <v>651</v>
      </c>
      <c r="F6">
        <v>2022</v>
      </c>
      <c r="G6">
        <v>536</v>
      </c>
      <c r="H6" t="s">
        <v>612</v>
      </c>
      <c r="I6" t="s">
        <v>669</v>
      </c>
      <c r="J6" t="s">
        <v>608</v>
      </c>
    </row>
    <row r="7" spans="1:10" x14ac:dyDescent="0.3">
      <c r="A7" s="2">
        <v>44686</v>
      </c>
      <c r="B7" t="s">
        <v>654</v>
      </c>
      <c r="C7" t="s">
        <v>670</v>
      </c>
      <c r="D7">
        <v>5</v>
      </c>
      <c r="E7" t="s">
        <v>651</v>
      </c>
      <c r="F7">
        <v>2022</v>
      </c>
      <c r="G7">
        <v>122.64</v>
      </c>
      <c r="H7" t="s">
        <v>612</v>
      </c>
      <c r="I7" t="s">
        <v>669</v>
      </c>
      <c r="J7" t="s">
        <v>610</v>
      </c>
    </row>
    <row r="8" spans="1:10" x14ac:dyDescent="0.3">
      <c r="A8" s="2">
        <v>44680</v>
      </c>
      <c r="B8" t="s">
        <v>654</v>
      </c>
      <c r="C8" t="s">
        <v>455</v>
      </c>
      <c r="D8">
        <v>4</v>
      </c>
      <c r="E8" t="s">
        <v>650</v>
      </c>
      <c r="F8">
        <v>2022</v>
      </c>
      <c r="G8">
        <v>93.7</v>
      </c>
      <c r="H8" t="s">
        <v>612</v>
      </c>
      <c r="I8" t="s">
        <v>669</v>
      </c>
      <c r="J8" t="s">
        <v>388</v>
      </c>
    </row>
    <row r="9" spans="1:10" x14ac:dyDescent="0.3">
      <c r="A9" s="2">
        <v>44659</v>
      </c>
      <c r="B9" t="s">
        <v>654</v>
      </c>
      <c r="C9" t="s">
        <v>394</v>
      </c>
      <c r="D9">
        <v>4</v>
      </c>
      <c r="E9" t="s">
        <v>650</v>
      </c>
      <c r="F9">
        <v>2022</v>
      </c>
      <c r="G9">
        <v>536</v>
      </c>
      <c r="H9" t="s">
        <v>612</v>
      </c>
      <c r="I9" t="s">
        <v>669</v>
      </c>
      <c r="J9" t="s">
        <v>608</v>
      </c>
    </row>
    <row r="10" spans="1:10" x14ac:dyDescent="0.3">
      <c r="A10" s="2">
        <v>44655</v>
      </c>
      <c r="B10" t="s">
        <v>654</v>
      </c>
      <c r="C10" t="s">
        <v>491</v>
      </c>
      <c r="D10">
        <v>4</v>
      </c>
      <c r="E10" t="s">
        <v>650</v>
      </c>
      <c r="F10">
        <v>2022</v>
      </c>
      <c r="G10">
        <v>95</v>
      </c>
      <c r="H10" t="s">
        <v>612</v>
      </c>
      <c r="I10" t="s">
        <v>669</v>
      </c>
      <c r="J10" t="s">
        <v>388</v>
      </c>
    </row>
    <row r="11" spans="1:10" x14ac:dyDescent="0.3">
      <c r="A11" s="2">
        <v>44652</v>
      </c>
      <c r="B11" t="s">
        <v>654</v>
      </c>
      <c r="C11" t="s">
        <v>670</v>
      </c>
      <c r="D11">
        <v>4</v>
      </c>
      <c r="E11" t="s">
        <v>650</v>
      </c>
      <c r="F11">
        <v>2022</v>
      </c>
      <c r="G11">
        <v>122.64</v>
      </c>
      <c r="H11" t="s">
        <v>612</v>
      </c>
      <c r="I11" t="s">
        <v>669</v>
      </c>
      <c r="J11" t="s">
        <v>610</v>
      </c>
    </row>
    <row r="12" spans="1:10" x14ac:dyDescent="0.3">
      <c r="A12" s="2">
        <v>44628</v>
      </c>
      <c r="B12" t="s">
        <v>654</v>
      </c>
      <c r="C12" t="s">
        <v>394</v>
      </c>
      <c r="D12">
        <v>3</v>
      </c>
      <c r="E12" t="s">
        <v>649</v>
      </c>
      <c r="F12">
        <v>2022</v>
      </c>
      <c r="G12">
        <v>536</v>
      </c>
      <c r="H12" t="s">
        <v>612</v>
      </c>
      <c r="I12" t="s">
        <v>669</v>
      </c>
      <c r="J12" t="s">
        <v>608</v>
      </c>
    </row>
    <row r="13" spans="1:10" x14ac:dyDescent="0.3">
      <c r="A13" s="2">
        <v>44621</v>
      </c>
      <c r="B13" t="s">
        <v>654</v>
      </c>
      <c r="C13" t="s">
        <v>670</v>
      </c>
      <c r="D13">
        <v>3</v>
      </c>
      <c r="E13" t="s">
        <v>649</v>
      </c>
      <c r="F13">
        <v>2022</v>
      </c>
      <c r="G13">
        <v>122.64</v>
      </c>
      <c r="H13" t="s">
        <v>612</v>
      </c>
      <c r="I13" t="s">
        <v>669</v>
      </c>
      <c r="J13" t="s">
        <v>610</v>
      </c>
    </row>
    <row r="14" spans="1:10" x14ac:dyDescent="0.3">
      <c r="A14" s="2">
        <v>44621</v>
      </c>
      <c r="B14" t="s">
        <v>654</v>
      </c>
      <c r="C14" t="s">
        <v>491</v>
      </c>
      <c r="D14">
        <v>3</v>
      </c>
      <c r="E14" t="s">
        <v>649</v>
      </c>
      <c r="F14">
        <v>2022</v>
      </c>
      <c r="G14">
        <v>91.4</v>
      </c>
      <c r="H14" t="s">
        <v>612</v>
      </c>
      <c r="I14" t="s">
        <v>669</v>
      </c>
      <c r="J14" t="s">
        <v>388</v>
      </c>
    </row>
    <row r="15" spans="1:10" x14ac:dyDescent="0.3">
      <c r="A15" s="2">
        <v>44600</v>
      </c>
      <c r="B15" t="s">
        <v>654</v>
      </c>
      <c r="C15" t="s">
        <v>394</v>
      </c>
      <c r="D15">
        <v>2</v>
      </c>
      <c r="E15" t="s">
        <v>648</v>
      </c>
      <c r="F15">
        <v>2022</v>
      </c>
      <c r="G15">
        <v>536</v>
      </c>
      <c r="H15" t="s">
        <v>612</v>
      </c>
      <c r="I15" t="s">
        <v>669</v>
      </c>
      <c r="J15" t="s">
        <v>608</v>
      </c>
    </row>
    <row r="16" spans="1:10" x14ac:dyDescent="0.3">
      <c r="A16" s="2">
        <v>44599</v>
      </c>
      <c r="B16" t="s">
        <v>654</v>
      </c>
      <c r="C16" t="s">
        <v>670</v>
      </c>
      <c r="D16">
        <v>2</v>
      </c>
      <c r="E16" t="s">
        <v>648</v>
      </c>
      <c r="F16">
        <v>2022</v>
      </c>
      <c r="G16">
        <v>122.64</v>
      </c>
      <c r="H16" t="s">
        <v>612</v>
      </c>
      <c r="I16" t="s">
        <v>669</v>
      </c>
      <c r="J16" t="s">
        <v>610</v>
      </c>
    </row>
    <row r="17" spans="1:10" x14ac:dyDescent="0.3">
      <c r="A17" s="2">
        <v>44594</v>
      </c>
      <c r="B17" t="s">
        <v>654</v>
      </c>
      <c r="C17" t="s">
        <v>455</v>
      </c>
      <c r="D17">
        <v>2</v>
      </c>
      <c r="E17" t="s">
        <v>648</v>
      </c>
      <c r="F17">
        <v>2022</v>
      </c>
      <c r="G17">
        <v>90</v>
      </c>
      <c r="H17" t="s">
        <v>612</v>
      </c>
      <c r="I17" t="s">
        <v>669</v>
      </c>
      <c r="J17" t="s">
        <v>388</v>
      </c>
    </row>
    <row r="18" spans="1:10" x14ac:dyDescent="0.3">
      <c r="A18" s="2">
        <v>44569</v>
      </c>
      <c r="B18" t="s">
        <v>654</v>
      </c>
      <c r="C18" t="s">
        <v>394</v>
      </c>
      <c r="D18">
        <v>1</v>
      </c>
      <c r="E18" t="s">
        <v>647</v>
      </c>
      <c r="F18">
        <v>2022</v>
      </c>
      <c r="G18">
        <v>536</v>
      </c>
      <c r="H18" t="s">
        <v>612</v>
      </c>
      <c r="I18" t="s">
        <v>669</v>
      </c>
      <c r="J18" t="s">
        <v>608</v>
      </c>
    </row>
    <row r="19" spans="1:10" x14ac:dyDescent="0.3">
      <c r="A19" s="2">
        <v>44564</v>
      </c>
      <c r="B19" t="s">
        <v>654</v>
      </c>
      <c r="C19" t="s">
        <v>670</v>
      </c>
      <c r="D19">
        <v>1</v>
      </c>
      <c r="E19" t="s">
        <v>647</v>
      </c>
      <c r="F19">
        <v>2022</v>
      </c>
      <c r="G19">
        <v>122.64</v>
      </c>
      <c r="H19" t="s">
        <v>612</v>
      </c>
      <c r="I19" t="s">
        <v>669</v>
      </c>
      <c r="J19" t="s">
        <v>610</v>
      </c>
    </row>
    <row r="20" spans="1:10" x14ac:dyDescent="0.3">
      <c r="A20" s="2">
        <v>44558</v>
      </c>
      <c r="B20" t="s">
        <v>654</v>
      </c>
      <c r="C20" t="s">
        <v>455</v>
      </c>
      <c r="D20">
        <v>12</v>
      </c>
      <c r="E20" t="s">
        <v>646</v>
      </c>
      <c r="F20">
        <v>2021</v>
      </c>
      <c r="G20">
        <v>96</v>
      </c>
      <c r="H20" t="s">
        <v>612</v>
      </c>
      <c r="I20" t="s">
        <v>669</v>
      </c>
      <c r="J20" t="s">
        <v>388</v>
      </c>
    </row>
    <row r="21" spans="1:10" x14ac:dyDescent="0.3">
      <c r="A21" s="2">
        <v>44538</v>
      </c>
      <c r="B21" t="s">
        <v>654</v>
      </c>
      <c r="C21" t="s">
        <v>394</v>
      </c>
      <c r="D21">
        <v>12</v>
      </c>
      <c r="E21" t="s">
        <v>646</v>
      </c>
      <c r="F21">
        <v>2021</v>
      </c>
      <c r="G21">
        <v>536</v>
      </c>
      <c r="H21" t="s">
        <v>612</v>
      </c>
      <c r="I21" t="s">
        <v>669</v>
      </c>
      <c r="J21" t="s">
        <v>608</v>
      </c>
    </row>
    <row r="22" spans="1:10" x14ac:dyDescent="0.3">
      <c r="A22" s="2">
        <v>44532</v>
      </c>
      <c r="B22" t="s">
        <v>654</v>
      </c>
      <c r="C22" t="s">
        <v>670</v>
      </c>
      <c r="D22">
        <v>12</v>
      </c>
      <c r="E22" t="s">
        <v>646</v>
      </c>
      <c r="F22">
        <v>2021</v>
      </c>
      <c r="G22">
        <v>122.64</v>
      </c>
      <c r="H22" t="s">
        <v>612</v>
      </c>
      <c r="I22" t="s">
        <v>669</v>
      </c>
      <c r="J22" t="s">
        <v>610</v>
      </c>
    </row>
    <row r="23" spans="1:10" x14ac:dyDescent="0.3">
      <c r="A23" s="2">
        <v>44530</v>
      </c>
      <c r="B23" t="s">
        <v>654</v>
      </c>
      <c r="C23" t="s">
        <v>437</v>
      </c>
      <c r="D23">
        <v>11</v>
      </c>
      <c r="E23" t="s">
        <v>645</v>
      </c>
      <c r="F23">
        <v>2021</v>
      </c>
      <c r="G23">
        <v>100</v>
      </c>
      <c r="H23" t="s">
        <v>612</v>
      </c>
      <c r="I23" t="s">
        <v>669</v>
      </c>
      <c r="J23" t="s">
        <v>388</v>
      </c>
    </row>
    <row r="24" spans="1:10" x14ac:dyDescent="0.3">
      <c r="A24" s="2">
        <v>44508</v>
      </c>
      <c r="B24" t="s">
        <v>654</v>
      </c>
      <c r="C24" t="s">
        <v>394</v>
      </c>
      <c r="D24">
        <v>11</v>
      </c>
      <c r="E24" t="s">
        <v>645</v>
      </c>
      <c r="F24">
        <v>2021</v>
      </c>
      <c r="G24">
        <v>536</v>
      </c>
      <c r="H24" t="s">
        <v>612</v>
      </c>
      <c r="I24" t="s">
        <v>669</v>
      </c>
      <c r="J24" t="s">
        <v>608</v>
      </c>
    </row>
    <row r="25" spans="1:10" x14ac:dyDescent="0.3">
      <c r="A25" s="2">
        <v>44501</v>
      </c>
      <c r="B25" t="s">
        <v>654</v>
      </c>
      <c r="C25" t="s">
        <v>670</v>
      </c>
      <c r="D25">
        <v>11</v>
      </c>
      <c r="E25" t="s">
        <v>645</v>
      </c>
      <c r="F25">
        <v>2021</v>
      </c>
      <c r="G25">
        <v>122.64</v>
      </c>
      <c r="H25" t="s">
        <v>612</v>
      </c>
      <c r="I25" t="s">
        <v>669</v>
      </c>
      <c r="J25" t="s">
        <v>610</v>
      </c>
    </row>
    <row r="26" spans="1:10" x14ac:dyDescent="0.3">
      <c r="A26" s="2">
        <v>44497</v>
      </c>
      <c r="B26" t="s">
        <v>654</v>
      </c>
      <c r="C26" t="s">
        <v>405</v>
      </c>
      <c r="D26">
        <v>10</v>
      </c>
      <c r="E26" t="s">
        <v>644</v>
      </c>
      <c r="F26">
        <v>2021</v>
      </c>
      <c r="G26">
        <v>83.05</v>
      </c>
      <c r="H26" t="s">
        <v>612</v>
      </c>
      <c r="I26" t="s">
        <v>669</v>
      </c>
      <c r="J26" t="s">
        <v>388</v>
      </c>
    </row>
    <row r="27" spans="1:10" x14ac:dyDescent="0.3">
      <c r="A27" s="2">
        <v>44477</v>
      </c>
      <c r="B27" t="s">
        <v>654</v>
      </c>
      <c r="C27" t="s">
        <v>394</v>
      </c>
      <c r="D27">
        <v>10</v>
      </c>
      <c r="E27" t="s">
        <v>644</v>
      </c>
      <c r="F27">
        <v>2021</v>
      </c>
      <c r="G27">
        <v>536</v>
      </c>
      <c r="H27" t="s">
        <v>612</v>
      </c>
      <c r="I27" t="s">
        <v>669</v>
      </c>
      <c r="J27" t="s">
        <v>608</v>
      </c>
    </row>
    <row r="28" spans="1:10" x14ac:dyDescent="0.3">
      <c r="A28" s="2">
        <v>44470</v>
      </c>
      <c r="B28" t="s">
        <v>654</v>
      </c>
      <c r="C28" t="s">
        <v>670</v>
      </c>
      <c r="D28">
        <v>10</v>
      </c>
      <c r="E28" t="s">
        <v>644</v>
      </c>
      <c r="F28">
        <v>2021</v>
      </c>
      <c r="G28">
        <v>122.64</v>
      </c>
      <c r="H28" t="s">
        <v>612</v>
      </c>
      <c r="I28" t="s">
        <v>669</v>
      </c>
      <c r="J28" t="s">
        <v>610</v>
      </c>
    </row>
    <row r="29" spans="1:10" x14ac:dyDescent="0.3">
      <c r="A29" s="2">
        <v>44467</v>
      </c>
      <c r="B29" t="s">
        <v>654</v>
      </c>
      <c r="C29" t="s">
        <v>497</v>
      </c>
      <c r="D29">
        <v>9</v>
      </c>
      <c r="E29" t="s">
        <v>643</v>
      </c>
      <c r="F29">
        <v>2021</v>
      </c>
      <c r="G29">
        <v>100</v>
      </c>
      <c r="H29" t="s">
        <v>612</v>
      </c>
      <c r="I29" t="s">
        <v>669</v>
      </c>
      <c r="J29" t="s">
        <v>388</v>
      </c>
    </row>
    <row r="30" spans="1:10" x14ac:dyDescent="0.3">
      <c r="A30" s="2">
        <v>44447</v>
      </c>
      <c r="B30" t="s">
        <v>654</v>
      </c>
      <c r="C30" t="s">
        <v>394</v>
      </c>
      <c r="D30">
        <v>9</v>
      </c>
      <c r="E30" t="s">
        <v>643</v>
      </c>
      <c r="F30">
        <v>2021</v>
      </c>
      <c r="G30">
        <v>536</v>
      </c>
      <c r="H30" t="s">
        <v>612</v>
      </c>
      <c r="I30" t="s">
        <v>669</v>
      </c>
      <c r="J30" t="s">
        <v>608</v>
      </c>
    </row>
    <row r="31" spans="1:10" x14ac:dyDescent="0.3">
      <c r="A31" s="2">
        <v>44443</v>
      </c>
      <c r="B31" t="s">
        <v>654</v>
      </c>
      <c r="C31" t="s">
        <v>491</v>
      </c>
      <c r="D31">
        <v>9</v>
      </c>
      <c r="E31" t="s">
        <v>643</v>
      </c>
      <c r="F31">
        <v>2021</v>
      </c>
      <c r="G31">
        <v>100</v>
      </c>
      <c r="H31" t="s">
        <v>612</v>
      </c>
      <c r="I31" t="s">
        <v>669</v>
      </c>
      <c r="J31" t="s">
        <v>388</v>
      </c>
    </row>
    <row r="32" spans="1:10" x14ac:dyDescent="0.3">
      <c r="A32" s="2">
        <v>44440</v>
      </c>
      <c r="B32" t="s">
        <v>654</v>
      </c>
      <c r="C32" t="s">
        <v>670</v>
      </c>
      <c r="D32">
        <v>9</v>
      </c>
      <c r="E32" t="s">
        <v>643</v>
      </c>
      <c r="F32">
        <v>2021</v>
      </c>
      <c r="G32">
        <v>122.64</v>
      </c>
      <c r="H32" t="s">
        <v>612</v>
      </c>
      <c r="I32" t="s">
        <v>669</v>
      </c>
      <c r="J32" t="s">
        <v>610</v>
      </c>
    </row>
    <row r="33" spans="1:10" x14ac:dyDescent="0.3">
      <c r="A33" s="2">
        <v>44416</v>
      </c>
      <c r="B33" t="s">
        <v>654</v>
      </c>
      <c r="C33" t="s">
        <v>394</v>
      </c>
      <c r="D33">
        <v>8</v>
      </c>
      <c r="E33" t="s">
        <v>642</v>
      </c>
      <c r="F33">
        <v>2021</v>
      </c>
      <c r="G33">
        <v>536</v>
      </c>
      <c r="H33" t="s">
        <v>612</v>
      </c>
      <c r="I33" t="s">
        <v>669</v>
      </c>
      <c r="J33" t="s">
        <v>608</v>
      </c>
    </row>
    <row r="34" spans="1:10" x14ac:dyDescent="0.3">
      <c r="A34" s="2">
        <v>44410</v>
      </c>
      <c r="B34" t="s">
        <v>654</v>
      </c>
      <c r="C34" t="s">
        <v>670</v>
      </c>
      <c r="D34">
        <v>8</v>
      </c>
      <c r="E34" t="s">
        <v>642</v>
      </c>
      <c r="F34">
        <v>2021</v>
      </c>
      <c r="G34">
        <v>122.64</v>
      </c>
      <c r="H34" t="s">
        <v>612</v>
      </c>
      <c r="I34" t="s">
        <v>669</v>
      </c>
      <c r="J34" t="s">
        <v>610</v>
      </c>
    </row>
    <row r="35" spans="1:10" x14ac:dyDescent="0.3">
      <c r="A35" s="2">
        <v>44388</v>
      </c>
      <c r="B35" t="s">
        <v>654</v>
      </c>
      <c r="C35" t="s">
        <v>455</v>
      </c>
      <c r="D35">
        <v>7</v>
      </c>
      <c r="E35" t="s">
        <v>641</v>
      </c>
      <c r="F35">
        <v>2021</v>
      </c>
      <c r="G35">
        <v>71.7</v>
      </c>
      <c r="H35" t="s">
        <v>612</v>
      </c>
      <c r="I35" t="s">
        <v>669</v>
      </c>
      <c r="J35" t="s">
        <v>388</v>
      </c>
    </row>
    <row r="36" spans="1:10" x14ac:dyDescent="0.3">
      <c r="A36" s="2">
        <v>44385</v>
      </c>
      <c r="B36" t="s">
        <v>654</v>
      </c>
      <c r="C36" t="s">
        <v>394</v>
      </c>
      <c r="D36">
        <v>7</v>
      </c>
      <c r="E36" t="s">
        <v>641</v>
      </c>
      <c r="F36">
        <v>2021</v>
      </c>
      <c r="G36">
        <v>536</v>
      </c>
      <c r="H36" t="s">
        <v>612</v>
      </c>
      <c r="I36" t="s">
        <v>669</v>
      </c>
      <c r="J36" t="s">
        <v>608</v>
      </c>
    </row>
    <row r="37" spans="1:10" x14ac:dyDescent="0.3">
      <c r="A37" s="2">
        <v>44378</v>
      </c>
      <c r="B37" t="s">
        <v>654</v>
      </c>
      <c r="C37" t="s">
        <v>670</v>
      </c>
      <c r="D37">
        <v>7</v>
      </c>
      <c r="E37" t="s">
        <v>641</v>
      </c>
      <c r="F37">
        <v>2021</v>
      </c>
      <c r="G37">
        <v>122.64</v>
      </c>
      <c r="H37" t="s">
        <v>612</v>
      </c>
      <c r="I37" t="s">
        <v>669</v>
      </c>
      <c r="J37" t="s">
        <v>610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331D-557C-4D64-B67C-45BB8750E77D}">
  <dimension ref="A3:L116"/>
  <sheetViews>
    <sheetView tabSelected="1" topLeftCell="A49" workbookViewId="0">
      <selection activeCell="G14" sqref="G14"/>
    </sheetView>
  </sheetViews>
  <sheetFormatPr defaultRowHeight="14.4" x14ac:dyDescent="0.3"/>
  <cols>
    <col min="1" max="1" width="15.21875" bestFit="1" customWidth="1"/>
    <col min="2" max="3" width="24.88671875" bestFit="1" customWidth="1"/>
    <col min="4" max="5" width="10.77734375" bestFit="1" customWidth="1"/>
    <col min="6" max="6" width="8.44140625" bestFit="1" customWidth="1"/>
    <col min="7" max="7" width="14.44140625" bestFit="1" customWidth="1"/>
    <col min="8" max="8" width="24.88671875" bestFit="1" customWidth="1"/>
    <col min="11" max="11" width="16.6640625" bestFit="1" customWidth="1"/>
    <col min="12" max="12" width="24.88671875" bestFit="1" customWidth="1"/>
  </cols>
  <sheetData>
    <row r="3" spans="1:2" x14ac:dyDescent="0.3">
      <c r="A3" s="13" t="s">
        <v>638</v>
      </c>
      <c r="B3" t="s">
        <v>640</v>
      </c>
    </row>
    <row r="4" spans="1:2" x14ac:dyDescent="0.3">
      <c r="A4" s="14" t="s">
        <v>616</v>
      </c>
      <c r="B4" s="9">
        <v>60119.07</v>
      </c>
    </row>
    <row r="5" spans="1:2" x14ac:dyDescent="0.3">
      <c r="A5" s="20" t="s">
        <v>634</v>
      </c>
      <c r="B5" s="1">
        <v>1100</v>
      </c>
    </row>
    <row r="6" spans="1:2" x14ac:dyDescent="0.3">
      <c r="A6" s="20" t="s">
        <v>628</v>
      </c>
      <c r="B6" s="1">
        <v>261.84000000000003</v>
      </c>
    </row>
    <row r="7" spans="1:2" x14ac:dyDescent="0.3">
      <c r="A7" s="20" t="s">
        <v>620</v>
      </c>
      <c r="B7" s="1">
        <v>1839.94</v>
      </c>
    </row>
    <row r="8" spans="1:2" x14ac:dyDescent="0.3">
      <c r="A8" s="20" t="s">
        <v>659</v>
      </c>
      <c r="B8" s="1">
        <v>8325.86</v>
      </c>
    </row>
    <row r="9" spans="1:2" x14ac:dyDescent="0.3">
      <c r="A9" s="20" t="s">
        <v>615</v>
      </c>
      <c r="B9" s="1">
        <v>47661.43</v>
      </c>
    </row>
    <row r="10" spans="1:2" x14ac:dyDescent="0.3">
      <c r="A10" s="20" t="s">
        <v>626</v>
      </c>
      <c r="B10" s="1">
        <v>930</v>
      </c>
    </row>
    <row r="11" spans="1:2" x14ac:dyDescent="0.3">
      <c r="A11" s="14" t="s">
        <v>639</v>
      </c>
      <c r="B11" s="9">
        <v>60119.07</v>
      </c>
    </row>
    <row r="14" spans="1:2" x14ac:dyDescent="0.3">
      <c r="A14" s="13" t="s">
        <v>638</v>
      </c>
      <c r="B14" t="s">
        <v>640</v>
      </c>
    </row>
    <row r="15" spans="1:2" x14ac:dyDescent="0.3">
      <c r="A15" s="14" t="s">
        <v>630</v>
      </c>
      <c r="B15" s="9">
        <v>62441.719999999979</v>
      </c>
    </row>
    <row r="16" spans="1:2" x14ac:dyDescent="0.3">
      <c r="A16" s="14" t="s">
        <v>639</v>
      </c>
      <c r="B16" s="9">
        <v>62441.719999999979</v>
      </c>
    </row>
    <row r="27" spans="1:4" x14ac:dyDescent="0.3">
      <c r="A27" s="13" t="s">
        <v>640</v>
      </c>
      <c r="B27" s="13" t="s">
        <v>663</v>
      </c>
    </row>
    <row r="28" spans="1:4" x14ac:dyDescent="0.3">
      <c r="A28" s="13" t="s">
        <v>638</v>
      </c>
      <c r="B28" t="s">
        <v>612</v>
      </c>
      <c r="C28" t="s">
        <v>616</v>
      </c>
      <c r="D28" t="s">
        <v>639</v>
      </c>
    </row>
    <row r="29" spans="1:4" x14ac:dyDescent="0.3">
      <c r="A29" s="14" t="s">
        <v>647</v>
      </c>
      <c r="B29" s="1">
        <v>9361.2100000000009</v>
      </c>
      <c r="C29" s="1">
        <v>6507.6200000000008</v>
      </c>
      <c r="D29" s="1">
        <v>15868.830000000002</v>
      </c>
    </row>
    <row r="30" spans="1:4" x14ac:dyDescent="0.3">
      <c r="A30" s="14" t="s">
        <v>648</v>
      </c>
      <c r="B30" s="1">
        <v>6411.6100000000006</v>
      </c>
      <c r="C30" s="1">
        <v>6149.55</v>
      </c>
      <c r="D30" s="1">
        <v>12561.16</v>
      </c>
    </row>
    <row r="31" spans="1:4" x14ac:dyDescent="0.3">
      <c r="A31" s="14" t="s">
        <v>649</v>
      </c>
      <c r="B31" s="1">
        <v>4839.5700000000006</v>
      </c>
      <c r="C31" s="1">
        <v>4998.75</v>
      </c>
      <c r="D31" s="1">
        <v>9838.32</v>
      </c>
    </row>
    <row r="32" spans="1:4" x14ac:dyDescent="0.3">
      <c r="A32" s="14" t="s">
        <v>650</v>
      </c>
      <c r="B32" s="1">
        <v>6426.8099999999995</v>
      </c>
      <c r="C32" s="1">
        <v>4981.53</v>
      </c>
      <c r="D32" s="1">
        <v>11408.34</v>
      </c>
    </row>
    <row r="33" spans="1:8" x14ac:dyDescent="0.3">
      <c r="A33" s="14" t="s">
        <v>651</v>
      </c>
      <c r="B33" s="1">
        <v>14714.829999999996</v>
      </c>
      <c r="C33" s="1">
        <v>3614.19</v>
      </c>
      <c r="D33" s="1">
        <v>18329.019999999997</v>
      </c>
    </row>
    <row r="34" spans="1:8" x14ac:dyDescent="0.3">
      <c r="A34" s="14" t="s">
        <v>652</v>
      </c>
      <c r="B34" s="1">
        <v>4347.6400000000003</v>
      </c>
      <c r="C34" s="1">
        <v>3373.9399999999996</v>
      </c>
      <c r="D34" s="1">
        <v>7721.58</v>
      </c>
    </row>
    <row r="35" spans="1:8" x14ac:dyDescent="0.3">
      <c r="A35" s="14" t="s">
        <v>641</v>
      </c>
      <c r="B35" s="1">
        <v>10099.759999999997</v>
      </c>
      <c r="C35" s="1">
        <v>7530.2100000000009</v>
      </c>
      <c r="D35" s="1">
        <v>17629.969999999998</v>
      </c>
    </row>
    <row r="36" spans="1:8" x14ac:dyDescent="0.3">
      <c r="A36" s="14" t="s">
        <v>642</v>
      </c>
      <c r="B36" s="1">
        <v>6494.58</v>
      </c>
      <c r="C36" s="1">
        <v>3387.55</v>
      </c>
      <c r="D36" s="1">
        <v>9882.130000000001</v>
      </c>
    </row>
    <row r="37" spans="1:8" x14ac:dyDescent="0.3">
      <c r="A37" s="14" t="s">
        <v>643</v>
      </c>
      <c r="B37" s="1">
        <v>12039.47</v>
      </c>
      <c r="C37" s="1">
        <v>4318.75</v>
      </c>
      <c r="D37" s="1">
        <v>16358.22</v>
      </c>
    </row>
    <row r="38" spans="1:8" x14ac:dyDescent="0.3">
      <c r="A38" s="14" t="s">
        <v>644</v>
      </c>
      <c r="B38" s="1">
        <v>8679.0600000000013</v>
      </c>
      <c r="C38" s="1">
        <v>5044.55</v>
      </c>
      <c r="D38" s="1">
        <v>13723.61</v>
      </c>
    </row>
    <row r="39" spans="1:8" x14ac:dyDescent="0.3">
      <c r="A39" s="14" t="s">
        <v>645</v>
      </c>
      <c r="B39" s="1">
        <v>24835.010000000002</v>
      </c>
      <c r="C39" s="1">
        <v>5959.59</v>
      </c>
      <c r="D39" s="1">
        <v>30794.600000000002</v>
      </c>
    </row>
    <row r="40" spans="1:8" x14ac:dyDescent="0.3">
      <c r="A40" s="14" t="s">
        <v>646</v>
      </c>
      <c r="B40" s="1">
        <v>6576.97</v>
      </c>
      <c r="C40" s="1">
        <v>4252.84</v>
      </c>
      <c r="D40" s="1">
        <v>10829.810000000001</v>
      </c>
    </row>
    <row r="41" spans="1:8" x14ac:dyDescent="0.3">
      <c r="A41" s="14" t="s">
        <v>639</v>
      </c>
      <c r="B41" s="1">
        <v>114826.51999999999</v>
      </c>
      <c r="C41" s="1">
        <v>60119.070000000007</v>
      </c>
      <c r="D41" s="1">
        <v>174945.59</v>
      </c>
    </row>
    <row r="45" spans="1:8" x14ac:dyDescent="0.3">
      <c r="A45" s="13" t="s">
        <v>606</v>
      </c>
      <c r="B45" s="13" t="s">
        <v>637</v>
      </c>
      <c r="C45" t="s">
        <v>640</v>
      </c>
      <c r="F45" t="str">
        <f>IF(ISBLANK(A45),"",A45)</f>
        <v>Category</v>
      </c>
      <c r="G45" t="str">
        <f t="shared" ref="G45:H45" si="0">IF(ISBLANK(B45),"",B45)</f>
        <v>Sub Category</v>
      </c>
      <c r="H45" t="str">
        <f t="shared" si="0"/>
        <v>Sum of Transaction Amount</v>
      </c>
    </row>
    <row r="46" spans="1:8" x14ac:dyDescent="0.3">
      <c r="A46" t="s">
        <v>612</v>
      </c>
      <c r="B46" t="s">
        <v>617</v>
      </c>
      <c r="C46" s="1">
        <v>1510</v>
      </c>
      <c r="F46" t="str">
        <f t="shared" ref="F46:F78" si="1">IF(ISBLANK(A46),"",A46)</f>
        <v>Expenses</v>
      </c>
      <c r="G46" t="str">
        <f t="shared" ref="G46:G78" si="2">IF(ISBLANK(B46),"",B46)</f>
        <v>Charity</v>
      </c>
      <c r="H46">
        <f t="shared" ref="H46:H78" si="3">IF(ISBLANK(C46),"",C46)</f>
        <v>1510</v>
      </c>
    </row>
    <row r="47" spans="1:8" x14ac:dyDescent="0.3">
      <c r="A47" t="s">
        <v>612</v>
      </c>
      <c r="B47" t="s">
        <v>622</v>
      </c>
      <c r="C47" s="1">
        <v>700.59999999999991</v>
      </c>
      <c r="F47" t="str">
        <f t="shared" si="1"/>
        <v>Expenses</v>
      </c>
      <c r="G47" t="str">
        <f t="shared" si="2"/>
        <v>Eating Out</v>
      </c>
      <c r="H47">
        <f t="shared" si="3"/>
        <v>700.59999999999991</v>
      </c>
    </row>
    <row r="48" spans="1:8" x14ac:dyDescent="0.3">
      <c r="A48" t="s">
        <v>612</v>
      </c>
      <c r="B48" t="s">
        <v>631</v>
      </c>
      <c r="C48" s="1">
        <v>771.00999999999988</v>
      </c>
      <c r="F48" t="str">
        <f t="shared" si="1"/>
        <v>Expenses</v>
      </c>
      <c r="G48" t="str">
        <f t="shared" si="2"/>
        <v>Education</v>
      </c>
      <c r="H48">
        <f t="shared" si="3"/>
        <v>771.00999999999988</v>
      </c>
    </row>
    <row r="49" spans="1:12" x14ac:dyDescent="0.3">
      <c r="A49" t="s">
        <v>612</v>
      </c>
      <c r="B49" t="s">
        <v>627</v>
      </c>
      <c r="C49" s="1">
        <v>12</v>
      </c>
      <c r="F49" t="str">
        <f t="shared" si="1"/>
        <v>Expenses</v>
      </c>
      <c r="G49" t="str">
        <f t="shared" si="2"/>
        <v>Entertainment</v>
      </c>
      <c r="H49">
        <f t="shared" si="3"/>
        <v>12</v>
      </c>
      <c r="K49" s="13" t="s">
        <v>638</v>
      </c>
      <c r="L49" t="s">
        <v>640</v>
      </c>
    </row>
    <row r="50" spans="1:12" x14ac:dyDescent="0.3">
      <c r="A50" t="s">
        <v>612</v>
      </c>
      <c r="B50" t="s">
        <v>629</v>
      </c>
      <c r="C50" s="1">
        <v>10</v>
      </c>
      <c r="F50" t="str">
        <f t="shared" si="1"/>
        <v>Expenses</v>
      </c>
      <c r="G50" t="str">
        <f t="shared" si="2"/>
        <v>Gift</v>
      </c>
      <c r="H50">
        <f t="shared" si="3"/>
        <v>10</v>
      </c>
      <c r="K50" s="14" t="s">
        <v>612</v>
      </c>
      <c r="L50" s="1">
        <v>102815.19999999997</v>
      </c>
    </row>
    <row r="51" spans="1:12" x14ac:dyDescent="0.3">
      <c r="A51" t="s">
        <v>612</v>
      </c>
      <c r="B51" t="s">
        <v>618</v>
      </c>
      <c r="C51" s="1">
        <v>1589.0000000000002</v>
      </c>
      <c r="F51" t="str">
        <f t="shared" si="1"/>
        <v>Expenses</v>
      </c>
      <c r="G51" t="str">
        <f t="shared" si="2"/>
        <v>Groceries</v>
      </c>
      <c r="H51">
        <f t="shared" si="3"/>
        <v>1589.0000000000002</v>
      </c>
      <c r="K51" s="20" t="s">
        <v>630</v>
      </c>
      <c r="L51" s="8">
        <v>62441.719999999972</v>
      </c>
    </row>
    <row r="52" spans="1:12" x14ac:dyDescent="0.3">
      <c r="A52" t="s">
        <v>612</v>
      </c>
      <c r="B52" t="s">
        <v>619</v>
      </c>
      <c r="C52" s="1">
        <v>391.5</v>
      </c>
      <c r="F52" t="str">
        <f t="shared" si="1"/>
        <v>Expenses</v>
      </c>
      <c r="G52" t="str">
        <f t="shared" si="2"/>
        <v>Health</v>
      </c>
      <c r="H52">
        <f t="shared" si="3"/>
        <v>391.5</v>
      </c>
      <c r="K52" s="20" t="s">
        <v>620</v>
      </c>
      <c r="L52" s="8">
        <v>22883.019999999997</v>
      </c>
    </row>
    <row r="53" spans="1:12" x14ac:dyDescent="0.3">
      <c r="A53" t="s">
        <v>612</v>
      </c>
      <c r="B53" t="s">
        <v>632</v>
      </c>
      <c r="C53" s="1">
        <v>265.39999999999998</v>
      </c>
      <c r="F53" t="str">
        <f t="shared" si="1"/>
        <v>Expenses</v>
      </c>
      <c r="G53" t="str">
        <f t="shared" si="2"/>
        <v>Health and Beauty</v>
      </c>
      <c r="H53">
        <f t="shared" si="3"/>
        <v>265.39999999999998</v>
      </c>
      <c r="K53" s="20" t="s">
        <v>669</v>
      </c>
      <c r="L53" s="8">
        <v>9460.5300000000025</v>
      </c>
    </row>
    <row r="54" spans="1:12" x14ac:dyDescent="0.3">
      <c r="A54" t="s">
        <v>612</v>
      </c>
      <c r="B54" t="s">
        <v>628</v>
      </c>
      <c r="C54" s="1">
        <v>5544</v>
      </c>
      <c r="F54" t="str">
        <f t="shared" si="1"/>
        <v>Expenses</v>
      </c>
      <c r="G54" t="str">
        <f t="shared" si="2"/>
        <v>Investment</v>
      </c>
      <c r="H54">
        <f t="shared" si="3"/>
        <v>5544</v>
      </c>
      <c r="K54" s="20" t="s">
        <v>628</v>
      </c>
      <c r="L54" s="8">
        <v>5544</v>
      </c>
    </row>
    <row r="55" spans="1:12" x14ac:dyDescent="0.3">
      <c r="A55" t="s">
        <v>612</v>
      </c>
      <c r="B55" t="s">
        <v>620</v>
      </c>
      <c r="C55" s="1">
        <v>22883.02</v>
      </c>
      <c r="F55" t="str">
        <f t="shared" si="1"/>
        <v>Expenses</v>
      </c>
      <c r="G55" t="str">
        <f t="shared" si="2"/>
        <v>Others</v>
      </c>
      <c r="H55">
        <f t="shared" si="3"/>
        <v>22883.02</v>
      </c>
      <c r="K55" s="20" t="s">
        <v>626</v>
      </c>
      <c r="L55" s="8">
        <v>2485.9299999999998</v>
      </c>
    </row>
    <row r="56" spans="1:12" x14ac:dyDescent="0.3">
      <c r="A56" t="s">
        <v>612</v>
      </c>
      <c r="B56" t="s">
        <v>635</v>
      </c>
      <c r="C56" s="1">
        <v>30</v>
      </c>
      <c r="F56" t="str">
        <f t="shared" si="1"/>
        <v>Expenses</v>
      </c>
      <c r="G56" t="str">
        <f t="shared" si="2"/>
        <v>Pets</v>
      </c>
      <c r="H56">
        <f t="shared" si="3"/>
        <v>30</v>
      </c>
      <c r="K56" s="14" t="s">
        <v>639</v>
      </c>
      <c r="L56" s="1">
        <v>102815.19999999997</v>
      </c>
    </row>
    <row r="57" spans="1:12" x14ac:dyDescent="0.3">
      <c r="A57" t="s">
        <v>612</v>
      </c>
      <c r="B57" t="s">
        <v>614</v>
      </c>
      <c r="C57" s="1">
        <v>2321.08</v>
      </c>
      <c r="F57" t="str">
        <f t="shared" si="1"/>
        <v>Expenses</v>
      </c>
      <c r="G57" t="str">
        <f t="shared" si="2"/>
        <v>Rental</v>
      </c>
      <c r="H57">
        <f t="shared" si="3"/>
        <v>2321.08</v>
      </c>
    </row>
    <row r="58" spans="1:12" x14ac:dyDescent="0.3">
      <c r="A58" t="s">
        <v>612</v>
      </c>
      <c r="B58" t="s">
        <v>630</v>
      </c>
      <c r="C58" s="1">
        <v>62441.719999999972</v>
      </c>
      <c r="F58" t="str">
        <f t="shared" si="1"/>
        <v>Expenses</v>
      </c>
      <c r="G58" t="str">
        <f t="shared" si="2"/>
        <v>Savings</v>
      </c>
      <c r="H58">
        <f t="shared" si="3"/>
        <v>62441.719999999972</v>
      </c>
    </row>
    <row r="59" spans="1:12" x14ac:dyDescent="0.3">
      <c r="A59" t="s">
        <v>612</v>
      </c>
      <c r="B59" t="s">
        <v>624</v>
      </c>
      <c r="C59" s="1">
        <v>1279.55</v>
      </c>
      <c r="F59" t="str">
        <f t="shared" si="1"/>
        <v>Expenses</v>
      </c>
      <c r="G59" t="str">
        <f t="shared" si="2"/>
        <v>Shopping</v>
      </c>
      <c r="H59">
        <f t="shared" si="3"/>
        <v>1279.55</v>
      </c>
    </row>
    <row r="60" spans="1:12" x14ac:dyDescent="0.3">
      <c r="A60" t="s">
        <v>612</v>
      </c>
      <c r="B60" t="s">
        <v>613</v>
      </c>
      <c r="C60" s="1">
        <v>1855.7199999999998</v>
      </c>
      <c r="F60" t="str">
        <f t="shared" si="1"/>
        <v>Expenses</v>
      </c>
      <c r="G60" t="str">
        <f t="shared" si="2"/>
        <v>Transportation</v>
      </c>
      <c r="H60">
        <f t="shared" si="3"/>
        <v>1855.7199999999998</v>
      </c>
    </row>
    <row r="61" spans="1:12" x14ac:dyDescent="0.3">
      <c r="A61" t="s">
        <v>612</v>
      </c>
      <c r="B61" t="s">
        <v>621</v>
      </c>
      <c r="C61" s="1">
        <v>1275.46</v>
      </c>
      <c r="F61" t="str">
        <f t="shared" si="1"/>
        <v>Expenses</v>
      </c>
      <c r="G61" t="str">
        <f t="shared" si="2"/>
        <v>Travel</v>
      </c>
      <c r="H61">
        <f t="shared" si="3"/>
        <v>1275.46</v>
      </c>
    </row>
    <row r="62" spans="1:12" x14ac:dyDescent="0.3">
      <c r="A62" t="s">
        <v>612</v>
      </c>
      <c r="B62" t="s">
        <v>626</v>
      </c>
      <c r="C62" s="1">
        <v>2485.9299999999998</v>
      </c>
      <c r="F62" t="str">
        <f t="shared" si="1"/>
        <v>Expenses</v>
      </c>
      <c r="G62" t="str">
        <f t="shared" si="2"/>
        <v>Utilities</v>
      </c>
      <c r="H62">
        <f t="shared" si="3"/>
        <v>2485.9299999999998</v>
      </c>
    </row>
    <row r="63" spans="1:12" x14ac:dyDescent="0.3">
      <c r="A63" t="s">
        <v>612</v>
      </c>
      <c r="B63" t="s">
        <v>669</v>
      </c>
      <c r="C63" s="1">
        <v>9460.5300000000007</v>
      </c>
      <c r="F63" t="str">
        <f t="shared" si="1"/>
        <v>Expenses</v>
      </c>
      <c r="G63" t="str">
        <f t="shared" si="2"/>
        <v>Loan Payment</v>
      </c>
      <c r="H63">
        <f t="shared" si="3"/>
        <v>9460.5300000000007</v>
      </c>
    </row>
    <row r="64" spans="1:12" x14ac:dyDescent="0.3">
      <c r="A64" t="s">
        <v>616</v>
      </c>
      <c r="B64" t="s">
        <v>634</v>
      </c>
      <c r="C64" s="1">
        <v>1100</v>
      </c>
      <c r="F64" t="str">
        <f t="shared" si="1"/>
        <v>Income</v>
      </c>
      <c r="G64" t="str">
        <f t="shared" si="2"/>
        <v>Bonus</v>
      </c>
      <c r="H64">
        <f t="shared" si="3"/>
        <v>1100</v>
      </c>
    </row>
    <row r="65" spans="1:8" x14ac:dyDescent="0.3">
      <c r="A65" t="s">
        <v>616</v>
      </c>
      <c r="B65" t="s">
        <v>628</v>
      </c>
      <c r="C65" s="1">
        <v>261.84000000000003</v>
      </c>
      <c r="F65" t="str">
        <f t="shared" si="1"/>
        <v>Income</v>
      </c>
      <c r="G65" t="str">
        <f t="shared" si="2"/>
        <v>Investment</v>
      </c>
      <c r="H65">
        <f t="shared" si="3"/>
        <v>261.84000000000003</v>
      </c>
    </row>
    <row r="66" spans="1:8" x14ac:dyDescent="0.3">
      <c r="A66" t="s">
        <v>616</v>
      </c>
      <c r="B66" t="s">
        <v>620</v>
      </c>
      <c r="C66" s="1">
        <v>1839.94</v>
      </c>
      <c r="F66" t="str">
        <f t="shared" si="1"/>
        <v>Income</v>
      </c>
      <c r="G66" t="str">
        <f t="shared" si="2"/>
        <v>Others</v>
      </c>
      <c r="H66">
        <f t="shared" si="3"/>
        <v>1839.94</v>
      </c>
    </row>
    <row r="67" spans="1:8" x14ac:dyDescent="0.3">
      <c r="A67" t="s">
        <v>616</v>
      </c>
      <c r="B67" t="s">
        <v>659</v>
      </c>
      <c r="C67" s="1">
        <v>8325.86</v>
      </c>
      <c r="F67" t="str">
        <f t="shared" si="1"/>
        <v>Income</v>
      </c>
      <c r="G67" t="str">
        <f t="shared" si="2"/>
        <v>Refund</v>
      </c>
      <c r="H67">
        <f t="shared" si="3"/>
        <v>8325.86</v>
      </c>
    </row>
    <row r="68" spans="1:8" x14ac:dyDescent="0.3">
      <c r="A68" t="s">
        <v>616</v>
      </c>
      <c r="B68" t="s">
        <v>615</v>
      </c>
      <c r="C68" s="1">
        <v>47661.43</v>
      </c>
      <c r="F68" t="str">
        <f t="shared" si="1"/>
        <v>Income</v>
      </c>
      <c r="G68" t="str">
        <f t="shared" si="2"/>
        <v>Salary</v>
      </c>
      <c r="H68">
        <f t="shared" si="3"/>
        <v>47661.43</v>
      </c>
    </row>
    <row r="69" spans="1:8" x14ac:dyDescent="0.3">
      <c r="A69" t="s">
        <v>616</v>
      </c>
      <c r="B69" t="s">
        <v>626</v>
      </c>
      <c r="C69" s="1">
        <v>930</v>
      </c>
      <c r="F69" t="str">
        <f t="shared" si="1"/>
        <v>Income</v>
      </c>
      <c r="G69" t="str">
        <f t="shared" si="2"/>
        <v>Utilities</v>
      </c>
      <c r="H69">
        <f t="shared" si="3"/>
        <v>930</v>
      </c>
    </row>
    <row r="70" spans="1:8" x14ac:dyDescent="0.3">
      <c r="F70" t="str">
        <f t="shared" si="1"/>
        <v/>
      </c>
      <c r="G70" t="str">
        <f t="shared" si="2"/>
        <v/>
      </c>
      <c r="H70" t="str">
        <f t="shared" si="3"/>
        <v/>
      </c>
    </row>
    <row r="71" spans="1:8" x14ac:dyDescent="0.3">
      <c r="F71" t="str">
        <f t="shared" si="1"/>
        <v/>
      </c>
      <c r="G71" t="str">
        <f t="shared" si="2"/>
        <v/>
      </c>
      <c r="H71" t="str">
        <f t="shared" si="3"/>
        <v/>
      </c>
    </row>
    <row r="72" spans="1:8" x14ac:dyDescent="0.3">
      <c r="F72" t="str">
        <f t="shared" si="1"/>
        <v/>
      </c>
      <c r="G72" t="str">
        <f t="shared" si="2"/>
        <v/>
      </c>
      <c r="H72" t="str">
        <f t="shared" si="3"/>
        <v/>
      </c>
    </row>
    <row r="73" spans="1:8" x14ac:dyDescent="0.3">
      <c r="F73" t="str">
        <f t="shared" si="1"/>
        <v/>
      </c>
      <c r="G73" t="str">
        <f t="shared" si="2"/>
        <v/>
      </c>
      <c r="H73" t="str">
        <f t="shared" si="3"/>
        <v/>
      </c>
    </row>
    <row r="74" spans="1:8" x14ac:dyDescent="0.3">
      <c r="F74" t="str">
        <f t="shared" si="1"/>
        <v/>
      </c>
      <c r="G74" t="str">
        <f t="shared" si="2"/>
        <v/>
      </c>
      <c r="H74" t="str">
        <f t="shared" si="3"/>
        <v/>
      </c>
    </row>
    <row r="75" spans="1:8" x14ac:dyDescent="0.3">
      <c r="F75" t="str">
        <f t="shared" si="1"/>
        <v/>
      </c>
      <c r="G75" t="str">
        <f t="shared" si="2"/>
        <v/>
      </c>
      <c r="H75" t="str">
        <f t="shared" si="3"/>
        <v/>
      </c>
    </row>
    <row r="76" spans="1:8" x14ac:dyDescent="0.3">
      <c r="F76" t="str">
        <f t="shared" si="1"/>
        <v/>
      </c>
      <c r="G76" t="str">
        <f t="shared" si="2"/>
        <v/>
      </c>
      <c r="H76" t="str">
        <f t="shared" si="3"/>
        <v/>
      </c>
    </row>
    <row r="77" spans="1:8" x14ac:dyDescent="0.3">
      <c r="F77" t="str">
        <f t="shared" si="1"/>
        <v/>
      </c>
      <c r="G77" t="str">
        <f t="shared" si="2"/>
        <v/>
      </c>
      <c r="H77" t="str">
        <f t="shared" si="3"/>
        <v/>
      </c>
    </row>
    <row r="78" spans="1:8" x14ac:dyDescent="0.3">
      <c r="F78" t="str">
        <f t="shared" si="1"/>
        <v/>
      </c>
      <c r="G78" t="str">
        <f t="shared" si="2"/>
        <v/>
      </c>
      <c r="H78" t="str">
        <f t="shared" si="3"/>
        <v/>
      </c>
    </row>
    <row r="82" spans="1:3" x14ac:dyDescent="0.3">
      <c r="A82" s="16" t="s">
        <v>671</v>
      </c>
    </row>
    <row r="85" spans="1:3" x14ac:dyDescent="0.3">
      <c r="A85" t="s">
        <v>673</v>
      </c>
      <c r="B85" s="10">
        <f>IFERROR(B87-GETPIVOTDATA("Transaction Amount",$A$90,"Sub Category","Loan Payment"),0)</f>
        <v>47978.989999999991</v>
      </c>
      <c r="C85" s="18">
        <f>IFERROR((B85/B87),0)</f>
        <v>0.83529580330754838</v>
      </c>
    </row>
    <row r="86" spans="1:3" x14ac:dyDescent="0.3">
      <c r="A86" t="s">
        <v>674</v>
      </c>
      <c r="B86" s="10">
        <f>IF(Bal_Loan_to_Pay=0,0,B87-B85)</f>
        <v>9460.5300000000061</v>
      </c>
      <c r="C86" s="17">
        <f>IF(Bal_Loan_Paid=0,1,(B86/B87))</f>
        <v>0.16470419669245159</v>
      </c>
    </row>
    <row r="87" spans="1:3" x14ac:dyDescent="0.3">
      <c r="A87" t="s">
        <v>672</v>
      </c>
      <c r="B87" s="19">
        <f>SUM('Loan and Commitments'!C3:C5)</f>
        <v>57439.519999999997</v>
      </c>
      <c r="C87" s="17">
        <f>SUM(C85:C86)</f>
        <v>1</v>
      </c>
    </row>
    <row r="88" spans="1:3" x14ac:dyDescent="0.3">
      <c r="B88" s="9">
        <f>IFERROR(SUM(B85:B86),0)</f>
        <v>57439.519999999997</v>
      </c>
    </row>
    <row r="90" spans="1:3" x14ac:dyDescent="0.3">
      <c r="A90" s="13" t="s">
        <v>638</v>
      </c>
      <c r="B90" t="s">
        <v>640</v>
      </c>
    </row>
    <row r="91" spans="1:3" x14ac:dyDescent="0.3">
      <c r="A91" s="14" t="s">
        <v>669</v>
      </c>
      <c r="B91" s="1">
        <v>9460.5300000000025</v>
      </c>
    </row>
    <row r="92" spans="1:3" x14ac:dyDescent="0.3">
      <c r="A92" s="14" t="s">
        <v>639</v>
      </c>
      <c r="B92" s="1">
        <v>9460.5300000000025</v>
      </c>
    </row>
    <row r="107" spans="1:8" x14ac:dyDescent="0.3">
      <c r="G107" s="13" t="s">
        <v>638</v>
      </c>
      <c r="H107" t="s">
        <v>640</v>
      </c>
    </row>
    <row r="108" spans="1:8" x14ac:dyDescent="0.3">
      <c r="A108" s="13" t="s">
        <v>638</v>
      </c>
      <c r="B108" t="s">
        <v>640</v>
      </c>
      <c r="G108" s="14" t="s">
        <v>628</v>
      </c>
      <c r="H108" s="1">
        <v>5805.84</v>
      </c>
    </row>
    <row r="109" spans="1:8" x14ac:dyDescent="0.3">
      <c r="A109" s="14" t="s">
        <v>669</v>
      </c>
      <c r="B109" s="15">
        <v>1</v>
      </c>
      <c r="G109" s="20" t="s">
        <v>679</v>
      </c>
      <c r="H109" s="1">
        <v>188</v>
      </c>
    </row>
    <row r="110" spans="1:8" x14ac:dyDescent="0.3">
      <c r="A110" s="20" t="s">
        <v>608</v>
      </c>
      <c r="B110" s="15">
        <v>0.73653378827613247</v>
      </c>
      <c r="G110" s="20" t="s">
        <v>677</v>
      </c>
      <c r="H110" s="1">
        <v>200</v>
      </c>
    </row>
    <row r="111" spans="1:8" x14ac:dyDescent="0.3">
      <c r="A111" s="20" t="s">
        <v>610</v>
      </c>
      <c r="B111" s="15">
        <v>0.15555999505313128</v>
      </c>
      <c r="G111" s="20" t="s">
        <v>676</v>
      </c>
      <c r="H111" s="1">
        <v>261.84000000000003</v>
      </c>
    </row>
    <row r="112" spans="1:8" x14ac:dyDescent="0.3">
      <c r="A112" s="20" t="s">
        <v>388</v>
      </c>
      <c r="B112" s="15">
        <v>0.1079062166707362</v>
      </c>
      <c r="G112" s="20" t="s">
        <v>656</v>
      </c>
      <c r="H112" s="1">
        <v>1000</v>
      </c>
    </row>
    <row r="113" spans="1:8" x14ac:dyDescent="0.3">
      <c r="A113" s="14" t="s">
        <v>639</v>
      </c>
      <c r="B113" s="15">
        <v>1</v>
      </c>
      <c r="G113" s="20" t="s">
        <v>678</v>
      </c>
      <c r="H113" s="1">
        <v>1355</v>
      </c>
    </row>
    <row r="114" spans="1:8" x14ac:dyDescent="0.3">
      <c r="G114" s="20" t="s">
        <v>681</v>
      </c>
      <c r="H114" s="1">
        <v>1400</v>
      </c>
    </row>
    <row r="115" spans="1:8" x14ac:dyDescent="0.3">
      <c r="G115" s="20" t="s">
        <v>680</v>
      </c>
      <c r="H115" s="1">
        <v>1401</v>
      </c>
    </row>
    <row r="116" spans="1:8" x14ac:dyDescent="0.3">
      <c r="G116" s="14" t="s">
        <v>639</v>
      </c>
      <c r="H116" s="1">
        <v>5805.84</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EC92-29FE-4EA7-8E5D-0EB6D206E6D3}">
  <dimension ref="A1:J616"/>
  <sheetViews>
    <sheetView topLeftCell="A52" workbookViewId="0">
      <selection activeCell="E69" sqref="E69"/>
    </sheetView>
  </sheetViews>
  <sheetFormatPr defaultRowHeight="14.4" x14ac:dyDescent="0.3"/>
  <cols>
    <col min="1" max="1" width="13.21875" style="2" customWidth="1"/>
    <col min="3" max="3" width="77.77734375" bestFit="1" customWidth="1"/>
    <col min="4" max="4" width="15.77734375" customWidth="1"/>
    <col min="7" max="7" width="20" customWidth="1"/>
    <col min="8" max="8" width="10.44140625" customWidth="1"/>
    <col min="9" max="9" width="17.33203125" customWidth="1"/>
    <col min="10" max="10" width="13.88671875" customWidth="1"/>
  </cols>
  <sheetData>
    <row r="1" spans="1:10" x14ac:dyDescent="0.3">
      <c r="A1" s="2" t="s">
        <v>41</v>
      </c>
      <c r="B1" t="s">
        <v>653</v>
      </c>
      <c r="C1" t="s">
        <v>42</v>
      </c>
      <c r="D1" t="s">
        <v>605</v>
      </c>
      <c r="E1" t="s">
        <v>6</v>
      </c>
      <c r="F1" t="s">
        <v>9</v>
      </c>
      <c r="G1" t="s">
        <v>611</v>
      </c>
      <c r="H1" t="s">
        <v>606</v>
      </c>
      <c r="I1" t="s">
        <v>637</v>
      </c>
      <c r="J1" t="s">
        <v>675</v>
      </c>
    </row>
    <row r="2" spans="1:10" x14ac:dyDescent="0.3">
      <c r="A2" s="2">
        <v>43497</v>
      </c>
      <c r="B2" t="s">
        <v>666</v>
      </c>
      <c r="C2" t="s">
        <v>667</v>
      </c>
      <c r="D2">
        <f>MONTH(Table10[[#This Row],[ENTRY DATE]])</f>
        <v>2</v>
      </c>
      <c r="E2" t="str">
        <f>TEXT(Table10[[#This Row],[ENTRY DATE]],"mmm")</f>
        <v>Feb</v>
      </c>
      <c r="F2">
        <f>YEAR(Table10[[#This Row],[ENTRY DATE]])</f>
        <v>2019</v>
      </c>
      <c r="G2">
        <v>1000</v>
      </c>
      <c r="H2" t="s">
        <v>616</v>
      </c>
      <c r="I2" t="s">
        <v>615</v>
      </c>
    </row>
    <row r="3" spans="1:10" x14ac:dyDescent="0.3">
      <c r="A3" s="2">
        <v>43525</v>
      </c>
      <c r="B3" t="s">
        <v>666</v>
      </c>
      <c r="C3" t="s">
        <v>667</v>
      </c>
      <c r="D3">
        <f>MONTH(Table10[[#This Row],[ENTRY DATE]])</f>
        <v>3</v>
      </c>
      <c r="E3" t="str">
        <f>TEXT(Table10[[#This Row],[ENTRY DATE]],"mmm")</f>
        <v>Mar</v>
      </c>
      <c r="F3">
        <f>YEAR(Table10[[#This Row],[ENTRY DATE]])</f>
        <v>2019</v>
      </c>
      <c r="G3">
        <v>1000</v>
      </c>
      <c r="H3" t="s">
        <v>616</v>
      </c>
      <c r="I3" t="s">
        <v>615</v>
      </c>
    </row>
    <row r="4" spans="1:10" x14ac:dyDescent="0.3">
      <c r="A4" s="2">
        <v>43556</v>
      </c>
      <c r="B4" t="s">
        <v>666</v>
      </c>
      <c r="C4" t="s">
        <v>667</v>
      </c>
      <c r="D4">
        <f>MONTH(Table10[[#This Row],[ENTRY DATE]])</f>
        <v>4</v>
      </c>
      <c r="E4" t="str">
        <f>TEXT(Table10[[#This Row],[ENTRY DATE]],"mmm")</f>
        <v>Apr</v>
      </c>
      <c r="F4">
        <f>YEAR(Table10[[#This Row],[ENTRY DATE]])</f>
        <v>2019</v>
      </c>
      <c r="G4">
        <v>1000</v>
      </c>
      <c r="H4" t="s">
        <v>616</v>
      </c>
      <c r="I4" t="s">
        <v>615</v>
      </c>
    </row>
    <row r="5" spans="1:10" x14ac:dyDescent="0.3">
      <c r="A5" s="2">
        <v>43633</v>
      </c>
      <c r="B5" t="s">
        <v>655</v>
      </c>
      <c r="C5" t="s">
        <v>13</v>
      </c>
      <c r="D5">
        <f>MONTH(Table10[[#This Row],[ENTRY DATE]])</f>
        <v>6</v>
      </c>
      <c r="E5" t="str">
        <f>TEXT(Table10[[#This Row],[ENTRY DATE]],"mmm")</f>
        <v>Jun</v>
      </c>
      <c r="F5">
        <f>YEAR(Table10[[#This Row],[ENTRY DATE]])</f>
        <v>2019</v>
      </c>
      <c r="G5">
        <v>10</v>
      </c>
      <c r="H5" t="s">
        <v>612</v>
      </c>
      <c r="I5" t="s">
        <v>630</v>
      </c>
    </row>
    <row r="6" spans="1:10" x14ac:dyDescent="0.3">
      <c r="A6" s="2">
        <v>43686</v>
      </c>
      <c r="B6" t="s">
        <v>655</v>
      </c>
      <c r="C6" t="s">
        <v>15</v>
      </c>
      <c r="D6">
        <f>MONTH(Table10[[#This Row],[ENTRY DATE]])</f>
        <v>8</v>
      </c>
      <c r="E6" t="str">
        <f>TEXT(Table10[[#This Row],[ENTRY DATE]],"mmm")</f>
        <v>Aug</v>
      </c>
      <c r="F6">
        <f>YEAR(Table10[[#This Row],[ENTRY DATE]])</f>
        <v>2019</v>
      </c>
      <c r="G6">
        <v>1</v>
      </c>
      <c r="H6" t="s">
        <v>612</v>
      </c>
      <c r="I6" t="s">
        <v>630</v>
      </c>
    </row>
    <row r="7" spans="1:10" x14ac:dyDescent="0.3">
      <c r="A7" s="2">
        <v>43709</v>
      </c>
      <c r="B7" t="s">
        <v>666</v>
      </c>
      <c r="C7" t="s">
        <v>667</v>
      </c>
      <c r="D7">
        <f>MONTH(Table10[[#This Row],[ENTRY DATE]])</f>
        <v>9</v>
      </c>
      <c r="E7" t="str">
        <f>TEXT(Table10[[#This Row],[ENTRY DATE]],"mmm")</f>
        <v>Sep</v>
      </c>
      <c r="F7">
        <f>YEAR(Table10[[#This Row],[ENTRY DATE]])</f>
        <v>2019</v>
      </c>
      <c r="G7">
        <v>1000</v>
      </c>
      <c r="H7" t="s">
        <v>616</v>
      </c>
      <c r="I7" t="s">
        <v>615</v>
      </c>
    </row>
    <row r="8" spans="1:10" x14ac:dyDescent="0.3">
      <c r="A8" s="2">
        <v>43739</v>
      </c>
      <c r="B8" t="s">
        <v>666</v>
      </c>
      <c r="C8" t="s">
        <v>667</v>
      </c>
      <c r="D8">
        <f>MONTH(Table10[[#This Row],[ENTRY DATE]])</f>
        <v>10</v>
      </c>
      <c r="E8" t="str">
        <f>TEXT(Table10[[#This Row],[ENTRY DATE]],"mmm")</f>
        <v>Oct</v>
      </c>
      <c r="F8">
        <f>YEAR(Table10[[#This Row],[ENTRY DATE]])</f>
        <v>2019</v>
      </c>
      <c r="G8">
        <v>1000</v>
      </c>
      <c r="H8" t="s">
        <v>616</v>
      </c>
      <c r="I8" t="s">
        <v>615</v>
      </c>
    </row>
    <row r="9" spans="1:10" x14ac:dyDescent="0.3">
      <c r="A9" s="2">
        <v>43741</v>
      </c>
      <c r="B9" t="s">
        <v>655</v>
      </c>
      <c r="C9" t="s">
        <v>17</v>
      </c>
      <c r="D9">
        <f>MONTH(Table10[[#This Row],[ENTRY DATE]])</f>
        <v>10</v>
      </c>
      <c r="E9" t="str">
        <f>TEXT(Table10[[#This Row],[ENTRY DATE]],"mmm")</f>
        <v>Oct</v>
      </c>
      <c r="F9">
        <f>YEAR(Table10[[#This Row],[ENTRY DATE]])</f>
        <v>2019</v>
      </c>
      <c r="G9">
        <v>50</v>
      </c>
      <c r="H9" t="s">
        <v>612</v>
      </c>
      <c r="I9" t="s">
        <v>630</v>
      </c>
    </row>
    <row r="10" spans="1:10" x14ac:dyDescent="0.3">
      <c r="A10" s="2">
        <v>43762</v>
      </c>
      <c r="B10" t="s">
        <v>655</v>
      </c>
      <c r="C10" t="s">
        <v>13</v>
      </c>
      <c r="D10">
        <f>MONTH(Table10[[#This Row],[ENTRY DATE]])</f>
        <v>10</v>
      </c>
      <c r="E10" t="str">
        <f>TEXT(Table10[[#This Row],[ENTRY DATE]],"mmm")</f>
        <v>Oct</v>
      </c>
      <c r="F10">
        <f>YEAR(Table10[[#This Row],[ENTRY DATE]])</f>
        <v>2019</v>
      </c>
      <c r="G10">
        <v>2000</v>
      </c>
      <c r="H10" t="s">
        <v>612</v>
      </c>
      <c r="I10" t="s">
        <v>630</v>
      </c>
    </row>
    <row r="11" spans="1:10" x14ac:dyDescent="0.3">
      <c r="A11" s="2">
        <v>43767</v>
      </c>
      <c r="B11" t="s">
        <v>655</v>
      </c>
      <c r="C11" t="s">
        <v>20</v>
      </c>
      <c r="D11">
        <f>MONTH(Table10[[#This Row],[ENTRY DATE]])</f>
        <v>10</v>
      </c>
      <c r="E11" t="str">
        <f>TEXT(Table10[[#This Row],[ENTRY DATE]],"mmm")</f>
        <v>Oct</v>
      </c>
      <c r="F11">
        <f>YEAR(Table10[[#This Row],[ENTRY DATE]])</f>
        <v>2019</v>
      </c>
      <c r="G11">
        <v>2000</v>
      </c>
      <c r="H11" t="s">
        <v>612</v>
      </c>
      <c r="I11" t="s">
        <v>620</v>
      </c>
    </row>
    <row r="12" spans="1:10" x14ac:dyDescent="0.3">
      <c r="A12" s="2">
        <v>43774</v>
      </c>
      <c r="B12" t="s">
        <v>655</v>
      </c>
      <c r="C12" t="s">
        <v>22</v>
      </c>
      <c r="D12">
        <f>MONTH(Table10[[#This Row],[ENTRY DATE]])</f>
        <v>11</v>
      </c>
      <c r="E12" t="str">
        <f>TEXT(Table10[[#This Row],[ENTRY DATE]],"mmm")</f>
        <v>Nov</v>
      </c>
      <c r="F12">
        <f>YEAR(Table10[[#This Row],[ENTRY DATE]])</f>
        <v>2019</v>
      </c>
      <c r="G12">
        <v>20000</v>
      </c>
      <c r="H12" t="s">
        <v>612</v>
      </c>
      <c r="I12" t="s">
        <v>630</v>
      </c>
    </row>
    <row r="13" spans="1:10" x14ac:dyDescent="0.3">
      <c r="A13" s="2">
        <v>44526</v>
      </c>
      <c r="B13" t="s">
        <v>654</v>
      </c>
      <c r="C13" t="s">
        <v>395</v>
      </c>
      <c r="D13">
        <f>MONTH(Table10[[#This Row],[ENTRY DATE]])</f>
        <v>11</v>
      </c>
      <c r="E13" t="str">
        <f>TEXT(Table10[[#This Row],[ENTRY DATE]],"mmm")</f>
        <v>Nov</v>
      </c>
      <c r="F13">
        <f>YEAR(Table10[[#This Row],[ENTRY DATE]])</f>
        <v>2021</v>
      </c>
      <c r="G13">
        <v>2979.55</v>
      </c>
      <c r="H13" t="s">
        <v>616</v>
      </c>
      <c r="I13" t="s">
        <v>615</v>
      </c>
    </row>
    <row r="14" spans="1:10" x14ac:dyDescent="0.3">
      <c r="A14" s="2">
        <v>43770</v>
      </c>
      <c r="B14" t="s">
        <v>666</v>
      </c>
      <c r="C14" t="s">
        <v>667</v>
      </c>
      <c r="D14">
        <f>MONTH(Table10[[#This Row],[ENTRY DATE]])</f>
        <v>11</v>
      </c>
      <c r="E14" t="str">
        <f>TEXT(Table10[[#This Row],[ENTRY DATE]],"mmm")</f>
        <v>Nov</v>
      </c>
      <c r="F14">
        <f>YEAR(Table10[[#This Row],[ENTRY DATE]])</f>
        <v>2019</v>
      </c>
      <c r="G14">
        <v>1000</v>
      </c>
      <c r="H14" t="s">
        <v>616</v>
      </c>
      <c r="I14" t="s">
        <v>615</v>
      </c>
    </row>
    <row r="15" spans="1:10" x14ac:dyDescent="0.3">
      <c r="A15" s="2">
        <v>43800</v>
      </c>
      <c r="B15" t="s">
        <v>666</v>
      </c>
      <c r="C15" t="s">
        <v>667</v>
      </c>
      <c r="D15">
        <f>MONTH(Table10[[#This Row],[ENTRY DATE]])</f>
        <v>12</v>
      </c>
      <c r="E15" t="str">
        <f>TEXT(Table10[[#This Row],[ENTRY DATE]],"mmm")</f>
        <v>Dec</v>
      </c>
      <c r="F15">
        <f>YEAR(Table10[[#This Row],[ENTRY DATE]])</f>
        <v>2019</v>
      </c>
      <c r="G15">
        <v>1000</v>
      </c>
      <c r="H15" t="s">
        <v>616</v>
      </c>
      <c r="I15" t="s">
        <v>615</v>
      </c>
    </row>
    <row r="16" spans="1:10" x14ac:dyDescent="0.3">
      <c r="A16" s="2">
        <v>43803</v>
      </c>
      <c r="B16" t="s">
        <v>655</v>
      </c>
      <c r="C16" t="s">
        <v>20</v>
      </c>
      <c r="D16">
        <f>MONTH(Table10[[#This Row],[ENTRY DATE]])</f>
        <v>12</v>
      </c>
      <c r="E16" t="str">
        <f>TEXT(Table10[[#This Row],[ENTRY DATE]],"mmm")</f>
        <v>Dec</v>
      </c>
      <c r="F16">
        <f>YEAR(Table10[[#This Row],[ENTRY DATE]])</f>
        <v>2019</v>
      </c>
      <c r="G16">
        <v>110</v>
      </c>
      <c r="H16" t="s">
        <v>612</v>
      </c>
      <c r="I16" t="s">
        <v>620</v>
      </c>
    </row>
    <row r="17" spans="1:10" x14ac:dyDescent="0.3">
      <c r="A17" s="2">
        <v>43810</v>
      </c>
      <c r="B17" t="s">
        <v>655</v>
      </c>
      <c r="C17" t="s">
        <v>17</v>
      </c>
      <c r="D17">
        <f>MONTH(Table10[[#This Row],[ENTRY DATE]])</f>
        <v>12</v>
      </c>
      <c r="E17" t="str">
        <f>TEXT(Table10[[#This Row],[ENTRY DATE]],"mmm")</f>
        <v>Dec</v>
      </c>
      <c r="F17">
        <f>YEAR(Table10[[#This Row],[ENTRY DATE]])</f>
        <v>2019</v>
      </c>
      <c r="G17">
        <v>50</v>
      </c>
      <c r="H17" t="s">
        <v>612</v>
      </c>
      <c r="I17" t="s">
        <v>630</v>
      </c>
    </row>
    <row r="18" spans="1:10" x14ac:dyDescent="0.3">
      <c r="A18" s="2">
        <v>43831</v>
      </c>
      <c r="B18" t="s">
        <v>655</v>
      </c>
      <c r="C18" t="s">
        <v>25</v>
      </c>
      <c r="D18">
        <f>MONTH(Table10[[#This Row],[ENTRY DATE]])</f>
        <v>1</v>
      </c>
      <c r="E18" t="str">
        <f>TEXT(Table10[[#This Row],[ENTRY DATE]],"mmm")</f>
        <v>Jan</v>
      </c>
      <c r="F18">
        <f>YEAR(Table10[[#This Row],[ENTRY DATE]])</f>
        <v>2020</v>
      </c>
      <c r="G18">
        <v>83.76</v>
      </c>
      <c r="H18" t="s">
        <v>612</v>
      </c>
      <c r="I18" t="s">
        <v>630</v>
      </c>
    </row>
    <row r="19" spans="1:10" x14ac:dyDescent="0.3">
      <c r="A19" s="2">
        <v>43831</v>
      </c>
      <c r="B19" t="s">
        <v>655</v>
      </c>
      <c r="C19" t="s">
        <v>27</v>
      </c>
      <c r="D19">
        <f>MONTH(Table10[[#This Row],[ENTRY DATE]])</f>
        <v>1</v>
      </c>
      <c r="E19" t="str">
        <f>TEXT(Table10[[#This Row],[ENTRY DATE]],"mmm")</f>
        <v>Jan</v>
      </c>
      <c r="F19">
        <f>YEAR(Table10[[#This Row],[ENTRY DATE]])</f>
        <v>2020</v>
      </c>
      <c r="G19">
        <v>8.3699999999999992</v>
      </c>
      <c r="H19" t="s">
        <v>612</v>
      </c>
      <c r="I19" t="s">
        <v>630</v>
      </c>
    </row>
    <row r="20" spans="1:10" x14ac:dyDescent="0.3">
      <c r="A20" s="2">
        <v>43831</v>
      </c>
      <c r="B20" t="s">
        <v>666</v>
      </c>
      <c r="C20" t="s">
        <v>667</v>
      </c>
      <c r="D20">
        <f>MONTH(Table10[[#This Row],[ENTRY DATE]])</f>
        <v>1</v>
      </c>
      <c r="E20" t="str">
        <f>TEXT(Table10[[#This Row],[ENTRY DATE]],"mmm")</f>
        <v>Jan</v>
      </c>
      <c r="F20">
        <f>YEAR(Table10[[#This Row],[ENTRY DATE]])</f>
        <v>2020</v>
      </c>
      <c r="G20">
        <v>1000</v>
      </c>
      <c r="H20" t="s">
        <v>616</v>
      </c>
      <c r="I20" t="s">
        <v>615</v>
      </c>
    </row>
    <row r="21" spans="1:10" x14ac:dyDescent="0.3">
      <c r="A21" s="2">
        <v>43835</v>
      </c>
      <c r="B21" t="s">
        <v>655</v>
      </c>
      <c r="C21" t="s">
        <v>20</v>
      </c>
      <c r="D21">
        <f>MONTH(Table10[[#This Row],[ENTRY DATE]])</f>
        <v>1</v>
      </c>
      <c r="E21" t="str">
        <f>TEXT(Table10[[#This Row],[ENTRY DATE]],"mmm")</f>
        <v>Jan</v>
      </c>
      <c r="F21">
        <f>YEAR(Table10[[#This Row],[ENTRY DATE]])</f>
        <v>2020</v>
      </c>
      <c r="G21">
        <v>140</v>
      </c>
      <c r="H21" t="s">
        <v>612</v>
      </c>
      <c r="I21" t="s">
        <v>620</v>
      </c>
    </row>
    <row r="22" spans="1:10" x14ac:dyDescent="0.3">
      <c r="A22" s="2">
        <v>43843</v>
      </c>
      <c r="B22" t="s">
        <v>655</v>
      </c>
      <c r="C22" t="s">
        <v>17</v>
      </c>
      <c r="D22">
        <f>MONTH(Table10[[#This Row],[ENTRY DATE]])</f>
        <v>1</v>
      </c>
      <c r="E22" t="str">
        <f>TEXT(Table10[[#This Row],[ENTRY DATE]],"mmm")</f>
        <v>Jan</v>
      </c>
      <c r="F22">
        <f>YEAR(Table10[[#This Row],[ENTRY DATE]])</f>
        <v>2020</v>
      </c>
      <c r="G22">
        <v>50</v>
      </c>
      <c r="H22" t="s">
        <v>612</v>
      </c>
      <c r="I22" t="s">
        <v>630</v>
      </c>
    </row>
    <row r="23" spans="1:10" x14ac:dyDescent="0.3">
      <c r="A23" s="2">
        <v>43898</v>
      </c>
      <c r="B23" t="s">
        <v>655</v>
      </c>
      <c r="C23" t="s">
        <v>13</v>
      </c>
      <c r="D23">
        <f>MONTH(Table10[[#This Row],[ENTRY DATE]])</f>
        <v>3</v>
      </c>
      <c r="E23" t="str">
        <f>TEXT(Table10[[#This Row],[ENTRY DATE]],"mmm")</f>
        <v>Mar</v>
      </c>
      <c r="F23">
        <f>YEAR(Table10[[#This Row],[ENTRY DATE]])</f>
        <v>2020</v>
      </c>
      <c r="G23">
        <v>110</v>
      </c>
      <c r="H23" t="s">
        <v>612</v>
      </c>
      <c r="I23" t="s">
        <v>630</v>
      </c>
    </row>
    <row r="24" spans="1:10" x14ac:dyDescent="0.3">
      <c r="A24" s="2">
        <v>43901</v>
      </c>
      <c r="B24" t="s">
        <v>655</v>
      </c>
      <c r="C24" t="s">
        <v>20</v>
      </c>
      <c r="D24">
        <f>MONTH(Table10[[#This Row],[ENTRY DATE]])</f>
        <v>3</v>
      </c>
      <c r="E24" t="str">
        <f>TEXT(Table10[[#This Row],[ENTRY DATE]],"mmm")</f>
        <v>Mar</v>
      </c>
      <c r="F24">
        <f>YEAR(Table10[[#This Row],[ENTRY DATE]])</f>
        <v>2020</v>
      </c>
      <c r="G24">
        <v>160</v>
      </c>
      <c r="H24" t="s">
        <v>612</v>
      </c>
      <c r="I24" t="s">
        <v>620</v>
      </c>
    </row>
    <row r="25" spans="1:10" x14ac:dyDescent="0.3">
      <c r="A25" s="2">
        <v>43985</v>
      </c>
      <c r="B25" t="s">
        <v>655</v>
      </c>
      <c r="C25" t="s">
        <v>17</v>
      </c>
      <c r="D25">
        <f>MONTH(Table10[[#This Row],[ENTRY DATE]])</f>
        <v>6</v>
      </c>
      <c r="E25" t="str">
        <f>TEXT(Table10[[#This Row],[ENTRY DATE]],"mmm")</f>
        <v>Jun</v>
      </c>
      <c r="F25">
        <f>YEAR(Table10[[#This Row],[ENTRY DATE]])</f>
        <v>2020</v>
      </c>
      <c r="G25">
        <v>50</v>
      </c>
      <c r="H25" t="s">
        <v>612</v>
      </c>
      <c r="I25" t="s">
        <v>630</v>
      </c>
    </row>
    <row r="26" spans="1:10" x14ac:dyDescent="0.3">
      <c r="A26" s="2">
        <v>44015</v>
      </c>
      <c r="B26" t="s">
        <v>655</v>
      </c>
      <c r="C26" t="s">
        <v>17</v>
      </c>
      <c r="D26">
        <f>MONTH(Table10[[#This Row],[ENTRY DATE]])</f>
        <v>7</v>
      </c>
      <c r="E26" t="str">
        <f>TEXT(Table10[[#This Row],[ENTRY DATE]],"mmm")</f>
        <v>Jul</v>
      </c>
      <c r="F26">
        <f>YEAR(Table10[[#This Row],[ENTRY DATE]])</f>
        <v>2020</v>
      </c>
      <c r="G26">
        <v>50</v>
      </c>
      <c r="H26" t="s">
        <v>612</v>
      </c>
      <c r="I26" t="s">
        <v>630</v>
      </c>
    </row>
    <row r="27" spans="1:10" x14ac:dyDescent="0.3">
      <c r="A27" s="2">
        <v>44047</v>
      </c>
      <c r="B27" t="s">
        <v>655</v>
      </c>
      <c r="C27" t="s">
        <v>17</v>
      </c>
      <c r="D27">
        <f>MONTH(Table10[[#This Row],[ENTRY DATE]])</f>
        <v>8</v>
      </c>
      <c r="E27" t="str">
        <f>TEXT(Table10[[#This Row],[ENTRY DATE]],"mmm")</f>
        <v>Aug</v>
      </c>
      <c r="F27">
        <f>YEAR(Table10[[#This Row],[ENTRY DATE]])</f>
        <v>2020</v>
      </c>
      <c r="G27">
        <v>50</v>
      </c>
      <c r="H27" t="s">
        <v>612</v>
      </c>
      <c r="I27" t="s">
        <v>630</v>
      </c>
    </row>
    <row r="28" spans="1:10" x14ac:dyDescent="0.3">
      <c r="A28" s="2">
        <v>44508</v>
      </c>
      <c r="B28" t="s">
        <v>654</v>
      </c>
      <c r="C28" t="s">
        <v>394</v>
      </c>
      <c r="D28">
        <f>MONTH(Table10[[#This Row],[ENTRY DATE]])</f>
        <v>11</v>
      </c>
      <c r="E28" t="str">
        <f>TEXT(Table10[[#This Row],[ENTRY DATE]],"mmm")</f>
        <v>Nov</v>
      </c>
      <c r="F28">
        <f>YEAR(Table10[[#This Row],[ENTRY DATE]])</f>
        <v>2021</v>
      </c>
      <c r="G28">
        <v>536</v>
      </c>
      <c r="H28" t="s">
        <v>612</v>
      </c>
      <c r="I28" t="s">
        <v>669</v>
      </c>
      <c r="J28" t="s">
        <v>608</v>
      </c>
    </row>
    <row r="29" spans="1:10" x14ac:dyDescent="0.3">
      <c r="A29" s="2">
        <v>44197</v>
      </c>
      <c r="B29" t="s">
        <v>655</v>
      </c>
      <c r="C29" t="s">
        <v>25</v>
      </c>
      <c r="D29">
        <f>MONTH(Table10[[#This Row],[ENTRY DATE]])</f>
        <v>1</v>
      </c>
      <c r="E29" t="str">
        <f>TEXT(Table10[[#This Row],[ENTRY DATE]],"mmm")</f>
        <v>Jan</v>
      </c>
      <c r="F29">
        <f>YEAR(Table10[[#This Row],[ENTRY DATE]])</f>
        <v>2021</v>
      </c>
      <c r="G29">
        <v>702.59</v>
      </c>
      <c r="H29" t="s">
        <v>612</v>
      </c>
      <c r="I29" t="s">
        <v>630</v>
      </c>
    </row>
    <row r="30" spans="1:10" x14ac:dyDescent="0.3">
      <c r="A30" s="2">
        <v>44197</v>
      </c>
      <c r="B30" t="s">
        <v>655</v>
      </c>
      <c r="C30" t="s">
        <v>27</v>
      </c>
      <c r="D30">
        <f>MONTH(Table10[[#This Row],[ENTRY DATE]])</f>
        <v>1</v>
      </c>
      <c r="E30" t="str">
        <f>TEXT(Table10[[#This Row],[ENTRY DATE]],"mmm")</f>
        <v>Jan</v>
      </c>
      <c r="F30">
        <f>YEAR(Table10[[#This Row],[ENTRY DATE]])</f>
        <v>2021</v>
      </c>
      <c r="G30">
        <v>150.55000000000001</v>
      </c>
      <c r="H30" t="s">
        <v>612</v>
      </c>
      <c r="I30" t="s">
        <v>630</v>
      </c>
    </row>
    <row r="31" spans="1:10" x14ac:dyDescent="0.3">
      <c r="A31" s="2">
        <v>44197</v>
      </c>
      <c r="B31" t="s">
        <v>655</v>
      </c>
      <c r="C31" t="s">
        <v>34</v>
      </c>
      <c r="D31">
        <f>MONTH(Table10[[#This Row],[ENTRY DATE]])</f>
        <v>1</v>
      </c>
      <c r="E31" t="str">
        <f>TEXT(Table10[[#This Row],[ENTRY DATE]],"mmm")</f>
        <v>Jan</v>
      </c>
      <c r="F31">
        <f>YEAR(Table10[[#This Row],[ENTRY DATE]])</f>
        <v>2021</v>
      </c>
      <c r="G31">
        <v>150.55000000000001</v>
      </c>
      <c r="H31" t="s">
        <v>612</v>
      </c>
      <c r="I31" t="s">
        <v>630</v>
      </c>
    </row>
    <row r="32" spans="1:10" x14ac:dyDescent="0.3">
      <c r="A32" s="2">
        <v>44200</v>
      </c>
      <c r="B32" t="s">
        <v>655</v>
      </c>
      <c r="C32" t="s">
        <v>20</v>
      </c>
      <c r="D32">
        <f>MONTH(Table10[[#This Row],[ENTRY DATE]])</f>
        <v>1</v>
      </c>
      <c r="E32" t="str">
        <f>TEXT(Table10[[#This Row],[ENTRY DATE]],"mmm")</f>
        <v>Jan</v>
      </c>
      <c r="F32">
        <f>YEAR(Table10[[#This Row],[ENTRY DATE]])</f>
        <v>2021</v>
      </c>
      <c r="G32">
        <v>1000</v>
      </c>
      <c r="H32" t="s">
        <v>612</v>
      </c>
      <c r="I32" t="s">
        <v>620</v>
      </c>
    </row>
    <row r="33" spans="1:9" x14ac:dyDescent="0.3">
      <c r="A33" s="2">
        <v>44203</v>
      </c>
      <c r="B33" t="s">
        <v>656</v>
      </c>
      <c r="C33" t="s">
        <v>4</v>
      </c>
      <c r="D33">
        <f>MONTH(Table10[[#This Row],[ENTRY DATE]])</f>
        <v>1</v>
      </c>
      <c r="E33" t="str">
        <f>TEXT(Table10[[#This Row],[ENTRY DATE]],"mmm")</f>
        <v>Jan</v>
      </c>
      <c r="F33">
        <f>YEAR(Table10[[#This Row],[ENTRY DATE]])</f>
        <v>2021</v>
      </c>
      <c r="G33">
        <v>393</v>
      </c>
      <c r="H33" t="s">
        <v>612</v>
      </c>
      <c r="I33" t="s">
        <v>630</v>
      </c>
    </row>
    <row r="34" spans="1:9" x14ac:dyDescent="0.3">
      <c r="A34" s="2">
        <v>44203</v>
      </c>
      <c r="B34" t="s">
        <v>656</v>
      </c>
      <c r="C34" t="s">
        <v>5</v>
      </c>
      <c r="D34">
        <f>MONTH(Table10[[#This Row],[ENTRY DATE]])</f>
        <v>1</v>
      </c>
      <c r="E34" t="str">
        <f>TEXT(Table10[[#This Row],[ENTRY DATE]],"mmm")</f>
        <v>Jan</v>
      </c>
      <c r="F34">
        <f>YEAR(Table10[[#This Row],[ENTRY DATE]])</f>
        <v>2021</v>
      </c>
      <c r="G34">
        <v>212</v>
      </c>
      <c r="H34" t="s">
        <v>612</v>
      </c>
      <c r="I34" t="s">
        <v>630</v>
      </c>
    </row>
    <row r="35" spans="1:9" x14ac:dyDescent="0.3">
      <c r="A35" s="2">
        <v>44223</v>
      </c>
      <c r="B35" t="s">
        <v>655</v>
      </c>
      <c r="C35" t="s">
        <v>36</v>
      </c>
      <c r="D35">
        <f>MONTH(Table10[[#This Row],[ENTRY DATE]])</f>
        <v>1</v>
      </c>
      <c r="E35" t="str">
        <f>TEXT(Table10[[#This Row],[ENTRY DATE]],"mmm")</f>
        <v>Jan</v>
      </c>
      <c r="F35">
        <f>YEAR(Table10[[#This Row],[ENTRY DATE]])</f>
        <v>2021</v>
      </c>
      <c r="G35">
        <v>300</v>
      </c>
      <c r="H35" t="s">
        <v>612</v>
      </c>
      <c r="I35" t="s">
        <v>630</v>
      </c>
    </row>
    <row r="36" spans="1:9" x14ac:dyDescent="0.3">
      <c r="A36" s="2">
        <v>44232</v>
      </c>
      <c r="B36" t="s">
        <v>655</v>
      </c>
      <c r="C36" t="s">
        <v>17</v>
      </c>
      <c r="D36">
        <f>MONTH(Table10[[#This Row],[ENTRY DATE]])</f>
        <v>2</v>
      </c>
      <c r="E36" t="str">
        <f>TEXT(Table10[[#This Row],[ENTRY DATE]],"mmm")</f>
        <v>Feb</v>
      </c>
      <c r="F36">
        <f>YEAR(Table10[[#This Row],[ENTRY DATE]])</f>
        <v>2021</v>
      </c>
      <c r="G36">
        <v>50</v>
      </c>
      <c r="H36" t="s">
        <v>612</v>
      </c>
      <c r="I36" t="s">
        <v>630</v>
      </c>
    </row>
    <row r="37" spans="1:9" x14ac:dyDescent="0.3">
      <c r="A37" s="2">
        <v>44247</v>
      </c>
      <c r="B37" t="s">
        <v>656</v>
      </c>
      <c r="C37" t="s">
        <v>4</v>
      </c>
      <c r="D37">
        <f>MONTH(Table10[[#This Row],[ENTRY DATE]])</f>
        <v>2</v>
      </c>
      <c r="E37" t="str">
        <f>TEXT(Table10[[#This Row],[ENTRY DATE]],"mmm")</f>
        <v>Feb</v>
      </c>
      <c r="F37">
        <f>YEAR(Table10[[#This Row],[ENTRY DATE]])</f>
        <v>2021</v>
      </c>
      <c r="G37">
        <v>403</v>
      </c>
      <c r="H37" t="s">
        <v>612</v>
      </c>
      <c r="I37" t="s">
        <v>630</v>
      </c>
    </row>
    <row r="38" spans="1:9" x14ac:dyDescent="0.3">
      <c r="A38" s="2">
        <v>44247</v>
      </c>
      <c r="B38" t="s">
        <v>656</v>
      </c>
      <c r="C38" t="s">
        <v>5</v>
      </c>
      <c r="D38">
        <f>MONTH(Table10[[#This Row],[ENTRY DATE]])</f>
        <v>2</v>
      </c>
      <c r="E38" t="str">
        <f>TEXT(Table10[[#This Row],[ENTRY DATE]],"mmm")</f>
        <v>Feb</v>
      </c>
      <c r="F38">
        <f>YEAR(Table10[[#This Row],[ENTRY DATE]])</f>
        <v>2021</v>
      </c>
      <c r="G38">
        <v>341</v>
      </c>
      <c r="H38" t="s">
        <v>612</v>
      </c>
      <c r="I38" t="s">
        <v>630</v>
      </c>
    </row>
    <row r="39" spans="1:9" x14ac:dyDescent="0.3">
      <c r="A39" s="2">
        <v>44259</v>
      </c>
      <c r="B39" t="s">
        <v>656</v>
      </c>
      <c r="C39" t="s">
        <v>4</v>
      </c>
      <c r="D39">
        <f>MONTH(Table10[[#This Row],[ENTRY DATE]])</f>
        <v>3</v>
      </c>
      <c r="E39" t="str">
        <f>TEXT(Table10[[#This Row],[ENTRY DATE]],"mmm")</f>
        <v>Mar</v>
      </c>
      <c r="F39">
        <f>YEAR(Table10[[#This Row],[ENTRY DATE]])</f>
        <v>2021</v>
      </c>
      <c r="G39">
        <v>435</v>
      </c>
      <c r="H39" t="s">
        <v>612</v>
      </c>
      <c r="I39" t="s">
        <v>630</v>
      </c>
    </row>
    <row r="40" spans="1:9" x14ac:dyDescent="0.3">
      <c r="A40" s="2">
        <v>44259</v>
      </c>
      <c r="B40" t="s">
        <v>656</v>
      </c>
      <c r="C40" t="s">
        <v>5</v>
      </c>
      <c r="D40">
        <f>MONTH(Table10[[#This Row],[ENTRY DATE]])</f>
        <v>3</v>
      </c>
      <c r="E40" t="str">
        <f>TEXT(Table10[[#This Row],[ENTRY DATE]],"mmm")</f>
        <v>Mar</v>
      </c>
      <c r="F40">
        <f>YEAR(Table10[[#This Row],[ENTRY DATE]])</f>
        <v>2021</v>
      </c>
      <c r="G40">
        <v>368</v>
      </c>
      <c r="H40" t="s">
        <v>612</v>
      </c>
      <c r="I40" t="s">
        <v>630</v>
      </c>
    </row>
    <row r="41" spans="1:9" x14ac:dyDescent="0.3">
      <c r="A41" s="2">
        <v>44289</v>
      </c>
      <c r="B41" t="s">
        <v>656</v>
      </c>
      <c r="C41" t="s">
        <v>4</v>
      </c>
      <c r="D41">
        <f>MONTH(Table10[[#This Row],[ENTRY DATE]])</f>
        <v>4</v>
      </c>
      <c r="E41" t="str">
        <f>TEXT(Table10[[#This Row],[ENTRY DATE]],"mmm")</f>
        <v>Apr</v>
      </c>
      <c r="F41">
        <f>YEAR(Table10[[#This Row],[ENTRY DATE]])</f>
        <v>2021</v>
      </c>
      <c r="G41">
        <v>427</v>
      </c>
      <c r="H41" t="s">
        <v>612</v>
      </c>
      <c r="I41" t="s">
        <v>630</v>
      </c>
    </row>
    <row r="42" spans="1:9" x14ac:dyDescent="0.3">
      <c r="A42" s="2">
        <v>44289</v>
      </c>
      <c r="B42" t="s">
        <v>656</v>
      </c>
      <c r="C42" t="s">
        <v>5</v>
      </c>
      <c r="D42">
        <f>MONTH(Table10[[#This Row],[ENTRY DATE]])</f>
        <v>4</v>
      </c>
      <c r="E42" t="str">
        <f>TEXT(Table10[[#This Row],[ENTRY DATE]],"mmm")</f>
        <v>Apr</v>
      </c>
      <c r="F42">
        <f>YEAR(Table10[[#This Row],[ENTRY DATE]])</f>
        <v>2021</v>
      </c>
      <c r="G42">
        <v>361</v>
      </c>
      <c r="H42" t="s">
        <v>612</v>
      </c>
      <c r="I42" t="s">
        <v>630</v>
      </c>
    </row>
    <row r="43" spans="1:9" x14ac:dyDescent="0.3">
      <c r="A43" s="2">
        <v>44322</v>
      </c>
      <c r="B43" t="s">
        <v>655</v>
      </c>
      <c r="C43" t="s">
        <v>36</v>
      </c>
      <c r="D43">
        <f>MONTH(Table10[[#This Row],[ENTRY DATE]])</f>
        <v>5</v>
      </c>
      <c r="E43" t="str">
        <f>TEXT(Table10[[#This Row],[ENTRY DATE]],"mmm")</f>
        <v>May</v>
      </c>
      <c r="F43">
        <f>YEAR(Table10[[#This Row],[ENTRY DATE]])</f>
        <v>2021</v>
      </c>
      <c r="G43">
        <v>10000</v>
      </c>
      <c r="H43" t="s">
        <v>612</v>
      </c>
      <c r="I43" t="s">
        <v>630</v>
      </c>
    </row>
    <row r="44" spans="1:9" x14ac:dyDescent="0.3">
      <c r="A44" s="2">
        <v>44322</v>
      </c>
      <c r="B44" t="s">
        <v>656</v>
      </c>
      <c r="C44" t="s">
        <v>4</v>
      </c>
      <c r="D44">
        <f>MONTH(Table10[[#This Row],[ENTRY DATE]])</f>
        <v>5</v>
      </c>
      <c r="E44" t="str">
        <f>TEXT(Table10[[#This Row],[ENTRY DATE]],"mmm")</f>
        <v>May</v>
      </c>
      <c r="F44">
        <f>YEAR(Table10[[#This Row],[ENTRY DATE]])</f>
        <v>2021</v>
      </c>
      <c r="G44">
        <v>427</v>
      </c>
      <c r="H44" t="s">
        <v>612</v>
      </c>
      <c r="I44" t="s">
        <v>630</v>
      </c>
    </row>
    <row r="45" spans="1:9" x14ac:dyDescent="0.3">
      <c r="A45" s="2">
        <v>44322</v>
      </c>
      <c r="B45" t="s">
        <v>656</v>
      </c>
      <c r="C45" t="s">
        <v>5</v>
      </c>
      <c r="D45">
        <f>MONTH(Table10[[#This Row],[ENTRY DATE]])</f>
        <v>5</v>
      </c>
      <c r="E45" t="str">
        <f>TEXT(Table10[[#This Row],[ENTRY DATE]],"mmm")</f>
        <v>May</v>
      </c>
      <c r="F45">
        <f>YEAR(Table10[[#This Row],[ENTRY DATE]])</f>
        <v>2021</v>
      </c>
      <c r="G45">
        <v>361</v>
      </c>
      <c r="H45" t="s">
        <v>612</v>
      </c>
      <c r="I45" t="s">
        <v>630</v>
      </c>
    </row>
    <row r="46" spans="1:9" x14ac:dyDescent="0.3">
      <c r="A46" s="2">
        <v>44350</v>
      </c>
      <c r="B46" t="s">
        <v>655</v>
      </c>
      <c r="C46" t="s">
        <v>17</v>
      </c>
      <c r="D46">
        <f>MONTH(Table10[[#This Row],[ENTRY DATE]])</f>
        <v>6</v>
      </c>
      <c r="E46" t="str">
        <f>TEXT(Table10[[#This Row],[ENTRY DATE]],"mmm")</f>
        <v>Jun</v>
      </c>
      <c r="F46">
        <f>YEAR(Table10[[#This Row],[ENTRY DATE]])</f>
        <v>2021</v>
      </c>
      <c r="G46">
        <v>50</v>
      </c>
      <c r="H46" t="s">
        <v>612</v>
      </c>
      <c r="I46" t="s">
        <v>630</v>
      </c>
    </row>
    <row r="47" spans="1:9" x14ac:dyDescent="0.3">
      <c r="A47" s="2">
        <v>44350</v>
      </c>
      <c r="B47" t="s">
        <v>656</v>
      </c>
      <c r="C47" t="s">
        <v>4</v>
      </c>
      <c r="D47">
        <f>MONTH(Table10[[#This Row],[ENTRY DATE]])</f>
        <v>6</v>
      </c>
      <c r="E47" t="str">
        <f>TEXT(Table10[[#This Row],[ENTRY DATE]],"mmm")</f>
        <v>Jun</v>
      </c>
      <c r="F47">
        <f>YEAR(Table10[[#This Row],[ENTRY DATE]])</f>
        <v>2021</v>
      </c>
      <c r="G47">
        <v>427</v>
      </c>
      <c r="H47" t="s">
        <v>612</v>
      </c>
      <c r="I47" t="s">
        <v>630</v>
      </c>
    </row>
    <row r="48" spans="1:9" x14ac:dyDescent="0.3">
      <c r="A48" s="2">
        <v>44350</v>
      </c>
      <c r="B48" t="s">
        <v>656</v>
      </c>
      <c r="C48" t="s">
        <v>5</v>
      </c>
      <c r="D48">
        <f>MONTH(Table10[[#This Row],[ENTRY DATE]])</f>
        <v>6</v>
      </c>
      <c r="E48" t="str">
        <f>TEXT(Table10[[#This Row],[ENTRY DATE]],"mmm")</f>
        <v>Jun</v>
      </c>
      <c r="F48">
        <f>YEAR(Table10[[#This Row],[ENTRY DATE]])</f>
        <v>2021</v>
      </c>
      <c r="G48">
        <v>361</v>
      </c>
      <c r="H48" t="s">
        <v>612</v>
      </c>
      <c r="I48" t="s">
        <v>630</v>
      </c>
    </row>
    <row r="49" spans="1:10" x14ac:dyDescent="0.3">
      <c r="A49" s="2">
        <v>44378</v>
      </c>
      <c r="B49" t="s">
        <v>654</v>
      </c>
      <c r="C49" t="s">
        <v>45</v>
      </c>
      <c r="D49">
        <f>MONTH(Table10[[#This Row],[ENTRY DATE]])</f>
        <v>7</v>
      </c>
      <c r="E49" t="str">
        <f>TEXT(Table10[[#This Row],[ENTRY DATE]],"mmm")</f>
        <v>Jul</v>
      </c>
      <c r="F49">
        <f>YEAR(Table10[[#This Row],[ENTRY DATE]])</f>
        <v>2021</v>
      </c>
      <c r="G49">
        <v>64.12</v>
      </c>
      <c r="H49" t="s">
        <v>616</v>
      </c>
      <c r="I49" t="s">
        <v>620</v>
      </c>
    </row>
    <row r="50" spans="1:10" x14ac:dyDescent="0.3">
      <c r="A50" s="2">
        <v>44378</v>
      </c>
      <c r="B50" t="s">
        <v>654</v>
      </c>
      <c r="C50" t="s">
        <v>47</v>
      </c>
      <c r="D50">
        <f>MONTH(Table10[[#This Row],[ENTRY DATE]])</f>
        <v>7</v>
      </c>
      <c r="E50" t="str">
        <f>TEXT(Table10[[#This Row],[ENTRY DATE]],"mmm")</f>
        <v>Jul</v>
      </c>
      <c r="F50">
        <f>YEAR(Table10[[#This Row],[ENTRY DATE]])</f>
        <v>2021</v>
      </c>
      <c r="G50">
        <v>5</v>
      </c>
      <c r="H50" t="s">
        <v>612</v>
      </c>
      <c r="I50" t="s">
        <v>620</v>
      </c>
    </row>
    <row r="51" spans="1:10" x14ac:dyDescent="0.3">
      <c r="A51" s="2">
        <v>44378</v>
      </c>
      <c r="B51" t="s">
        <v>654</v>
      </c>
      <c r="C51" t="s">
        <v>464</v>
      </c>
      <c r="D51">
        <f>MONTH(Table10[[#This Row],[ENTRY DATE]])</f>
        <v>7</v>
      </c>
      <c r="E51" t="str">
        <f>TEXT(Table10[[#This Row],[ENTRY DATE]],"mmm")</f>
        <v>Jul</v>
      </c>
      <c r="F51">
        <f>YEAR(Table10[[#This Row],[ENTRY DATE]])</f>
        <v>2021</v>
      </c>
      <c r="G51">
        <v>40</v>
      </c>
      <c r="H51" t="s">
        <v>616</v>
      </c>
      <c r="I51" t="s">
        <v>626</v>
      </c>
    </row>
    <row r="52" spans="1:10" x14ac:dyDescent="0.3">
      <c r="A52" s="2">
        <v>44378</v>
      </c>
      <c r="B52" t="s">
        <v>654</v>
      </c>
      <c r="C52" t="s">
        <v>670</v>
      </c>
      <c r="D52">
        <f>MONTH(Table10[[#This Row],[ENTRY DATE]])</f>
        <v>7</v>
      </c>
      <c r="E52" t="str">
        <f>TEXT(Table10[[#This Row],[ENTRY DATE]],"mmm")</f>
        <v>Jul</v>
      </c>
      <c r="F52">
        <f>YEAR(Table10[[#This Row],[ENTRY DATE]])</f>
        <v>2021</v>
      </c>
      <c r="G52">
        <v>122.64</v>
      </c>
      <c r="H52" t="s">
        <v>612</v>
      </c>
      <c r="I52" t="s">
        <v>669</v>
      </c>
      <c r="J52" t="s">
        <v>610</v>
      </c>
    </row>
    <row r="53" spans="1:10" x14ac:dyDescent="0.3">
      <c r="A53" s="2">
        <v>44378</v>
      </c>
      <c r="B53" t="s">
        <v>654</v>
      </c>
      <c r="C53" t="s">
        <v>47</v>
      </c>
      <c r="D53">
        <f>MONTH(Table10[[#This Row],[ENTRY DATE]])</f>
        <v>7</v>
      </c>
      <c r="E53" t="str">
        <f>TEXT(Table10[[#This Row],[ENTRY DATE]],"mmm")</f>
        <v>Jul</v>
      </c>
      <c r="F53">
        <f>YEAR(Table10[[#This Row],[ENTRY DATE]])</f>
        <v>2021</v>
      </c>
      <c r="G53">
        <v>1.5</v>
      </c>
      <c r="H53" t="s">
        <v>612</v>
      </c>
      <c r="I53" t="s">
        <v>620</v>
      </c>
    </row>
    <row r="54" spans="1:10" x14ac:dyDescent="0.3">
      <c r="A54" s="2">
        <v>44378</v>
      </c>
      <c r="B54" t="s">
        <v>654</v>
      </c>
      <c r="C54" t="s">
        <v>465</v>
      </c>
      <c r="D54">
        <f>MONTH(Table10[[#This Row],[ENTRY DATE]])</f>
        <v>7</v>
      </c>
      <c r="E54" t="str">
        <f>TEXT(Table10[[#This Row],[ENTRY DATE]],"mmm")</f>
        <v>Jul</v>
      </c>
      <c r="F54">
        <f>YEAR(Table10[[#This Row],[ENTRY DATE]])</f>
        <v>2021</v>
      </c>
      <c r="G54">
        <v>220</v>
      </c>
      <c r="H54" t="s">
        <v>612</v>
      </c>
      <c r="I54" t="s">
        <v>614</v>
      </c>
    </row>
    <row r="55" spans="1:10" x14ac:dyDescent="0.3">
      <c r="A55" s="2">
        <v>44380</v>
      </c>
      <c r="B55" t="s">
        <v>654</v>
      </c>
      <c r="C55" t="s">
        <v>47</v>
      </c>
      <c r="D55">
        <f>MONTH(Table10[[#This Row],[ENTRY DATE]])</f>
        <v>7</v>
      </c>
      <c r="E55" t="str">
        <f>TEXT(Table10[[#This Row],[ENTRY DATE]],"mmm")</f>
        <v>Jul</v>
      </c>
      <c r="F55">
        <f>YEAR(Table10[[#This Row],[ENTRY DATE]])</f>
        <v>2021</v>
      </c>
      <c r="G55">
        <v>6.3</v>
      </c>
      <c r="H55" t="s">
        <v>612</v>
      </c>
      <c r="I55" t="s">
        <v>620</v>
      </c>
    </row>
    <row r="56" spans="1:10" x14ac:dyDescent="0.3">
      <c r="A56" s="2">
        <v>44380</v>
      </c>
      <c r="B56" t="s">
        <v>654</v>
      </c>
      <c r="C56" t="s">
        <v>466</v>
      </c>
      <c r="D56">
        <f>MONTH(Table10[[#This Row],[ENTRY DATE]])</f>
        <v>7</v>
      </c>
      <c r="E56" t="str">
        <f>TEXT(Table10[[#This Row],[ENTRY DATE]],"mmm")</f>
        <v>Jul</v>
      </c>
      <c r="F56">
        <f>YEAR(Table10[[#This Row],[ENTRY DATE]])</f>
        <v>2021</v>
      </c>
      <c r="G56">
        <v>888.89</v>
      </c>
      <c r="H56" t="s">
        <v>612</v>
      </c>
      <c r="I56" t="s">
        <v>630</v>
      </c>
    </row>
    <row r="57" spans="1:10" x14ac:dyDescent="0.3">
      <c r="A57" s="2">
        <v>44380</v>
      </c>
      <c r="B57" t="s">
        <v>654</v>
      </c>
      <c r="C57" t="s">
        <v>467</v>
      </c>
      <c r="D57">
        <f>MONTH(Table10[[#This Row],[ENTRY DATE]])</f>
        <v>7</v>
      </c>
      <c r="E57" t="str">
        <f>TEXT(Table10[[#This Row],[ENTRY DATE]],"mmm")</f>
        <v>Jul</v>
      </c>
      <c r="F57">
        <f>YEAR(Table10[[#This Row],[ENTRY DATE]])</f>
        <v>2021</v>
      </c>
      <c r="G57">
        <v>125</v>
      </c>
      <c r="H57" t="s">
        <v>612</v>
      </c>
      <c r="I57" t="s">
        <v>619</v>
      </c>
    </row>
    <row r="58" spans="1:10" x14ac:dyDescent="0.3">
      <c r="A58" s="2">
        <v>44381</v>
      </c>
      <c r="B58" t="s">
        <v>654</v>
      </c>
      <c r="C58" t="s">
        <v>392</v>
      </c>
      <c r="D58">
        <f>MONTH(Table10[[#This Row],[ENTRY DATE]])</f>
        <v>7</v>
      </c>
      <c r="E58" t="str">
        <f>TEXT(Table10[[#This Row],[ENTRY DATE]],"mmm")</f>
        <v>Jul</v>
      </c>
      <c r="F58">
        <f>YEAR(Table10[[#This Row],[ENTRY DATE]])</f>
        <v>2021</v>
      </c>
      <c r="G58">
        <v>187.5</v>
      </c>
      <c r="H58" t="s">
        <v>612</v>
      </c>
      <c r="I58" t="s">
        <v>630</v>
      </c>
    </row>
    <row r="59" spans="1:10" x14ac:dyDescent="0.3">
      <c r="A59" s="2">
        <v>44381</v>
      </c>
      <c r="B59" t="s">
        <v>654</v>
      </c>
      <c r="C59" t="s">
        <v>72</v>
      </c>
      <c r="D59">
        <f>MONTH(Table10[[#This Row],[ENTRY DATE]])</f>
        <v>7</v>
      </c>
      <c r="E59" t="str">
        <f>TEXT(Table10[[#This Row],[ENTRY DATE]],"mmm")</f>
        <v>Jul</v>
      </c>
      <c r="F59">
        <f>YEAR(Table10[[#This Row],[ENTRY DATE]])</f>
        <v>2021</v>
      </c>
      <c r="G59">
        <v>45.4</v>
      </c>
      <c r="H59" t="s">
        <v>612</v>
      </c>
      <c r="I59" t="s">
        <v>620</v>
      </c>
    </row>
    <row r="60" spans="1:10" x14ac:dyDescent="0.3">
      <c r="A60" s="2">
        <v>44381</v>
      </c>
      <c r="B60" t="s">
        <v>654</v>
      </c>
      <c r="C60" t="s">
        <v>72</v>
      </c>
      <c r="D60">
        <f>MONTH(Table10[[#This Row],[ENTRY DATE]])</f>
        <v>7</v>
      </c>
      <c r="E60" t="str">
        <f>TEXT(Table10[[#This Row],[ENTRY DATE]],"mmm")</f>
        <v>Jul</v>
      </c>
      <c r="F60">
        <f>YEAR(Table10[[#This Row],[ENTRY DATE]])</f>
        <v>2021</v>
      </c>
      <c r="G60">
        <v>26</v>
      </c>
      <c r="H60" t="s">
        <v>612</v>
      </c>
      <c r="I60" t="s">
        <v>620</v>
      </c>
    </row>
    <row r="61" spans="1:10" x14ac:dyDescent="0.3">
      <c r="A61" s="2">
        <v>44381</v>
      </c>
      <c r="B61" t="s">
        <v>654</v>
      </c>
      <c r="C61" t="s">
        <v>72</v>
      </c>
      <c r="D61">
        <f>MONTH(Table10[[#This Row],[ENTRY DATE]])</f>
        <v>7</v>
      </c>
      <c r="E61" t="str">
        <f>TEXT(Table10[[#This Row],[ENTRY DATE]],"mmm")</f>
        <v>Jul</v>
      </c>
      <c r="F61">
        <f>YEAR(Table10[[#This Row],[ENTRY DATE]])</f>
        <v>2021</v>
      </c>
      <c r="G61">
        <v>146.4</v>
      </c>
      <c r="H61" t="s">
        <v>612</v>
      </c>
      <c r="I61" t="s">
        <v>620</v>
      </c>
    </row>
    <row r="62" spans="1:10" x14ac:dyDescent="0.3">
      <c r="A62" s="2">
        <v>44381</v>
      </c>
      <c r="B62" t="s">
        <v>654</v>
      </c>
      <c r="C62" t="s">
        <v>72</v>
      </c>
      <c r="D62">
        <f>MONTH(Table10[[#This Row],[ENTRY DATE]])</f>
        <v>7</v>
      </c>
      <c r="E62" t="str">
        <f>TEXT(Table10[[#This Row],[ENTRY DATE]],"mmm")</f>
        <v>Jul</v>
      </c>
      <c r="F62">
        <f>YEAR(Table10[[#This Row],[ENTRY DATE]])</f>
        <v>2021</v>
      </c>
      <c r="G62">
        <v>13.5</v>
      </c>
      <c r="H62" t="s">
        <v>612</v>
      </c>
      <c r="I62" t="s">
        <v>620</v>
      </c>
    </row>
    <row r="63" spans="1:10" x14ac:dyDescent="0.3">
      <c r="A63" s="2">
        <v>44381</v>
      </c>
      <c r="B63" t="s">
        <v>654</v>
      </c>
      <c r="C63" t="s">
        <v>77</v>
      </c>
      <c r="D63">
        <f>MONTH(Table10[[#This Row],[ENTRY DATE]])</f>
        <v>7</v>
      </c>
      <c r="E63" t="str">
        <f>TEXT(Table10[[#This Row],[ENTRY DATE]],"mmm")</f>
        <v>Jul</v>
      </c>
      <c r="F63">
        <f>YEAR(Table10[[#This Row],[ENTRY DATE]])</f>
        <v>2021</v>
      </c>
      <c r="G63">
        <v>50</v>
      </c>
      <c r="H63" t="s">
        <v>612</v>
      </c>
      <c r="I63" t="s">
        <v>620</v>
      </c>
    </row>
    <row r="64" spans="1:10" x14ac:dyDescent="0.3">
      <c r="A64" s="2">
        <v>44382</v>
      </c>
      <c r="B64" t="s">
        <v>654</v>
      </c>
      <c r="C64" t="s">
        <v>468</v>
      </c>
      <c r="D64">
        <f>MONTH(Table10[[#This Row],[ENTRY DATE]])</f>
        <v>7</v>
      </c>
      <c r="E64" t="str">
        <f>TEXT(Table10[[#This Row],[ENTRY DATE]],"mmm")</f>
        <v>Jul</v>
      </c>
      <c r="F64">
        <f>YEAR(Table10[[#This Row],[ENTRY DATE]])</f>
        <v>2021</v>
      </c>
      <c r="G64">
        <v>467.3</v>
      </c>
      <c r="H64" t="s">
        <v>616</v>
      </c>
      <c r="I64" t="s">
        <v>620</v>
      </c>
    </row>
    <row r="65" spans="1:10" x14ac:dyDescent="0.3">
      <c r="A65" s="2">
        <v>44382</v>
      </c>
      <c r="B65" t="s">
        <v>654</v>
      </c>
      <c r="C65" t="s">
        <v>464</v>
      </c>
      <c r="D65">
        <f>MONTH(Table10[[#This Row],[ENTRY DATE]])</f>
        <v>7</v>
      </c>
      <c r="E65" t="str">
        <f>TEXT(Table10[[#This Row],[ENTRY DATE]],"mmm")</f>
        <v>Jul</v>
      </c>
      <c r="F65">
        <f>YEAR(Table10[[#This Row],[ENTRY DATE]])</f>
        <v>2021</v>
      </c>
      <c r="G65">
        <v>25</v>
      </c>
      <c r="H65" t="s">
        <v>616</v>
      </c>
      <c r="I65" t="s">
        <v>626</v>
      </c>
    </row>
    <row r="66" spans="1:10" x14ac:dyDescent="0.3">
      <c r="A66" s="2">
        <v>44382</v>
      </c>
      <c r="B66" t="s">
        <v>654</v>
      </c>
      <c r="C66" t="s">
        <v>393</v>
      </c>
      <c r="D66">
        <f>MONTH(Table10[[#This Row],[ENTRY DATE]])</f>
        <v>7</v>
      </c>
      <c r="E66" t="str">
        <f>TEXT(Table10[[#This Row],[ENTRY DATE]],"mmm")</f>
        <v>Jul</v>
      </c>
      <c r="F66">
        <f>YEAR(Table10[[#This Row],[ENTRY DATE]])</f>
        <v>2021</v>
      </c>
      <c r="G66">
        <v>20</v>
      </c>
      <c r="H66" t="s">
        <v>612</v>
      </c>
      <c r="I66" t="s">
        <v>617</v>
      </c>
    </row>
    <row r="67" spans="1:10" x14ac:dyDescent="0.3">
      <c r="A67" s="2">
        <v>44382</v>
      </c>
      <c r="B67" t="s">
        <v>655</v>
      </c>
      <c r="C67" t="s">
        <v>17</v>
      </c>
      <c r="D67">
        <f>MONTH(Table10[[#This Row],[ENTRY DATE]])</f>
        <v>7</v>
      </c>
      <c r="E67" t="str">
        <f>TEXT(Table10[[#This Row],[ENTRY DATE]],"mmm")</f>
        <v>Jul</v>
      </c>
      <c r="F67">
        <f>YEAR(Table10[[#This Row],[ENTRY DATE]])</f>
        <v>2021</v>
      </c>
      <c r="G67">
        <v>50</v>
      </c>
      <c r="H67" t="s">
        <v>612</v>
      </c>
      <c r="I67" t="s">
        <v>630</v>
      </c>
    </row>
    <row r="68" spans="1:10" x14ac:dyDescent="0.3">
      <c r="A68" s="2">
        <v>44383</v>
      </c>
      <c r="B68" t="s">
        <v>656</v>
      </c>
      <c r="C68" t="s">
        <v>4</v>
      </c>
      <c r="D68">
        <f>MONTH(Table10[[#This Row],[ENTRY DATE]])</f>
        <v>7</v>
      </c>
      <c r="E68" t="str">
        <f>TEXT(Table10[[#This Row],[ENTRY DATE]],"mmm")</f>
        <v>Jul</v>
      </c>
      <c r="F68">
        <f>YEAR(Table10[[#This Row],[ENTRY DATE]])</f>
        <v>2021</v>
      </c>
      <c r="G68">
        <v>427</v>
      </c>
      <c r="H68" t="s">
        <v>612</v>
      </c>
      <c r="I68" t="s">
        <v>630</v>
      </c>
    </row>
    <row r="69" spans="1:10" x14ac:dyDescent="0.3">
      <c r="A69" s="2">
        <v>44383</v>
      </c>
      <c r="B69" t="s">
        <v>656</v>
      </c>
      <c r="C69" t="s">
        <v>5</v>
      </c>
      <c r="D69">
        <f>MONTH(Table10[[#This Row],[ENTRY DATE]])</f>
        <v>7</v>
      </c>
      <c r="E69" t="str">
        <f>TEXT(Table10[[#This Row],[ENTRY DATE]],"mmm")</f>
        <v>Jul</v>
      </c>
      <c r="F69">
        <f>YEAR(Table10[[#This Row],[ENTRY DATE]])</f>
        <v>2021</v>
      </c>
      <c r="G69">
        <v>361</v>
      </c>
      <c r="H69" t="s">
        <v>612</v>
      </c>
      <c r="I69" t="s">
        <v>630</v>
      </c>
    </row>
    <row r="70" spans="1:10" x14ac:dyDescent="0.3">
      <c r="A70" s="2">
        <v>44384</v>
      </c>
      <c r="B70" t="s">
        <v>654</v>
      </c>
      <c r="C70" t="s">
        <v>469</v>
      </c>
      <c r="D70">
        <f>MONTH(Table10[[#This Row],[ENTRY DATE]])</f>
        <v>7</v>
      </c>
      <c r="E70" t="str">
        <f>TEXT(Table10[[#This Row],[ENTRY DATE]],"mmm")</f>
        <v>Jul</v>
      </c>
      <c r="F70">
        <f>YEAR(Table10[[#This Row],[ENTRY DATE]])</f>
        <v>2021</v>
      </c>
      <c r="G70">
        <v>5</v>
      </c>
      <c r="H70" t="s">
        <v>612</v>
      </c>
      <c r="I70" t="s">
        <v>626</v>
      </c>
    </row>
    <row r="71" spans="1:10" x14ac:dyDescent="0.3">
      <c r="A71" s="2">
        <v>44384</v>
      </c>
      <c r="B71" t="s">
        <v>654</v>
      </c>
      <c r="C71" t="s">
        <v>470</v>
      </c>
      <c r="D71">
        <f>MONTH(Table10[[#This Row],[ENTRY DATE]])</f>
        <v>7</v>
      </c>
      <c r="E71" t="str">
        <f>TEXT(Table10[[#This Row],[ENTRY DATE]],"mmm")</f>
        <v>Jul</v>
      </c>
      <c r="F71">
        <f>YEAR(Table10[[#This Row],[ENTRY DATE]])</f>
        <v>2021</v>
      </c>
      <c r="G71">
        <v>42</v>
      </c>
      <c r="H71" t="s">
        <v>612</v>
      </c>
      <c r="I71" t="s">
        <v>624</v>
      </c>
    </row>
    <row r="72" spans="1:10" x14ac:dyDescent="0.3">
      <c r="A72" s="2">
        <v>44385</v>
      </c>
      <c r="B72" t="s">
        <v>654</v>
      </c>
      <c r="C72" t="s">
        <v>394</v>
      </c>
      <c r="D72">
        <f>MONTH(Table10[[#This Row],[ENTRY DATE]])</f>
        <v>7</v>
      </c>
      <c r="E72" t="str">
        <f>TEXT(Table10[[#This Row],[ENTRY DATE]],"mmm")</f>
        <v>Jul</v>
      </c>
      <c r="F72">
        <f>YEAR(Table10[[#This Row],[ENTRY DATE]])</f>
        <v>2021</v>
      </c>
      <c r="G72">
        <v>536</v>
      </c>
      <c r="H72" t="s">
        <v>612</v>
      </c>
      <c r="I72" t="s">
        <v>669</v>
      </c>
      <c r="J72" t="s">
        <v>608</v>
      </c>
    </row>
    <row r="73" spans="1:10" x14ac:dyDescent="0.3">
      <c r="A73" s="2">
        <v>44386</v>
      </c>
      <c r="B73" t="s">
        <v>654</v>
      </c>
      <c r="C73" t="s">
        <v>471</v>
      </c>
      <c r="D73">
        <f>MONTH(Table10[[#This Row],[ENTRY DATE]])</f>
        <v>7</v>
      </c>
      <c r="E73" t="str">
        <f>TEXT(Table10[[#This Row],[ENTRY DATE]],"mmm")</f>
        <v>Jul</v>
      </c>
      <c r="F73">
        <f>YEAR(Table10[[#This Row],[ENTRY DATE]])</f>
        <v>2021</v>
      </c>
      <c r="G73">
        <v>100</v>
      </c>
      <c r="H73" t="s">
        <v>612</v>
      </c>
      <c r="I73" t="s">
        <v>617</v>
      </c>
    </row>
    <row r="74" spans="1:10" x14ac:dyDescent="0.3">
      <c r="A74" s="2">
        <v>44388</v>
      </c>
      <c r="B74" t="s">
        <v>654</v>
      </c>
      <c r="C74" t="s">
        <v>472</v>
      </c>
      <c r="D74">
        <f>MONTH(Table10[[#This Row],[ENTRY DATE]])</f>
        <v>7</v>
      </c>
      <c r="E74" t="str">
        <f>TEXT(Table10[[#This Row],[ENTRY DATE]],"mmm")</f>
        <v>Jul</v>
      </c>
      <c r="F74">
        <f>YEAR(Table10[[#This Row],[ENTRY DATE]])</f>
        <v>2021</v>
      </c>
      <c r="G74">
        <v>70</v>
      </c>
      <c r="H74" t="s">
        <v>612</v>
      </c>
      <c r="I74" t="s">
        <v>618</v>
      </c>
    </row>
    <row r="75" spans="1:10" x14ac:dyDescent="0.3">
      <c r="A75" s="2">
        <v>44388</v>
      </c>
      <c r="B75" t="s">
        <v>654</v>
      </c>
      <c r="C75" t="s">
        <v>47</v>
      </c>
      <c r="D75">
        <f>MONTH(Table10[[#This Row],[ENTRY DATE]])</f>
        <v>7</v>
      </c>
      <c r="E75" t="str">
        <f>TEXT(Table10[[#This Row],[ENTRY DATE]],"mmm")</f>
        <v>Jul</v>
      </c>
      <c r="F75">
        <f>YEAR(Table10[[#This Row],[ENTRY DATE]])</f>
        <v>2021</v>
      </c>
      <c r="G75">
        <v>50</v>
      </c>
      <c r="H75" t="s">
        <v>612</v>
      </c>
      <c r="I75" t="s">
        <v>620</v>
      </c>
    </row>
    <row r="76" spans="1:10" x14ac:dyDescent="0.3">
      <c r="A76" s="2">
        <v>44388</v>
      </c>
      <c r="B76" t="s">
        <v>654</v>
      </c>
      <c r="C76" t="s">
        <v>72</v>
      </c>
      <c r="D76">
        <f>MONTH(Table10[[#This Row],[ENTRY DATE]])</f>
        <v>7</v>
      </c>
      <c r="E76" t="str">
        <f>TEXT(Table10[[#This Row],[ENTRY DATE]],"mmm")</f>
        <v>Jul</v>
      </c>
      <c r="F76">
        <f>YEAR(Table10[[#This Row],[ENTRY DATE]])</f>
        <v>2021</v>
      </c>
      <c r="G76">
        <v>86.3</v>
      </c>
      <c r="H76" t="s">
        <v>612</v>
      </c>
      <c r="I76" t="s">
        <v>620</v>
      </c>
    </row>
    <row r="77" spans="1:10" x14ac:dyDescent="0.3">
      <c r="A77" s="2">
        <v>44388</v>
      </c>
      <c r="B77" t="s">
        <v>654</v>
      </c>
      <c r="C77" t="s">
        <v>72</v>
      </c>
      <c r="D77">
        <f>MONTH(Table10[[#This Row],[ENTRY DATE]])</f>
        <v>7</v>
      </c>
      <c r="E77" t="str">
        <f>TEXT(Table10[[#This Row],[ENTRY DATE]],"mmm")</f>
        <v>Jul</v>
      </c>
      <c r="F77">
        <f>YEAR(Table10[[#This Row],[ENTRY DATE]])</f>
        <v>2021</v>
      </c>
      <c r="G77">
        <v>146.94999999999999</v>
      </c>
      <c r="H77" t="s">
        <v>612</v>
      </c>
      <c r="I77" t="s">
        <v>620</v>
      </c>
    </row>
    <row r="78" spans="1:10" x14ac:dyDescent="0.3">
      <c r="A78" s="2">
        <v>44388</v>
      </c>
      <c r="B78" t="s">
        <v>654</v>
      </c>
      <c r="C78" t="s">
        <v>455</v>
      </c>
      <c r="D78">
        <f>MONTH(Table10[[#This Row],[ENTRY DATE]])</f>
        <v>7</v>
      </c>
      <c r="E78" t="str">
        <f>TEXT(Table10[[#This Row],[ENTRY DATE]],"mmm")</f>
        <v>Jul</v>
      </c>
      <c r="F78">
        <f>YEAR(Table10[[#This Row],[ENTRY DATE]])</f>
        <v>2021</v>
      </c>
      <c r="G78">
        <v>71.7</v>
      </c>
      <c r="H78" t="s">
        <v>612</v>
      </c>
      <c r="I78" t="s">
        <v>669</v>
      </c>
      <c r="J78" t="s">
        <v>388</v>
      </c>
    </row>
    <row r="79" spans="1:10" x14ac:dyDescent="0.3">
      <c r="A79" s="2">
        <v>44388</v>
      </c>
      <c r="B79" t="s">
        <v>654</v>
      </c>
      <c r="C79" t="s">
        <v>473</v>
      </c>
      <c r="D79">
        <f>MONTH(Table10[[#This Row],[ENTRY DATE]])</f>
        <v>7</v>
      </c>
      <c r="E79" t="str">
        <f>TEXT(Table10[[#This Row],[ENTRY DATE]],"mmm")</f>
        <v>Jul</v>
      </c>
      <c r="F79">
        <f>YEAR(Table10[[#This Row],[ENTRY DATE]])</f>
        <v>2021</v>
      </c>
      <c r="G79">
        <v>888.89</v>
      </c>
      <c r="H79" t="s">
        <v>612</v>
      </c>
      <c r="I79" t="s">
        <v>630</v>
      </c>
    </row>
    <row r="80" spans="1:10" x14ac:dyDescent="0.3">
      <c r="A80" s="2">
        <v>44388</v>
      </c>
      <c r="B80" t="s">
        <v>654</v>
      </c>
      <c r="C80" t="s">
        <v>402</v>
      </c>
      <c r="D80">
        <f>MONTH(Table10[[#This Row],[ENTRY DATE]])</f>
        <v>7</v>
      </c>
      <c r="E80" t="str">
        <f>TEXT(Table10[[#This Row],[ENTRY DATE]],"mmm")</f>
        <v>Jul</v>
      </c>
      <c r="F80">
        <f>YEAR(Table10[[#This Row],[ENTRY DATE]])</f>
        <v>2021</v>
      </c>
      <c r="G80">
        <v>1001</v>
      </c>
      <c r="H80" t="s">
        <v>612</v>
      </c>
      <c r="I80" t="s">
        <v>630</v>
      </c>
    </row>
    <row r="81" spans="1:9" x14ac:dyDescent="0.3">
      <c r="A81" s="2">
        <v>44389</v>
      </c>
      <c r="B81" t="s">
        <v>654</v>
      </c>
      <c r="C81" t="s">
        <v>47</v>
      </c>
      <c r="D81">
        <f>MONTH(Table10[[#This Row],[ENTRY DATE]])</f>
        <v>7</v>
      </c>
      <c r="E81" t="str">
        <f>TEXT(Table10[[#This Row],[ENTRY DATE]],"mmm")</f>
        <v>Jul</v>
      </c>
      <c r="F81">
        <f>YEAR(Table10[[#This Row],[ENTRY DATE]])</f>
        <v>2021</v>
      </c>
      <c r="G81">
        <v>10</v>
      </c>
      <c r="H81" t="s">
        <v>612</v>
      </c>
      <c r="I81" t="s">
        <v>620</v>
      </c>
    </row>
    <row r="82" spans="1:9" x14ac:dyDescent="0.3">
      <c r="A82" s="2">
        <v>44389</v>
      </c>
      <c r="B82" t="s">
        <v>654</v>
      </c>
      <c r="C82" t="s">
        <v>120</v>
      </c>
      <c r="D82">
        <f>MONTH(Table10[[#This Row],[ENTRY DATE]])</f>
        <v>7</v>
      </c>
      <c r="E82" t="str">
        <f>TEXT(Table10[[#This Row],[ENTRY DATE]],"mmm")</f>
        <v>Jul</v>
      </c>
      <c r="F82">
        <f>YEAR(Table10[[#This Row],[ENTRY DATE]])</f>
        <v>2021</v>
      </c>
      <c r="G82">
        <v>100</v>
      </c>
      <c r="H82" t="s">
        <v>616</v>
      </c>
      <c r="I82" t="s">
        <v>620</v>
      </c>
    </row>
    <row r="83" spans="1:9" x14ac:dyDescent="0.3">
      <c r="A83" s="2">
        <v>44389</v>
      </c>
      <c r="B83" t="s">
        <v>654</v>
      </c>
      <c r="C83" t="s">
        <v>474</v>
      </c>
      <c r="D83">
        <f>MONTH(Table10[[#This Row],[ENTRY DATE]])</f>
        <v>7</v>
      </c>
      <c r="E83" t="str">
        <f>TEXT(Table10[[#This Row],[ENTRY DATE]],"mmm")</f>
        <v>Jul</v>
      </c>
      <c r="F83">
        <f>YEAR(Table10[[#This Row],[ENTRY DATE]])</f>
        <v>2021</v>
      </c>
      <c r="G83">
        <v>17.98</v>
      </c>
      <c r="H83" t="s">
        <v>612</v>
      </c>
      <c r="I83" t="s">
        <v>626</v>
      </c>
    </row>
    <row r="84" spans="1:9" x14ac:dyDescent="0.3">
      <c r="A84" s="2">
        <v>44390</v>
      </c>
      <c r="B84" t="s">
        <v>654</v>
      </c>
      <c r="C84" t="s">
        <v>47</v>
      </c>
      <c r="D84">
        <f>MONTH(Table10[[#This Row],[ENTRY DATE]])</f>
        <v>7</v>
      </c>
      <c r="E84" t="str">
        <f>TEXT(Table10[[#This Row],[ENTRY DATE]],"mmm")</f>
        <v>Jul</v>
      </c>
      <c r="F84">
        <f>YEAR(Table10[[#This Row],[ENTRY DATE]])</f>
        <v>2021</v>
      </c>
      <c r="G84">
        <v>5.15</v>
      </c>
      <c r="H84" t="s">
        <v>612</v>
      </c>
      <c r="I84" t="s">
        <v>620</v>
      </c>
    </row>
    <row r="85" spans="1:9" x14ac:dyDescent="0.3">
      <c r="A85" s="2">
        <v>44403</v>
      </c>
      <c r="B85" t="s">
        <v>654</v>
      </c>
      <c r="C85" t="s">
        <v>475</v>
      </c>
      <c r="D85">
        <f>MONTH(Table10[[#This Row],[ENTRY DATE]])</f>
        <v>7</v>
      </c>
      <c r="E85" t="str">
        <f>TEXT(Table10[[#This Row],[ENTRY DATE]],"mmm")</f>
        <v>Jul</v>
      </c>
      <c r="F85">
        <f>YEAR(Table10[[#This Row],[ENTRY DATE]])</f>
        <v>2021</v>
      </c>
      <c r="G85">
        <v>115</v>
      </c>
      <c r="H85" t="s">
        <v>612</v>
      </c>
      <c r="I85" t="s">
        <v>618</v>
      </c>
    </row>
    <row r="86" spans="1:9" x14ac:dyDescent="0.3">
      <c r="A86" s="2">
        <v>44405</v>
      </c>
      <c r="B86" t="s">
        <v>654</v>
      </c>
      <c r="C86" t="s">
        <v>395</v>
      </c>
      <c r="D86">
        <f>MONTH(Table10[[#This Row],[ENTRY DATE]])</f>
        <v>7</v>
      </c>
      <c r="E86" t="str">
        <f>TEXT(Table10[[#This Row],[ENTRY DATE]],"mmm")</f>
        <v>Jul</v>
      </c>
      <c r="F86">
        <f>YEAR(Table10[[#This Row],[ENTRY DATE]])</f>
        <v>2021</v>
      </c>
      <c r="G86">
        <v>2770.11</v>
      </c>
      <c r="H86" t="s">
        <v>616</v>
      </c>
      <c r="I86" t="s">
        <v>615</v>
      </c>
    </row>
    <row r="87" spans="1:9" x14ac:dyDescent="0.3">
      <c r="A87" s="2">
        <v>44405</v>
      </c>
      <c r="B87" t="s">
        <v>654</v>
      </c>
      <c r="C87" t="s">
        <v>476</v>
      </c>
      <c r="D87">
        <f>MONTH(Table10[[#This Row],[ENTRY DATE]])</f>
        <v>7</v>
      </c>
      <c r="E87" t="str">
        <f>TEXT(Table10[[#This Row],[ENTRY DATE]],"mmm")</f>
        <v>Jul</v>
      </c>
      <c r="F87">
        <f>YEAR(Table10[[#This Row],[ENTRY DATE]])</f>
        <v>2021</v>
      </c>
      <c r="G87">
        <v>150</v>
      </c>
      <c r="H87" t="s">
        <v>612</v>
      </c>
      <c r="I87" t="s">
        <v>619</v>
      </c>
    </row>
    <row r="88" spans="1:9" x14ac:dyDescent="0.3">
      <c r="A88" s="2">
        <v>44406</v>
      </c>
      <c r="B88" t="s">
        <v>654</v>
      </c>
      <c r="C88" t="s">
        <v>477</v>
      </c>
      <c r="D88">
        <f>MONTH(Table10[[#This Row],[ENTRY DATE]])</f>
        <v>7</v>
      </c>
      <c r="E88" t="str">
        <f>TEXT(Table10[[#This Row],[ENTRY DATE]],"mmm")</f>
        <v>Jul</v>
      </c>
      <c r="F88">
        <f>YEAR(Table10[[#This Row],[ENTRY DATE]])</f>
        <v>2021</v>
      </c>
      <c r="G88">
        <v>130</v>
      </c>
      <c r="H88" t="s">
        <v>616</v>
      </c>
      <c r="I88" t="s">
        <v>626</v>
      </c>
    </row>
    <row r="89" spans="1:9" x14ac:dyDescent="0.3">
      <c r="A89" s="2">
        <v>44406</v>
      </c>
      <c r="B89" t="s">
        <v>654</v>
      </c>
      <c r="C89" t="s">
        <v>410</v>
      </c>
      <c r="D89">
        <f>MONTH(Table10[[#This Row],[ENTRY DATE]])</f>
        <v>7</v>
      </c>
      <c r="E89" t="str">
        <f>TEXT(Table10[[#This Row],[ENTRY DATE]],"mmm")</f>
        <v>Jul</v>
      </c>
      <c r="F89">
        <f>YEAR(Table10[[#This Row],[ENTRY DATE]])</f>
        <v>2021</v>
      </c>
      <c r="G89">
        <v>5</v>
      </c>
      <c r="H89" t="s">
        <v>612</v>
      </c>
      <c r="I89" t="s">
        <v>626</v>
      </c>
    </row>
    <row r="90" spans="1:9" x14ac:dyDescent="0.3">
      <c r="A90" s="2">
        <v>44407</v>
      </c>
      <c r="B90" t="s">
        <v>654</v>
      </c>
      <c r="C90" t="s">
        <v>77</v>
      </c>
      <c r="D90">
        <f>MONTH(Table10[[#This Row],[ENTRY DATE]])</f>
        <v>7</v>
      </c>
      <c r="E90" t="str">
        <f>TEXT(Table10[[#This Row],[ENTRY DATE]],"mmm")</f>
        <v>Jul</v>
      </c>
      <c r="F90">
        <f>YEAR(Table10[[#This Row],[ENTRY DATE]])</f>
        <v>2021</v>
      </c>
      <c r="G90">
        <v>50</v>
      </c>
      <c r="H90" t="s">
        <v>612</v>
      </c>
      <c r="I90" t="s">
        <v>620</v>
      </c>
    </row>
    <row r="91" spans="1:9" x14ac:dyDescent="0.3">
      <c r="A91" s="2">
        <v>44407</v>
      </c>
      <c r="B91" t="s">
        <v>654</v>
      </c>
      <c r="C91" t="s">
        <v>47</v>
      </c>
      <c r="D91">
        <f>MONTH(Table10[[#This Row],[ENTRY DATE]])</f>
        <v>7</v>
      </c>
      <c r="E91" t="str">
        <f>TEXT(Table10[[#This Row],[ENTRY DATE]],"mmm")</f>
        <v>Jul</v>
      </c>
      <c r="F91">
        <f>YEAR(Table10[[#This Row],[ENTRY DATE]])</f>
        <v>2021</v>
      </c>
      <c r="G91">
        <v>12.9</v>
      </c>
      <c r="H91" t="s">
        <v>612</v>
      </c>
      <c r="I91" t="s">
        <v>620</v>
      </c>
    </row>
    <row r="92" spans="1:9" x14ac:dyDescent="0.3">
      <c r="A92" s="2">
        <v>44407</v>
      </c>
      <c r="B92" t="s">
        <v>654</v>
      </c>
      <c r="C92" t="s">
        <v>72</v>
      </c>
      <c r="D92">
        <f>MONTH(Table10[[#This Row],[ENTRY DATE]])</f>
        <v>7</v>
      </c>
      <c r="E92" t="str">
        <f>TEXT(Table10[[#This Row],[ENTRY DATE]],"mmm")</f>
        <v>Jul</v>
      </c>
      <c r="F92">
        <f>YEAR(Table10[[#This Row],[ENTRY DATE]])</f>
        <v>2021</v>
      </c>
      <c r="G92">
        <v>72.45</v>
      </c>
      <c r="H92" t="s">
        <v>612</v>
      </c>
      <c r="I92" t="s">
        <v>620</v>
      </c>
    </row>
    <row r="93" spans="1:9" x14ac:dyDescent="0.3">
      <c r="A93" s="2">
        <v>44407</v>
      </c>
      <c r="B93" t="s">
        <v>654</v>
      </c>
      <c r="C93" t="s">
        <v>478</v>
      </c>
      <c r="D93">
        <f>MONTH(Table10[[#This Row],[ENTRY DATE]])</f>
        <v>7</v>
      </c>
      <c r="E93" t="str">
        <f>TEXT(Table10[[#This Row],[ENTRY DATE]],"mmm")</f>
        <v>Jul</v>
      </c>
      <c r="F93">
        <f>YEAR(Table10[[#This Row],[ENTRY DATE]])</f>
        <v>2021</v>
      </c>
      <c r="G93">
        <v>20.2</v>
      </c>
      <c r="H93" t="s">
        <v>612</v>
      </c>
      <c r="I93" t="s">
        <v>618</v>
      </c>
    </row>
    <row r="94" spans="1:9" x14ac:dyDescent="0.3">
      <c r="A94" s="2">
        <v>44408</v>
      </c>
      <c r="B94" t="s">
        <v>654</v>
      </c>
      <c r="C94" t="s">
        <v>47</v>
      </c>
      <c r="D94">
        <f>MONTH(Table10[[#This Row],[ENTRY DATE]])</f>
        <v>7</v>
      </c>
      <c r="E94" t="str">
        <f>TEXT(Table10[[#This Row],[ENTRY DATE]],"mmm")</f>
        <v>Jul</v>
      </c>
      <c r="F94">
        <f>YEAR(Table10[[#This Row],[ENTRY DATE]])</f>
        <v>2021</v>
      </c>
      <c r="G94">
        <v>100</v>
      </c>
      <c r="H94" t="s">
        <v>612</v>
      </c>
      <c r="I94" t="s">
        <v>620</v>
      </c>
    </row>
    <row r="95" spans="1:9" x14ac:dyDescent="0.3">
      <c r="A95" s="2">
        <v>44409</v>
      </c>
      <c r="B95" t="s">
        <v>654</v>
      </c>
      <c r="C95" t="s">
        <v>47</v>
      </c>
      <c r="D95">
        <f>MONTH(Table10[[#This Row],[ENTRY DATE]])</f>
        <v>8</v>
      </c>
      <c r="E95" t="str">
        <f>TEXT(Table10[[#This Row],[ENTRY DATE]],"mmm")</f>
        <v>Aug</v>
      </c>
      <c r="F95">
        <f>YEAR(Table10[[#This Row],[ENTRY DATE]])</f>
        <v>2021</v>
      </c>
      <c r="G95">
        <v>5</v>
      </c>
      <c r="H95" t="s">
        <v>612</v>
      </c>
      <c r="I95" t="s">
        <v>620</v>
      </c>
    </row>
    <row r="96" spans="1:9" x14ac:dyDescent="0.3">
      <c r="A96" s="2">
        <v>44409</v>
      </c>
      <c r="B96" t="s">
        <v>654</v>
      </c>
      <c r="C96" t="s">
        <v>464</v>
      </c>
      <c r="D96">
        <f>MONTH(Table10[[#This Row],[ENTRY DATE]])</f>
        <v>8</v>
      </c>
      <c r="E96" t="str">
        <f>TEXT(Table10[[#This Row],[ENTRY DATE]],"mmm")</f>
        <v>Aug</v>
      </c>
      <c r="F96">
        <f>YEAR(Table10[[#This Row],[ENTRY DATE]])</f>
        <v>2021</v>
      </c>
      <c r="G96">
        <v>20</v>
      </c>
      <c r="H96" t="s">
        <v>616</v>
      </c>
      <c r="I96" t="s">
        <v>626</v>
      </c>
    </row>
    <row r="97" spans="1:10" x14ac:dyDescent="0.3">
      <c r="A97" s="2">
        <v>44409</v>
      </c>
      <c r="B97" t="s">
        <v>654</v>
      </c>
      <c r="C97" t="s">
        <v>479</v>
      </c>
      <c r="D97">
        <f>MONTH(Table10[[#This Row],[ENTRY DATE]])</f>
        <v>8</v>
      </c>
      <c r="E97" t="str">
        <f>TEXT(Table10[[#This Row],[ENTRY DATE]],"mmm")</f>
        <v>Aug</v>
      </c>
      <c r="F97">
        <f>YEAR(Table10[[#This Row],[ENTRY DATE]])</f>
        <v>2021</v>
      </c>
      <c r="G97">
        <v>217.67</v>
      </c>
      <c r="H97" t="s">
        <v>612</v>
      </c>
      <c r="I97" t="s">
        <v>614</v>
      </c>
    </row>
    <row r="98" spans="1:10" x14ac:dyDescent="0.3">
      <c r="A98" s="2">
        <v>44410</v>
      </c>
      <c r="B98" t="s">
        <v>654</v>
      </c>
      <c r="C98" t="s">
        <v>670</v>
      </c>
      <c r="D98">
        <f>MONTH(Table10[[#This Row],[ENTRY DATE]])</f>
        <v>8</v>
      </c>
      <c r="E98" t="str">
        <f>TEXT(Table10[[#This Row],[ENTRY DATE]],"mmm")</f>
        <v>Aug</v>
      </c>
      <c r="F98">
        <f>YEAR(Table10[[#This Row],[ENTRY DATE]])</f>
        <v>2021</v>
      </c>
      <c r="G98">
        <v>122.64</v>
      </c>
      <c r="H98" t="s">
        <v>612</v>
      </c>
      <c r="I98" t="s">
        <v>669</v>
      </c>
      <c r="J98" t="s">
        <v>610</v>
      </c>
    </row>
    <row r="99" spans="1:10" x14ac:dyDescent="0.3">
      <c r="A99" s="2">
        <v>44410</v>
      </c>
      <c r="B99" t="s">
        <v>654</v>
      </c>
      <c r="C99" t="s">
        <v>47</v>
      </c>
      <c r="D99">
        <f>MONTH(Table10[[#This Row],[ENTRY DATE]])</f>
        <v>8</v>
      </c>
      <c r="E99" t="str">
        <f>TEXT(Table10[[#This Row],[ENTRY DATE]],"mmm")</f>
        <v>Aug</v>
      </c>
      <c r="F99">
        <f>YEAR(Table10[[#This Row],[ENTRY DATE]])</f>
        <v>2021</v>
      </c>
      <c r="G99">
        <v>1.5</v>
      </c>
      <c r="H99" t="s">
        <v>612</v>
      </c>
      <c r="I99" t="s">
        <v>620</v>
      </c>
    </row>
    <row r="100" spans="1:10" x14ac:dyDescent="0.3">
      <c r="A100" s="2">
        <v>44411</v>
      </c>
      <c r="B100" t="s">
        <v>654</v>
      </c>
      <c r="C100" t="s">
        <v>47</v>
      </c>
      <c r="D100">
        <f>MONTH(Table10[[#This Row],[ENTRY DATE]])</f>
        <v>8</v>
      </c>
      <c r="E100" t="str">
        <f>TEXT(Table10[[#This Row],[ENTRY DATE]],"mmm")</f>
        <v>Aug</v>
      </c>
      <c r="F100">
        <f>YEAR(Table10[[#This Row],[ENTRY DATE]])</f>
        <v>2021</v>
      </c>
      <c r="G100">
        <v>5.3</v>
      </c>
      <c r="H100" t="s">
        <v>612</v>
      </c>
      <c r="I100" t="s">
        <v>620</v>
      </c>
    </row>
    <row r="101" spans="1:10" x14ac:dyDescent="0.3">
      <c r="A101" s="2">
        <v>44411</v>
      </c>
      <c r="B101" t="s">
        <v>655</v>
      </c>
      <c r="C101" t="s">
        <v>17</v>
      </c>
      <c r="D101">
        <f>MONTH(Table10[[#This Row],[ENTRY DATE]])</f>
        <v>8</v>
      </c>
      <c r="E101" t="str">
        <f>TEXT(Table10[[#This Row],[ENTRY DATE]],"mmm")</f>
        <v>Aug</v>
      </c>
      <c r="F101">
        <f>YEAR(Table10[[#This Row],[ENTRY DATE]])</f>
        <v>2021</v>
      </c>
      <c r="G101">
        <v>50</v>
      </c>
      <c r="H101" t="s">
        <v>612</v>
      </c>
      <c r="I101" t="s">
        <v>630</v>
      </c>
    </row>
    <row r="102" spans="1:10" x14ac:dyDescent="0.3">
      <c r="A102" s="2">
        <v>44412</v>
      </c>
      <c r="B102" t="s">
        <v>654</v>
      </c>
      <c r="C102" t="s">
        <v>392</v>
      </c>
      <c r="D102">
        <f>MONTH(Table10[[#This Row],[ENTRY DATE]])</f>
        <v>8</v>
      </c>
      <c r="E102" t="str">
        <f>TEXT(Table10[[#This Row],[ENTRY DATE]],"mmm")</f>
        <v>Aug</v>
      </c>
      <c r="F102">
        <f>YEAR(Table10[[#This Row],[ENTRY DATE]])</f>
        <v>2021</v>
      </c>
      <c r="G102">
        <v>187.5</v>
      </c>
      <c r="H102" t="s">
        <v>612</v>
      </c>
      <c r="I102" t="s">
        <v>630</v>
      </c>
    </row>
    <row r="103" spans="1:10" x14ac:dyDescent="0.3">
      <c r="A103" s="2">
        <v>44412</v>
      </c>
      <c r="B103" t="s">
        <v>656</v>
      </c>
      <c r="C103" t="s">
        <v>4</v>
      </c>
      <c r="D103">
        <f>MONTH(Table10[[#This Row],[ENTRY DATE]])</f>
        <v>8</v>
      </c>
      <c r="E103" t="str">
        <f>TEXT(Table10[[#This Row],[ENTRY DATE]],"mmm")</f>
        <v>Aug</v>
      </c>
      <c r="F103">
        <f>YEAR(Table10[[#This Row],[ENTRY DATE]])</f>
        <v>2021</v>
      </c>
      <c r="G103">
        <v>409</v>
      </c>
      <c r="H103" t="s">
        <v>612</v>
      </c>
      <c r="I103" t="s">
        <v>630</v>
      </c>
    </row>
    <row r="104" spans="1:10" x14ac:dyDescent="0.3">
      <c r="A104" s="2">
        <v>44412</v>
      </c>
      <c r="B104" t="s">
        <v>656</v>
      </c>
      <c r="C104" t="s">
        <v>5</v>
      </c>
      <c r="D104">
        <f>MONTH(Table10[[#This Row],[ENTRY DATE]])</f>
        <v>8</v>
      </c>
      <c r="E104" t="str">
        <f>TEXT(Table10[[#This Row],[ENTRY DATE]],"mmm")</f>
        <v>Aug</v>
      </c>
      <c r="F104">
        <f>YEAR(Table10[[#This Row],[ENTRY DATE]])</f>
        <v>2021</v>
      </c>
      <c r="G104">
        <v>346</v>
      </c>
      <c r="H104" t="s">
        <v>612</v>
      </c>
      <c r="I104" t="s">
        <v>630</v>
      </c>
    </row>
    <row r="105" spans="1:10" x14ac:dyDescent="0.3">
      <c r="A105" s="2">
        <v>44413</v>
      </c>
      <c r="B105" t="s">
        <v>654</v>
      </c>
      <c r="C105" t="s">
        <v>393</v>
      </c>
      <c r="D105">
        <f>MONTH(Table10[[#This Row],[ENTRY DATE]])</f>
        <v>8</v>
      </c>
      <c r="E105" t="str">
        <f>TEXT(Table10[[#This Row],[ENTRY DATE]],"mmm")</f>
        <v>Aug</v>
      </c>
      <c r="F105">
        <f>YEAR(Table10[[#This Row],[ENTRY DATE]])</f>
        <v>2021</v>
      </c>
      <c r="G105">
        <v>20</v>
      </c>
      <c r="H105" t="s">
        <v>612</v>
      </c>
      <c r="I105" t="s">
        <v>617</v>
      </c>
    </row>
    <row r="106" spans="1:10" x14ac:dyDescent="0.3">
      <c r="A106" s="2">
        <v>44414</v>
      </c>
      <c r="B106" t="s">
        <v>654</v>
      </c>
      <c r="C106" t="s">
        <v>410</v>
      </c>
      <c r="D106">
        <f>MONTH(Table10[[#This Row],[ENTRY DATE]])</f>
        <v>8</v>
      </c>
      <c r="E106" t="str">
        <f>TEXT(Table10[[#This Row],[ENTRY DATE]],"mmm")</f>
        <v>Aug</v>
      </c>
      <c r="F106">
        <f>YEAR(Table10[[#This Row],[ENTRY DATE]])</f>
        <v>2021</v>
      </c>
      <c r="G106">
        <v>5</v>
      </c>
      <c r="H106" t="s">
        <v>612</v>
      </c>
      <c r="I106" t="s">
        <v>626</v>
      </c>
    </row>
    <row r="107" spans="1:10" x14ac:dyDescent="0.3">
      <c r="A107" s="2">
        <v>44414</v>
      </c>
      <c r="B107" t="s">
        <v>654</v>
      </c>
      <c r="C107" t="s">
        <v>148</v>
      </c>
      <c r="D107">
        <f>MONTH(Table10[[#This Row],[ENTRY DATE]])</f>
        <v>8</v>
      </c>
      <c r="E107" t="str">
        <f>TEXT(Table10[[#This Row],[ENTRY DATE]],"mmm")</f>
        <v>Aug</v>
      </c>
      <c r="F107">
        <f>YEAR(Table10[[#This Row],[ENTRY DATE]])</f>
        <v>2021</v>
      </c>
      <c r="G107">
        <v>200</v>
      </c>
      <c r="H107" t="s">
        <v>616</v>
      </c>
      <c r="I107" t="s">
        <v>659</v>
      </c>
    </row>
    <row r="108" spans="1:10" x14ac:dyDescent="0.3">
      <c r="A108" s="2">
        <v>44414</v>
      </c>
      <c r="B108" t="s">
        <v>654</v>
      </c>
      <c r="C108" t="s">
        <v>47</v>
      </c>
      <c r="D108">
        <f>MONTH(Table10[[#This Row],[ENTRY DATE]])</f>
        <v>8</v>
      </c>
      <c r="E108" t="str">
        <f>TEXT(Table10[[#This Row],[ENTRY DATE]],"mmm")</f>
        <v>Aug</v>
      </c>
      <c r="F108">
        <f>YEAR(Table10[[#This Row],[ENTRY DATE]])</f>
        <v>2021</v>
      </c>
      <c r="G108">
        <v>40.31</v>
      </c>
      <c r="H108" t="s">
        <v>612</v>
      </c>
      <c r="I108" t="s">
        <v>613</v>
      </c>
    </row>
    <row r="109" spans="1:10" x14ac:dyDescent="0.3">
      <c r="A109" s="2">
        <v>44414</v>
      </c>
      <c r="B109" t="s">
        <v>654</v>
      </c>
      <c r="C109" t="s">
        <v>77</v>
      </c>
      <c r="D109">
        <f>MONTH(Table10[[#This Row],[ENTRY DATE]])</f>
        <v>8</v>
      </c>
      <c r="E109" t="str">
        <f>TEXT(Table10[[#This Row],[ENTRY DATE]],"mmm")</f>
        <v>Aug</v>
      </c>
      <c r="F109">
        <f>YEAR(Table10[[#This Row],[ENTRY DATE]])</f>
        <v>2021</v>
      </c>
      <c r="G109">
        <v>100</v>
      </c>
      <c r="H109" t="s">
        <v>612</v>
      </c>
      <c r="I109" t="s">
        <v>620</v>
      </c>
    </row>
    <row r="110" spans="1:10" x14ac:dyDescent="0.3">
      <c r="A110" s="2">
        <v>44414</v>
      </c>
      <c r="B110" t="s">
        <v>654</v>
      </c>
      <c r="C110" t="s">
        <v>72</v>
      </c>
      <c r="D110">
        <f>MONTH(Table10[[#This Row],[ENTRY DATE]])</f>
        <v>8</v>
      </c>
      <c r="E110" t="str">
        <f>TEXT(Table10[[#This Row],[ENTRY DATE]],"mmm")</f>
        <v>Aug</v>
      </c>
      <c r="F110">
        <f>YEAR(Table10[[#This Row],[ENTRY DATE]])</f>
        <v>2021</v>
      </c>
      <c r="G110">
        <v>66.75</v>
      </c>
      <c r="H110" t="s">
        <v>612</v>
      </c>
      <c r="I110" t="s">
        <v>620</v>
      </c>
    </row>
    <row r="111" spans="1:10" x14ac:dyDescent="0.3">
      <c r="A111" s="2">
        <v>44416</v>
      </c>
      <c r="B111" t="s">
        <v>654</v>
      </c>
      <c r="C111" t="s">
        <v>394</v>
      </c>
      <c r="D111">
        <f>MONTH(Table10[[#This Row],[ENTRY DATE]])</f>
        <v>8</v>
      </c>
      <c r="E111" t="str">
        <f>TEXT(Table10[[#This Row],[ENTRY DATE]],"mmm")</f>
        <v>Aug</v>
      </c>
      <c r="F111">
        <f>YEAR(Table10[[#This Row],[ENTRY DATE]])</f>
        <v>2021</v>
      </c>
      <c r="G111">
        <v>536</v>
      </c>
      <c r="H111" t="s">
        <v>612</v>
      </c>
      <c r="I111" t="s">
        <v>669</v>
      </c>
      <c r="J111" t="s">
        <v>608</v>
      </c>
    </row>
    <row r="112" spans="1:10" x14ac:dyDescent="0.3">
      <c r="A112" s="2">
        <v>44418</v>
      </c>
      <c r="B112" t="s">
        <v>654</v>
      </c>
      <c r="C112" t="s">
        <v>480</v>
      </c>
      <c r="D112">
        <f>MONTH(Table10[[#This Row],[ENTRY DATE]])</f>
        <v>8</v>
      </c>
      <c r="E112" t="str">
        <f>TEXT(Table10[[#This Row],[ENTRY DATE]],"mmm")</f>
        <v>Aug</v>
      </c>
      <c r="F112">
        <f>YEAR(Table10[[#This Row],[ENTRY DATE]])</f>
        <v>2021</v>
      </c>
      <c r="G112">
        <v>100</v>
      </c>
      <c r="H112" t="s">
        <v>612</v>
      </c>
      <c r="I112" t="s">
        <v>618</v>
      </c>
    </row>
    <row r="113" spans="1:9" x14ac:dyDescent="0.3">
      <c r="A113" s="2">
        <v>44419</v>
      </c>
      <c r="B113" t="s">
        <v>654</v>
      </c>
      <c r="C113" t="s">
        <v>47</v>
      </c>
      <c r="D113">
        <f>MONTH(Table10[[#This Row],[ENTRY DATE]])</f>
        <v>8</v>
      </c>
      <c r="E113" t="str">
        <f>TEXT(Table10[[#This Row],[ENTRY DATE]],"mmm")</f>
        <v>Aug</v>
      </c>
      <c r="F113">
        <f>YEAR(Table10[[#This Row],[ENTRY DATE]])</f>
        <v>2021</v>
      </c>
      <c r="G113">
        <v>50</v>
      </c>
      <c r="H113" t="s">
        <v>612</v>
      </c>
      <c r="I113" t="s">
        <v>620</v>
      </c>
    </row>
    <row r="114" spans="1:9" x14ac:dyDescent="0.3">
      <c r="A114" s="2">
        <v>44420</v>
      </c>
      <c r="B114" t="s">
        <v>654</v>
      </c>
      <c r="C114" t="s">
        <v>402</v>
      </c>
      <c r="D114">
        <f>MONTH(Table10[[#This Row],[ENTRY DATE]])</f>
        <v>8</v>
      </c>
      <c r="E114" t="str">
        <f>TEXT(Table10[[#This Row],[ENTRY DATE]],"mmm")</f>
        <v>Aug</v>
      </c>
      <c r="F114">
        <f>YEAR(Table10[[#This Row],[ENTRY DATE]])</f>
        <v>2021</v>
      </c>
      <c r="G114">
        <v>1001</v>
      </c>
      <c r="H114" t="s">
        <v>612</v>
      </c>
      <c r="I114" t="s">
        <v>630</v>
      </c>
    </row>
    <row r="115" spans="1:9" x14ac:dyDescent="0.3">
      <c r="A115" s="2">
        <v>44427</v>
      </c>
      <c r="B115" t="s">
        <v>654</v>
      </c>
      <c r="C115" t="s">
        <v>481</v>
      </c>
      <c r="D115">
        <f>MONTH(Table10[[#This Row],[ENTRY DATE]])</f>
        <v>8</v>
      </c>
      <c r="E115" t="str">
        <f>TEXT(Table10[[#This Row],[ENTRY DATE]],"mmm")</f>
        <v>Aug</v>
      </c>
      <c r="F115">
        <f>YEAR(Table10[[#This Row],[ENTRY DATE]])</f>
        <v>2021</v>
      </c>
      <c r="G115">
        <v>120</v>
      </c>
      <c r="H115" t="s">
        <v>612</v>
      </c>
      <c r="I115" t="s">
        <v>630</v>
      </c>
    </row>
    <row r="116" spans="1:9" x14ac:dyDescent="0.3">
      <c r="A116" s="2">
        <v>44427</v>
      </c>
      <c r="B116" t="s">
        <v>655</v>
      </c>
      <c r="C116" t="s">
        <v>36</v>
      </c>
      <c r="D116">
        <f>MONTH(Table10[[#This Row],[ENTRY DATE]])</f>
        <v>8</v>
      </c>
      <c r="E116" t="str">
        <f>TEXT(Table10[[#This Row],[ENTRY DATE]],"mmm")</f>
        <v>Aug</v>
      </c>
      <c r="F116">
        <f>YEAR(Table10[[#This Row],[ENTRY DATE]])</f>
        <v>2021</v>
      </c>
      <c r="G116">
        <v>120</v>
      </c>
      <c r="H116" t="s">
        <v>612</v>
      </c>
      <c r="I116" t="s">
        <v>630</v>
      </c>
    </row>
    <row r="117" spans="1:9" x14ac:dyDescent="0.3">
      <c r="A117" s="2">
        <v>44429</v>
      </c>
      <c r="B117" t="s">
        <v>654</v>
      </c>
      <c r="C117" t="s">
        <v>482</v>
      </c>
      <c r="D117">
        <f>MONTH(Table10[[#This Row],[ENTRY DATE]])</f>
        <v>8</v>
      </c>
      <c r="E117" t="str">
        <f>TEXT(Table10[[#This Row],[ENTRY DATE]],"mmm")</f>
        <v>Aug</v>
      </c>
      <c r="F117">
        <f>YEAR(Table10[[#This Row],[ENTRY DATE]])</f>
        <v>2021</v>
      </c>
      <c r="G117">
        <v>38.83</v>
      </c>
      <c r="H117" t="s">
        <v>612</v>
      </c>
      <c r="I117" t="s">
        <v>622</v>
      </c>
    </row>
    <row r="118" spans="1:9" x14ac:dyDescent="0.3">
      <c r="A118" s="2">
        <v>44435</v>
      </c>
      <c r="B118" t="s">
        <v>654</v>
      </c>
      <c r="C118" t="s">
        <v>410</v>
      </c>
      <c r="D118">
        <f>MONTH(Table10[[#This Row],[ENTRY DATE]])</f>
        <v>8</v>
      </c>
      <c r="E118" t="str">
        <f>TEXT(Table10[[#This Row],[ENTRY DATE]],"mmm")</f>
        <v>Aug</v>
      </c>
      <c r="F118">
        <f>YEAR(Table10[[#This Row],[ENTRY DATE]])</f>
        <v>2021</v>
      </c>
      <c r="G118">
        <v>5</v>
      </c>
      <c r="H118" t="s">
        <v>612</v>
      </c>
      <c r="I118" t="s">
        <v>626</v>
      </c>
    </row>
    <row r="119" spans="1:9" x14ac:dyDescent="0.3">
      <c r="A119" s="2">
        <v>44435</v>
      </c>
      <c r="B119" t="s">
        <v>654</v>
      </c>
      <c r="C119" t="s">
        <v>395</v>
      </c>
      <c r="D119">
        <f>MONTH(Table10[[#This Row],[ENTRY DATE]])</f>
        <v>8</v>
      </c>
      <c r="E119" t="str">
        <f>TEXT(Table10[[#This Row],[ENTRY DATE]],"mmm")</f>
        <v>Aug</v>
      </c>
      <c r="F119">
        <f>YEAR(Table10[[#This Row],[ENTRY DATE]])</f>
        <v>2021</v>
      </c>
      <c r="G119">
        <v>2967.55</v>
      </c>
      <c r="H119" t="s">
        <v>616</v>
      </c>
      <c r="I119" t="s">
        <v>615</v>
      </c>
    </row>
    <row r="120" spans="1:9" x14ac:dyDescent="0.3">
      <c r="A120" s="2">
        <v>44435</v>
      </c>
      <c r="B120" t="s">
        <v>654</v>
      </c>
      <c r="C120" t="s">
        <v>77</v>
      </c>
      <c r="D120">
        <f>MONTH(Table10[[#This Row],[ENTRY DATE]])</f>
        <v>8</v>
      </c>
      <c r="E120" t="str">
        <f>TEXT(Table10[[#This Row],[ENTRY DATE]],"mmm")</f>
        <v>Aug</v>
      </c>
      <c r="F120">
        <f>YEAR(Table10[[#This Row],[ENTRY DATE]])</f>
        <v>2021</v>
      </c>
      <c r="G120">
        <v>100</v>
      </c>
      <c r="H120" t="s">
        <v>612</v>
      </c>
      <c r="I120" t="s">
        <v>620</v>
      </c>
    </row>
    <row r="121" spans="1:9" x14ac:dyDescent="0.3">
      <c r="A121" s="2">
        <v>44435</v>
      </c>
      <c r="B121" t="s">
        <v>654</v>
      </c>
      <c r="C121" t="s">
        <v>483</v>
      </c>
      <c r="D121">
        <f>MONTH(Table10[[#This Row],[ENTRY DATE]])</f>
        <v>8</v>
      </c>
      <c r="E121" t="str">
        <f>TEXT(Table10[[#This Row],[ENTRY DATE]],"mmm")</f>
        <v>Aug</v>
      </c>
      <c r="F121">
        <f>YEAR(Table10[[#This Row],[ENTRY DATE]])</f>
        <v>2021</v>
      </c>
      <c r="G121">
        <v>200</v>
      </c>
      <c r="H121" t="s">
        <v>612</v>
      </c>
      <c r="I121" t="s">
        <v>630</v>
      </c>
    </row>
    <row r="122" spans="1:9" x14ac:dyDescent="0.3">
      <c r="A122" s="2">
        <v>44435</v>
      </c>
      <c r="B122" t="s">
        <v>654</v>
      </c>
      <c r="C122" t="s">
        <v>484</v>
      </c>
      <c r="D122">
        <f>MONTH(Table10[[#This Row],[ENTRY DATE]])</f>
        <v>8</v>
      </c>
      <c r="E122" t="str">
        <f>TEXT(Table10[[#This Row],[ENTRY DATE]],"mmm")</f>
        <v>Aug</v>
      </c>
      <c r="F122">
        <f>YEAR(Table10[[#This Row],[ENTRY DATE]])</f>
        <v>2021</v>
      </c>
      <c r="G122">
        <v>85.5</v>
      </c>
      <c r="H122" t="s">
        <v>612</v>
      </c>
      <c r="I122" t="s">
        <v>624</v>
      </c>
    </row>
    <row r="123" spans="1:9" x14ac:dyDescent="0.3">
      <c r="A123" s="2">
        <v>44435</v>
      </c>
      <c r="B123" t="s">
        <v>654</v>
      </c>
      <c r="C123" t="s">
        <v>485</v>
      </c>
      <c r="D123">
        <f>MONTH(Table10[[#This Row],[ENTRY DATE]])</f>
        <v>8</v>
      </c>
      <c r="E123" t="str">
        <f>TEXT(Table10[[#This Row],[ENTRY DATE]],"mmm")</f>
        <v>Aug</v>
      </c>
      <c r="F123">
        <f>YEAR(Table10[[#This Row],[ENTRY DATE]])</f>
        <v>2021</v>
      </c>
      <c r="G123">
        <v>22</v>
      </c>
      <c r="H123" t="s">
        <v>612</v>
      </c>
      <c r="I123" t="s">
        <v>622</v>
      </c>
    </row>
    <row r="124" spans="1:9" x14ac:dyDescent="0.3">
      <c r="A124" s="2">
        <v>44435</v>
      </c>
      <c r="B124" t="s">
        <v>654</v>
      </c>
      <c r="C124" t="s">
        <v>148</v>
      </c>
      <c r="D124">
        <f>MONTH(Table10[[#This Row],[ENTRY DATE]])</f>
        <v>8</v>
      </c>
      <c r="E124" t="str">
        <f>TEXT(Table10[[#This Row],[ENTRY DATE]],"mmm")</f>
        <v>Aug</v>
      </c>
      <c r="F124">
        <f>YEAR(Table10[[#This Row],[ENTRY DATE]])</f>
        <v>2021</v>
      </c>
      <c r="G124">
        <v>200</v>
      </c>
      <c r="H124" t="s">
        <v>616</v>
      </c>
      <c r="I124" t="s">
        <v>659</v>
      </c>
    </row>
    <row r="125" spans="1:9" x14ac:dyDescent="0.3">
      <c r="A125" s="2">
        <v>44435</v>
      </c>
      <c r="B125" t="s">
        <v>654</v>
      </c>
      <c r="C125" t="s">
        <v>47</v>
      </c>
      <c r="D125">
        <f>MONTH(Table10[[#This Row],[ENTRY DATE]])</f>
        <v>8</v>
      </c>
      <c r="E125" t="str">
        <f>TEXT(Table10[[#This Row],[ENTRY DATE]],"mmm")</f>
        <v>Aug</v>
      </c>
      <c r="F125">
        <f>YEAR(Table10[[#This Row],[ENTRY DATE]])</f>
        <v>2021</v>
      </c>
      <c r="G125">
        <v>36.659999999999997</v>
      </c>
      <c r="H125" t="s">
        <v>612</v>
      </c>
      <c r="I125" t="s">
        <v>613</v>
      </c>
    </row>
    <row r="126" spans="1:9" x14ac:dyDescent="0.3">
      <c r="A126" s="2">
        <v>44435</v>
      </c>
      <c r="B126" t="s">
        <v>654</v>
      </c>
      <c r="C126" t="s">
        <v>486</v>
      </c>
      <c r="D126">
        <f>MONTH(Table10[[#This Row],[ENTRY DATE]])</f>
        <v>8</v>
      </c>
      <c r="E126" t="str">
        <f>TEXT(Table10[[#This Row],[ENTRY DATE]],"mmm")</f>
        <v>Aug</v>
      </c>
      <c r="F126">
        <f>YEAR(Table10[[#This Row],[ENTRY DATE]])</f>
        <v>2021</v>
      </c>
      <c r="G126">
        <v>200</v>
      </c>
      <c r="H126" t="s">
        <v>612</v>
      </c>
      <c r="I126" t="s">
        <v>624</v>
      </c>
    </row>
    <row r="127" spans="1:9" x14ac:dyDescent="0.3">
      <c r="A127" s="2">
        <v>44436</v>
      </c>
      <c r="B127" t="s">
        <v>654</v>
      </c>
      <c r="C127" t="s">
        <v>406</v>
      </c>
      <c r="D127">
        <f>MONTH(Table10[[#This Row],[ENTRY DATE]])</f>
        <v>8</v>
      </c>
      <c r="E127" t="str">
        <f>TEXT(Table10[[#This Row],[ENTRY DATE]],"mmm")</f>
        <v>Aug</v>
      </c>
      <c r="F127">
        <f>YEAR(Table10[[#This Row],[ENTRY DATE]])</f>
        <v>2021</v>
      </c>
      <c r="G127">
        <v>76.92</v>
      </c>
      <c r="H127" t="s">
        <v>612</v>
      </c>
      <c r="I127" t="s">
        <v>630</v>
      </c>
    </row>
    <row r="128" spans="1:9" x14ac:dyDescent="0.3">
      <c r="A128" s="2">
        <v>44436</v>
      </c>
      <c r="B128" t="s">
        <v>654</v>
      </c>
      <c r="C128" t="s">
        <v>402</v>
      </c>
      <c r="D128">
        <f>MONTH(Table10[[#This Row],[ENTRY DATE]])</f>
        <v>8</v>
      </c>
      <c r="E128" t="str">
        <f>TEXT(Table10[[#This Row],[ENTRY DATE]],"mmm")</f>
        <v>Aug</v>
      </c>
      <c r="F128">
        <f>YEAR(Table10[[#This Row],[ENTRY DATE]])</f>
        <v>2021</v>
      </c>
      <c r="G128">
        <v>1001</v>
      </c>
      <c r="H128" t="s">
        <v>612</v>
      </c>
      <c r="I128" t="s">
        <v>630</v>
      </c>
    </row>
    <row r="129" spans="1:10" x14ac:dyDescent="0.3">
      <c r="A129" s="2">
        <v>44437</v>
      </c>
      <c r="B129" t="s">
        <v>654</v>
      </c>
      <c r="C129" t="s">
        <v>487</v>
      </c>
      <c r="D129">
        <f>MONTH(Table10[[#This Row],[ENTRY DATE]])</f>
        <v>8</v>
      </c>
      <c r="E129" t="str">
        <f>TEXT(Table10[[#This Row],[ENTRY DATE]],"mmm")</f>
        <v>Aug</v>
      </c>
      <c r="F129">
        <f>YEAR(Table10[[#This Row],[ENTRY DATE]])</f>
        <v>2021</v>
      </c>
      <c r="G129">
        <v>150</v>
      </c>
      <c r="H129" t="s">
        <v>612</v>
      </c>
      <c r="I129" t="s">
        <v>618</v>
      </c>
    </row>
    <row r="130" spans="1:10" x14ac:dyDescent="0.3">
      <c r="A130" s="2">
        <v>44437</v>
      </c>
      <c r="B130" t="s">
        <v>654</v>
      </c>
      <c r="C130" t="s">
        <v>488</v>
      </c>
      <c r="D130">
        <f>MONTH(Table10[[#This Row],[ENTRY DATE]])</f>
        <v>8</v>
      </c>
      <c r="E130" t="str">
        <f>TEXT(Table10[[#This Row],[ENTRY DATE]],"mmm")</f>
        <v>Aug</v>
      </c>
      <c r="F130">
        <f>YEAR(Table10[[#This Row],[ENTRY DATE]])</f>
        <v>2021</v>
      </c>
      <c r="G130">
        <v>55</v>
      </c>
      <c r="H130" t="s">
        <v>612</v>
      </c>
      <c r="I130" t="s">
        <v>618</v>
      </c>
    </row>
    <row r="131" spans="1:10" x14ac:dyDescent="0.3">
      <c r="A131" s="2">
        <v>44440</v>
      </c>
      <c r="B131" t="s">
        <v>654</v>
      </c>
      <c r="C131" t="s">
        <v>47</v>
      </c>
      <c r="D131">
        <f>MONTH(Table10[[#This Row],[ENTRY DATE]])</f>
        <v>9</v>
      </c>
      <c r="E131" t="str">
        <f>TEXT(Table10[[#This Row],[ENTRY DATE]],"mmm")</f>
        <v>Sep</v>
      </c>
      <c r="F131">
        <f>YEAR(Table10[[#This Row],[ENTRY DATE]])</f>
        <v>2021</v>
      </c>
      <c r="G131">
        <v>5</v>
      </c>
      <c r="H131" t="s">
        <v>612</v>
      </c>
      <c r="I131" t="s">
        <v>620</v>
      </c>
    </row>
    <row r="132" spans="1:10" x14ac:dyDescent="0.3">
      <c r="A132" s="2">
        <v>44440</v>
      </c>
      <c r="B132" t="s">
        <v>654</v>
      </c>
      <c r="C132" t="s">
        <v>390</v>
      </c>
      <c r="D132">
        <f>MONTH(Table10[[#This Row],[ENTRY DATE]])</f>
        <v>9</v>
      </c>
      <c r="E132" t="str">
        <f>TEXT(Table10[[#This Row],[ENTRY DATE]],"mmm")</f>
        <v>Sep</v>
      </c>
      <c r="F132">
        <f>YEAR(Table10[[#This Row],[ENTRY DATE]])</f>
        <v>2021</v>
      </c>
      <c r="G132">
        <v>20</v>
      </c>
      <c r="H132" t="s">
        <v>616</v>
      </c>
      <c r="I132" t="s">
        <v>626</v>
      </c>
    </row>
    <row r="133" spans="1:10" x14ac:dyDescent="0.3">
      <c r="A133" s="2">
        <v>44440</v>
      </c>
      <c r="B133" t="s">
        <v>654</v>
      </c>
      <c r="C133" t="s">
        <v>489</v>
      </c>
      <c r="D133">
        <f>MONTH(Table10[[#This Row],[ENTRY DATE]])</f>
        <v>9</v>
      </c>
      <c r="E133" t="str">
        <f>TEXT(Table10[[#This Row],[ENTRY DATE]],"mmm")</f>
        <v>Sep</v>
      </c>
      <c r="F133">
        <f>YEAR(Table10[[#This Row],[ENTRY DATE]])</f>
        <v>2021</v>
      </c>
      <c r="G133">
        <v>100</v>
      </c>
      <c r="H133" t="s">
        <v>616</v>
      </c>
      <c r="I133" t="s">
        <v>626</v>
      </c>
    </row>
    <row r="134" spans="1:10" x14ac:dyDescent="0.3">
      <c r="A134" s="2">
        <v>44440</v>
      </c>
      <c r="B134" t="s">
        <v>654</v>
      </c>
      <c r="C134" t="s">
        <v>670</v>
      </c>
      <c r="D134">
        <f>MONTH(Table10[[#This Row],[ENTRY DATE]])</f>
        <v>9</v>
      </c>
      <c r="E134" t="str">
        <f>TEXT(Table10[[#This Row],[ENTRY DATE]],"mmm")</f>
        <v>Sep</v>
      </c>
      <c r="F134">
        <f>YEAR(Table10[[#This Row],[ENTRY DATE]])</f>
        <v>2021</v>
      </c>
      <c r="G134">
        <v>122.64</v>
      </c>
      <c r="H134" t="s">
        <v>612</v>
      </c>
      <c r="I134" t="s">
        <v>669</v>
      </c>
      <c r="J134" t="s">
        <v>610</v>
      </c>
    </row>
    <row r="135" spans="1:10" x14ac:dyDescent="0.3">
      <c r="A135" s="2">
        <v>44440</v>
      </c>
      <c r="B135" t="s">
        <v>654</v>
      </c>
      <c r="C135" t="s">
        <v>47</v>
      </c>
      <c r="D135">
        <f>MONTH(Table10[[#This Row],[ENTRY DATE]])</f>
        <v>9</v>
      </c>
      <c r="E135" t="str">
        <f>TEXT(Table10[[#This Row],[ENTRY DATE]],"mmm")</f>
        <v>Sep</v>
      </c>
      <c r="F135">
        <f>YEAR(Table10[[#This Row],[ENTRY DATE]])</f>
        <v>2021</v>
      </c>
      <c r="G135">
        <v>1.5</v>
      </c>
      <c r="H135" t="s">
        <v>612</v>
      </c>
      <c r="I135" t="s">
        <v>620</v>
      </c>
    </row>
    <row r="136" spans="1:10" x14ac:dyDescent="0.3">
      <c r="A136" s="2">
        <v>44440</v>
      </c>
      <c r="B136" t="s">
        <v>654</v>
      </c>
      <c r="C136" t="s">
        <v>490</v>
      </c>
      <c r="D136">
        <f>MONTH(Table10[[#This Row],[ENTRY DATE]])</f>
        <v>9</v>
      </c>
      <c r="E136" t="str">
        <f>TEXT(Table10[[#This Row],[ENTRY DATE]],"mmm")</f>
        <v>Sep</v>
      </c>
      <c r="F136">
        <f>YEAR(Table10[[#This Row],[ENTRY DATE]])</f>
        <v>2021</v>
      </c>
      <c r="G136">
        <v>217.8</v>
      </c>
      <c r="H136" t="s">
        <v>612</v>
      </c>
      <c r="I136" t="s">
        <v>614</v>
      </c>
    </row>
    <row r="137" spans="1:10" x14ac:dyDescent="0.3">
      <c r="A137" s="2">
        <v>44442</v>
      </c>
      <c r="B137" t="s">
        <v>655</v>
      </c>
      <c r="C137" t="s">
        <v>17</v>
      </c>
      <c r="D137">
        <f>MONTH(Table10[[#This Row],[ENTRY DATE]])</f>
        <v>9</v>
      </c>
      <c r="E137" t="str">
        <f>TEXT(Table10[[#This Row],[ENTRY DATE]],"mmm")</f>
        <v>Sep</v>
      </c>
      <c r="F137">
        <f>YEAR(Table10[[#This Row],[ENTRY DATE]])</f>
        <v>2021</v>
      </c>
      <c r="G137">
        <v>50</v>
      </c>
      <c r="H137" t="s">
        <v>612</v>
      </c>
      <c r="I137" t="s">
        <v>630</v>
      </c>
    </row>
    <row r="138" spans="1:10" x14ac:dyDescent="0.3">
      <c r="A138" s="2">
        <v>44443</v>
      </c>
      <c r="B138" t="s">
        <v>654</v>
      </c>
      <c r="C138" t="s">
        <v>491</v>
      </c>
      <c r="D138">
        <f>MONTH(Table10[[#This Row],[ENTRY DATE]])</f>
        <v>9</v>
      </c>
      <c r="E138" t="str">
        <f>TEXT(Table10[[#This Row],[ENTRY DATE]],"mmm")</f>
        <v>Sep</v>
      </c>
      <c r="F138">
        <f>YEAR(Table10[[#This Row],[ENTRY DATE]])</f>
        <v>2021</v>
      </c>
      <c r="G138">
        <v>100</v>
      </c>
      <c r="H138" t="s">
        <v>612</v>
      </c>
      <c r="I138" t="s">
        <v>669</v>
      </c>
      <c r="J138" t="s">
        <v>388</v>
      </c>
    </row>
    <row r="139" spans="1:10" x14ac:dyDescent="0.3">
      <c r="A139" s="2">
        <v>44443</v>
      </c>
      <c r="B139" t="s">
        <v>654</v>
      </c>
      <c r="C139" t="s">
        <v>392</v>
      </c>
      <c r="D139">
        <f>MONTH(Table10[[#This Row],[ENTRY DATE]])</f>
        <v>9</v>
      </c>
      <c r="E139" t="str">
        <f>TEXT(Table10[[#This Row],[ENTRY DATE]],"mmm")</f>
        <v>Sep</v>
      </c>
      <c r="F139">
        <f>YEAR(Table10[[#This Row],[ENTRY DATE]])</f>
        <v>2021</v>
      </c>
      <c r="G139">
        <v>187.5</v>
      </c>
      <c r="H139" t="s">
        <v>612</v>
      </c>
      <c r="I139" t="s">
        <v>630</v>
      </c>
    </row>
    <row r="140" spans="1:10" x14ac:dyDescent="0.3">
      <c r="A140" s="2">
        <v>44444</v>
      </c>
      <c r="B140" t="s">
        <v>654</v>
      </c>
      <c r="C140" t="s">
        <v>393</v>
      </c>
      <c r="D140">
        <f>MONTH(Table10[[#This Row],[ENTRY DATE]])</f>
        <v>9</v>
      </c>
      <c r="E140" t="str">
        <f>TEXT(Table10[[#This Row],[ENTRY DATE]],"mmm")</f>
        <v>Sep</v>
      </c>
      <c r="F140">
        <f>YEAR(Table10[[#This Row],[ENTRY DATE]])</f>
        <v>2021</v>
      </c>
      <c r="G140">
        <v>20</v>
      </c>
      <c r="H140" t="s">
        <v>612</v>
      </c>
      <c r="I140" t="s">
        <v>617</v>
      </c>
    </row>
    <row r="141" spans="1:10" x14ac:dyDescent="0.3">
      <c r="A141" s="2">
        <v>44444</v>
      </c>
      <c r="B141" t="s">
        <v>654</v>
      </c>
      <c r="C141" t="s">
        <v>146</v>
      </c>
      <c r="D141">
        <f>MONTH(Table10[[#This Row],[ENTRY DATE]])</f>
        <v>9</v>
      </c>
      <c r="E141" t="str">
        <f>TEXT(Table10[[#This Row],[ENTRY DATE]],"mmm")</f>
        <v>Sep</v>
      </c>
      <c r="F141">
        <f>YEAR(Table10[[#This Row],[ENTRY DATE]])</f>
        <v>2021</v>
      </c>
      <c r="G141">
        <v>208.42</v>
      </c>
      <c r="H141" t="s">
        <v>612</v>
      </c>
      <c r="I141" t="s">
        <v>631</v>
      </c>
    </row>
    <row r="142" spans="1:10" x14ac:dyDescent="0.3">
      <c r="A142" s="2">
        <v>44446</v>
      </c>
      <c r="B142" t="s">
        <v>654</v>
      </c>
      <c r="C142" t="s">
        <v>148</v>
      </c>
      <c r="D142">
        <f>MONTH(Table10[[#This Row],[ENTRY DATE]])</f>
        <v>9</v>
      </c>
      <c r="E142" t="str">
        <f>TEXT(Table10[[#This Row],[ENTRY DATE]],"mmm")</f>
        <v>Sep</v>
      </c>
      <c r="F142">
        <f>YEAR(Table10[[#This Row],[ENTRY DATE]])</f>
        <v>2021</v>
      </c>
      <c r="G142">
        <v>208.42</v>
      </c>
      <c r="H142" t="s">
        <v>616</v>
      </c>
      <c r="I142" t="s">
        <v>659</v>
      </c>
    </row>
    <row r="143" spans="1:10" x14ac:dyDescent="0.3">
      <c r="A143" s="2">
        <v>44446</v>
      </c>
      <c r="B143" t="s">
        <v>654</v>
      </c>
      <c r="C143" t="s">
        <v>47</v>
      </c>
      <c r="D143">
        <f>MONTH(Table10[[#This Row],[ENTRY DATE]])</f>
        <v>9</v>
      </c>
      <c r="E143" t="str">
        <f>TEXT(Table10[[#This Row],[ENTRY DATE]],"mmm")</f>
        <v>Sep</v>
      </c>
      <c r="F143">
        <f>YEAR(Table10[[#This Row],[ENTRY DATE]])</f>
        <v>2021</v>
      </c>
      <c r="G143">
        <v>206.37</v>
      </c>
      <c r="H143" t="s">
        <v>612</v>
      </c>
      <c r="I143" t="s">
        <v>631</v>
      </c>
    </row>
    <row r="144" spans="1:10" x14ac:dyDescent="0.3">
      <c r="A144" s="2">
        <v>44446</v>
      </c>
      <c r="B144" t="s">
        <v>654</v>
      </c>
      <c r="C144" t="s">
        <v>492</v>
      </c>
      <c r="D144">
        <f>MONTH(Table10[[#This Row],[ENTRY DATE]])</f>
        <v>9</v>
      </c>
      <c r="E144" t="str">
        <f>TEXT(Table10[[#This Row],[ENTRY DATE]],"mmm")</f>
        <v>Sep</v>
      </c>
      <c r="F144">
        <f>YEAR(Table10[[#This Row],[ENTRY DATE]])</f>
        <v>2021</v>
      </c>
      <c r="G144">
        <v>70</v>
      </c>
      <c r="H144" t="s">
        <v>612</v>
      </c>
      <c r="I144" t="s">
        <v>618</v>
      </c>
    </row>
    <row r="145" spans="1:10" x14ac:dyDescent="0.3">
      <c r="A145" s="2">
        <v>44446</v>
      </c>
      <c r="B145" t="s">
        <v>656</v>
      </c>
      <c r="C145" t="s">
        <v>4</v>
      </c>
      <c r="D145">
        <f>MONTH(Table10[[#This Row],[ENTRY DATE]])</f>
        <v>9</v>
      </c>
      <c r="E145" t="str">
        <f>TEXT(Table10[[#This Row],[ENTRY DATE]],"mmm")</f>
        <v>Sep</v>
      </c>
      <c r="F145">
        <f>YEAR(Table10[[#This Row],[ENTRY DATE]])</f>
        <v>2021</v>
      </c>
      <c r="G145">
        <v>440</v>
      </c>
      <c r="H145" t="s">
        <v>612</v>
      </c>
      <c r="I145" t="s">
        <v>630</v>
      </c>
    </row>
    <row r="146" spans="1:10" x14ac:dyDescent="0.3">
      <c r="A146" s="2">
        <v>44446</v>
      </c>
      <c r="B146" t="s">
        <v>656</v>
      </c>
      <c r="C146" t="s">
        <v>5</v>
      </c>
      <c r="D146">
        <f>MONTH(Table10[[#This Row],[ENTRY DATE]])</f>
        <v>9</v>
      </c>
      <c r="E146" t="str">
        <f>TEXT(Table10[[#This Row],[ENTRY DATE]],"mmm")</f>
        <v>Sep</v>
      </c>
      <c r="F146">
        <f>YEAR(Table10[[#This Row],[ENTRY DATE]])</f>
        <v>2021</v>
      </c>
      <c r="G146">
        <v>372</v>
      </c>
      <c r="H146" t="s">
        <v>612</v>
      </c>
      <c r="I146" t="s">
        <v>630</v>
      </c>
    </row>
    <row r="147" spans="1:10" x14ac:dyDescent="0.3">
      <c r="A147" s="2">
        <v>44447</v>
      </c>
      <c r="B147" t="s">
        <v>654</v>
      </c>
      <c r="C147" t="s">
        <v>47</v>
      </c>
      <c r="D147">
        <f>MONTH(Table10[[#This Row],[ENTRY DATE]])</f>
        <v>9</v>
      </c>
      <c r="E147" t="str">
        <f>TEXT(Table10[[#This Row],[ENTRY DATE]],"mmm")</f>
        <v>Sep</v>
      </c>
      <c r="F147">
        <f>YEAR(Table10[[#This Row],[ENTRY DATE]])</f>
        <v>2021</v>
      </c>
      <c r="G147">
        <v>5.52</v>
      </c>
      <c r="H147" t="s">
        <v>612</v>
      </c>
      <c r="I147" t="s">
        <v>620</v>
      </c>
    </row>
    <row r="148" spans="1:10" x14ac:dyDescent="0.3">
      <c r="A148" s="2">
        <v>44447</v>
      </c>
      <c r="B148" t="s">
        <v>654</v>
      </c>
      <c r="C148" t="s">
        <v>77</v>
      </c>
      <c r="D148">
        <f>MONTH(Table10[[#This Row],[ENTRY DATE]])</f>
        <v>9</v>
      </c>
      <c r="E148" t="str">
        <f>TEXT(Table10[[#This Row],[ENTRY DATE]],"mmm")</f>
        <v>Sep</v>
      </c>
      <c r="F148">
        <f>YEAR(Table10[[#This Row],[ENTRY DATE]])</f>
        <v>2021</v>
      </c>
      <c r="G148">
        <v>50</v>
      </c>
      <c r="H148" t="s">
        <v>612</v>
      </c>
      <c r="I148" t="s">
        <v>620</v>
      </c>
    </row>
    <row r="149" spans="1:10" x14ac:dyDescent="0.3">
      <c r="A149" s="2">
        <v>44447</v>
      </c>
      <c r="B149" t="s">
        <v>654</v>
      </c>
      <c r="C149" t="s">
        <v>394</v>
      </c>
      <c r="D149">
        <f>MONTH(Table10[[#This Row],[ENTRY DATE]])</f>
        <v>9</v>
      </c>
      <c r="E149" t="str">
        <f>TEXT(Table10[[#This Row],[ENTRY DATE]],"mmm")</f>
        <v>Sep</v>
      </c>
      <c r="F149">
        <f>YEAR(Table10[[#This Row],[ENTRY DATE]])</f>
        <v>2021</v>
      </c>
      <c r="G149">
        <v>536</v>
      </c>
      <c r="H149" t="s">
        <v>612</v>
      </c>
      <c r="I149" t="s">
        <v>669</v>
      </c>
      <c r="J149" t="s">
        <v>608</v>
      </c>
    </row>
    <row r="150" spans="1:10" x14ac:dyDescent="0.3">
      <c r="A150" s="2">
        <v>44450</v>
      </c>
      <c r="B150" t="s">
        <v>654</v>
      </c>
      <c r="C150" t="s">
        <v>47</v>
      </c>
      <c r="D150">
        <f>MONTH(Table10[[#This Row],[ENTRY DATE]])</f>
        <v>9</v>
      </c>
      <c r="E150" t="str">
        <f>TEXT(Table10[[#This Row],[ENTRY DATE]],"mmm")</f>
        <v>Sep</v>
      </c>
      <c r="F150">
        <f>YEAR(Table10[[#This Row],[ENTRY DATE]])</f>
        <v>2021</v>
      </c>
      <c r="G150">
        <v>50</v>
      </c>
      <c r="H150" t="s">
        <v>612</v>
      </c>
      <c r="I150" t="s">
        <v>620</v>
      </c>
    </row>
    <row r="151" spans="1:10" x14ac:dyDescent="0.3">
      <c r="A151" s="2">
        <v>44450</v>
      </c>
      <c r="B151" t="s">
        <v>654</v>
      </c>
      <c r="C151" t="s">
        <v>72</v>
      </c>
      <c r="D151">
        <f>MONTH(Table10[[#This Row],[ENTRY DATE]])</f>
        <v>9</v>
      </c>
      <c r="E151" t="str">
        <f>TEXT(Table10[[#This Row],[ENTRY DATE]],"mmm")</f>
        <v>Sep</v>
      </c>
      <c r="F151">
        <f>YEAR(Table10[[#This Row],[ENTRY DATE]])</f>
        <v>2021</v>
      </c>
      <c r="G151">
        <v>17.7</v>
      </c>
      <c r="H151" t="s">
        <v>612</v>
      </c>
      <c r="I151" t="s">
        <v>620</v>
      </c>
    </row>
    <row r="152" spans="1:10" x14ac:dyDescent="0.3">
      <c r="A152" s="2">
        <v>44450</v>
      </c>
      <c r="B152" t="s">
        <v>654</v>
      </c>
      <c r="C152" t="s">
        <v>47</v>
      </c>
      <c r="D152">
        <f>MONTH(Table10[[#This Row],[ENTRY DATE]])</f>
        <v>9</v>
      </c>
      <c r="E152" t="str">
        <f>TEXT(Table10[[#This Row],[ENTRY DATE]],"mmm")</f>
        <v>Sep</v>
      </c>
      <c r="F152">
        <f>YEAR(Table10[[#This Row],[ENTRY DATE]])</f>
        <v>2021</v>
      </c>
      <c r="G152">
        <v>6.6</v>
      </c>
      <c r="H152" t="s">
        <v>612</v>
      </c>
      <c r="I152" t="s">
        <v>620</v>
      </c>
    </row>
    <row r="153" spans="1:10" x14ac:dyDescent="0.3">
      <c r="A153" s="2">
        <v>44452</v>
      </c>
      <c r="B153" t="s">
        <v>654</v>
      </c>
      <c r="C153" t="s">
        <v>493</v>
      </c>
      <c r="D153">
        <f>MONTH(Table10[[#This Row],[ENTRY DATE]])</f>
        <v>9</v>
      </c>
      <c r="E153" t="str">
        <f>TEXT(Table10[[#This Row],[ENTRY DATE]],"mmm")</f>
        <v>Sep</v>
      </c>
      <c r="F153">
        <f>YEAR(Table10[[#This Row],[ENTRY DATE]])</f>
        <v>2021</v>
      </c>
      <c r="G153">
        <v>36</v>
      </c>
      <c r="H153" t="s">
        <v>612</v>
      </c>
      <c r="I153" t="s">
        <v>632</v>
      </c>
    </row>
    <row r="154" spans="1:10" x14ac:dyDescent="0.3">
      <c r="A154" s="2">
        <v>44455</v>
      </c>
      <c r="B154" t="s">
        <v>654</v>
      </c>
      <c r="C154" t="s">
        <v>410</v>
      </c>
      <c r="D154">
        <f>MONTH(Table10[[#This Row],[ENTRY DATE]])</f>
        <v>9</v>
      </c>
      <c r="E154" t="str">
        <f>TEXT(Table10[[#This Row],[ENTRY DATE]],"mmm")</f>
        <v>Sep</v>
      </c>
      <c r="F154">
        <f>YEAR(Table10[[#This Row],[ENTRY DATE]])</f>
        <v>2021</v>
      </c>
      <c r="G154">
        <v>5</v>
      </c>
      <c r="H154" t="s">
        <v>612</v>
      </c>
      <c r="I154" t="s">
        <v>626</v>
      </c>
    </row>
    <row r="155" spans="1:10" x14ac:dyDescent="0.3">
      <c r="A155" s="2">
        <v>44456</v>
      </c>
      <c r="B155" t="s">
        <v>654</v>
      </c>
      <c r="C155" t="s">
        <v>494</v>
      </c>
      <c r="D155">
        <f>MONTH(Table10[[#This Row],[ENTRY DATE]])</f>
        <v>9</v>
      </c>
      <c r="E155" t="str">
        <f>TEXT(Table10[[#This Row],[ENTRY DATE]],"mmm")</f>
        <v>Sep</v>
      </c>
      <c r="F155">
        <f>YEAR(Table10[[#This Row],[ENTRY DATE]])</f>
        <v>2021</v>
      </c>
      <c r="G155">
        <v>100</v>
      </c>
      <c r="H155" t="s">
        <v>616</v>
      </c>
      <c r="I155" t="s">
        <v>620</v>
      </c>
    </row>
    <row r="156" spans="1:10" x14ac:dyDescent="0.3">
      <c r="A156" s="2">
        <v>44456</v>
      </c>
      <c r="B156" t="s">
        <v>654</v>
      </c>
      <c r="C156" t="s">
        <v>47</v>
      </c>
      <c r="D156">
        <f>MONTH(Table10[[#This Row],[ENTRY DATE]])</f>
        <v>9</v>
      </c>
      <c r="E156" t="str">
        <f>TEXT(Table10[[#This Row],[ENTRY DATE]],"mmm")</f>
        <v>Sep</v>
      </c>
      <c r="F156">
        <f>YEAR(Table10[[#This Row],[ENTRY DATE]])</f>
        <v>2021</v>
      </c>
      <c r="G156">
        <v>100</v>
      </c>
      <c r="H156" t="s">
        <v>612</v>
      </c>
      <c r="I156" t="s">
        <v>620</v>
      </c>
    </row>
    <row r="157" spans="1:10" x14ac:dyDescent="0.3">
      <c r="A157" s="2">
        <v>44457</v>
      </c>
      <c r="B157" t="s">
        <v>654</v>
      </c>
      <c r="C157" t="s">
        <v>407</v>
      </c>
      <c r="D157">
        <f>MONTH(Table10[[#This Row],[ENTRY DATE]])</f>
        <v>9</v>
      </c>
      <c r="E157" t="str">
        <f>TEXT(Table10[[#This Row],[ENTRY DATE]],"mmm")</f>
        <v>Sep</v>
      </c>
      <c r="F157">
        <f>YEAR(Table10[[#This Row],[ENTRY DATE]])</f>
        <v>2021</v>
      </c>
      <c r="G157">
        <v>15</v>
      </c>
      <c r="H157" t="s">
        <v>612</v>
      </c>
      <c r="I157" t="s">
        <v>624</v>
      </c>
    </row>
    <row r="158" spans="1:10" x14ac:dyDescent="0.3">
      <c r="A158" s="2">
        <v>44457</v>
      </c>
      <c r="B158" t="s">
        <v>654</v>
      </c>
      <c r="C158" t="s">
        <v>408</v>
      </c>
      <c r="D158">
        <f>MONTH(Table10[[#This Row],[ENTRY DATE]])</f>
        <v>9</v>
      </c>
      <c r="E158" t="str">
        <f>TEXT(Table10[[#This Row],[ENTRY DATE]],"mmm")</f>
        <v>Sep</v>
      </c>
      <c r="F158">
        <f>YEAR(Table10[[#This Row],[ENTRY DATE]])</f>
        <v>2021</v>
      </c>
      <c r="G158">
        <v>15</v>
      </c>
      <c r="H158" t="s">
        <v>612</v>
      </c>
      <c r="I158" t="s">
        <v>624</v>
      </c>
    </row>
    <row r="159" spans="1:10" x14ac:dyDescent="0.3">
      <c r="A159" s="2">
        <v>44457</v>
      </c>
      <c r="B159" t="s">
        <v>654</v>
      </c>
      <c r="C159" t="s">
        <v>407</v>
      </c>
      <c r="D159">
        <f>MONTH(Table10[[#This Row],[ENTRY DATE]])</f>
        <v>9</v>
      </c>
      <c r="E159" t="str">
        <f>TEXT(Table10[[#This Row],[ENTRY DATE]],"mmm")</f>
        <v>Sep</v>
      </c>
      <c r="F159">
        <f>YEAR(Table10[[#This Row],[ENTRY DATE]])</f>
        <v>2021</v>
      </c>
      <c r="G159">
        <v>9</v>
      </c>
      <c r="H159" t="s">
        <v>612</v>
      </c>
      <c r="I159" t="s">
        <v>624</v>
      </c>
    </row>
    <row r="160" spans="1:10" x14ac:dyDescent="0.3">
      <c r="A160" s="2">
        <v>44457</v>
      </c>
      <c r="B160" t="s">
        <v>654</v>
      </c>
      <c r="C160" t="s">
        <v>495</v>
      </c>
      <c r="D160">
        <f>MONTH(Table10[[#This Row],[ENTRY DATE]])</f>
        <v>9</v>
      </c>
      <c r="E160" t="str">
        <f>TEXT(Table10[[#This Row],[ENTRY DATE]],"mmm")</f>
        <v>Sep</v>
      </c>
      <c r="F160">
        <f>YEAR(Table10[[#This Row],[ENTRY DATE]])</f>
        <v>2021</v>
      </c>
      <c r="G160">
        <v>20</v>
      </c>
      <c r="H160" t="s">
        <v>612</v>
      </c>
      <c r="I160" t="s">
        <v>620</v>
      </c>
    </row>
    <row r="161" spans="1:10" x14ac:dyDescent="0.3">
      <c r="A161" s="2">
        <v>44467</v>
      </c>
      <c r="B161" t="s">
        <v>654</v>
      </c>
      <c r="C161" t="s">
        <v>395</v>
      </c>
      <c r="D161">
        <f>MONTH(Table10[[#This Row],[ENTRY DATE]])</f>
        <v>9</v>
      </c>
      <c r="E161" t="str">
        <f>TEXT(Table10[[#This Row],[ENTRY DATE]],"mmm")</f>
        <v>Sep</v>
      </c>
      <c r="F161">
        <f>YEAR(Table10[[#This Row],[ENTRY DATE]])</f>
        <v>2021</v>
      </c>
      <c r="G161">
        <v>2890.33</v>
      </c>
      <c r="H161" t="s">
        <v>616</v>
      </c>
      <c r="I161" t="s">
        <v>615</v>
      </c>
    </row>
    <row r="162" spans="1:10" x14ac:dyDescent="0.3">
      <c r="A162" s="2">
        <v>44467</v>
      </c>
      <c r="B162" t="s">
        <v>654</v>
      </c>
      <c r="C162" t="s">
        <v>496</v>
      </c>
      <c r="D162">
        <f>MONTH(Table10[[#This Row],[ENTRY DATE]])</f>
        <v>9</v>
      </c>
      <c r="E162" t="str">
        <f>TEXT(Table10[[#This Row],[ENTRY DATE]],"mmm")</f>
        <v>Sep</v>
      </c>
      <c r="F162">
        <f>YEAR(Table10[[#This Row],[ENTRY DATE]])</f>
        <v>2021</v>
      </c>
      <c r="G162">
        <v>410</v>
      </c>
      <c r="H162" t="s">
        <v>612</v>
      </c>
      <c r="I162" t="s">
        <v>621</v>
      </c>
    </row>
    <row r="163" spans="1:10" x14ac:dyDescent="0.3">
      <c r="A163" s="2">
        <v>44467</v>
      </c>
      <c r="B163" t="s">
        <v>654</v>
      </c>
      <c r="C163" t="s">
        <v>497</v>
      </c>
      <c r="D163">
        <f>MONTH(Table10[[#This Row],[ENTRY DATE]])</f>
        <v>9</v>
      </c>
      <c r="E163" t="str">
        <f>TEXT(Table10[[#This Row],[ENTRY DATE]],"mmm")</f>
        <v>Sep</v>
      </c>
      <c r="F163">
        <f>YEAR(Table10[[#This Row],[ENTRY DATE]])</f>
        <v>2021</v>
      </c>
      <c r="G163">
        <v>100</v>
      </c>
      <c r="H163" t="s">
        <v>612</v>
      </c>
      <c r="I163" t="s">
        <v>669</v>
      </c>
      <c r="J163" t="s">
        <v>388</v>
      </c>
    </row>
    <row r="164" spans="1:10" x14ac:dyDescent="0.3">
      <c r="A164" s="2">
        <v>44467</v>
      </c>
      <c r="B164" t="s">
        <v>654</v>
      </c>
      <c r="C164" t="s">
        <v>406</v>
      </c>
      <c r="D164">
        <f>MONTH(Table10[[#This Row],[ENTRY DATE]])</f>
        <v>9</v>
      </c>
      <c r="E164" t="str">
        <f>TEXT(Table10[[#This Row],[ENTRY DATE]],"mmm")</f>
        <v>Sep</v>
      </c>
      <c r="F164">
        <f>YEAR(Table10[[#This Row],[ENTRY DATE]])</f>
        <v>2021</v>
      </c>
      <c r="G164">
        <v>76.92</v>
      </c>
      <c r="H164" t="s">
        <v>612</v>
      </c>
      <c r="I164" t="s">
        <v>630</v>
      </c>
    </row>
    <row r="165" spans="1:10" x14ac:dyDescent="0.3">
      <c r="A165" s="2">
        <v>44468</v>
      </c>
      <c r="B165" t="s">
        <v>654</v>
      </c>
      <c r="C165" t="s">
        <v>407</v>
      </c>
      <c r="D165">
        <f>MONTH(Table10[[#This Row],[ENTRY DATE]])</f>
        <v>9</v>
      </c>
      <c r="E165" t="str">
        <f>TEXT(Table10[[#This Row],[ENTRY DATE]],"mmm")</f>
        <v>Sep</v>
      </c>
      <c r="F165">
        <f>YEAR(Table10[[#This Row],[ENTRY DATE]])</f>
        <v>2021</v>
      </c>
      <c r="G165">
        <v>2303</v>
      </c>
      <c r="H165" t="s">
        <v>612</v>
      </c>
      <c r="I165" t="s">
        <v>620</v>
      </c>
    </row>
    <row r="166" spans="1:10" x14ac:dyDescent="0.3">
      <c r="A166" s="2">
        <v>44468</v>
      </c>
      <c r="B166" t="s">
        <v>654</v>
      </c>
      <c r="C166" t="s">
        <v>408</v>
      </c>
      <c r="D166">
        <f>MONTH(Table10[[#This Row],[ENTRY DATE]])</f>
        <v>9</v>
      </c>
      <c r="E166" t="str">
        <f>TEXT(Table10[[#This Row],[ENTRY DATE]],"mmm")</f>
        <v>Sep</v>
      </c>
      <c r="F166">
        <f>YEAR(Table10[[#This Row],[ENTRY DATE]])</f>
        <v>2021</v>
      </c>
      <c r="G166">
        <v>2318</v>
      </c>
      <c r="H166" t="s">
        <v>612</v>
      </c>
      <c r="I166" t="s">
        <v>620</v>
      </c>
    </row>
    <row r="167" spans="1:10" x14ac:dyDescent="0.3">
      <c r="A167" s="2">
        <v>44468</v>
      </c>
      <c r="B167" t="s">
        <v>654</v>
      </c>
      <c r="C167" t="s">
        <v>77</v>
      </c>
      <c r="D167">
        <f>MONTH(Table10[[#This Row],[ENTRY DATE]])</f>
        <v>9</v>
      </c>
      <c r="E167" t="str">
        <f>TEXT(Table10[[#This Row],[ENTRY DATE]],"mmm")</f>
        <v>Sep</v>
      </c>
      <c r="F167">
        <f>YEAR(Table10[[#This Row],[ENTRY DATE]])</f>
        <v>2021</v>
      </c>
      <c r="G167">
        <v>2018</v>
      </c>
      <c r="H167" t="s">
        <v>612</v>
      </c>
      <c r="I167" t="s">
        <v>620</v>
      </c>
    </row>
    <row r="168" spans="1:10" x14ac:dyDescent="0.3">
      <c r="A168" s="2">
        <v>44469</v>
      </c>
      <c r="B168" t="s">
        <v>654</v>
      </c>
      <c r="C168" t="s">
        <v>633</v>
      </c>
      <c r="D168">
        <f>MONTH(Table10[[#This Row],[ENTRY DATE]])</f>
        <v>9</v>
      </c>
      <c r="E168" t="str">
        <f>TEXT(Table10[[#This Row],[ENTRY DATE]],"mmm")</f>
        <v>Sep</v>
      </c>
      <c r="F168">
        <f>YEAR(Table10[[#This Row],[ENTRY DATE]])</f>
        <v>2021</v>
      </c>
      <c r="G168">
        <v>1946.5</v>
      </c>
      <c r="H168" t="s">
        <v>612</v>
      </c>
      <c r="I168" t="s">
        <v>620</v>
      </c>
    </row>
    <row r="169" spans="1:10" x14ac:dyDescent="0.3">
      <c r="A169" s="2">
        <v>44470</v>
      </c>
      <c r="B169" t="s">
        <v>654</v>
      </c>
      <c r="C169" t="s">
        <v>47</v>
      </c>
      <c r="D169">
        <f>MONTH(Table10[[#This Row],[ENTRY DATE]])</f>
        <v>10</v>
      </c>
      <c r="E169" t="str">
        <f>TEXT(Table10[[#This Row],[ENTRY DATE]],"mmm")</f>
        <v>Oct</v>
      </c>
      <c r="F169">
        <f>YEAR(Table10[[#This Row],[ENTRY DATE]])</f>
        <v>2021</v>
      </c>
      <c r="G169">
        <v>5</v>
      </c>
      <c r="H169" t="s">
        <v>612</v>
      </c>
      <c r="I169" t="s">
        <v>620</v>
      </c>
    </row>
    <row r="170" spans="1:10" x14ac:dyDescent="0.3">
      <c r="A170" s="2">
        <v>44470</v>
      </c>
      <c r="B170" t="s">
        <v>654</v>
      </c>
      <c r="C170" t="s">
        <v>670</v>
      </c>
      <c r="D170">
        <f>MONTH(Table10[[#This Row],[ENTRY DATE]])</f>
        <v>10</v>
      </c>
      <c r="E170" t="str">
        <f>TEXT(Table10[[#This Row],[ENTRY DATE]],"mmm")</f>
        <v>Oct</v>
      </c>
      <c r="F170">
        <f>YEAR(Table10[[#This Row],[ENTRY DATE]])</f>
        <v>2021</v>
      </c>
      <c r="G170">
        <v>122.64</v>
      </c>
      <c r="H170" t="s">
        <v>612</v>
      </c>
      <c r="I170" t="s">
        <v>669</v>
      </c>
      <c r="J170" t="s">
        <v>610</v>
      </c>
    </row>
    <row r="171" spans="1:10" x14ac:dyDescent="0.3">
      <c r="A171" s="2">
        <v>44470</v>
      </c>
      <c r="B171" t="s">
        <v>654</v>
      </c>
      <c r="C171" t="s">
        <v>389</v>
      </c>
      <c r="D171">
        <f>MONTH(Table10[[#This Row],[ENTRY DATE]])</f>
        <v>10</v>
      </c>
      <c r="E171" t="str">
        <f>TEXT(Table10[[#This Row],[ENTRY DATE]],"mmm")</f>
        <v>Oct</v>
      </c>
      <c r="F171">
        <f>YEAR(Table10[[#This Row],[ENTRY DATE]])</f>
        <v>2021</v>
      </c>
      <c r="G171">
        <v>216.23</v>
      </c>
      <c r="H171" t="s">
        <v>612</v>
      </c>
      <c r="I171" t="s">
        <v>614</v>
      </c>
    </row>
    <row r="172" spans="1:10" x14ac:dyDescent="0.3">
      <c r="A172" s="2">
        <v>44470</v>
      </c>
      <c r="B172" t="s">
        <v>654</v>
      </c>
      <c r="C172" t="s">
        <v>390</v>
      </c>
      <c r="D172">
        <f>MONTH(Table10[[#This Row],[ENTRY DATE]])</f>
        <v>10</v>
      </c>
      <c r="E172" t="str">
        <f>TEXT(Table10[[#This Row],[ENTRY DATE]],"mmm")</f>
        <v>Oct</v>
      </c>
      <c r="F172">
        <f>YEAR(Table10[[#This Row],[ENTRY DATE]])</f>
        <v>2021</v>
      </c>
      <c r="G172">
        <v>20</v>
      </c>
      <c r="H172" t="s">
        <v>616</v>
      </c>
      <c r="I172" t="s">
        <v>626</v>
      </c>
    </row>
    <row r="173" spans="1:10" x14ac:dyDescent="0.3">
      <c r="A173" s="2">
        <v>44471</v>
      </c>
      <c r="B173" t="s">
        <v>654</v>
      </c>
      <c r="C173" t="s">
        <v>47</v>
      </c>
      <c r="D173">
        <f>MONTH(Table10[[#This Row],[ENTRY DATE]])</f>
        <v>10</v>
      </c>
      <c r="E173" t="str">
        <f>TEXT(Table10[[#This Row],[ENTRY DATE]],"mmm")</f>
        <v>Oct</v>
      </c>
      <c r="F173">
        <f>YEAR(Table10[[#This Row],[ENTRY DATE]])</f>
        <v>2021</v>
      </c>
      <c r="G173">
        <v>1.5</v>
      </c>
      <c r="H173" t="s">
        <v>612</v>
      </c>
      <c r="I173" t="s">
        <v>620</v>
      </c>
    </row>
    <row r="174" spans="1:10" x14ac:dyDescent="0.3">
      <c r="A174" s="2">
        <v>44472</v>
      </c>
      <c r="B174" t="s">
        <v>654</v>
      </c>
      <c r="C174" t="s">
        <v>47</v>
      </c>
      <c r="D174">
        <f>MONTH(Table10[[#This Row],[ENTRY DATE]])</f>
        <v>10</v>
      </c>
      <c r="E174" t="str">
        <f>TEXT(Table10[[#This Row],[ENTRY DATE]],"mmm")</f>
        <v>Oct</v>
      </c>
      <c r="F174">
        <f>YEAR(Table10[[#This Row],[ENTRY DATE]])</f>
        <v>2021</v>
      </c>
      <c r="G174">
        <v>6.04</v>
      </c>
      <c r="H174" t="s">
        <v>612</v>
      </c>
      <c r="I174" t="s">
        <v>620</v>
      </c>
    </row>
    <row r="175" spans="1:10" x14ac:dyDescent="0.3">
      <c r="A175" s="2">
        <v>44473</v>
      </c>
      <c r="B175" t="s">
        <v>654</v>
      </c>
      <c r="C175" t="s">
        <v>391</v>
      </c>
      <c r="D175">
        <f>MONTH(Table10[[#This Row],[ENTRY DATE]])</f>
        <v>10</v>
      </c>
      <c r="E175" t="str">
        <f>TEXT(Table10[[#This Row],[ENTRY DATE]],"mmm")</f>
        <v>Oct</v>
      </c>
      <c r="F175">
        <f>YEAR(Table10[[#This Row],[ENTRY DATE]])</f>
        <v>2021</v>
      </c>
      <c r="G175">
        <v>30</v>
      </c>
      <c r="H175" t="s">
        <v>612</v>
      </c>
      <c r="I175" t="s">
        <v>613</v>
      </c>
    </row>
    <row r="176" spans="1:10" x14ac:dyDescent="0.3">
      <c r="A176" s="2">
        <v>44473</v>
      </c>
      <c r="B176" t="s">
        <v>654</v>
      </c>
      <c r="C176" t="s">
        <v>392</v>
      </c>
      <c r="D176">
        <f>MONTH(Table10[[#This Row],[ENTRY DATE]])</f>
        <v>10</v>
      </c>
      <c r="E176" t="str">
        <f>TEXT(Table10[[#This Row],[ENTRY DATE]],"mmm")</f>
        <v>Oct</v>
      </c>
      <c r="F176">
        <f>YEAR(Table10[[#This Row],[ENTRY DATE]])</f>
        <v>2021</v>
      </c>
      <c r="G176">
        <v>187.5</v>
      </c>
      <c r="H176" t="s">
        <v>612</v>
      </c>
      <c r="I176" t="s">
        <v>630</v>
      </c>
    </row>
    <row r="177" spans="1:10" x14ac:dyDescent="0.3">
      <c r="A177" s="2">
        <v>44473</v>
      </c>
      <c r="B177" t="s">
        <v>654</v>
      </c>
      <c r="C177" t="s">
        <v>72</v>
      </c>
      <c r="D177">
        <f>MONTH(Table10[[#This Row],[ENTRY DATE]])</f>
        <v>10</v>
      </c>
      <c r="E177" t="str">
        <f>TEXT(Table10[[#This Row],[ENTRY DATE]],"mmm")</f>
        <v>Oct</v>
      </c>
      <c r="F177">
        <f>YEAR(Table10[[#This Row],[ENTRY DATE]])</f>
        <v>2021</v>
      </c>
      <c r="G177">
        <v>72.75</v>
      </c>
      <c r="H177" t="s">
        <v>612</v>
      </c>
      <c r="I177" t="s">
        <v>620</v>
      </c>
    </row>
    <row r="178" spans="1:10" x14ac:dyDescent="0.3">
      <c r="A178" s="2">
        <v>44474</v>
      </c>
      <c r="B178" t="s">
        <v>654</v>
      </c>
      <c r="C178" t="s">
        <v>393</v>
      </c>
      <c r="D178">
        <f>MONTH(Table10[[#This Row],[ENTRY DATE]])</f>
        <v>10</v>
      </c>
      <c r="E178" t="str">
        <f>TEXT(Table10[[#This Row],[ENTRY DATE]],"mmm")</f>
        <v>Oct</v>
      </c>
      <c r="F178">
        <f>YEAR(Table10[[#This Row],[ENTRY DATE]])</f>
        <v>2021</v>
      </c>
      <c r="G178">
        <v>20</v>
      </c>
      <c r="H178" t="s">
        <v>612</v>
      </c>
      <c r="I178" t="s">
        <v>617</v>
      </c>
    </row>
    <row r="179" spans="1:10" x14ac:dyDescent="0.3">
      <c r="A179" s="2">
        <v>44474</v>
      </c>
      <c r="B179" t="s">
        <v>656</v>
      </c>
      <c r="C179" t="s">
        <v>4</v>
      </c>
      <c r="D179">
        <f>MONTH(Table10[[#This Row],[ENTRY DATE]])</f>
        <v>10</v>
      </c>
      <c r="E179" t="str">
        <f>TEXT(Table10[[#This Row],[ENTRY DATE]],"mmm")</f>
        <v>Oct</v>
      </c>
      <c r="F179">
        <f>YEAR(Table10[[#This Row],[ENTRY DATE]])</f>
        <v>2021</v>
      </c>
      <c r="G179">
        <v>422</v>
      </c>
      <c r="H179" t="s">
        <v>612</v>
      </c>
      <c r="I179" t="s">
        <v>630</v>
      </c>
    </row>
    <row r="180" spans="1:10" x14ac:dyDescent="0.3">
      <c r="A180" s="2">
        <v>44474</v>
      </c>
      <c r="B180" t="s">
        <v>656</v>
      </c>
      <c r="C180" t="s">
        <v>5</v>
      </c>
      <c r="D180">
        <f>MONTH(Table10[[#This Row],[ENTRY DATE]])</f>
        <v>10</v>
      </c>
      <c r="E180" t="str">
        <f>TEXT(Table10[[#This Row],[ENTRY DATE]],"mmm")</f>
        <v>Oct</v>
      </c>
      <c r="F180">
        <f>YEAR(Table10[[#This Row],[ENTRY DATE]])</f>
        <v>2021</v>
      </c>
      <c r="G180">
        <v>357</v>
      </c>
      <c r="H180" t="s">
        <v>612</v>
      </c>
      <c r="I180" t="s">
        <v>630</v>
      </c>
    </row>
    <row r="181" spans="1:10" x14ac:dyDescent="0.3">
      <c r="A181" s="2">
        <v>44477</v>
      </c>
      <c r="B181" t="s">
        <v>654</v>
      </c>
      <c r="C181" t="s">
        <v>394</v>
      </c>
      <c r="D181">
        <f>MONTH(Table10[[#This Row],[ENTRY DATE]])</f>
        <v>10</v>
      </c>
      <c r="E181" t="str">
        <f>TEXT(Table10[[#This Row],[ENTRY DATE]],"mmm")</f>
        <v>Oct</v>
      </c>
      <c r="F181">
        <f>YEAR(Table10[[#This Row],[ENTRY DATE]])</f>
        <v>2021</v>
      </c>
      <c r="G181">
        <v>536</v>
      </c>
      <c r="H181" t="s">
        <v>612</v>
      </c>
      <c r="I181" t="s">
        <v>669</v>
      </c>
      <c r="J181" t="s">
        <v>608</v>
      </c>
    </row>
    <row r="182" spans="1:10" x14ac:dyDescent="0.3">
      <c r="A182" s="2">
        <v>44478</v>
      </c>
      <c r="B182" t="s">
        <v>654</v>
      </c>
      <c r="C182" t="s">
        <v>77</v>
      </c>
      <c r="D182">
        <f>MONTH(Table10[[#This Row],[ENTRY DATE]])</f>
        <v>10</v>
      </c>
      <c r="E182" t="str">
        <f>TEXT(Table10[[#This Row],[ENTRY DATE]],"mmm")</f>
        <v>Oct</v>
      </c>
      <c r="F182">
        <f>YEAR(Table10[[#This Row],[ENTRY DATE]])</f>
        <v>2021</v>
      </c>
      <c r="G182">
        <v>100</v>
      </c>
      <c r="H182" t="s">
        <v>612</v>
      </c>
      <c r="I182" t="s">
        <v>620</v>
      </c>
    </row>
    <row r="183" spans="1:10" x14ac:dyDescent="0.3">
      <c r="A183" s="2">
        <v>44478</v>
      </c>
      <c r="B183" t="s">
        <v>654</v>
      </c>
      <c r="C183" t="s">
        <v>72</v>
      </c>
      <c r="D183">
        <f>MONTH(Table10[[#This Row],[ENTRY DATE]])</f>
        <v>10</v>
      </c>
      <c r="E183" t="str">
        <f>TEXT(Table10[[#This Row],[ENTRY DATE]],"mmm")</f>
        <v>Oct</v>
      </c>
      <c r="F183">
        <f>YEAR(Table10[[#This Row],[ENTRY DATE]])</f>
        <v>2021</v>
      </c>
      <c r="G183">
        <v>85.9</v>
      </c>
      <c r="H183" t="s">
        <v>612</v>
      </c>
      <c r="I183" t="s">
        <v>620</v>
      </c>
    </row>
    <row r="184" spans="1:10" x14ac:dyDescent="0.3">
      <c r="A184" s="2">
        <v>44483</v>
      </c>
      <c r="B184" t="s">
        <v>654</v>
      </c>
      <c r="C184" t="s">
        <v>395</v>
      </c>
      <c r="D184">
        <f>MONTH(Table10[[#This Row],[ENTRY DATE]])</f>
        <v>10</v>
      </c>
      <c r="E184" t="str">
        <f>TEXT(Table10[[#This Row],[ENTRY DATE]],"mmm")</f>
        <v>Oct</v>
      </c>
      <c r="F184">
        <f>YEAR(Table10[[#This Row],[ENTRY DATE]])</f>
        <v>2021</v>
      </c>
      <c r="G184">
        <v>750</v>
      </c>
      <c r="H184" t="s">
        <v>616</v>
      </c>
      <c r="I184" t="s">
        <v>634</v>
      </c>
    </row>
    <row r="185" spans="1:10" x14ac:dyDescent="0.3">
      <c r="A185" s="2">
        <v>44486</v>
      </c>
      <c r="B185" t="s">
        <v>654</v>
      </c>
      <c r="C185" t="s">
        <v>396</v>
      </c>
      <c r="D185">
        <f>MONTH(Table10[[#This Row],[ENTRY DATE]])</f>
        <v>10</v>
      </c>
      <c r="E185" t="str">
        <f>TEXT(Table10[[#This Row],[ENTRY DATE]],"mmm")</f>
        <v>Oct</v>
      </c>
      <c r="F185">
        <f>YEAR(Table10[[#This Row],[ENTRY DATE]])</f>
        <v>2021</v>
      </c>
      <c r="G185">
        <v>28.15</v>
      </c>
      <c r="H185" t="s">
        <v>612</v>
      </c>
      <c r="I185" t="s">
        <v>622</v>
      </c>
    </row>
    <row r="186" spans="1:10" x14ac:dyDescent="0.3">
      <c r="A186" s="2">
        <v>44486</v>
      </c>
      <c r="B186" t="s">
        <v>654</v>
      </c>
      <c r="C186" t="s">
        <v>397</v>
      </c>
      <c r="D186">
        <f>MONTH(Table10[[#This Row],[ENTRY DATE]])</f>
        <v>10</v>
      </c>
      <c r="E186" t="str">
        <f>TEXT(Table10[[#This Row],[ENTRY DATE]],"mmm")</f>
        <v>Oct</v>
      </c>
      <c r="F186">
        <f>YEAR(Table10[[#This Row],[ENTRY DATE]])</f>
        <v>2021</v>
      </c>
      <c r="G186">
        <v>35</v>
      </c>
      <c r="H186" t="s">
        <v>612</v>
      </c>
      <c r="I186" t="s">
        <v>622</v>
      </c>
    </row>
    <row r="187" spans="1:10" x14ac:dyDescent="0.3">
      <c r="A187" s="2">
        <v>44486</v>
      </c>
      <c r="B187" t="s">
        <v>654</v>
      </c>
      <c r="C187" t="s">
        <v>398</v>
      </c>
      <c r="D187">
        <f>MONTH(Table10[[#This Row],[ENTRY DATE]])</f>
        <v>10</v>
      </c>
      <c r="E187" t="str">
        <f>TEXT(Table10[[#This Row],[ENTRY DATE]],"mmm")</f>
        <v>Oct</v>
      </c>
      <c r="F187">
        <f>YEAR(Table10[[#This Row],[ENTRY DATE]])</f>
        <v>2021</v>
      </c>
      <c r="G187">
        <v>200</v>
      </c>
      <c r="H187" t="s">
        <v>612</v>
      </c>
      <c r="I187" t="s">
        <v>626</v>
      </c>
    </row>
    <row r="188" spans="1:10" x14ac:dyDescent="0.3">
      <c r="A188" s="2">
        <v>44486</v>
      </c>
      <c r="B188" t="s">
        <v>654</v>
      </c>
      <c r="C188" t="s">
        <v>399</v>
      </c>
      <c r="D188">
        <f>MONTH(Table10[[#This Row],[ENTRY DATE]])</f>
        <v>10</v>
      </c>
      <c r="E188" t="str">
        <f>TEXT(Table10[[#This Row],[ENTRY DATE]],"mmm")</f>
        <v>Oct</v>
      </c>
      <c r="F188">
        <f>YEAR(Table10[[#This Row],[ENTRY DATE]])</f>
        <v>2021</v>
      </c>
      <c r="G188">
        <v>30</v>
      </c>
      <c r="H188" t="s">
        <v>612</v>
      </c>
      <c r="I188" t="s">
        <v>635</v>
      </c>
    </row>
    <row r="189" spans="1:10" x14ac:dyDescent="0.3">
      <c r="A189" s="2">
        <v>44490</v>
      </c>
      <c r="B189" t="s">
        <v>654</v>
      </c>
      <c r="C189" t="s">
        <v>146</v>
      </c>
      <c r="D189">
        <f>MONTH(Table10[[#This Row],[ENTRY DATE]])</f>
        <v>10</v>
      </c>
      <c r="E189" t="str">
        <f>TEXT(Table10[[#This Row],[ENTRY DATE]],"mmm")</f>
        <v>Oct</v>
      </c>
      <c r="F189">
        <f>YEAR(Table10[[#This Row],[ENTRY DATE]])</f>
        <v>2021</v>
      </c>
      <c r="G189">
        <v>166.3</v>
      </c>
      <c r="H189" t="s">
        <v>612</v>
      </c>
      <c r="I189" t="s">
        <v>631</v>
      </c>
    </row>
    <row r="190" spans="1:10" x14ac:dyDescent="0.3">
      <c r="A190" s="2">
        <v>44492</v>
      </c>
      <c r="B190" t="s">
        <v>654</v>
      </c>
      <c r="C190" t="s">
        <v>148</v>
      </c>
      <c r="D190">
        <f>MONTH(Table10[[#This Row],[ENTRY DATE]])</f>
        <v>10</v>
      </c>
      <c r="E190" t="str">
        <f>TEXT(Table10[[#This Row],[ENTRY DATE]],"mmm")</f>
        <v>Oct</v>
      </c>
      <c r="F190">
        <f>YEAR(Table10[[#This Row],[ENTRY DATE]])</f>
        <v>2021</v>
      </c>
      <c r="G190">
        <v>166.3</v>
      </c>
      <c r="H190" t="s">
        <v>616</v>
      </c>
      <c r="I190" t="s">
        <v>659</v>
      </c>
    </row>
    <row r="191" spans="1:10" x14ac:dyDescent="0.3">
      <c r="A191" s="2">
        <v>44492</v>
      </c>
      <c r="B191" t="s">
        <v>654</v>
      </c>
      <c r="C191" t="s">
        <v>47</v>
      </c>
      <c r="D191">
        <f>MONTH(Table10[[#This Row],[ENTRY DATE]])</f>
        <v>10</v>
      </c>
      <c r="E191" t="str">
        <f>TEXT(Table10[[#This Row],[ENTRY DATE]],"mmm")</f>
        <v>Oct</v>
      </c>
      <c r="F191">
        <f>YEAR(Table10[[#This Row],[ENTRY DATE]])</f>
        <v>2021</v>
      </c>
      <c r="G191">
        <v>164.67</v>
      </c>
      <c r="H191" t="s">
        <v>612</v>
      </c>
      <c r="I191" t="s">
        <v>631</v>
      </c>
    </row>
    <row r="192" spans="1:10" x14ac:dyDescent="0.3">
      <c r="A192" s="2">
        <v>44493</v>
      </c>
      <c r="B192" t="s">
        <v>654</v>
      </c>
      <c r="C192" t="s">
        <v>400</v>
      </c>
      <c r="D192">
        <f>MONTH(Table10[[#This Row],[ENTRY DATE]])</f>
        <v>10</v>
      </c>
      <c r="E192" t="str">
        <f>TEXT(Table10[[#This Row],[ENTRY DATE]],"mmm")</f>
        <v>Oct</v>
      </c>
      <c r="F192">
        <f>YEAR(Table10[[#This Row],[ENTRY DATE]])</f>
        <v>2021</v>
      </c>
      <c r="G192">
        <v>50</v>
      </c>
      <c r="H192" t="s">
        <v>612</v>
      </c>
      <c r="I192" t="s">
        <v>620</v>
      </c>
    </row>
    <row r="193" spans="1:10" x14ac:dyDescent="0.3">
      <c r="A193" s="2">
        <v>44493</v>
      </c>
      <c r="B193" t="s">
        <v>654</v>
      </c>
      <c r="C193" t="s">
        <v>401</v>
      </c>
      <c r="D193">
        <f>MONTH(Table10[[#This Row],[ENTRY DATE]])</f>
        <v>10</v>
      </c>
      <c r="E193" t="str">
        <f>TEXT(Table10[[#This Row],[ENTRY DATE]],"mmm")</f>
        <v>Oct</v>
      </c>
      <c r="F193">
        <f>YEAR(Table10[[#This Row],[ENTRY DATE]])</f>
        <v>2021</v>
      </c>
      <c r="G193">
        <v>24.3</v>
      </c>
      <c r="H193" t="s">
        <v>612</v>
      </c>
      <c r="I193" t="s">
        <v>620</v>
      </c>
    </row>
    <row r="194" spans="1:10" x14ac:dyDescent="0.3">
      <c r="A194" s="2">
        <v>44496</v>
      </c>
      <c r="B194" t="s">
        <v>654</v>
      </c>
      <c r="C194" t="s">
        <v>402</v>
      </c>
      <c r="D194">
        <f>MONTH(Table10[[#This Row],[ENTRY DATE]])</f>
        <v>10</v>
      </c>
      <c r="E194" t="str">
        <f>TEXT(Table10[[#This Row],[ENTRY DATE]],"mmm")</f>
        <v>Oct</v>
      </c>
      <c r="F194">
        <f>YEAR(Table10[[#This Row],[ENTRY DATE]])</f>
        <v>2021</v>
      </c>
      <c r="G194">
        <v>601</v>
      </c>
      <c r="H194" t="s">
        <v>612</v>
      </c>
      <c r="I194" t="s">
        <v>630</v>
      </c>
    </row>
    <row r="195" spans="1:10" x14ac:dyDescent="0.3">
      <c r="A195" s="2">
        <v>44497</v>
      </c>
      <c r="B195" t="s">
        <v>654</v>
      </c>
      <c r="C195" t="s">
        <v>395</v>
      </c>
      <c r="D195">
        <f>MONTH(Table10[[#This Row],[ENTRY DATE]])</f>
        <v>10</v>
      </c>
      <c r="E195" t="str">
        <f>TEXT(Table10[[#This Row],[ENTRY DATE]],"mmm")</f>
        <v>Oct</v>
      </c>
      <c r="F195">
        <f>YEAR(Table10[[#This Row],[ENTRY DATE]])</f>
        <v>2021</v>
      </c>
      <c r="G195">
        <v>2908.25</v>
      </c>
      <c r="H195" t="s">
        <v>616</v>
      </c>
      <c r="I195" t="s">
        <v>615</v>
      </c>
    </row>
    <row r="196" spans="1:10" x14ac:dyDescent="0.3">
      <c r="A196" s="2">
        <v>44497</v>
      </c>
      <c r="B196" t="s">
        <v>654</v>
      </c>
      <c r="C196" t="s">
        <v>403</v>
      </c>
      <c r="D196">
        <f>MONTH(Table10[[#This Row],[ENTRY DATE]])</f>
        <v>10</v>
      </c>
      <c r="E196" t="str">
        <f>TEXT(Table10[[#This Row],[ENTRY DATE]],"mmm")</f>
        <v>Oct</v>
      </c>
      <c r="F196">
        <f>YEAR(Table10[[#This Row],[ENTRY DATE]])</f>
        <v>2021</v>
      </c>
      <c r="G196">
        <v>170</v>
      </c>
      <c r="H196" t="s">
        <v>612</v>
      </c>
      <c r="I196" t="s">
        <v>621</v>
      </c>
    </row>
    <row r="197" spans="1:10" x14ac:dyDescent="0.3">
      <c r="A197" s="2">
        <v>44497</v>
      </c>
      <c r="B197" t="s">
        <v>654</v>
      </c>
      <c r="C197" t="s">
        <v>404</v>
      </c>
      <c r="D197">
        <f>MONTH(Table10[[#This Row],[ENTRY DATE]])</f>
        <v>10</v>
      </c>
      <c r="E197" t="str">
        <f>TEXT(Table10[[#This Row],[ENTRY DATE]],"mmm")</f>
        <v>Oct</v>
      </c>
      <c r="F197">
        <f>YEAR(Table10[[#This Row],[ENTRY DATE]])</f>
        <v>2021</v>
      </c>
      <c r="G197">
        <v>180</v>
      </c>
      <c r="H197" t="s">
        <v>612</v>
      </c>
      <c r="I197" t="s">
        <v>626</v>
      </c>
    </row>
    <row r="198" spans="1:10" x14ac:dyDescent="0.3">
      <c r="A198" s="2">
        <v>44497</v>
      </c>
      <c r="B198" t="s">
        <v>654</v>
      </c>
      <c r="C198" t="s">
        <v>405</v>
      </c>
      <c r="D198">
        <f>MONTH(Table10[[#This Row],[ENTRY DATE]])</f>
        <v>10</v>
      </c>
      <c r="E198" t="str">
        <f>TEXT(Table10[[#This Row],[ENTRY DATE]],"mmm")</f>
        <v>Oct</v>
      </c>
      <c r="F198">
        <f>YEAR(Table10[[#This Row],[ENTRY DATE]])</f>
        <v>2021</v>
      </c>
      <c r="G198">
        <v>83.05</v>
      </c>
      <c r="H198" t="s">
        <v>612</v>
      </c>
      <c r="I198" t="s">
        <v>669</v>
      </c>
      <c r="J198" t="s">
        <v>388</v>
      </c>
    </row>
    <row r="199" spans="1:10" x14ac:dyDescent="0.3">
      <c r="A199" s="2">
        <v>44497</v>
      </c>
      <c r="B199" t="s">
        <v>654</v>
      </c>
      <c r="C199" t="s">
        <v>406</v>
      </c>
      <c r="D199">
        <f>MONTH(Table10[[#This Row],[ENTRY DATE]])</f>
        <v>10</v>
      </c>
      <c r="E199" t="str">
        <f>TEXT(Table10[[#This Row],[ENTRY DATE]],"mmm")</f>
        <v>Oct</v>
      </c>
      <c r="F199">
        <f>YEAR(Table10[[#This Row],[ENTRY DATE]])</f>
        <v>2021</v>
      </c>
      <c r="G199">
        <v>76.92</v>
      </c>
      <c r="H199" t="s">
        <v>612</v>
      </c>
      <c r="I199" t="s">
        <v>630</v>
      </c>
    </row>
    <row r="200" spans="1:10" x14ac:dyDescent="0.3">
      <c r="A200" s="2">
        <v>44498</v>
      </c>
      <c r="B200" t="s">
        <v>654</v>
      </c>
      <c r="C200" t="s">
        <v>407</v>
      </c>
      <c r="D200">
        <f>MONTH(Table10[[#This Row],[ENTRY DATE]])</f>
        <v>10</v>
      </c>
      <c r="E200" t="str">
        <f>TEXT(Table10[[#This Row],[ENTRY DATE]],"mmm")</f>
        <v>Oct</v>
      </c>
      <c r="F200">
        <f>YEAR(Table10[[#This Row],[ENTRY DATE]])</f>
        <v>2021</v>
      </c>
      <c r="G200">
        <v>15</v>
      </c>
      <c r="H200" t="s">
        <v>612</v>
      </c>
      <c r="I200" t="s">
        <v>624</v>
      </c>
    </row>
    <row r="201" spans="1:10" x14ac:dyDescent="0.3">
      <c r="A201" s="2">
        <v>44498</v>
      </c>
      <c r="B201" t="s">
        <v>654</v>
      </c>
      <c r="C201" t="s">
        <v>408</v>
      </c>
      <c r="D201">
        <f>MONTH(Table10[[#This Row],[ENTRY DATE]])</f>
        <v>10</v>
      </c>
      <c r="E201" t="str">
        <f>TEXT(Table10[[#This Row],[ENTRY DATE]],"mmm")</f>
        <v>Oct</v>
      </c>
      <c r="F201">
        <f>YEAR(Table10[[#This Row],[ENTRY DATE]])</f>
        <v>2021</v>
      </c>
      <c r="G201">
        <v>15</v>
      </c>
      <c r="H201" t="s">
        <v>612</v>
      </c>
      <c r="I201" t="s">
        <v>624</v>
      </c>
    </row>
    <row r="202" spans="1:10" x14ac:dyDescent="0.3">
      <c r="A202" s="2">
        <v>44498</v>
      </c>
      <c r="B202" t="s">
        <v>654</v>
      </c>
      <c r="C202" t="s">
        <v>77</v>
      </c>
      <c r="D202">
        <f>MONTH(Table10[[#This Row],[ENTRY DATE]])</f>
        <v>10</v>
      </c>
      <c r="E202" t="str">
        <f>TEXT(Table10[[#This Row],[ENTRY DATE]],"mmm")</f>
        <v>Oct</v>
      </c>
      <c r="F202">
        <f>YEAR(Table10[[#This Row],[ENTRY DATE]])</f>
        <v>2021</v>
      </c>
      <c r="G202">
        <v>500</v>
      </c>
      <c r="H202" t="s">
        <v>612</v>
      </c>
      <c r="I202" t="s">
        <v>620</v>
      </c>
    </row>
    <row r="203" spans="1:10" x14ac:dyDescent="0.3">
      <c r="A203" s="2">
        <v>44498</v>
      </c>
      <c r="B203" t="s">
        <v>654</v>
      </c>
      <c r="C203" t="s">
        <v>409</v>
      </c>
      <c r="D203">
        <f>MONTH(Table10[[#This Row],[ENTRY DATE]])</f>
        <v>10</v>
      </c>
      <c r="E203" t="str">
        <f>TEXT(Table10[[#This Row],[ENTRY DATE]],"mmm")</f>
        <v>Oct</v>
      </c>
      <c r="F203">
        <f>YEAR(Table10[[#This Row],[ENTRY DATE]])</f>
        <v>2021</v>
      </c>
      <c r="G203">
        <v>79.95</v>
      </c>
      <c r="H203" t="s">
        <v>612</v>
      </c>
      <c r="I203" t="s">
        <v>620</v>
      </c>
    </row>
    <row r="204" spans="1:10" x14ac:dyDescent="0.3">
      <c r="A204" s="2">
        <v>44498</v>
      </c>
      <c r="B204" t="s">
        <v>654</v>
      </c>
      <c r="C204" t="s">
        <v>407</v>
      </c>
      <c r="D204">
        <f>MONTH(Table10[[#This Row],[ENTRY DATE]])</f>
        <v>10</v>
      </c>
      <c r="E204" t="str">
        <f>TEXT(Table10[[#This Row],[ENTRY DATE]],"mmm")</f>
        <v>Oct</v>
      </c>
      <c r="F204">
        <f>YEAR(Table10[[#This Row],[ENTRY DATE]])</f>
        <v>2021</v>
      </c>
      <c r="G204">
        <v>5.5</v>
      </c>
      <c r="H204" t="s">
        <v>612</v>
      </c>
      <c r="I204" t="s">
        <v>624</v>
      </c>
    </row>
    <row r="205" spans="1:10" x14ac:dyDescent="0.3">
      <c r="A205" s="2">
        <v>44500</v>
      </c>
      <c r="B205" t="s">
        <v>654</v>
      </c>
      <c r="C205" t="s">
        <v>148</v>
      </c>
      <c r="D205">
        <f>MONTH(Table10[[#This Row],[ENTRY DATE]])</f>
        <v>10</v>
      </c>
      <c r="E205" t="str">
        <f>TEXT(Table10[[#This Row],[ENTRY DATE]],"mmm")</f>
        <v>Oct</v>
      </c>
      <c r="F205">
        <f>YEAR(Table10[[#This Row],[ENTRY DATE]])</f>
        <v>2021</v>
      </c>
      <c r="G205">
        <v>200</v>
      </c>
      <c r="H205" t="s">
        <v>616</v>
      </c>
      <c r="I205" t="s">
        <v>659</v>
      </c>
    </row>
    <row r="206" spans="1:10" x14ac:dyDescent="0.3">
      <c r="A206" s="2">
        <v>44500</v>
      </c>
      <c r="B206" t="s">
        <v>654</v>
      </c>
      <c r="C206" t="s">
        <v>47</v>
      </c>
      <c r="D206">
        <f>MONTH(Table10[[#This Row],[ENTRY DATE]])</f>
        <v>10</v>
      </c>
      <c r="E206" t="str">
        <f>TEXT(Table10[[#This Row],[ENTRY DATE]],"mmm")</f>
        <v>Oct</v>
      </c>
      <c r="F206">
        <f>YEAR(Table10[[#This Row],[ENTRY DATE]])</f>
        <v>2021</v>
      </c>
      <c r="G206">
        <v>41.66</v>
      </c>
      <c r="H206" t="s">
        <v>612</v>
      </c>
      <c r="I206" t="s">
        <v>613</v>
      </c>
    </row>
    <row r="207" spans="1:10" x14ac:dyDescent="0.3">
      <c r="A207" s="2">
        <v>44518</v>
      </c>
      <c r="B207" t="s">
        <v>654</v>
      </c>
      <c r="C207" t="s">
        <v>428</v>
      </c>
      <c r="D207">
        <f>MONTH(Table10[[#This Row],[ENTRY DATE]])</f>
        <v>11</v>
      </c>
      <c r="E207" t="str">
        <f>TEXT(Table10[[#This Row],[ENTRY DATE]],"mmm")</f>
        <v>Nov</v>
      </c>
      <c r="F207">
        <f>YEAR(Table10[[#This Row],[ENTRY DATE]])</f>
        <v>2021</v>
      </c>
      <c r="G207">
        <v>500</v>
      </c>
      <c r="H207" t="s">
        <v>616</v>
      </c>
      <c r="I207" t="s">
        <v>620</v>
      </c>
    </row>
    <row r="208" spans="1:10" x14ac:dyDescent="0.3">
      <c r="A208" s="2">
        <v>44504</v>
      </c>
      <c r="B208" t="s">
        <v>656</v>
      </c>
      <c r="C208" t="s">
        <v>4</v>
      </c>
      <c r="D208">
        <f>MONTH(Table10[[#This Row],[ENTRY DATE]])</f>
        <v>11</v>
      </c>
      <c r="E208" t="str">
        <f>TEXT(Table10[[#This Row],[ENTRY DATE]],"mmm")</f>
        <v>Nov</v>
      </c>
      <c r="F208">
        <f>YEAR(Table10[[#This Row],[ENTRY DATE]])</f>
        <v>2021</v>
      </c>
      <c r="G208">
        <v>429</v>
      </c>
      <c r="H208" t="s">
        <v>612</v>
      </c>
      <c r="I208" t="s">
        <v>630</v>
      </c>
    </row>
    <row r="209" spans="1:10" x14ac:dyDescent="0.3">
      <c r="A209" s="2">
        <v>44504</v>
      </c>
      <c r="B209" t="s">
        <v>656</v>
      </c>
      <c r="C209" t="s">
        <v>5</v>
      </c>
      <c r="D209">
        <f>MONTH(Table10[[#This Row],[ENTRY DATE]])</f>
        <v>11</v>
      </c>
      <c r="E209" t="str">
        <f>TEXT(Table10[[#This Row],[ENTRY DATE]],"mmm")</f>
        <v>Nov</v>
      </c>
      <c r="F209">
        <f>YEAR(Table10[[#This Row],[ENTRY DATE]])</f>
        <v>2021</v>
      </c>
      <c r="G209">
        <v>363</v>
      </c>
      <c r="H209" t="s">
        <v>612</v>
      </c>
      <c r="I209" t="s">
        <v>630</v>
      </c>
    </row>
    <row r="210" spans="1:10" x14ac:dyDescent="0.3">
      <c r="A210" s="2">
        <v>44518</v>
      </c>
      <c r="B210" t="s">
        <v>654</v>
      </c>
      <c r="C210" t="s">
        <v>429</v>
      </c>
      <c r="D210">
        <f>MONTH(Table10[[#This Row],[ENTRY DATE]])</f>
        <v>11</v>
      </c>
      <c r="E210" t="str">
        <f>TEXT(Table10[[#This Row],[ENTRY DATE]],"mmm")</f>
        <v>Nov</v>
      </c>
      <c r="F210">
        <f>YEAR(Table10[[#This Row],[ENTRY DATE]])</f>
        <v>2021</v>
      </c>
      <c r="G210">
        <v>350</v>
      </c>
      <c r="H210" t="s">
        <v>612</v>
      </c>
      <c r="I210" t="s">
        <v>626</v>
      </c>
    </row>
    <row r="211" spans="1:10" x14ac:dyDescent="0.3">
      <c r="A211" s="2">
        <v>44505</v>
      </c>
      <c r="B211" t="s">
        <v>654</v>
      </c>
      <c r="C211" t="s">
        <v>418</v>
      </c>
      <c r="D211">
        <f>MONTH(Table10[[#This Row],[ENTRY DATE]])</f>
        <v>11</v>
      </c>
      <c r="E211" t="str">
        <f>TEXT(Table10[[#This Row],[ENTRY DATE]],"mmm")</f>
        <v>Nov</v>
      </c>
      <c r="F211">
        <f>YEAR(Table10[[#This Row],[ENTRY DATE]])</f>
        <v>2021</v>
      </c>
      <c r="G211">
        <v>260.04000000000002</v>
      </c>
      <c r="H211" t="s">
        <v>616</v>
      </c>
      <c r="I211" t="s">
        <v>628</v>
      </c>
      <c r="J211" t="s">
        <v>676</v>
      </c>
    </row>
    <row r="212" spans="1:10" x14ac:dyDescent="0.3">
      <c r="A212" s="2">
        <v>44502</v>
      </c>
      <c r="B212" t="s">
        <v>654</v>
      </c>
      <c r="C212" t="s">
        <v>411</v>
      </c>
      <c r="D212">
        <f>MONTH(Table10[[#This Row],[ENTRY DATE]])</f>
        <v>11</v>
      </c>
      <c r="E212" t="str">
        <f>TEXT(Table10[[#This Row],[ENTRY DATE]],"mmm")</f>
        <v>Nov</v>
      </c>
      <c r="F212">
        <f>YEAR(Table10[[#This Row],[ENTRY DATE]])</f>
        <v>2021</v>
      </c>
      <c r="G212">
        <v>221.78</v>
      </c>
      <c r="H212" t="s">
        <v>612</v>
      </c>
      <c r="I212" t="s">
        <v>614</v>
      </c>
    </row>
    <row r="213" spans="1:10" x14ac:dyDescent="0.3">
      <c r="A213" s="2">
        <v>44502</v>
      </c>
      <c r="B213" t="s">
        <v>654</v>
      </c>
      <c r="C213" t="s">
        <v>148</v>
      </c>
      <c r="D213">
        <f>MONTH(Table10[[#This Row],[ENTRY DATE]])</f>
        <v>11</v>
      </c>
      <c r="E213" t="str">
        <f>TEXT(Table10[[#This Row],[ENTRY DATE]],"mmm")</f>
        <v>Nov</v>
      </c>
      <c r="F213">
        <f>YEAR(Table10[[#This Row],[ENTRY DATE]])</f>
        <v>2021</v>
      </c>
      <c r="G213">
        <v>200</v>
      </c>
      <c r="H213" t="s">
        <v>616</v>
      </c>
      <c r="I213" t="s">
        <v>659</v>
      </c>
    </row>
    <row r="214" spans="1:10" x14ac:dyDescent="0.3">
      <c r="A214" s="2">
        <v>44506</v>
      </c>
      <c r="B214" t="s">
        <v>654</v>
      </c>
      <c r="C214" t="s">
        <v>148</v>
      </c>
      <c r="D214">
        <f>MONTH(Table10[[#This Row],[ENTRY DATE]])</f>
        <v>11</v>
      </c>
      <c r="E214" t="str">
        <f>TEXT(Table10[[#This Row],[ENTRY DATE]],"mmm")</f>
        <v>Nov</v>
      </c>
      <c r="F214">
        <f>YEAR(Table10[[#This Row],[ENTRY DATE]])</f>
        <v>2021</v>
      </c>
      <c r="G214">
        <v>200</v>
      </c>
      <c r="H214" t="s">
        <v>616</v>
      </c>
      <c r="I214" t="s">
        <v>659</v>
      </c>
    </row>
    <row r="215" spans="1:10" x14ac:dyDescent="0.3">
      <c r="A215" s="2">
        <v>44507</v>
      </c>
      <c r="B215" t="s">
        <v>654</v>
      </c>
      <c r="C215" t="s">
        <v>148</v>
      </c>
      <c r="D215">
        <f>MONTH(Table10[[#This Row],[ENTRY DATE]])</f>
        <v>11</v>
      </c>
      <c r="E215" t="str">
        <f>TEXT(Table10[[#This Row],[ENTRY DATE]],"mmm")</f>
        <v>Nov</v>
      </c>
      <c r="F215">
        <f>YEAR(Table10[[#This Row],[ENTRY DATE]])</f>
        <v>2021</v>
      </c>
      <c r="G215">
        <v>200</v>
      </c>
      <c r="H215" t="s">
        <v>616</v>
      </c>
      <c r="I215" t="s">
        <v>659</v>
      </c>
    </row>
    <row r="216" spans="1:10" x14ac:dyDescent="0.3">
      <c r="A216" s="2">
        <v>44514</v>
      </c>
      <c r="B216" t="s">
        <v>654</v>
      </c>
      <c r="C216" t="s">
        <v>148</v>
      </c>
      <c r="D216">
        <f>MONTH(Table10[[#This Row],[ENTRY DATE]])</f>
        <v>11</v>
      </c>
      <c r="E216" t="str">
        <f>TEXT(Table10[[#This Row],[ENTRY DATE]],"mmm")</f>
        <v>Nov</v>
      </c>
      <c r="F216">
        <f>YEAR(Table10[[#This Row],[ENTRY DATE]])</f>
        <v>2021</v>
      </c>
      <c r="G216">
        <v>200</v>
      </c>
      <c r="H216" t="s">
        <v>616</v>
      </c>
      <c r="I216" t="s">
        <v>659</v>
      </c>
    </row>
    <row r="217" spans="1:10" x14ac:dyDescent="0.3">
      <c r="A217" s="2">
        <v>44524</v>
      </c>
      <c r="B217" t="s">
        <v>654</v>
      </c>
      <c r="C217" t="s">
        <v>428</v>
      </c>
      <c r="D217">
        <f>MONTH(Table10[[#This Row],[ENTRY DATE]])</f>
        <v>11</v>
      </c>
      <c r="E217" t="str">
        <f>TEXT(Table10[[#This Row],[ENTRY DATE]],"mmm")</f>
        <v>Nov</v>
      </c>
      <c r="F217">
        <f>YEAR(Table10[[#This Row],[ENTRY DATE]])</f>
        <v>2021</v>
      </c>
      <c r="G217">
        <v>200</v>
      </c>
      <c r="H217" t="s">
        <v>616</v>
      </c>
      <c r="I217" t="s">
        <v>626</v>
      </c>
    </row>
    <row r="218" spans="1:10" x14ac:dyDescent="0.3">
      <c r="A218" s="2">
        <v>44524</v>
      </c>
      <c r="B218" t="s">
        <v>654</v>
      </c>
      <c r="C218" t="s">
        <v>77</v>
      </c>
      <c r="D218">
        <f>MONTH(Table10[[#This Row],[ENTRY DATE]])</f>
        <v>11</v>
      </c>
      <c r="E218" t="str">
        <f>TEXT(Table10[[#This Row],[ENTRY DATE]],"mmm")</f>
        <v>Nov</v>
      </c>
      <c r="F218">
        <f>YEAR(Table10[[#This Row],[ENTRY DATE]])</f>
        <v>2021</v>
      </c>
      <c r="G218">
        <v>200</v>
      </c>
      <c r="H218" t="s">
        <v>612</v>
      </c>
      <c r="I218" t="s">
        <v>620</v>
      </c>
    </row>
    <row r="219" spans="1:10" x14ac:dyDescent="0.3">
      <c r="A219" s="2">
        <v>44527</v>
      </c>
      <c r="B219" t="s">
        <v>654</v>
      </c>
      <c r="C219" t="s">
        <v>148</v>
      </c>
      <c r="D219">
        <f>MONTH(Table10[[#This Row],[ENTRY DATE]])</f>
        <v>11</v>
      </c>
      <c r="E219" t="str">
        <f>TEXT(Table10[[#This Row],[ENTRY DATE]],"mmm")</f>
        <v>Nov</v>
      </c>
      <c r="F219">
        <f>YEAR(Table10[[#This Row],[ENTRY DATE]])</f>
        <v>2021</v>
      </c>
      <c r="G219">
        <v>200</v>
      </c>
      <c r="H219" t="s">
        <v>616</v>
      </c>
      <c r="I219" t="s">
        <v>659</v>
      </c>
    </row>
    <row r="220" spans="1:10" x14ac:dyDescent="0.3">
      <c r="A220" s="2">
        <v>44530</v>
      </c>
      <c r="B220" t="s">
        <v>654</v>
      </c>
      <c r="C220" t="s">
        <v>438</v>
      </c>
      <c r="D220">
        <f>MONTH(Table10[[#This Row],[ENTRY DATE]])</f>
        <v>11</v>
      </c>
      <c r="E220" t="str">
        <f>TEXT(Table10[[#This Row],[ENTRY DATE]],"mmm")</f>
        <v>Nov</v>
      </c>
      <c r="F220">
        <f>YEAR(Table10[[#This Row],[ENTRY DATE]])</f>
        <v>2021</v>
      </c>
      <c r="G220">
        <v>200</v>
      </c>
      <c r="H220" t="s">
        <v>612</v>
      </c>
      <c r="I220" t="s">
        <v>628</v>
      </c>
      <c r="J220" t="s">
        <v>677</v>
      </c>
    </row>
    <row r="221" spans="1:10" x14ac:dyDescent="0.3">
      <c r="A221" s="2">
        <v>44504</v>
      </c>
      <c r="B221" t="s">
        <v>654</v>
      </c>
      <c r="C221" t="s">
        <v>392</v>
      </c>
      <c r="D221">
        <f>MONTH(Table10[[#This Row],[ENTRY DATE]])</f>
        <v>11</v>
      </c>
      <c r="E221" t="str">
        <f>TEXT(Table10[[#This Row],[ENTRY DATE]],"mmm")</f>
        <v>Nov</v>
      </c>
      <c r="F221">
        <f>YEAR(Table10[[#This Row],[ENTRY DATE]])</f>
        <v>2021</v>
      </c>
      <c r="G221">
        <v>187.5</v>
      </c>
      <c r="H221" t="s">
        <v>612</v>
      </c>
      <c r="I221" t="s">
        <v>630</v>
      </c>
    </row>
    <row r="222" spans="1:10" x14ac:dyDescent="0.3">
      <c r="A222" s="2">
        <v>44527</v>
      </c>
      <c r="B222" t="s">
        <v>654</v>
      </c>
      <c r="C222" t="s">
        <v>47</v>
      </c>
      <c r="D222">
        <f>MONTH(Table10[[#This Row],[ENTRY DATE]])</f>
        <v>11</v>
      </c>
      <c r="E222" t="str">
        <f>TEXT(Table10[[#This Row],[ENTRY DATE]],"mmm")</f>
        <v>Nov</v>
      </c>
      <c r="F222">
        <f>YEAR(Table10[[#This Row],[ENTRY DATE]])</f>
        <v>2021</v>
      </c>
      <c r="G222">
        <v>153.94999999999999</v>
      </c>
      <c r="H222" t="s">
        <v>612</v>
      </c>
      <c r="I222" t="s">
        <v>620</v>
      </c>
    </row>
    <row r="223" spans="1:10" x14ac:dyDescent="0.3">
      <c r="A223" s="2">
        <v>44513</v>
      </c>
      <c r="B223" t="s">
        <v>654</v>
      </c>
      <c r="C223" t="s">
        <v>426</v>
      </c>
      <c r="D223">
        <f>MONTH(Table10[[#This Row],[ENTRY DATE]])</f>
        <v>11</v>
      </c>
      <c r="E223" t="str">
        <f>TEXT(Table10[[#This Row],[ENTRY DATE]],"mmm")</f>
        <v>Nov</v>
      </c>
      <c r="F223">
        <f>YEAR(Table10[[#This Row],[ENTRY DATE]])</f>
        <v>2021</v>
      </c>
      <c r="G223">
        <v>150</v>
      </c>
      <c r="H223" t="s">
        <v>612</v>
      </c>
      <c r="I223" t="s">
        <v>618</v>
      </c>
    </row>
    <row r="224" spans="1:10" x14ac:dyDescent="0.3">
      <c r="A224" s="2">
        <v>44518</v>
      </c>
      <c r="B224" t="s">
        <v>654</v>
      </c>
      <c r="C224" t="s">
        <v>430</v>
      </c>
      <c r="D224">
        <f>MONTH(Table10[[#This Row],[ENTRY DATE]])</f>
        <v>11</v>
      </c>
      <c r="E224" t="str">
        <f>TEXT(Table10[[#This Row],[ENTRY DATE]],"mmm")</f>
        <v>Nov</v>
      </c>
      <c r="F224">
        <f>YEAR(Table10[[#This Row],[ENTRY DATE]])</f>
        <v>2021</v>
      </c>
      <c r="G224">
        <v>150</v>
      </c>
      <c r="H224" t="s">
        <v>612</v>
      </c>
      <c r="I224" t="s">
        <v>624</v>
      </c>
    </row>
    <row r="225" spans="1:10" x14ac:dyDescent="0.3">
      <c r="A225" s="2">
        <v>44501</v>
      </c>
      <c r="B225" t="s">
        <v>654</v>
      </c>
      <c r="C225" t="s">
        <v>670</v>
      </c>
      <c r="D225">
        <f>MONTH(Table10[[#This Row],[ENTRY DATE]])</f>
        <v>11</v>
      </c>
      <c r="E225" t="str">
        <f>TEXT(Table10[[#This Row],[ENTRY DATE]],"mmm")</f>
        <v>Nov</v>
      </c>
      <c r="F225">
        <f>YEAR(Table10[[#This Row],[ENTRY DATE]])</f>
        <v>2021</v>
      </c>
      <c r="G225">
        <v>122.64</v>
      </c>
      <c r="H225" t="s">
        <v>612</v>
      </c>
      <c r="I225" t="s">
        <v>669</v>
      </c>
      <c r="J225" t="s">
        <v>610</v>
      </c>
    </row>
    <row r="226" spans="1:10" x14ac:dyDescent="0.3">
      <c r="A226" s="2">
        <v>44526</v>
      </c>
      <c r="B226" t="s">
        <v>654</v>
      </c>
      <c r="C226" t="s">
        <v>435</v>
      </c>
      <c r="D226">
        <f>MONTH(Table10[[#This Row],[ENTRY DATE]])</f>
        <v>11</v>
      </c>
      <c r="E226" t="str">
        <f>TEXT(Table10[[#This Row],[ENTRY DATE]],"mmm")</f>
        <v>Nov</v>
      </c>
      <c r="F226">
        <f>YEAR(Table10[[#This Row],[ENTRY DATE]])</f>
        <v>2021</v>
      </c>
      <c r="G226">
        <v>119.9</v>
      </c>
      <c r="H226" t="s">
        <v>612</v>
      </c>
      <c r="I226" t="s">
        <v>624</v>
      </c>
    </row>
    <row r="227" spans="1:10" x14ac:dyDescent="0.3">
      <c r="A227" s="2">
        <v>44528</v>
      </c>
      <c r="B227" t="s">
        <v>654</v>
      </c>
      <c r="C227" t="s">
        <v>436</v>
      </c>
      <c r="D227">
        <f>MONTH(Table10[[#This Row],[ENTRY DATE]])</f>
        <v>11</v>
      </c>
      <c r="E227" t="str">
        <f>TEXT(Table10[[#This Row],[ENTRY DATE]],"mmm")</f>
        <v>Nov</v>
      </c>
      <c r="F227">
        <f>YEAR(Table10[[#This Row],[ENTRY DATE]])</f>
        <v>2021</v>
      </c>
      <c r="G227">
        <v>110.1</v>
      </c>
      <c r="H227" t="s">
        <v>612</v>
      </c>
      <c r="I227" t="s">
        <v>618</v>
      </c>
    </row>
    <row r="228" spans="1:10" x14ac:dyDescent="0.3">
      <c r="A228" s="2">
        <v>44506</v>
      </c>
      <c r="B228" t="s">
        <v>654</v>
      </c>
      <c r="C228" t="s">
        <v>623</v>
      </c>
      <c r="D228">
        <f>MONTH(Table10[[#This Row],[ENTRY DATE]])</f>
        <v>11</v>
      </c>
      <c r="E228" t="str">
        <f>TEXT(Table10[[#This Row],[ENTRY DATE]],"mmm")</f>
        <v>Nov</v>
      </c>
      <c r="F228">
        <f>YEAR(Table10[[#This Row],[ENTRY DATE]])</f>
        <v>2021</v>
      </c>
      <c r="G228">
        <v>100</v>
      </c>
      <c r="H228" t="s">
        <v>612</v>
      </c>
      <c r="I228" t="s">
        <v>621</v>
      </c>
    </row>
    <row r="229" spans="1:10" x14ac:dyDescent="0.3">
      <c r="A229" s="2">
        <v>44506</v>
      </c>
      <c r="B229" t="s">
        <v>654</v>
      </c>
      <c r="C229" t="s">
        <v>77</v>
      </c>
      <c r="D229">
        <f>MONTH(Table10[[#This Row],[ENTRY DATE]])</f>
        <v>11</v>
      </c>
      <c r="E229" t="str">
        <f>TEXT(Table10[[#This Row],[ENTRY DATE]],"mmm")</f>
        <v>Nov</v>
      </c>
      <c r="F229">
        <f>YEAR(Table10[[#This Row],[ENTRY DATE]])</f>
        <v>2021</v>
      </c>
      <c r="G229">
        <v>100</v>
      </c>
      <c r="H229" t="s">
        <v>612</v>
      </c>
      <c r="I229" t="s">
        <v>620</v>
      </c>
    </row>
    <row r="230" spans="1:10" x14ac:dyDescent="0.3">
      <c r="A230" s="2">
        <v>44528</v>
      </c>
      <c r="B230" t="s">
        <v>654</v>
      </c>
      <c r="C230" t="s">
        <v>77</v>
      </c>
      <c r="D230">
        <f>MONTH(Table10[[#This Row],[ENTRY DATE]])</f>
        <v>11</v>
      </c>
      <c r="E230" t="str">
        <f>TEXT(Table10[[#This Row],[ENTRY DATE]],"mmm")</f>
        <v>Nov</v>
      </c>
      <c r="F230">
        <f>YEAR(Table10[[#This Row],[ENTRY DATE]])</f>
        <v>2021</v>
      </c>
      <c r="G230">
        <v>100</v>
      </c>
      <c r="H230" t="s">
        <v>612</v>
      </c>
      <c r="I230" t="s">
        <v>620</v>
      </c>
    </row>
    <row r="231" spans="1:10" x14ac:dyDescent="0.3">
      <c r="A231" s="2">
        <v>44530</v>
      </c>
      <c r="B231" t="s">
        <v>654</v>
      </c>
      <c r="C231" t="s">
        <v>437</v>
      </c>
      <c r="D231">
        <f>MONTH(Table10[[#This Row],[ENTRY DATE]])</f>
        <v>11</v>
      </c>
      <c r="E231" t="str">
        <f>TEXT(Table10[[#This Row],[ENTRY DATE]],"mmm")</f>
        <v>Nov</v>
      </c>
      <c r="F231">
        <f>YEAR(Table10[[#This Row],[ENTRY DATE]])</f>
        <v>2021</v>
      </c>
      <c r="G231">
        <v>100</v>
      </c>
      <c r="H231" t="s">
        <v>612</v>
      </c>
      <c r="I231" t="s">
        <v>669</v>
      </c>
      <c r="J231" t="s">
        <v>388</v>
      </c>
    </row>
    <row r="232" spans="1:10" x14ac:dyDescent="0.3">
      <c r="A232" s="2">
        <v>44528</v>
      </c>
      <c r="B232" t="s">
        <v>654</v>
      </c>
      <c r="C232" t="s">
        <v>406</v>
      </c>
      <c r="D232">
        <f>MONTH(Table10[[#This Row],[ENTRY DATE]])</f>
        <v>11</v>
      </c>
      <c r="E232" t="str">
        <f>TEXT(Table10[[#This Row],[ENTRY DATE]],"mmm")</f>
        <v>Nov</v>
      </c>
      <c r="F232">
        <f>YEAR(Table10[[#This Row],[ENTRY DATE]])</f>
        <v>2021</v>
      </c>
      <c r="G232">
        <v>76.92</v>
      </c>
      <c r="H232" t="s">
        <v>612</v>
      </c>
      <c r="I232" t="s">
        <v>630</v>
      </c>
    </row>
    <row r="233" spans="1:10" x14ac:dyDescent="0.3">
      <c r="A233" s="2">
        <v>44504</v>
      </c>
      <c r="B233" t="s">
        <v>654</v>
      </c>
      <c r="C233" t="s">
        <v>414</v>
      </c>
      <c r="D233">
        <f>MONTH(Table10[[#This Row],[ENTRY DATE]])</f>
        <v>11</v>
      </c>
      <c r="E233" t="str">
        <f>TEXT(Table10[[#This Row],[ENTRY DATE]],"mmm")</f>
        <v>Nov</v>
      </c>
      <c r="F233">
        <f>YEAR(Table10[[#This Row],[ENTRY DATE]])</f>
        <v>2021</v>
      </c>
      <c r="G233">
        <v>62.5</v>
      </c>
      <c r="H233" t="s">
        <v>612</v>
      </c>
      <c r="I233" t="s">
        <v>630</v>
      </c>
    </row>
    <row r="234" spans="1:10" x14ac:dyDescent="0.3">
      <c r="A234" s="2">
        <v>44514</v>
      </c>
      <c r="B234" t="s">
        <v>654</v>
      </c>
      <c r="C234" t="s">
        <v>427</v>
      </c>
      <c r="D234">
        <f>MONTH(Table10[[#This Row],[ENTRY DATE]])</f>
        <v>11</v>
      </c>
      <c r="E234" t="str">
        <f>TEXT(Table10[[#This Row],[ENTRY DATE]],"mmm")</f>
        <v>Nov</v>
      </c>
      <c r="F234">
        <f>YEAR(Table10[[#This Row],[ENTRY DATE]])</f>
        <v>2021</v>
      </c>
      <c r="G234">
        <v>60</v>
      </c>
      <c r="H234" t="s">
        <v>612</v>
      </c>
      <c r="I234" t="s">
        <v>621</v>
      </c>
    </row>
    <row r="235" spans="1:10" x14ac:dyDescent="0.3">
      <c r="A235" s="2">
        <v>44522</v>
      </c>
      <c r="B235" t="s">
        <v>654</v>
      </c>
      <c r="C235" t="s">
        <v>433</v>
      </c>
      <c r="D235">
        <f>MONTH(Table10[[#This Row],[ENTRY DATE]])</f>
        <v>11</v>
      </c>
      <c r="E235" t="str">
        <f>TEXT(Table10[[#This Row],[ENTRY DATE]],"mmm")</f>
        <v>Nov</v>
      </c>
      <c r="F235">
        <f>YEAR(Table10[[#This Row],[ENTRY DATE]])</f>
        <v>2021</v>
      </c>
      <c r="G235">
        <v>57.2</v>
      </c>
      <c r="H235" t="s">
        <v>612</v>
      </c>
      <c r="I235" t="s">
        <v>624</v>
      </c>
    </row>
    <row r="236" spans="1:10" x14ac:dyDescent="0.3">
      <c r="A236" s="2">
        <v>44514</v>
      </c>
      <c r="B236" t="s">
        <v>654</v>
      </c>
      <c r="C236" t="s">
        <v>47</v>
      </c>
      <c r="D236">
        <f>MONTH(Table10[[#This Row],[ENTRY DATE]])</f>
        <v>11</v>
      </c>
      <c r="E236" t="str">
        <f>TEXT(Table10[[#This Row],[ENTRY DATE]],"mmm")</f>
        <v>Nov</v>
      </c>
      <c r="F236">
        <f>YEAR(Table10[[#This Row],[ENTRY DATE]])</f>
        <v>2021</v>
      </c>
      <c r="G236">
        <v>55.53</v>
      </c>
      <c r="H236" t="s">
        <v>612</v>
      </c>
      <c r="I236" t="s">
        <v>613</v>
      </c>
    </row>
    <row r="237" spans="1:10" x14ac:dyDescent="0.3">
      <c r="A237" s="2">
        <v>43780</v>
      </c>
      <c r="B237" t="s">
        <v>655</v>
      </c>
      <c r="C237" t="s">
        <v>17</v>
      </c>
      <c r="D237">
        <f>MONTH(Table10[[#This Row],[ENTRY DATE]])</f>
        <v>11</v>
      </c>
      <c r="E237" t="str">
        <f>TEXT(Table10[[#This Row],[ENTRY DATE]],"mmm")</f>
        <v>Nov</v>
      </c>
      <c r="F237">
        <f>YEAR(Table10[[#This Row],[ENTRY DATE]])</f>
        <v>2019</v>
      </c>
      <c r="G237">
        <v>50</v>
      </c>
      <c r="H237" t="s">
        <v>612</v>
      </c>
      <c r="I237" t="s">
        <v>630</v>
      </c>
    </row>
    <row r="238" spans="1:10" x14ac:dyDescent="0.3">
      <c r="A238" s="2">
        <v>44138</v>
      </c>
      <c r="B238" t="s">
        <v>655</v>
      </c>
      <c r="C238" t="s">
        <v>17</v>
      </c>
      <c r="D238">
        <f>MONTH(Table10[[#This Row],[ENTRY DATE]])</f>
        <v>11</v>
      </c>
      <c r="E238" t="str">
        <f>TEXT(Table10[[#This Row],[ENTRY DATE]],"mmm")</f>
        <v>Nov</v>
      </c>
      <c r="F238">
        <f>YEAR(Table10[[#This Row],[ENTRY DATE]])</f>
        <v>2020</v>
      </c>
      <c r="G238">
        <v>50</v>
      </c>
      <c r="H238" t="s">
        <v>612</v>
      </c>
      <c r="I238" t="s">
        <v>630</v>
      </c>
    </row>
    <row r="239" spans="1:10" x14ac:dyDescent="0.3">
      <c r="A239" s="2">
        <v>44506</v>
      </c>
      <c r="B239" t="s">
        <v>654</v>
      </c>
      <c r="C239" t="s">
        <v>421</v>
      </c>
      <c r="D239">
        <f>MONTH(Table10[[#This Row],[ENTRY DATE]])</f>
        <v>11</v>
      </c>
      <c r="E239" t="str">
        <f>TEXT(Table10[[#This Row],[ENTRY DATE]],"mmm")</f>
        <v>Nov</v>
      </c>
      <c r="F239">
        <f>YEAR(Table10[[#This Row],[ENTRY DATE]])</f>
        <v>2021</v>
      </c>
      <c r="G239">
        <v>50</v>
      </c>
      <c r="H239" t="s">
        <v>612</v>
      </c>
      <c r="I239" t="s">
        <v>621</v>
      </c>
    </row>
    <row r="240" spans="1:10" x14ac:dyDescent="0.3">
      <c r="A240" s="2">
        <v>44507</v>
      </c>
      <c r="B240" t="s">
        <v>654</v>
      </c>
      <c r="C240" t="s">
        <v>425</v>
      </c>
      <c r="D240">
        <f>MONTH(Table10[[#This Row],[ENTRY DATE]])</f>
        <v>11</v>
      </c>
      <c r="E240" t="str">
        <f>TEXT(Table10[[#This Row],[ENTRY DATE]],"mmm")</f>
        <v>Nov</v>
      </c>
      <c r="F240">
        <f>YEAR(Table10[[#This Row],[ENTRY DATE]])</f>
        <v>2021</v>
      </c>
      <c r="G240">
        <v>50</v>
      </c>
      <c r="H240" t="s">
        <v>612</v>
      </c>
      <c r="I240" t="s">
        <v>613</v>
      </c>
    </row>
    <row r="241" spans="1:9" x14ac:dyDescent="0.3">
      <c r="A241" s="2">
        <v>44520</v>
      </c>
      <c r="B241" t="s">
        <v>654</v>
      </c>
      <c r="C241" t="s">
        <v>77</v>
      </c>
      <c r="D241">
        <f>MONTH(Table10[[#This Row],[ENTRY DATE]])</f>
        <v>11</v>
      </c>
      <c r="E241" t="str">
        <f>TEXT(Table10[[#This Row],[ENTRY DATE]],"mmm")</f>
        <v>Nov</v>
      </c>
      <c r="F241">
        <f>YEAR(Table10[[#This Row],[ENTRY DATE]])</f>
        <v>2021</v>
      </c>
      <c r="G241">
        <v>50</v>
      </c>
      <c r="H241" t="s">
        <v>612</v>
      </c>
      <c r="I241" t="s">
        <v>620</v>
      </c>
    </row>
    <row r="242" spans="1:9" x14ac:dyDescent="0.3">
      <c r="A242" s="2">
        <v>44510</v>
      </c>
      <c r="B242" t="s">
        <v>654</v>
      </c>
      <c r="C242" t="s">
        <v>416</v>
      </c>
      <c r="D242">
        <f>MONTH(Table10[[#This Row],[ENTRY DATE]])</f>
        <v>11</v>
      </c>
      <c r="E242" t="str">
        <f>TEXT(Table10[[#This Row],[ENTRY DATE]],"mmm")</f>
        <v>Nov</v>
      </c>
      <c r="F242">
        <f>YEAR(Table10[[#This Row],[ENTRY DATE]])</f>
        <v>2021</v>
      </c>
      <c r="G242">
        <v>45.9</v>
      </c>
      <c r="H242" t="s">
        <v>612</v>
      </c>
      <c r="I242" t="s">
        <v>622</v>
      </c>
    </row>
    <row r="243" spans="1:9" x14ac:dyDescent="0.3">
      <c r="A243" s="2">
        <v>44506</v>
      </c>
      <c r="B243" t="s">
        <v>654</v>
      </c>
      <c r="C243" t="s">
        <v>420</v>
      </c>
      <c r="D243">
        <f>MONTH(Table10[[#This Row],[ENTRY DATE]])</f>
        <v>11</v>
      </c>
      <c r="E243" t="str">
        <f>TEXT(Table10[[#This Row],[ENTRY DATE]],"mmm")</f>
        <v>Nov</v>
      </c>
      <c r="F243">
        <f>YEAR(Table10[[#This Row],[ENTRY DATE]])</f>
        <v>2021</v>
      </c>
      <c r="G243">
        <v>43.44</v>
      </c>
      <c r="H243" t="s">
        <v>612</v>
      </c>
      <c r="I243" t="s">
        <v>621</v>
      </c>
    </row>
    <row r="244" spans="1:9" x14ac:dyDescent="0.3">
      <c r="A244" s="2">
        <v>44524</v>
      </c>
      <c r="B244" t="s">
        <v>654</v>
      </c>
      <c r="C244" t="s">
        <v>434</v>
      </c>
      <c r="D244">
        <f>MONTH(Table10[[#This Row],[ENTRY DATE]])</f>
        <v>11</v>
      </c>
      <c r="E244" t="str">
        <f>TEXT(Table10[[#This Row],[ENTRY DATE]],"mmm")</f>
        <v>Nov</v>
      </c>
      <c r="F244">
        <f>YEAR(Table10[[#This Row],[ENTRY DATE]])</f>
        <v>2021</v>
      </c>
      <c r="G244">
        <v>43</v>
      </c>
      <c r="H244" t="s">
        <v>612</v>
      </c>
      <c r="I244" t="s">
        <v>624</v>
      </c>
    </row>
    <row r="245" spans="1:9" x14ac:dyDescent="0.3">
      <c r="A245" s="2">
        <v>44521</v>
      </c>
      <c r="B245" t="s">
        <v>654</v>
      </c>
      <c r="C245" t="s">
        <v>432</v>
      </c>
      <c r="D245">
        <f>MONTH(Table10[[#This Row],[ENTRY DATE]])</f>
        <v>11</v>
      </c>
      <c r="E245" t="str">
        <f>TEXT(Table10[[#This Row],[ENTRY DATE]],"mmm")</f>
        <v>Nov</v>
      </c>
      <c r="F245">
        <f>YEAR(Table10[[#This Row],[ENTRY DATE]])</f>
        <v>2021</v>
      </c>
      <c r="G245">
        <v>42.7</v>
      </c>
      <c r="H245" t="s">
        <v>612</v>
      </c>
      <c r="I245" t="s">
        <v>622</v>
      </c>
    </row>
    <row r="246" spans="1:9" x14ac:dyDescent="0.3">
      <c r="A246" s="2">
        <v>44526</v>
      </c>
      <c r="B246" t="s">
        <v>654</v>
      </c>
      <c r="C246" t="s">
        <v>435</v>
      </c>
      <c r="D246">
        <f>MONTH(Table10[[#This Row],[ENTRY DATE]])</f>
        <v>11</v>
      </c>
      <c r="E246" t="str">
        <f>TEXT(Table10[[#This Row],[ENTRY DATE]],"mmm")</f>
        <v>Nov</v>
      </c>
      <c r="F246">
        <f>YEAR(Table10[[#This Row],[ENTRY DATE]])</f>
        <v>2021</v>
      </c>
      <c r="G246">
        <v>40.6</v>
      </c>
      <c r="H246" t="s">
        <v>612</v>
      </c>
      <c r="I246" t="s">
        <v>624</v>
      </c>
    </row>
    <row r="247" spans="1:9" x14ac:dyDescent="0.3">
      <c r="A247" s="2">
        <v>44506</v>
      </c>
      <c r="B247" t="s">
        <v>654</v>
      </c>
      <c r="C247" t="s">
        <v>47</v>
      </c>
      <c r="D247">
        <f>MONTH(Table10[[#This Row],[ENTRY DATE]])</f>
        <v>11</v>
      </c>
      <c r="E247" t="str">
        <f>TEXT(Table10[[#This Row],[ENTRY DATE]],"mmm")</f>
        <v>Nov</v>
      </c>
      <c r="F247">
        <f>YEAR(Table10[[#This Row],[ENTRY DATE]])</f>
        <v>2021</v>
      </c>
      <c r="G247">
        <v>40.479999999999997</v>
      </c>
      <c r="H247" t="s">
        <v>612</v>
      </c>
      <c r="I247" t="s">
        <v>613</v>
      </c>
    </row>
    <row r="248" spans="1:9" x14ac:dyDescent="0.3">
      <c r="A248" s="2">
        <v>44502</v>
      </c>
      <c r="B248" t="s">
        <v>654</v>
      </c>
      <c r="C248" t="s">
        <v>47</v>
      </c>
      <c r="D248">
        <f>MONTH(Table10[[#This Row],[ENTRY DATE]])</f>
        <v>11</v>
      </c>
      <c r="E248" t="str">
        <f>TEXT(Table10[[#This Row],[ENTRY DATE]],"mmm")</f>
        <v>Nov</v>
      </c>
      <c r="F248">
        <f>YEAR(Table10[[#This Row],[ENTRY DATE]])</f>
        <v>2021</v>
      </c>
      <c r="G248">
        <v>39.020000000000003</v>
      </c>
      <c r="H248" t="s">
        <v>612</v>
      </c>
      <c r="I248" t="s">
        <v>613</v>
      </c>
    </row>
    <row r="249" spans="1:9" x14ac:dyDescent="0.3">
      <c r="A249" s="2">
        <v>44503</v>
      </c>
      <c r="B249" t="s">
        <v>654</v>
      </c>
      <c r="C249" t="s">
        <v>412</v>
      </c>
      <c r="D249">
        <f>MONTH(Table10[[#This Row],[ENTRY DATE]])</f>
        <v>11</v>
      </c>
      <c r="E249" t="str">
        <f>TEXT(Table10[[#This Row],[ENTRY DATE]],"mmm")</f>
        <v>Nov</v>
      </c>
      <c r="F249">
        <f>YEAR(Table10[[#This Row],[ENTRY DATE]])</f>
        <v>2021</v>
      </c>
      <c r="G249">
        <v>37</v>
      </c>
      <c r="H249" t="s">
        <v>612</v>
      </c>
      <c r="I249" t="s">
        <v>621</v>
      </c>
    </row>
    <row r="250" spans="1:9" x14ac:dyDescent="0.3">
      <c r="A250" s="2">
        <v>44506</v>
      </c>
      <c r="B250" t="s">
        <v>654</v>
      </c>
      <c r="C250" t="s">
        <v>423</v>
      </c>
      <c r="D250">
        <f>MONTH(Table10[[#This Row],[ENTRY DATE]])</f>
        <v>11</v>
      </c>
      <c r="E250" t="str">
        <f>TEXT(Table10[[#This Row],[ENTRY DATE]],"mmm")</f>
        <v>Nov</v>
      </c>
      <c r="F250">
        <f>YEAR(Table10[[#This Row],[ENTRY DATE]])</f>
        <v>2021</v>
      </c>
      <c r="G250">
        <v>32</v>
      </c>
      <c r="H250" t="s">
        <v>612</v>
      </c>
      <c r="I250" t="s">
        <v>621</v>
      </c>
    </row>
    <row r="251" spans="1:9" x14ac:dyDescent="0.3">
      <c r="A251" s="2">
        <v>44507</v>
      </c>
      <c r="B251" t="s">
        <v>654</v>
      </c>
      <c r="C251" t="s">
        <v>424</v>
      </c>
      <c r="D251">
        <f>MONTH(Table10[[#This Row],[ENTRY DATE]])</f>
        <v>11</v>
      </c>
      <c r="E251" t="str">
        <f>TEXT(Table10[[#This Row],[ENTRY DATE]],"mmm")</f>
        <v>Nov</v>
      </c>
      <c r="F251">
        <f>YEAR(Table10[[#This Row],[ENTRY DATE]])</f>
        <v>2021</v>
      </c>
      <c r="G251">
        <v>21.9</v>
      </c>
      <c r="H251" t="s">
        <v>612</v>
      </c>
      <c r="I251" t="s">
        <v>621</v>
      </c>
    </row>
    <row r="252" spans="1:9" x14ac:dyDescent="0.3">
      <c r="A252" s="2">
        <v>44527</v>
      </c>
      <c r="B252" t="s">
        <v>654</v>
      </c>
      <c r="C252" t="s">
        <v>47</v>
      </c>
      <c r="D252">
        <f>MONTH(Table10[[#This Row],[ENTRY DATE]])</f>
        <v>11</v>
      </c>
      <c r="E252" t="str">
        <f>TEXT(Table10[[#This Row],[ENTRY DATE]],"mmm")</f>
        <v>Nov</v>
      </c>
      <c r="F252">
        <f>YEAR(Table10[[#This Row],[ENTRY DATE]])</f>
        <v>2021</v>
      </c>
      <c r="G252">
        <v>20.89</v>
      </c>
      <c r="H252" t="s">
        <v>612</v>
      </c>
      <c r="I252" t="s">
        <v>620</v>
      </c>
    </row>
    <row r="253" spans="1:9" x14ac:dyDescent="0.3">
      <c r="A253" s="2">
        <v>44501</v>
      </c>
      <c r="B253" t="s">
        <v>654</v>
      </c>
      <c r="C253" t="s">
        <v>390</v>
      </c>
      <c r="D253">
        <f>MONTH(Table10[[#This Row],[ENTRY DATE]])</f>
        <v>11</v>
      </c>
      <c r="E253" t="str">
        <f>TEXT(Table10[[#This Row],[ENTRY DATE]],"mmm")</f>
        <v>Nov</v>
      </c>
      <c r="F253">
        <f>YEAR(Table10[[#This Row],[ENTRY DATE]])</f>
        <v>2021</v>
      </c>
      <c r="G253">
        <v>20</v>
      </c>
      <c r="H253" t="s">
        <v>616</v>
      </c>
      <c r="I253" t="s">
        <v>626</v>
      </c>
    </row>
    <row r="254" spans="1:9" x14ac:dyDescent="0.3">
      <c r="A254" s="2">
        <v>44505</v>
      </c>
      <c r="B254" t="s">
        <v>654</v>
      </c>
      <c r="C254" t="s">
        <v>393</v>
      </c>
      <c r="D254">
        <f>MONTH(Table10[[#This Row],[ENTRY DATE]])</f>
        <v>11</v>
      </c>
      <c r="E254" t="str">
        <f>TEXT(Table10[[#This Row],[ENTRY DATE]],"mmm")</f>
        <v>Nov</v>
      </c>
      <c r="F254">
        <f>YEAR(Table10[[#This Row],[ENTRY DATE]])</f>
        <v>2021</v>
      </c>
      <c r="G254">
        <v>20</v>
      </c>
      <c r="H254" t="s">
        <v>612</v>
      </c>
      <c r="I254" t="s">
        <v>617</v>
      </c>
    </row>
    <row r="255" spans="1:9" x14ac:dyDescent="0.3">
      <c r="A255" s="2">
        <v>44504</v>
      </c>
      <c r="B255" t="s">
        <v>654</v>
      </c>
      <c r="C255" t="s">
        <v>415</v>
      </c>
      <c r="D255">
        <f>MONTH(Table10[[#This Row],[ENTRY DATE]])</f>
        <v>11</v>
      </c>
      <c r="E255" t="str">
        <f>TEXT(Table10[[#This Row],[ENTRY DATE]],"mmm")</f>
        <v>Nov</v>
      </c>
      <c r="F255">
        <f>YEAR(Table10[[#This Row],[ENTRY DATE]])</f>
        <v>2021</v>
      </c>
      <c r="G255">
        <v>19.899999999999999</v>
      </c>
      <c r="H255" t="s">
        <v>612</v>
      </c>
      <c r="I255" t="s">
        <v>622</v>
      </c>
    </row>
    <row r="256" spans="1:9" x14ac:dyDescent="0.3">
      <c r="A256" s="2">
        <v>44507</v>
      </c>
      <c r="B256" t="s">
        <v>654</v>
      </c>
      <c r="C256" t="s">
        <v>47</v>
      </c>
      <c r="D256">
        <f>MONTH(Table10[[#This Row],[ENTRY DATE]])</f>
        <v>11</v>
      </c>
      <c r="E256" t="str">
        <f>TEXT(Table10[[#This Row],[ENTRY DATE]],"mmm")</f>
        <v>Nov</v>
      </c>
      <c r="F256">
        <f>YEAR(Table10[[#This Row],[ENTRY DATE]])</f>
        <v>2021</v>
      </c>
      <c r="G256">
        <v>18.559999999999999</v>
      </c>
      <c r="H256" t="s">
        <v>612</v>
      </c>
      <c r="I256" t="s">
        <v>613</v>
      </c>
    </row>
    <row r="257" spans="1:9" x14ac:dyDescent="0.3">
      <c r="A257" s="2">
        <v>44523</v>
      </c>
      <c r="B257" t="s">
        <v>654</v>
      </c>
      <c r="C257" t="s">
        <v>47</v>
      </c>
      <c r="D257">
        <f>MONTH(Table10[[#This Row],[ENTRY DATE]])</f>
        <v>11</v>
      </c>
      <c r="E257" t="str">
        <f>TEXT(Table10[[#This Row],[ENTRY DATE]],"mmm")</f>
        <v>Nov</v>
      </c>
      <c r="F257">
        <f>YEAR(Table10[[#This Row],[ENTRY DATE]])</f>
        <v>2021</v>
      </c>
      <c r="G257">
        <v>18.5</v>
      </c>
      <c r="H257" t="s">
        <v>612</v>
      </c>
      <c r="I257" t="s">
        <v>620</v>
      </c>
    </row>
    <row r="258" spans="1:9" x14ac:dyDescent="0.3">
      <c r="A258" s="2">
        <v>44504</v>
      </c>
      <c r="B258" t="s">
        <v>654</v>
      </c>
      <c r="C258" t="s">
        <v>416</v>
      </c>
      <c r="D258">
        <f>MONTH(Table10[[#This Row],[ENTRY DATE]])</f>
        <v>11</v>
      </c>
      <c r="E258" t="str">
        <f>TEXT(Table10[[#This Row],[ENTRY DATE]],"mmm")</f>
        <v>Nov</v>
      </c>
      <c r="F258">
        <f>YEAR(Table10[[#This Row],[ENTRY DATE]])</f>
        <v>2021</v>
      </c>
      <c r="G258">
        <v>16.399999999999999</v>
      </c>
      <c r="H258" t="s">
        <v>612</v>
      </c>
      <c r="I258" t="s">
        <v>622</v>
      </c>
    </row>
    <row r="259" spans="1:9" x14ac:dyDescent="0.3">
      <c r="A259" s="2">
        <v>44520</v>
      </c>
      <c r="B259" t="s">
        <v>654</v>
      </c>
      <c r="C259" t="s">
        <v>431</v>
      </c>
      <c r="D259">
        <f>MONTH(Table10[[#This Row],[ENTRY DATE]])</f>
        <v>11</v>
      </c>
      <c r="E259" t="str">
        <f>TEXT(Table10[[#This Row],[ENTRY DATE]],"mmm")</f>
        <v>Nov</v>
      </c>
      <c r="F259">
        <f>YEAR(Table10[[#This Row],[ENTRY DATE]])</f>
        <v>2021</v>
      </c>
      <c r="G259">
        <v>15</v>
      </c>
      <c r="H259" t="s">
        <v>612</v>
      </c>
      <c r="I259" t="s">
        <v>626</v>
      </c>
    </row>
    <row r="260" spans="1:9" x14ac:dyDescent="0.3">
      <c r="A260" s="2">
        <v>44506</v>
      </c>
      <c r="B260" t="s">
        <v>654</v>
      </c>
      <c r="C260" t="s">
        <v>422</v>
      </c>
      <c r="D260">
        <f>MONTH(Table10[[#This Row],[ENTRY DATE]])</f>
        <v>11</v>
      </c>
      <c r="E260" t="str">
        <f>TEXT(Table10[[#This Row],[ENTRY DATE]],"mmm")</f>
        <v>Nov</v>
      </c>
      <c r="F260">
        <f>YEAR(Table10[[#This Row],[ENTRY DATE]])</f>
        <v>2021</v>
      </c>
      <c r="G260">
        <v>14</v>
      </c>
      <c r="H260" t="s">
        <v>612</v>
      </c>
      <c r="I260" t="s">
        <v>621</v>
      </c>
    </row>
    <row r="261" spans="1:9" x14ac:dyDescent="0.3">
      <c r="A261" s="2">
        <v>44505</v>
      </c>
      <c r="B261" t="s">
        <v>654</v>
      </c>
      <c r="C261" t="s">
        <v>419</v>
      </c>
      <c r="D261">
        <f>MONTH(Table10[[#This Row],[ENTRY DATE]])</f>
        <v>11</v>
      </c>
      <c r="E261" t="str">
        <f>TEXT(Table10[[#This Row],[ENTRY DATE]],"mmm")</f>
        <v>Nov</v>
      </c>
      <c r="F261">
        <f>YEAR(Table10[[#This Row],[ENTRY DATE]])</f>
        <v>2021</v>
      </c>
      <c r="G261">
        <v>10</v>
      </c>
      <c r="H261" t="s">
        <v>612</v>
      </c>
      <c r="I261" t="s">
        <v>613</v>
      </c>
    </row>
    <row r="262" spans="1:9" x14ac:dyDescent="0.3">
      <c r="A262" s="2">
        <v>44504</v>
      </c>
      <c r="B262" t="s">
        <v>654</v>
      </c>
      <c r="C262" t="s">
        <v>417</v>
      </c>
      <c r="D262">
        <f>MONTH(Table10[[#This Row],[ENTRY DATE]])</f>
        <v>11</v>
      </c>
      <c r="E262" t="str">
        <f>TEXT(Table10[[#This Row],[ENTRY DATE]],"mmm")</f>
        <v>Nov</v>
      </c>
      <c r="F262">
        <f>YEAR(Table10[[#This Row],[ENTRY DATE]])</f>
        <v>2021</v>
      </c>
      <c r="G262">
        <v>9.9</v>
      </c>
      <c r="H262" t="s">
        <v>612</v>
      </c>
      <c r="I262" t="s">
        <v>622</v>
      </c>
    </row>
    <row r="263" spans="1:9" x14ac:dyDescent="0.3">
      <c r="A263" s="2">
        <v>44506</v>
      </c>
      <c r="B263" t="s">
        <v>654</v>
      </c>
      <c r="C263" t="s">
        <v>47</v>
      </c>
      <c r="D263">
        <f>MONTH(Table10[[#This Row],[ENTRY DATE]])</f>
        <v>11</v>
      </c>
      <c r="E263" t="str">
        <f>TEXT(Table10[[#This Row],[ENTRY DATE]],"mmm")</f>
        <v>Nov</v>
      </c>
      <c r="F263">
        <f>YEAR(Table10[[#This Row],[ENTRY DATE]])</f>
        <v>2021</v>
      </c>
      <c r="G263">
        <v>5.52</v>
      </c>
      <c r="H263" t="s">
        <v>612</v>
      </c>
      <c r="I263" t="s">
        <v>620</v>
      </c>
    </row>
    <row r="264" spans="1:9" x14ac:dyDescent="0.3">
      <c r="A264" s="2">
        <v>44526</v>
      </c>
      <c r="B264" t="s">
        <v>654</v>
      </c>
      <c r="C264" t="s">
        <v>47</v>
      </c>
      <c r="D264">
        <f>MONTH(Table10[[#This Row],[ENTRY DATE]])</f>
        <v>11</v>
      </c>
      <c r="E264" t="str">
        <f>TEXT(Table10[[#This Row],[ENTRY DATE]],"mmm")</f>
        <v>Nov</v>
      </c>
      <c r="F264">
        <f>YEAR(Table10[[#This Row],[ENTRY DATE]])</f>
        <v>2021</v>
      </c>
      <c r="G264">
        <v>5.28</v>
      </c>
      <c r="H264" t="s">
        <v>612</v>
      </c>
      <c r="I264" t="s">
        <v>620</v>
      </c>
    </row>
    <row r="265" spans="1:9" x14ac:dyDescent="0.3">
      <c r="A265" s="2">
        <v>44501</v>
      </c>
      <c r="B265" t="s">
        <v>654</v>
      </c>
      <c r="C265" t="s">
        <v>410</v>
      </c>
      <c r="D265">
        <f>MONTH(Table10[[#This Row],[ENTRY DATE]])</f>
        <v>11</v>
      </c>
      <c r="E265" t="str">
        <f>TEXT(Table10[[#This Row],[ENTRY DATE]],"mmm")</f>
        <v>Nov</v>
      </c>
      <c r="F265">
        <f>YEAR(Table10[[#This Row],[ENTRY DATE]])</f>
        <v>2021</v>
      </c>
      <c r="G265">
        <v>5</v>
      </c>
      <c r="H265" t="s">
        <v>612</v>
      </c>
      <c r="I265" t="s">
        <v>626</v>
      </c>
    </row>
    <row r="266" spans="1:9" x14ac:dyDescent="0.3">
      <c r="A266" s="2">
        <v>44501</v>
      </c>
      <c r="B266" t="s">
        <v>654</v>
      </c>
      <c r="C266" t="s">
        <v>47</v>
      </c>
      <c r="D266">
        <f>MONTH(Table10[[#This Row],[ENTRY DATE]])</f>
        <v>11</v>
      </c>
      <c r="E266" t="str">
        <f>TEXT(Table10[[#This Row],[ENTRY DATE]],"mmm")</f>
        <v>Nov</v>
      </c>
      <c r="F266">
        <f>YEAR(Table10[[#This Row],[ENTRY DATE]])</f>
        <v>2021</v>
      </c>
      <c r="G266">
        <v>5</v>
      </c>
      <c r="H266" t="s">
        <v>612</v>
      </c>
      <c r="I266" t="s">
        <v>626</v>
      </c>
    </row>
    <row r="267" spans="1:9" x14ac:dyDescent="0.3">
      <c r="A267" s="2">
        <v>44520</v>
      </c>
      <c r="B267" t="s">
        <v>654</v>
      </c>
      <c r="C267" t="s">
        <v>47</v>
      </c>
      <c r="D267">
        <f>MONTH(Table10[[#This Row],[ENTRY DATE]])</f>
        <v>11</v>
      </c>
      <c r="E267" t="str">
        <f>TEXT(Table10[[#This Row],[ENTRY DATE]],"mmm")</f>
        <v>Nov</v>
      </c>
      <c r="F267">
        <f>YEAR(Table10[[#This Row],[ENTRY DATE]])</f>
        <v>2021</v>
      </c>
      <c r="G267">
        <v>5</v>
      </c>
      <c r="H267" t="s">
        <v>612</v>
      </c>
      <c r="I267" t="s">
        <v>620</v>
      </c>
    </row>
    <row r="268" spans="1:9" x14ac:dyDescent="0.3">
      <c r="A268" s="2">
        <v>44504</v>
      </c>
      <c r="B268" t="s">
        <v>654</v>
      </c>
      <c r="C268" t="s">
        <v>413</v>
      </c>
      <c r="D268">
        <f>MONTH(Table10[[#This Row],[ENTRY DATE]])</f>
        <v>11</v>
      </c>
      <c r="E268" t="str">
        <f>TEXT(Table10[[#This Row],[ENTRY DATE]],"mmm")</f>
        <v>Nov</v>
      </c>
      <c r="F268">
        <f>YEAR(Table10[[#This Row],[ENTRY DATE]])</f>
        <v>2021</v>
      </c>
      <c r="G268">
        <v>2.5</v>
      </c>
      <c r="H268" t="s">
        <v>612</v>
      </c>
      <c r="I268" t="s">
        <v>622</v>
      </c>
    </row>
    <row r="269" spans="1:9" x14ac:dyDescent="0.3">
      <c r="A269" s="2">
        <v>44501</v>
      </c>
      <c r="B269" t="s">
        <v>654</v>
      </c>
      <c r="C269" t="s">
        <v>47</v>
      </c>
      <c r="D269">
        <f>MONTH(Table10[[#This Row],[ENTRY DATE]])</f>
        <v>11</v>
      </c>
      <c r="E269" t="str">
        <f>TEXT(Table10[[#This Row],[ENTRY DATE]],"mmm")</f>
        <v>Nov</v>
      </c>
      <c r="F269">
        <f>YEAR(Table10[[#This Row],[ENTRY DATE]])</f>
        <v>2021</v>
      </c>
      <c r="G269">
        <v>1.5</v>
      </c>
      <c r="H269" t="s">
        <v>612</v>
      </c>
      <c r="I269" t="s">
        <v>620</v>
      </c>
    </row>
    <row r="270" spans="1:9" x14ac:dyDescent="0.3">
      <c r="A270" s="2">
        <v>44531</v>
      </c>
      <c r="B270" t="s">
        <v>654</v>
      </c>
      <c r="C270" t="s">
        <v>47</v>
      </c>
      <c r="D270">
        <f>MONTH(Table10[[#This Row],[ENTRY DATE]])</f>
        <v>12</v>
      </c>
      <c r="E270" t="str">
        <f>TEXT(Table10[[#This Row],[ENTRY DATE]],"mmm")</f>
        <v>Dec</v>
      </c>
      <c r="F270">
        <f>YEAR(Table10[[#This Row],[ENTRY DATE]])</f>
        <v>2021</v>
      </c>
      <c r="G270">
        <v>5</v>
      </c>
      <c r="H270" t="s">
        <v>612</v>
      </c>
      <c r="I270" t="s">
        <v>620</v>
      </c>
    </row>
    <row r="271" spans="1:9" x14ac:dyDescent="0.3">
      <c r="A271" s="2">
        <v>44531</v>
      </c>
      <c r="B271" t="s">
        <v>654</v>
      </c>
      <c r="C271" t="s">
        <v>439</v>
      </c>
      <c r="D271">
        <f>MONTH(Table10[[#This Row],[ENTRY DATE]])</f>
        <v>12</v>
      </c>
      <c r="E271" t="str">
        <f>TEXT(Table10[[#This Row],[ENTRY DATE]],"mmm")</f>
        <v>Dec</v>
      </c>
      <c r="F271">
        <f>YEAR(Table10[[#This Row],[ENTRY DATE]])</f>
        <v>2021</v>
      </c>
      <c r="G271">
        <v>180</v>
      </c>
      <c r="H271" t="s">
        <v>612</v>
      </c>
      <c r="I271" t="s">
        <v>626</v>
      </c>
    </row>
    <row r="272" spans="1:9" x14ac:dyDescent="0.3">
      <c r="A272" s="2">
        <v>44531</v>
      </c>
      <c r="B272" t="s">
        <v>654</v>
      </c>
      <c r="C272" t="s">
        <v>390</v>
      </c>
      <c r="D272">
        <f>MONTH(Table10[[#This Row],[ENTRY DATE]])</f>
        <v>12</v>
      </c>
      <c r="E272" t="str">
        <f>TEXT(Table10[[#This Row],[ENTRY DATE]],"mmm")</f>
        <v>Dec</v>
      </c>
      <c r="F272">
        <f>YEAR(Table10[[#This Row],[ENTRY DATE]])</f>
        <v>2021</v>
      </c>
      <c r="G272">
        <v>20</v>
      </c>
      <c r="H272" t="s">
        <v>616</v>
      </c>
      <c r="I272" t="s">
        <v>626</v>
      </c>
    </row>
    <row r="273" spans="1:10" x14ac:dyDescent="0.3">
      <c r="A273" s="2">
        <v>44531</v>
      </c>
      <c r="B273" t="s">
        <v>654</v>
      </c>
      <c r="C273" t="s">
        <v>440</v>
      </c>
      <c r="D273">
        <f>MONTH(Table10[[#This Row],[ENTRY DATE]])</f>
        <v>12</v>
      </c>
      <c r="E273" t="str">
        <f>TEXT(Table10[[#This Row],[ENTRY DATE]],"mmm")</f>
        <v>Dec</v>
      </c>
      <c r="F273">
        <f>YEAR(Table10[[#This Row],[ENTRY DATE]])</f>
        <v>2021</v>
      </c>
      <c r="G273">
        <v>219.6</v>
      </c>
      <c r="H273" t="s">
        <v>612</v>
      </c>
      <c r="I273" t="s">
        <v>614</v>
      </c>
    </row>
    <row r="274" spans="1:10" x14ac:dyDescent="0.3">
      <c r="A274" s="2">
        <v>44531</v>
      </c>
      <c r="B274" t="s">
        <v>654</v>
      </c>
      <c r="C274" t="s">
        <v>47</v>
      </c>
      <c r="D274">
        <f>MONTH(Table10[[#This Row],[ENTRY DATE]])</f>
        <v>12</v>
      </c>
      <c r="E274" t="str">
        <f>TEXT(Table10[[#This Row],[ENTRY DATE]],"mmm")</f>
        <v>Dec</v>
      </c>
      <c r="F274">
        <f>YEAR(Table10[[#This Row],[ENTRY DATE]])</f>
        <v>2021</v>
      </c>
      <c r="G274">
        <v>1.5</v>
      </c>
      <c r="H274" t="s">
        <v>612</v>
      </c>
      <c r="I274" t="s">
        <v>620</v>
      </c>
    </row>
    <row r="275" spans="1:10" x14ac:dyDescent="0.3">
      <c r="A275" s="2">
        <v>44532</v>
      </c>
      <c r="B275" t="s">
        <v>654</v>
      </c>
      <c r="C275" t="s">
        <v>670</v>
      </c>
      <c r="D275">
        <f>MONTH(Table10[[#This Row],[ENTRY DATE]])</f>
        <v>12</v>
      </c>
      <c r="E275" t="str">
        <f>TEXT(Table10[[#This Row],[ENTRY DATE]],"mmm")</f>
        <v>Dec</v>
      </c>
      <c r="F275">
        <f>YEAR(Table10[[#This Row],[ENTRY DATE]])</f>
        <v>2021</v>
      </c>
      <c r="G275">
        <v>122.64</v>
      </c>
      <c r="H275" t="s">
        <v>612</v>
      </c>
      <c r="I275" t="s">
        <v>669</v>
      </c>
      <c r="J275" t="s">
        <v>610</v>
      </c>
    </row>
    <row r="276" spans="1:10" x14ac:dyDescent="0.3">
      <c r="A276" s="2">
        <v>44533</v>
      </c>
      <c r="B276" t="s">
        <v>654</v>
      </c>
      <c r="C276" t="s">
        <v>441</v>
      </c>
      <c r="D276">
        <f>MONTH(Table10[[#This Row],[ENTRY DATE]])</f>
        <v>12</v>
      </c>
      <c r="E276" t="str">
        <f>TEXT(Table10[[#This Row],[ENTRY DATE]],"mmm")</f>
        <v>Dec</v>
      </c>
      <c r="F276">
        <f>YEAR(Table10[[#This Row],[ENTRY DATE]])</f>
        <v>2021</v>
      </c>
      <c r="G276">
        <v>261</v>
      </c>
      <c r="H276" t="s">
        <v>612</v>
      </c>
      <c r="I276" t="s">
        <v>628</v>
      </c>
      <c r="J276" t="s">
        <v>678</v>
      </c>
    </row>
    <row r="277" spans="1:10" x14ac:dyDescent="0.3">
      <c r="A277" s="2">
        <v>44534</v>
      </c>
      <c r="B277" t="s">
        <v>654</v>
      </c>
      <c r="C277" t="s">
        <v>442</v>
      </c>
      <c r="D277">
        <f>MONTH(Table10[[#This Row],[ENTRY DATE]])</f>
        <v>12</v>
      </c>
      <c r="E277" t="str">
        <f>TEXT(Table10[[#This Row],[ENTRY DATE]],"mmm")</f>
        <v>Dec</v>
      </c>
      <c r="F277">
        <f>YEAR(Table10[[#This Row],[ENTRY DATE]])</f>
        <v>2021</v>
      </c>
      <c r="G277">
        <v>120</v>
      </c>
      <c r="H277" t="s">
        <v>612</v>
      </c>
      <c r="I277" t="s">
        <v>626</v>
      </c>
    </row>
    <row r="278" spans="1:10" x14ac:dyDescent="0.3">
      <c r="A278" s="2">
        <v>44534</v>
      </c>
      <c r="B278" t="s">
        <v>654</v>
      </c>
      <c r="C278" t="s">
        <v>392</v>
      </c>
      <c r="D278">
        <f>MONTH(Table10[[#This Row],[ENTRY DATE]])</f>
        <v>12</v>
      </c>
      <c r="E278" t="str">
        <f>TEXT(Table10[[#This Row],[ENTRY DATE]],"mmm")</f>
        <v>Dec</v>
      </c>
      <c r="F278">
        <f>YEAR(Table10[[#This Row],[ENTRY DATE]])</f>
        <v>2021</v>
      </c>
      <c r="G278">
        <v>187.5</v>
      </c>
      <c r="H278" t="s">
        <v>612</v>
      </c>
      <c r="I278" t="s">
        <v>630</v>
      </c>
    </row>
    <row r="279" spans="1:10" x14ac:dyDescent="0.3">
      <c r="A279" s="2">
        <v>44534</v>
      </c>
      <c r="B279" t="s">
        <v>654</v>
      </c>
      <c r="C279" t="s">
        <v>414</v>
      </c>
      <c r="D279">
        <f>MONTH(Table10[[#This Row],[ENTRY DATE]])</f>
        <v>12</v>
      </c>
      <c r="E279" t="str">
        <f>TEXT(Table10[[#This Row],[ENTRY DATE]],"mmm")</f>
        <v>Dec</v>
      </c>
      <c r="F279">
        <f>YEAR(Table10[[#This Row],[ENTRY DATE]])</f>
        <v>2021</v>
      </c>
      <c r="G279">
        <v>62.5</v>
      </c>
      <c r="H279" t="s">
        <v>612</v>
      </c>
      <c r="I279" t="s">
        <v>630</v>
      </c>
    </row>
    <row r="280" spans="1:10" x14ac:dyDescent="0.3">
      <c r="A280" s="2">
        <v>44535</v>
      </c>
      <c r="B280" t="s">
        <v>654</v>
      </c>
      <c r="C280" t="s">
        <v>410</v>
      </c>
      <c r="D280">
        <f>MONTH(Table10[[#This Row],[ENTRY DATE]])</f>
        <v>12</v>
      </c>
      <c r="E280" t="str">
        <f>TEXT(Table10[[#This Row],[ENTRY DATE]],"mmm")</f>
        <v>Dec</v>
      </c>
      <c r="F280">
        <f>YEAR(Table10[[#This Row],[ENTRY DATE]])</f>
        <v>2021</v>
      </c>
      <c r="G280">
        <v>5</v>
      </c>
      <c r="H280" t="s">
        <v>612</v>
      </c>
      <c r="I280" t="s">
        <v>626</v>
      </c>
    </row>
    <row r="281" spans="1:10" x14ac:dyDescent="0.3">
      <c r="A281" s="2">
        <v>44535</v>
      </c>
      <c r="B281" t="s">
        <v>654</v>
      </c>
      <c r="C281" t="s">
        <v>393</v>
      </c>
      <c r="D281">
        <f>MONTH(Table10[[#This Row],[ENTRY DATE]])</f>
        <v>12</v>
      </c>
      <c r="E281" t="str">
        <f>TEXT(Table10[[#This Row],[ENTRY DATE]],"mmm")</f>
        <v>Dec</v>
      </c>
      <c r="F281">
        <f>YEAR(Table10[[#This Row],[ENTRY DATE]])</f>
        <v>2021</v>
      </c>
      <c r="G281">
        <v>20</v>
      </c>
      <c r="H281" t="s">
        <v>612</v>
      </c>
      <c r="I281" t="s">
        <v>617</v>
      </c>
    </row>
    <row r="282" spans="1:10" x14ac:dyDescent="0.3">
      <c r="A282" s="2">
        <v>44536</v>
      </c>
      <c r="B282" t="s">
        <v>654</v>
      </c>
      <c r="C282" t="s">
        <v>443</v>
      </c>
      <c r="D282">
        <f>MONTH(Table10[[#This Row],[ENTRY DATE]])</f>
        <v>12</v>
      </c>
      <c r="E282" t="str">
        <f>TEXT(Table10[[#This Row],[ENTRY DATE]],"mmm")</f>
        <v>Dec</v>
      </c>
      <c r="F282">
        <f>YEAR(Table10[[#This Row],[ENTRY DATE]])</f>
        <v>2021</v>
      </c>
      <c r="G282">
        <v>120</v>
      </c>
      <c r="H282" t="s">
        <v>612</v>
      </c>
      <c r="I282" t="s">
        <v>630</v>
      </c>
    </row>
    <row r="283" spans="1:10" x14ac:dyDescent="0.3">
      <c r="A283" s="2">
        <v>44537</v>
      </c>
      <c r="B283" t="s">
        <v>656</v>
      </c>
      <c r="C283" t="s">
        <v>4</v>
      </c>
      <c r="D283">
        <f>MONTH(Table10[[#This Row],[ENTRY DATE]])</f>
        <v>12</v>
      </c>
      <c r="E283" t="str">
        <f>TEXT(Table10[[#This Row],[ENTRY DATE]],"mmm")</f>
        <v>Dec</v>
      </c>
      <c r="F283">
        <f>YEAR(Table10[[#This Row],[ENTRY DATE]])</f>
        <v>2021</v>
      </c>
      <c r="G283">
        <v>440</v>
      </c>
      <c r="H283" t="s">
        <v>612</v>
      </c>
      <c r="I283" t="s">
        <v>630</v>
      </c>
    </row>
    <row r="284" spans="1:10" x14ac:dyDescent="0.3">
      <c r="A284" s="2">
        <v>44537</v>
      </c>
      <c r="B284" t="s">
        <v>656</v>
      </c>
      <c r="C284" t="s">
        <v>5</v>
      </c>
      <c r="D284">
        <f>MONTH(Table10[[#This Row],[ENTRY DATE]])</f>
        <v>12</v>
      </c>
      <c r="E284" t="str">
        <f>TEXT(Table10[[#This Row],[ENTRY DATE]],"mmm")</f>
        <v>Dec</v>
      </c>
      <c r="F284">
        <f>YEAR(Table10[[#This Row],[ENTRY DATE]])</f>
        <v>2021</v>
      </c>
      <c r="G284">
        <v>372</v>
      </c>
      <c r="H284" t="s">
        <v>612</v>
      </c>
      <c r="I284" t="s">
        <v>630</v>
      </c>
    </row>
    <row r="285" spans="1:10" x14ac:dyDescent="0.3">
      <c r="A285" s="2">
        <v>44538</v>
      </c>
      <c r="B285" t="s">
        <v>654</v>
      </c>
      <c r="C285" t="s">
        <v>77</v>
      </c>
      <c r="D285">
        <f>MONTH(Table10[[#This Row],[ENTRY DATE]])</f>
        <v>12</v>
      </c>
      <c r="E285" t="str">
        <f>TEXT(Table10[[#This Row],[ENTRY DATE]],"mmm")</f>
        <v>Dec</v>
      </c>
      <c r="F285">
        <f>YEAR(Table10[[#This Row],[ENTRY DATE]])</f>
        <v>2021</v>
      </c>
      <c r="G285">
        <v>50</v>
      </c>
      <c r="H285" t="s">
        <v>612</v>
      </c>
      <c r="I285" t="s">
        <v>620</v>
      </c>
    </row>
    <row r="286" spans="1:10" x14ac:dyDescent="0.3">
      <c r="A286" s="2">
        <v>44538</v>
      </c>
      <c r="B286" t="s">
        <v>654</v>
      </c>
      <c r="C286" t="s">
        <v>394</v>
      </c>
      <c r="D286">
        <f>MONTH(Table10[[#This Row],[ENTRY DATE]])</f>
        <v>12</v>
      </c>
      <c r="E286" t="str">
        <f>TEXT(Table10[[#This Row],[ENTRY DATE]],"mmm")</f>
        <v>Dec</v>
      </c>
      <c r="F286">
        <f>YEAR(Table10[[#This Row],[ENTRY DATE]])</f>
        <v>2021</v>
      </c>
      <c r="G286">
        <v>536</v>
      </c>
      <c r="H286" t="s">
        <v>612</v>
      </c>
      <c r="I286" t="s">
        <v>669</v>
      </c>
      <c r="J286" t="s">
        <v>608</v>
      </c>
    </row>
    <row r="287" spans="1:10" x14ac:dyDescent="0.3">
      <c r="A287" s="2">
        <v>44540</v>
      </c>
      <c r="B287" t="s">
        <v>654</v>
      </c>
      <c r="C287" t="s">
        <v>47</v>
      </c>
      <c r="D287">
        <f>MONTH(Table10[[#This Row],[ENTRY DATE]])</f>
        <v>12</v>
      </c>
      <c r="E287" t="str">
        <f>TEXT(Table10[[#This Row],[ENTRY DATE]],"mmm")</f>
        <v>Dec</v>
      </c>
      <c r="F287">
        <f>YEAR(Table10[[#This Row],[ENTRY DATE]])</f>
        <v>2021</v>
      </c>
      <c r="G287">
        <v>44.15</v>
      </c>
      <c r="H287" t="s">
        <v>612</v>
      </c>
      <c r="I287" t="s">
        <v>620</v>
      </c>
    </row>
    <row r="288" spans="1:10" x14ac:dyDescent="0.3">
      <c r="A288" s="2">
        <v>44541</v>
      </c>
      <c r="B288" t="s">
        <v>654</v>
      </c>
      <c r="C288" t="s">
        <v>444</v>
      </c>
      <c r="D288">
        <f>MONTH(Table10[[#This Row],[ENTRY DATE]])</f>
        <v>12</v>
      </c>
      <c r="E288" t="str">
        <f>TEXT(Table10[[#This Row],[ENTRY DATE]],"mmm")</f>
        <v>Dec</v>
      </c>
      <c r="F288">
        <f>YEAR(Table10[[#This Row],[ENTRY DATE]])</f>
        <v>2021</v>
      </c>
      <c r="G288">
        <v>100</v>
      </c>
      <c r="H288" t="s">
        <v>612</v>
      </c>
      <c r="I288" t="s">
        <v>620</v>
      </c>
    </row>
    <row r="289" spans="1:9" x14ac:dyDescent="0.3">
      <c r="A289" s="2">
        <v>44542</v>
      </c>
      <c r="B289" t="s">
        <v>654</v>
      </c>
      <c r="C289" t="s">
        <v>47</v>
      </c>
      <c r="D289">
        <f>MONTH(Table10[[#This Row],[ENTRY DATE]])</f>
        <v>12</v>
      </c>
      <c r="E289" t="str">
        <f>TEXT(Table10[[#This Row],[ENTRY DATE]],"mmm")</f>
        <v>Dec</v>
      </c>
      <c r="F289">
        <f>YEAR(Table10[[#This Row],[ENTRY DATE]])</f>
        <v>2021</v>
      </c>
      <c r="G289">
        <v>50</v>
      </c>
      <c r="H289" t="s">
        <v>612</v>
      </c>
      <c r="I289" t="s">
        <v>620</v>
      </c>
    </row>
    <row r="290" spans="1:9" x14ac:dyDescent="0.3">
      <c r="A290" s="2">
        <v>44542</v>
      </c>
      <c r="B290" t="s">
        <v>654</v>
      </c>
      <c r="C290" t="s">
        <v>148</v>
      </c>
      <c r="D290">
        <f>MONTH(Table10[[#This Row],[ENTRY DATE]])</f>
        <v>12</v>
      </c>
      <c r="E290" t="str">
        <f>TEXT(Table10[[#This Row],[ENTRY DATE]],"mmm")</f>
        <v>Dec</v>
      </c>
      <c r="F290">
        <f>YEAR(Table10[[#This Row],[ENTRY DATE]])</f>
        <v>2021</v>
      </c>
      <c r="G290">
        <v>200</v>
      </c>
      <c r="H290" t="s">
        <v>616</v>
      </c>
      <c r="I290" t="s">
        <v>659</v>
      </c>
    </row>
    <row r="291" spans="1:9" x14ac:dyDescent="0.3">
      <c r="A291" s="2">
        <v>44542</v>
      </c>
      <c r="B291" t="s">
        <v>654</v>
      </c>
      <c r="C291" t="s">
        <v>47</v>
      </c>
      <c r="D291">
        <f>MONTH(Table10[[#This Row],[ENTRY DATE]])</f>
        <v>12</v>
      </c>
      <c r="E291" t="str">
        <f>TEXT(Table10[[#This Row],[ENTRY DATE]],"mmm")</f>
        <v>Dec</v>
      </c>
      <c r="F291">
        <f>YEAR(Table10[[#This Row],[ENTRY DATE]])</f>
        <v>2021</v>
      </c>
      <c r="G291">
        <v>38.479999999999997</v>
      </c>
      <c r="H291" t="s">
        <v>612</v>
      </c>
      <c r="I291" t="s">
        <v>620</v>
      </c>
    </row>
    <row r="292" spans="1:9" x14ac:dyDescent="0.3">
      <c r="A292" s="2">
        <v>44542</v>
      </c>
      <c r="B292" t="s">
        <v>654</v>
      </c>
      <c r="C292" t="s">
        <v>77</v>
      </c>
      <c r="D292">
        <f>MONTH(Table10[[#This Row],[ENTRY DATE]])</f>
        <v>12</v>
      </c>
      <c r="E292" t="str">
        <f>TEXT(Table10[[#This Row],[ENTRY DATE]],"mmm")</f>
        <v>Dec</v>
      </c>
      <c r="F292">
        <f>YEAR(Table10[[#This Row],[ENTRY DATE]])</f>
        <v>2021</v>
      </c>
      <c r="G292">
        <v>60</v>
      </c>
      <c r="H292" t="s">
        <v>612</v>
      </c>
      <c r="I292" t="s">
        <v>620</v>
      </c>
    </row>
    <row r="293" spans="1:9" x14ac:dyDescent="0.3">
      <c r="A293" s="2">
        <v>44542</v>
      </c>
      <c r="B293" t="s">
        <v>654</v>
      </c>
      <c r="C293" t="s">
        <v>428</v>
      </c>
      <c r="D293">
        <f>MONTH(Table10[[#This Row],[ENTRY DATE]])</f>
        <v>12</v>
      </c>
      <c r="E293" t="str">
        <f>TEXT(Table10[[#This Row],[ENTRY DATE]],"mmm")</f>
        <v>Dec</v>
      </c>
      <c r="F293">
        <f>YEAR(Table10[[#This Row],[ENTRY DATE]])</f>
        <v>2021</v>
      </c>
      <c r="G293">
        <v>800</v>
      </c>
      <c r="H293" t="s">
        <v>612</v>
      </c>
      <c r="I293" t="s">
        <v>630</v>
      </c>
    </row>
    <row r="294" spans="1:9" x14ac:dyDescent="0.3">
      <c r="A294" s="2">
        <v>44542</v>
      </c>
      <c r="B294" t="s">
        <v>654</v>
      </c>
      <c r="C294" t="s">
        <v>445</v>
      </c>
      <c r="D294">
        <f>MONTH(Table10[[#This Row],[ENTRY DATE]])</f>
        <v>12</v>
      </c>
      <c r="E294" t="str">
        <f>TEXT(Table10[[#This Row],[ENTRY DATE]],"mmm")</f>
        <v>Dec</v>
      </c>
      <c r="F294">
        <f>YEAR(Table10[[#This Row],[ENTRY DATE]])</f>
        <v>2021</v>
      </c>
      <c r="G294">
        <v>200</v>
      </c>
      <c r="H294" t="s">
        <v>612</v>
      </c>
      <c r="I294" t="s">
        <v>630</v>
      </c>
    </row>
    <row r="295" spans="1:9" x14ac:dyDescent="0.3">
      <c r="A295" s="2">
        <v>44542</v>
      </c>
      <c r="B295" t="s">
        <v>654</v>
      </c>
      <c r="C295" t="s">
        <v>446</v>
      </c>
      <c r="D295">
        <f>MONTH(Table10[[#This Row],[ENTRY DATE]])</f>
        <v>12</v>
      </c>
      <c r="E295" t="str">
        <f>TEXT(Table10[[#This Row],[ENTRY DATE]],"mmm")</f>
        <v>Dec</v>
      </c>
      <c r="F295">
        <f>YEAR(Table10[[#This Row],[ENTRY DATE]])</f>
        <v>2021</v>
      </c>
      <c r="G295">
        <v>1000</v>
      </c>
      <c r="H295" t="s">
        <v>612</v>
      </c>
      <c r="I295" t="s">
        <v>630</v>
      </c>
    </row>
    <row r="296" spans="1:9" x14ac:dyDescent="0.3">
      <c r="A296" s="2">
        <v>44544</v>
      </c>
      <c r="B296" t="s">
        <v>654</v>
      </c>
      <c r="C296" t="s">
        <v>47</v>
      </c>
      <c r="D296">
        <f>MONTH(Table10[[#This Row],[ENTRY DATE]])</f>
        <v>12</v>
      </c>
      <c r="E296" t="str">
        <f>TEXT(Table10[[#This Row],[ENTRY DATE]],"mmm")</f>
        <v>Dec</v>
      </c>
      <c r="F296">
        <f>YEAR(Table10[[#This Row],[ENTRY DATE]])</f>
        <v>2021</v>
      </c>
      <c r="G296">
        <v>5.88</v>
      </c>
      <c r="H296" t="s">
        <v>612</v>
      </c>
      <c r="I296" t="s">
        <v>620</v>
      </c>
    </row>
    <row r="297" spans="1:9" x14ac:dyDescent="0.3">
      <c r="A297" s="2">
        <v>44546</v>
      </c>
      <c r="B297" t="s">
        <v>654</v>
      </c>
      <c r="C297" t="s">
        <v>77</v>
      </c>
      <c r="D297">
        <f>MONTH(Table10[[#This Row],[ENTRY DATE]])</f>
        <v>12</v>
      </c>
      <c r="E297" t="str">
        <f>TEXT(Table10[[#This Row],[ENTRY DATE]],"mmm")</f>
        <v>Dec</v>
      </c>
      <c r="F297">
        <f>YEAR(Table10[[#This Row],[ENTRY DATE]])</f>
        <v>2021</v>
      </c>
      <c r="G297">
        <v>20</v>
      </c>
      <c r="H297" t="s">
        <v>612</v>
      </c>
      <c r="I297" t="s">
        <v>620</v>
      </c>
    </row>
    <row r="298" spans="1:9" x14ac:dyDescent="0.3">
      <c r="A298" s="2">
        <v>44549</v>
      </c>
      <c r="B298" t="s">
        <v>654</v>
      </c>
      <c r="C298" t="s">
        <v>77</v>
      </c>
      <c r="D298">
        <f>MONTH(Table10[[#This Row],[ENTRY DATE]])</f>
        <v>12</v>
      </c>
      <c r="E298" t="str">
        <f>TEXT(Table10[[#This Row],[ENTRY DATE]],"mmm")</f>
        <v>Dec</v>
      </c>
      <c r="F298">
        <f>YEAR(Table10[[#This Row],[ENTRY DATE]])</f>
        <v>2021</v>
      </c>
      <c r="G298">
        <v>50</v>
      </c>
      <c r="H298" t="s">
        <v>612</v>
      </c>
      <c r="I298" t="s">
        <v>620</v>
      </c>
    </row>
    <row r="299" spans="1:9" x14ac:dyDescent="0.3">
      <c r="A299" s="2">
        <v>44549</v>
      </c>
      <c r="B299" t="s">
        <v>654</v>
      </c>
      <c r="C299" t="s">
        <v>47</v>
      </c>
      <c r="D299">
        <f>MONTH(Table10[[#This Row],[ENTRY DATE]])</f>
        <v>12</v>
      </c>
      <c r="E299" t="str">
        <f>TEXT(Table10[[#This Row],[ENTRY DATE]],"mmm")</f>
        <v>Dec</v>
      </c>
      <c r="F299">
        <f>YEAR(Table10[[#This Row],[ENTRY DATE]])</f>
        <v>2021</v>
      </c>
      <c r="G299">
        <v>14.5</v>
      </c>
      <c r="H299" t="s">
        <v>612</v>
      </c>
      <c r="I299" t="s">
        <v>620</v>
      </c>
    </row>
    <row r="300" spans="1:9" x14ac:dyDescent="0.3">
      <c r="A300" s="2">
        <v>44552</v>
      </c>
      <c r="B300" t="s">
        <v>654</v>
      </c>
      <c r="C300" t="s">
        <v>447</v>
      </c>
      <c r="D300">
        <f>MONTH(Table10[[#This Row],[ENTRY DATE]])</f>
        <v>12</v>
      </c>
      <c r="E300" t="str">
        <f>TEXT(Table10[[#This Row],[ENTRY DATE]],"mmm")</f>
        <v>Dec</v>
      </c>
      <c r="F300">
        <f>YEAR(Table10[[#This Row],[ENTRY DATE]])</f>
        <v>2021</v>
      </c>
      <c r="G300">
        <v>20</v>
      </c>
      <c r="H300" t="s">
        <v>616</v>
      </c>
      <c r="I300" t="s">
        <v>626</v>
      </c>
    </row>
    <row r="301" spans="1:9" x14ac:dyDescent="0.3">
      <c r="A301" s="2">
        <v>44553</v>
      </c>
      <c r="B301" t="s">
        <v>654</v>
      </c>
      <c r="C301" t="s">
        <v>448</v>
      </c>
      <c r="D301">
        <f>MONTH(Table10[[#This Row],[ENTRY DATE]])</f>
        <v>12</v>
      </c>
      <c r="E301" t="str">
        <f>TEXT(Table10[[#This Row],[ENTRY DATE]],"mmm")</f>
        <v>Dec</v>
      </c>
      <c r="F301">
        <f>YEAR(Table10[[#This Row],[ENTRY DATE]])</f>
        <v>2021</v>
      </c>
      <c r="G301">
        <v>16.95</v>
      </c>
      <c r="H301" t="s">
        <v>612</v>
      </c>
      <c r="I301" t="s">
        <v>618</v>
      </c>
    </row>
    <row r="302" spans="1:9" x14ac:dyDescent="0.3">
      <c r="A302" s="2">
        <v>44553</v>
      </c>
      <c r="B302" t="s">
        <v>654</v>
      </c>
      <c r="C302" t="s">
        <v>449</v>
      </c>
      <c r="D302">
        <f>MONTH(Table10[[#This Row],[ENTRY DATE]])</f>
        <v>12</v>
      </c>
      <c r="E302" t="str">
        <f>TEXT(Table10[[#This Row],[ENTRY DATE]],"mmm")</f>
        <v>Dec</v>
      </c>
      <c r="F302">
        <f>YEAR(Table10[[#This Row],[ENTRY DATE]])</f>
        <v>2021</v>
      </c>
      <c r="G302">
        <v>20</v>
      </c>
      <c r="H302" t="s">
        <v>612</v>
      </c>
      <c r="I302" t="s">
        <v>613</v>
      </c>
    </row>
    <row r="303" spans="1:9" x14ac:dyDescent="0.3">
      <c r="A303" s="2">
        <v>44553</v>
      </c>
      <c r="B303" t="s">
        <v>654</v>
      </c>
      <c r="C303" t="s">
        <v>450</v>
      </c>
      <c r="D303">
        <f>MONTH(Table10[[#This Row],[ENTRY DATE]])</f>
        <v>12</v>
      </c>
      <c r="E303" t="str">
        <f>TEXT(Table10[[#This Row],[ENTRY DATE]],"mmm")</f>
        <v>Dec</v>
      </c>
      <c r="F303">
        <f>YEAR(Table10[[#This Row],[ENTRY DATE]])</f>
        <v>2021</v>
      </c>
      <c r="G303">
        <v>20</v>
      </c>
      <c r="H303" t="s">
        <v>612</v>
      </c>
      <c r="I303" t="s">
        <v>613</v>
      </c>
    </row>
    <row r="304" spans="1:9" x14ac:dyDescent="0.3">
      <c r="A304" s="2">
        <v>44553</v>
      </c>
      <c r="B304" t="s">
        <v>654</v>
      </c>
      <c r="C304" t="s">
        <v>451</v>
      </c>
      <c r="D304">
        <f>MONTH(Table10[[#This Row],[ENTRY DATE]])</f>
        <v>12</v>
      </c>
      <c r="E304" t="str">
        <f>TEXT(Table10[[#This Row],[ENTRY DATE]],"mmm")</f>
        <v>Dec</v>
      </c>
      <c r="F304">
        <f>YEAR(Table10[[#This Row],[ENTRY DATE]])</f>
        <v>2021</v>
      </c>
      <c r="G304">
        <v>20</v>
      </c>
      <c r="H304" t="s">
        <v>612</v>
      </c>
      <c r="I304" t="s">
        <v>613</v>
      </c>
    </row>
    <row r="305" spans="1:10" x14ac:dyDescent="0.3">
      <c r="A305" s="2">
        <v>44554</v>
      </c>
      <c r="B305" t="s">
        <v>654</v>
      </c>
      <c r="C305" t="s">
        <v>452</v>
      </c>
      <c r="D305">
        <f>MONTH(Table10[[#This Row],[ENTRY DATE]])</f>
        <v>12</v>
      </c>
      <c r="E305" t="str">
        <f>TEXT(Table10[[#This Row],[ENTRY DATE]],"mmm")</f>
        <v>Dec</v>
      </c>
      <c r="F305">
        <f>YEAR(Table10[[#This Row],[ENTRY DATE]])</f>
        <v>2021</v>
      </c>
      <c r="G305">
        <v>10</v>
      </c>
      <c r="H305" t="s">
        <v>612</v>
      </c>
      <c r="I305" t="s">
        <v>618</v>
      </c>
    </row>
    <row r="306" spans="1:10" x14ac:dyDescent="0.3">
      <c r="A306" s="2">
        <v>44556</v>
      </c>
      <c r="B306" t="s">
        <v>654</v>
      </c>
      <c r="C306" t="s">
        <v>453</v>
      </c>
      <c r="D306">
        <f>MONTH(Table10[[#This Row],[ENTRY DATE]])</f>
        <v>12</v>
      </c>
      <c r="E306" t="str">
        <f>TEXT(Table10[[#This Row],[ENTRY DATE]],"mmm")</f>
        <v>Dec</v>
      </c>
      <c r="F306">
        <f>YEAR(Table10[[#This Row],[ENTRY DATE]])</f>
        <v>2021</v>
      </c>
      <c r="G306">
        <v>25.85</v>
      </c>
      <c r="H306" t="s">
        <v>612</v>
      </c>
      <c r="I306" t="s">
        <v>618</v>
      </c>
    </row>
    <row r="307" spans="1:10" x14ac:dyDescent="0.3">
      <c r="A307" s="2">
        <v>44558</v>
      </c>
      <c r="B307" t="s">
        <v>654</v>
      </c>
      <c r="C307" t="s">
        <v>395</v>
      </c>
      <c r="D307">
        <f>MONTH(Table10[[#This Row],[ENTRY DATE]])</f>
        <v>12</v>
      </c>
      <c r="E307" t="str">
        <f>TEXT(Table10[[#This Row],[ENTRY DATE]],"mmm")</f>
        <v>Dec</v>
      </c>
      <c r="F307">
        <f>YEAR(Table10[[#This Row],[ENTRY DATE]])</f>
        <v>2021</v>
      </c>
      <c r="G307">
        <v>2811.95</v>
      </c>
      <c r="H307" t="s">
        <v>616</v>
      </c>
      <c r="I307" t="s">
        <v>615</v>
      </c>
    </row>
    <row r="308" spans="1:10" x14ac:dyDescent="0.3">
      <c r="A308" s="2">
        <v>44558</v>
      </c>
      <c r="B308" t="s">
        <v>654</v>
      </c>
      <c r="C308" t="s">
        <v>454</v>
      </c>
      <c r="D308">
        <f>MONTH(Table10[[#This Row],[ENTRY DATE]])</f>
        <v>12</v>
      </c>
      <c r="E308" t="str">
        <f>TEXT(Table10[[#This Row],[ENTRY DATE]],"mmm")</f>
        <v>Dec</v>
      </c>
      <c r="F308">
        <f>YEAR(Table10[[#This Row],[ENTRY DATE]])</f>
        <v>2021</v>
      </c>
      <c r="G308">
        <v>100</v>
      </c>
      <c r="H308" t="s">
        <v>612</v>
      </c>
      <c r="I308" t="s">
        <v>626</v>
      </c>
    </row>
    <row r="309" spans="1:10" x14ac:dyDescent="0.3">
      <c r="A309" s="2">
        <v>44558</v>
      </c>
      <c r="B309" t="s">
        <v>654</v>
      </c>
      <c r="C309" t="s">
        <v>455</v>
      </c>
      <c r="D309">
        <f>MONTH(Table10[[#This Row],[ENTRY DATE]])</f>
        <v>12</v>
      </c>
      <c r="E309" t="str">
        <f>TEXT(Table10[[#This Row],[ENTRY DATE]],"mmm")</f>
        <v>Dec</v>
      </c>
      <c r="F309">
        <f>YEAR(Table10[[#This Row],[ENTRY DATE]])</f>
        <v>2021</v>
      </c>
      <c r="G309">
        <v>96</v>
      </c>
      <c r="H309" t="s">
        <v>612</v>
      </c>
      <c r="I309" t="s">
        <v>669</v>
      </c>
      <c r="J309" t="s">
        <v>388</v>
      </c>
    </row>
    <row r="310" spans="1:10" x14ac:dyDescent="0.3">
      <c r="A310" s="2">
        <v>44558</v>
      </c>
      <c r="B310" t="s">
        <v>654</v>
      </c>
      <c r="C310" t="s">
        <v>456</v>
      </c>
      <c r="D310">
        <f>MONTH(Table10[[#This Row],[ENTRY DATE]])</f>
        <v>12</v>
      </c>
      <c r="E310" t="str">
        <f>TEXT(Table10[[#This Row],[ENTRY DATE]],"mmm")</f>
        <v>Dec</v>
      </c>
      <c r="F310">
        <f>YEAR(Table10[[#This Row],[ENTRY DATE]])</f>
        <v>2021</v>
      </c>
      <c r="G310">
        <v>76.92</v>
      </c>
      <c r="H310" t="s">
        <v>612</v>
      </c>
      <c r="I310" t="s">
        <v>630</v>
      </c>
    </row>
    <row r="311" spans="1:10" x14ac:dyDescent="0.3">
      <c r="A311" s="2">
        <v>44558</v>
      </c>
      <c r="B311" t="s">
        <v>654</v>
      </c>
      <c r="C311" t="s">
        <v>148</v>
      </c>
      <c r="D311">
        <f>MONTH(Table10[[#This Row],[ENTRY DATE]])</f>
        <v>12</v>
      </c>
      <c r="E311" t="str">
        <f>TEXT(Table10[[#This Row],[ENTRY DATE]],"mmm")</f>
        <v>Dec</v>
      </c>
      <c r="F311">
        <f>YEAR(Table10[[#This Row],[ENTRY DATE]])</f>
        <v>2021</v>
      </c>
      <c r="G311">
        <v>200</v>
      </c>
      <c r="H311" t="s">
        <v>616</v>
      </c>
      <c r="I311" t="s">
        <v>659</v>
      </c>
    </row>
    <row r="312" spans="1:10" x14ac:dyDescent="0.3">
      <c r="A312" s="2">
        <v>44558</v>
      </c>
      <c r="B312" t="s">
        <v>654</v>
      </c>
      <c r="C312" t="s">
        <v>47</v>
      </c>
      <c r="D312">
        <f>MONTH(Table10[[#This Row],[ENTRY DATE]])</f>
        <v>12</v>
      </c>
      <c r="E312" t="str">
        <f>TEXT(Table10[[#This Row],[ENTRY DATE]],"mmm")</f>
        <v>Dec</v>
      </c>
      <c r="F312">
        <f>YEAR(Table10[[#This Row],[ENTRY DATE]])</f>
        <v>2021</v>
      </c>
      <c r="G312">
        <v>52</v>
      </c>
      <c r="H312" t="s">
        <v>612</v>
      </c>
      <c r="I312" t="s">
        <v>620</v>
      </c>
    </row>
    <row r="313" spans="1:10" x14ac:dyDescent="0.3">
      <c r="A313" s="2">
        <v>44559</v>
      </c>
      <c r="B313" t="s">
        <v>654</v>
      </c>
      <c r="C313" t="s">
        <v>457</v>
      </c>
      <c r="D313">
        <f>MONTH(Table10[[#This Row],[ENTRY DATE]])</f>
        <v>12</v>
      </c>
      <c r="E313" t="str">
        <f>TEXT(Table10[[#This Row],[ENTRY DATE]],"mmm")</f>
        <v>Dec</v>
      </c>
      <c r="F313">
        <f>YEAR(Table10[[#This Row],[ENTRY DATE]])</f>
        <v>2021</v>
      </c>
      <c r="G313">
        <v>267</v>
      </c>
      <c r="H313" t="s">
        <v>612</v>
      </c>
      <c r="I313" t="s">
        <v>628</v>
      </c>
      <c r="J313" t="s">
        <v>678</v>
      </c>
    </row>
    <row r="314" spans="1:10" x14ac:dyDescent="0.3">
      <c r="A314" s="2">
        <v>44559</v>
      </c>
      <c r="B314" t="s">
        <v>654</v>
      </c>
      <c r="C314" t="s">
        <v>458</v>
      </c>
      <c r="D314">
        <f>MONTH(Table10[[#This Row],[ENTRY DATE]])</f>
        <v>12</v>
      </c>
      <c r="E314" t="str">
        <f>TEXT(Table10[[#This Row],[ENTRY DATE]],"mmm")</f>
        <v>Dec</v>
      </c>
      <c r="F314">
        <f>YEAR(Table10[[#This Row],[ENTRY DATE]])</f>
        <v>2021</v>
      </c>
      <c r="G314">
        <v>180</v>
      </c>
      <c r="H314" t="s">
        <v>612</v>
      </c>
      <c r="I314" t="s">
        <v>626</v>
      </c>
    </row>
    <row r="315" spans="1:10" x14ac:dyDescent="0.3">
      <c r="A315" s="2">
        <v>44559</v>
      </c>
      <c r="B315" t="s">
        <v>654</v>
      </c>
      <c r="C315" t="s">
        <v>459</v>
      </c>
      <c r="D315">
        <f>MONTH(Table10[[#This Row],[ENTRY DATE]])</f>
        <v>12</v>
      </c>
      <c r="E315" t="str">
        <f>TEXT(Table10[[#This Row],[ENTRY DATE]],"mmm")</f>
        <v>Dec</v>
      </c>
      <c r="F315">
        <f>YEAR(Table10[[#This Row],[ENTRY DATE]])</f>
        <v>2021</v>
      </c>
      <c r="G315">
        <v>93</v>
      </c>
      <c r="H315" t="s">
        <v>612</v>
      </c>
      <c r="I315" t="s">
        <v>621</v>
      </c>
    </row>
    <row r="316" spans="1:10" x14ac:dyDescent="0.3">
      <c r="A316" s="2">
        <v>44559</v>
      </c>
      <c r="B316" t="s">
        <v>654</v>
      </c>
      <c r="C316" t="s">
        <v>460</v>
      </c>
      <c r="D316">
        <f>MONTH(Table10[[#This Row],[ENTRY DATE]])</f>
        <v>12</v>
      </c>
      <c r="E316" t="str">
        <f>TEXT(Table10[[#This Row],[ENTRY DATE]],"mmm")</f>
        <v>Dec</v>
      </c>
      <c r="F316">
        <f>YEAR(Table10[[#This Row],[ENTRY DATE]])</f>
        <v>2021</v>
      </c>
      <c r="G316">
        <v>100</v>
      </c>
      <c r="H316" t="s">
        <v>612</v>
      </c>
      <c r="I316" t="s">
        <v>617</v>
      </c>
    </row>
    <row r="317" spans="1:10" x14ac:dyDescent="0.3">
      <c r="A317" s="2">
        <v>44561</v>
      </c>
      <c r="B317" t="s">
        <v>654</v>
      </c>
      <c r="C317" t="s">
        <v>461</v>
      </c>
      <c r="D317">
        <f>MONTH(Table10[[#This Row],[ENTRY DATE]])</f>
        <v>12</v>
      </c>
      <c r="E317" t="str">
        <f>TEXT(Table10[[#This Row],[ENTRY DATE]],"mmm")</f>
        <v>Dec</v>
      </c>
      <c r="F317">
        <f>YEAR(Table10[[#This Row],[ENTRY DATE]])</f>
        <v>2021</v>
      </c>
      <c r="G317">
        <v>24.9</v>
      </c>
      <c r="H317" t="s">
        <v>612</v>
      </c>
      <c r="I317" t="s">
        <v>618</v>
      </c>
    </row>
    <row r="318" spans="1:10" x14ac:dyDescent="0.3">
      <c r="A318" s="2">
        <v>44561</v>
      </c>
      <c r="B318" t="s">
        <v>654</v>
      </c>
      <c r="C318" t="s">
        <v>462</v>
      </c>
      <c r="D318">
        <f>MONTH(Table10[[#This Row],[ENTRY DATE]])</f>
        <v>12</v>
      </c>
      <c r="E318" t="str">
        <f>TEXT(Table10[[#This Row],[ENTRY DATE]],"mmm")</f>
        <v>Dec</v>
      </c>
      <c r="F318">
        <f>YEAR(Table10[[#This Row],[ENTRY DATE]])</f>
        <v>2021</v>
      </c>
      <c r="G318">
        <v>128.6</v>
      </c>
      <c r="H318" t="s">
        <v>612</v>
      </c>
      <c r="I318" t="s">
        <v>618</v>
      </c>
    </row>
    <row r="319" spans="1:10" x14ac:dyDescent="0.3">
      <c r="A319" s="2">
        <v>44561</v>
      </c>
      <c r="B319" t="s">
        <v>654</v>
      </c>
      <c r="C319" t="s">
        <v>77</v>
      </c>
      <c r="D319">
        <f>MONTH(Table10[[#This Row],[ENTRY DATE]])</f>
        <v>12</v>
      </c>
      <c r="E319" t="str">
        <f>TEXT(Table10[[#This Row],[ENTRY DATE]],"mmm")</f>
        <v>Dec</v>
      </c>
      <c r="F319">
        <f>YEAR(Table10[[#This Row],[ENTRY DATE]])</f>
        <v>2021</v>
      </c>
      <c r="G319">
        <v>100</v>
      </c>
      <c r="H319" t="s">
        <v>612</v>
      </c>
      <c r="I319" t="s">
        <v>620</v>
      </c>
    </row>
    <row r="320" spans="1:10" x14ac:dyDescent="0.3">
      <c r="A320" s="2">
        <v>44561</v>
      </c>
      <c r="B320" t="s">
        <v>654</v>
      </c>
      <c r="C320" t="s">
        <v>380</v>
      </c>
      <c r="D320">
        <f>MONTH(Table10[[#This Row],[ENTRY DATE]])</f>
        <v>12</v>
      </c>
      <c r="E320" t="str">
        <f>TEXT(Table10[[#This Row],[ENTRY DATE]],"mmm")</f>
        <v>Dec</v>
      </c>
      <c r="F320">
        <f>YEAR(Table10[[#This Row],[ENTRY DATE]])</f>
        <v>2021</v>
      </c>
      <c r="G320">
        <v>0.89</v>
      </c>
      <c r="H320" t="s">
        <v>616</v>
      </c>
      <c r="I320" t="s">
        <v>628</v>
      </c>
      <c r="J320" t="s">
        <v>676</v>
      </c>
    </row>
    <row r="321" spans="1:10" x14ac:dyDescent="0.3">
      <c r="A321" s="2">
        <v>44562</v>
      </c>
      <c r="B321" t="s">
        <v>654</v>
      </c>
      <c r="C321" t="s">
        <v>47</v>
      </c>
      <c r="D321">
        <f>MONTH(Table10[[#This Row],[ENTRY DATE]])</f>
        <v>1</v>
      </c>
      <c r="E321" t="str">
        <f>TEXT(Table10[[#This Row],[ENTRY DATE]],"mmm")</f>
        <v>Jan</v>
      </c>
      <c r="F321">
        <f>YEAR(Table10[[#This Row],[ENTRY DATE]])</f>
        <v>2022</v>
      </c>
      <c r="G321">
        <v>5</v>
      </c>
      <c r="H321" t="s">
        <v>612</v>
      </c>
      <c r="I321" t="s">
        <v>620</v>
      </c>
    </row>
    <row r="322" spans="1:10" x14ac:dyDescent="0.3">
      <c r="A322" s="2">
        <v>44562</v>
      </c>
      <c r="B322" t="s">
        <v>654</v>
      </c>
      <c r="C322" t="s">
        <v>498</v>
      </c>
      <c r="D322">
        <f>MONTH(Table10[[#This Row],[ENTRY DATE]])</f>
        <v>1</v>
      </c>
      <c r="E322" t="str">
        <f>TEXT(Table10[[#This Row],[ENTRY DATE]],"mmm")</f>
        <v>Jan</v>
      </c>
      <c r="F322">
        <f>YEAR(Table10[[#This Row],[ENTRY DATE]])</f>
        <v>2022</v>
      </c>
      <c r="G322">
        <v>66</v>
      </c>
      <c r="H322" t="s">
        <v>612</v>
      </c>
      <c r="I322" t="s">
        <v>624</v>
      </c>
    </row>
    <row r="323" spans="1:10" x14ac:dyDescent="0.3">
      <c r="A323" s="2">
        <v>44562</v>
      </c>
      <c r="B323" t="s">
        <v>654</v>
      </c>
      <c r="C323" t="s">
        <v>447</v>
      </c>
      <c r="D323">
        <f>MONTH(Table10[[#This Row],[ENTRY DATE]])</f>
        <v>1</v>
      </c>
      <c r="E323" t="str">
        <f>TEXT(Table10[[#This Row],[ENTRY DATE]],"mmm")</f>
        <v>Jan</v>
      </c>
      <c r="F323">
        <f>YEAR(Table10[[#This Row],[ENTRY DATE]])</f>
        <v>2022</v>
      </c>
      <c r="G323">
        <v>20</v>
      </c>
      <c r="H323" t="s">
        <v>616</v>
      </c>
      <c r="I323" t="s">
        <v>626</v>
      </c>
    </row>
    <row r="324" spans="1:10" x14ac:dyDescent="0.3">
      <c r="A324" s="2">
        <v>44562</v>
      </c>
      <c r="B324" t="s">
        <v>654</v>
      </c>
      <c r="C324" t="s">
        <v>47</v>
      </c>
      <c r="D324">
        <f>MONTH(Table10[[#This Row],[ENTRY DATE]])</f>
        <v>1</v>
      </c>
      <c r="E324" t="str">
        <f>TEXT(Table10[[#This Row],[ENTRY DATE]],"mmm")</f>
        <v>Jan</v>
      </c>
      <c r="F324">
        <f>YEAR(Table10[[#This Row],[ENTRY DATE]])</f>
        <v>2022</v>
      </c>
      <c r="G324">
        <v>1.5</v>
      </c>
      <c r="H324" t="s">
        <v>612</v>
      </c>
      <c r="I324" t="s">
        <v>620</v>
      </c>
    </row>
    <row r="325" spans="1:10" x14ac:dyDescent="0.3">
      <c r="A325" s="2">
        <v>44563</v>
      </c>
      <c r="B325" t="s">
        <v>654</v>
      </c>
      <c r="C325" t="s">
        <v>499</v>
      </c>
      <c r="D325">
        <f>MONTH(Table10[[#This Row],[ENTRY DATE]])</f>
        <v>1</v>
      </c>
      <c r="E325" t="str">
        <f>TEXT(Table10[[#This Row],[ENTRY DATE]],"mmm")</f>
        <v>Jan</v>
      </c>
      <c r="F325">
        <f>YEAR(Table10[[#This Row],[ENTRY DATE]])</f>
        <v>2022</v>
      </c>
      <c r="G325">
        <v>200</v>
      </c>
      <c r="H325" t="s">
        <v>612</v>
      </c>
      <c r="I325" t="s">
        <v>614</v>
      </c>
    </row>
    <row r="326" spans="1:10" x14ac:dyDescent="0.3">
      <c r="A326" s="2">
        <v>44563</v>
      </c>
      <c r="B326" t="s">
        <v>654</v>
      </c>
      <c r="C326" t="s">
        <v>500</v>
      </c>
      <c r="D326">
        <f>MONTH(Table10[[#This Row],[ENTRY DATE]])</f>
        <v>1</v>
      </c>
      <c r="E326" t="str">
        <f>TEXT(Table10[[#This Row],[ENTRY DATE]],"mmm")</f>
        <v>Jan</v>
      </c>
      <c r="F326">
        <f>YEAR(Table10[[#This Row],[ENTRY DATE]])</f>
        <v>2022</v>
      </c>
      <c r="G326">
        <v>59.8</v>
      </c>
      <c r="H326" t="s">
        <v>612</v>
      </c>
      <c r="I326" t="s">
        <v>624</v>
      </c>
    </row>
    <row r="327" spans="1:10" x14ac:dyDescent="0.3">
      <c r="A327" s="2">
        <v>44564</v>
      </c>
      <c r="B327" t="s">
        <v>654</v>
      </c>
      <c r="C327" t="s">
        <v>47</v>
      </c>
      <c r="D327">
        <f>MONTH(Table10[[#This Row],[ENTRY DATE]])</f>
        <v>1</v>
      </c>
      <c r="E327" t="str">
        <f>TEXT(Table10[[#This Row],[ENTRY DATE]],"mmm")</f>
        <v>Jan</v>
      </c>
      <c r="F327">
        <f>YEAR(Table10[[#This Row],[ENTRY DATE]])</f>
        <v>2022</v>
      </c>
      <c r="G327">
        <v>5.82</v>
      </c>
      <c r="H327" t="s">
        <v>612</v>
      </c>
      <c r="I327" t="s">
        <v>620</v>
      </c>
    </row>
    <row r="328" spans="1:10" x14ac:dyDescent="0.3">
      <c r="A328" s="2">
        <v>44564</v>
      </c>
      <c r="B328" t="s">
        <v>654</v>
      </c>
      <c r="C328" t="s">
        <v>670</v>
      </c>
      <c r="D328">
        <f>MONTH(Table10[[#This Row],[ENTRY DATE]])</f>
        <v>1</v>
      </c>
      <c r="E328" t="str">
        <f>TEXT(Table10[[#This Row],[ENTRY DATE]],"mmm")</f>
        <v>Jan</v>
      </c>
      <c r="F328">
        <f>YEAR(Table10[[#This Row],[ENTRY DATE]])</f>
        <v>2022</v>
      </c>
      <c r="G328">
        <v>122.64</v>
      </c>
      <c r="H328" t="s">
        <v>612</v>
      </c>
      <c r="I328" t="s">
        <v>669</v>
      </c>
      <c r="J328" t="s">
        <v>610</v>
      </c>
    </row>
    <row r="329" spans="1:10" x14ac:dyDescent="0.3">
      <c r="A329" s="2">
        <v>44565</v>
      </c>
      <c r="B329" t="s">
        <v>654</v>
      </c>
      <c r="C329" t="s">
        <v>501</v>
      </c>
      <c r="D329">
        <f>MONTH(Table10[[#This Row],[ENTRY DATE]])</f>
        <v>1</v>
      </c>
      <c r="E329" t="str">
        <f>TEXT(Table10[[#This Row],[ENTRY DATE]],"mmm")</f>
        <v>Jan</v>
      </c>
      <c r="F329">
        <f>YEAR(Table10[[#This Row],[ENTRY DATE]])</f>
        <v>2022</v>
      </c>
      <c r="G329">
        <v>65</v>
      </c>
      <c r="H329" t="s">
        <v>616</v>
      </c>
      <c r="I329" t="s">
        <v>626</v>
      </c>
    </row>
    <row r="330" spans="1:10" x14ac:dyDescent="0.3">
      <c r="A330" s="2">
        <v>44565</v>
      </c>
      <c r="B330" t="s">
        <v>654</v>
      </c>
      <c r="C330" t="s">
        <v>414</v>
      </c>
      <c r="D330">
        <f>MONTH(Table10[[#This Row],[ENTRY DATE]])</f>
        <v>1</v>
      </c>
      <c r="E330" t="str">
        <f>TEXT(Table10[[#This Row],[ENTRY DATE]],"mmm")</f>
        <v>Jan</v>
      </c>
      <c r="F330">
        <f>YEAR(Table10[[#This Row],[ENTRY DATE]])</f>
        <v>2022</v>
      </c>
      <c r="G330">
        <v>62.5</v>
      </c>
      <c r="H330" t="s">
        <v>612</v>
      </c>
      <c r="I330" t="s">
        <v>630</v>
      </c>
    </row>
    <row r="331" spans="1:10" x14ac:dyDescent="0.3">
      <c r="A331" s="2">
        <v>44566</v>
      </c>
      <c r="B331" t="s">
        <v>654</v>
      </c>
      <c r="C331" t="s">
        <v>502</v>
      </c>
      <c r="D331">
        <f>MONTH(Table10[[#This Row],[ENTRY DATE]])</f>
        <v>1</v>
      </c>
      <c r="E331" t="str">
        <f>TEXT(Table10[[#This Row],[ENTRY DATE]],"mmm")</f>
        <v>Jan</v>
      </c>
      <c r="F331">
        <f>YEAR(Table10[[#This Row],[ENTRY DATE]])</f>
        <v>2022</v>
      </c>
      <c r="G331">
        <v>1</v>
      </c>
      <c r="H331" t="s">
        <v>612</v>
      </c>
      <c r="I331" t="s">
        <v>620</v>
      </c>
    </row>
    <row r="332" spans="1:10" x14ac:dyDescent="0.3">
      <c r="A332" s="2">
        <v>44566</v>
      </c>
      <c r="B332" t="s">
        <v>654</v>
      </c>
      <c r="C332" t="s">
        <v>393</v>
      </c>
      <c r="D332">
        <f>MONTH(Table10[[#This Row],[ENTRY DATE]])</f>
        <v>1</v>
      </c>
      <c r="E332" t="str">
        <f>TEXT(Table10[[#This Row],[ENTRY DATE]],"mmm")</f>
        <v>Jan</v>
      </c>
      <c r="F332">
        <f>YEAR(Table10[[#This Row],[ENTRY DATE]])</f>
        <v>2022</v>
      </c>
      <c r="G332">
        <v>20</v>
      </c>
      <c r="H332" t="s">
        <v>612</v>
      </c>
      <c r="I332" t="s">
        <v>617</v>
      </c>
    </row>
    <row r="333" spans="1:10" x14ac:dyDescent="0.3">
      <c r="A333" s="2">
        <v>44567</v>
      </c>
      <c r="B333" t="s">
        <v>654</v>
      </c>
      <c r="C333" t="s">
        <v>503</v>
      </c>
      <c r="D333">
        <f>MONTH(Table10[[#This Row],[ENTRY DATE]])</f>
        <v>1</v>
      </c>
      <c r="E333" t="str">
        <f>TEXT(Table10[[#This Row],[ENTRY DATE]],"mmm")</f>
        <v>Jan</v>
      </c>
      <c r="F333">
        <f>YEAR(Table10[[#This Row],[ENTRY DATE]])</f>
        <v>2022</v>
      </c>
      <c r="G333">
        <v>11</v>
      </c>
      <c r="H333" t="s">
        <v>612</v>
      </c>
      <c r="I333" t="s">
        <v>620</v>
      </c>
    </row>
    <row r="334" spans="1:10" x14ac:dyDescent="0.3">
      <c r="A334" s="2">
        <v>44569</v>
      </c>
      <c r="B334" t="s">
        <v>654</v>
      </c>
      <c r="C334" t="s">
        <v>148</v>
      </c>
      <c r="D334">
        <f>MONTH(Table10[[#This Row],[ENTRY DATE]])</f>
        <v>1</v>
      </c>
      <c r="E334" t="str">
        <f>TEXT(Table10[[#This Row],[ENTRY DATE]],"mmm")</f>
        <v>Jan</v>
      </c>
      <c r="F334">
        <f>YEAR(Table10[[#This Row],[ENTRY DATE]])</f>
        <v>2022</v>
      </c>
      <c r="G334">
        <v>200</v>
      </c>
      <c r="H334" t="s">
        <v>616</v>
      </c>
      <c r="I334" t="s">
        <v>659</v>
      </c>
    </row>
    <row r="335" spans="1:10" x14ac:dyDescent="0.3">
      <c r="A335" s="2">
        <v>44569</v>
      </c>
      <c r="B335" t="s">
        <v>654</v>
      </c>
      <c r="C335" t="s">
        <v>47</v>
      </c>
      <c r="D335">
        <f>MONTH(Table10[[#This Row],[ENTRY DATE]])</f>
        <v>1</v>
      </c>
      <c r="E335" t="str">
        <f>TEXT(Table10[[#This Row],[ENTRY DATE]],"mmm")</f>
        <v>Jan</v>
      </c>
      <c r="F335">
        <f>YEAR(Table10[[#This Row],[ENTRY DATE]])</f>
        <v>2022</v>
      </c>
      <c r="G335">
        <v>48.14</v>
      </c>
      <c r="H335" t="s">
        <v>612</v>
      </c>
      <c r="I335" t="s">
        <v>620</v>
      </c>
    </row>
    <row r="336" spans="1:10" x14ac:dyDescent="0.3">
      <c r="A336" s="2">
        <v>44569</v>
      </c>
      <c r="B336" t="s">
        <v>654</v>
      </c>
      <c r="C336" t="s">
        <v>77</v>
      </c>
      <c r="D336">
        <f>MONTH(Table10[[#This Row],[ENTRY DATE]])</f>
        <v>1</v>
      </c>
      <c r="E336" t="str">
        <f>TEXT(Table10[[#This Row],[ENTRY DATE]],"mmm")</f>
        <v>Jan</v>
      </c>
      <c r="F336">
        <f>YEAR(Table10[[#This Row],[ENTRY DATE]])</f>
        <v>2022</v>
      </c>
      <c r="G336">
        <v>150</v>
      </c>
      <c r="H336" t="s">
        <v>612</v>
      </c>
      <c r="I336" t="s">
        <v>620</v>
      </c>
    </row>
    <row r="337" spans="1:10" x14ac:dyDescent="0.3">
      <c r="A337" s="2">
        <v>44569</v>
      </c>
      <c r="B337" t="s">
        <v>654</v>
      </c>
      <c r="C337" t="s">
        <v>504</v>
      </c>
      <c r="D337">
        <f>MONTH(Table10[[#This Row],[ENTRY DATE]])</f>
        <v>1</v>
      </c>
      <c r="E337" t="str">
        <f>TEXT(Table10[[#This Row],[ENTRY DATE]],"mmm")</f>
        <v>Jan</v>
      </c>
      <c r="F337">
        <f>YEAR(Table10[[#This Row],[ENTRY DATE]])</f>
        <v>2022</v>
      </c>
      <c r="G337">
        <v>29.4</v>
      </c>
      <c r="H337" t="s">
        <v>612</v>
      </c>
      <c r="I337" t="s">
        <v>632</v>
      </c>
    </row>
    <row r="338" spans="1:10" x14ac:dyDescent="0.3">
      <c r="A338" s="2">
        <v>44569</v>
      </c>
      <c r="B338" t="s">
        <v>654</v>
      </c>
      <c r="C338" t="s">
        <v>394</v>
      </c>
      <c r="D338">
        <f>MONTH(Table10[[#This Row],[ENTRY DATE]])</f>
        <v>1</v>
      </c>
      <c r="E338" t="str">
        <f>TEXT(Table10[[#This Row],[ENTRY DATE]],"mmm")</f>
        <v>Jan</v>
      </c>
      <c r="F338">
        <f>YEAR(Table10[[#This Row],[ENTRY DATE]])</f>
        <v>2022</v>
      </c>
      <c r="G338">
        <v>536</v>
      </c>
      <c r="H338" t="s">
        <v>612</v>
      </c>
      <c r="I338" t="s">
        <v>669</v>
      </c>
      <c r="J338" t="s">
        <v>608</v>
      </c>
    </row>
    <row r="339" spans="1:10" x14ac:dyDescent="0.3">
      <c r="A339" s="2">
        <v>44569</v>
      </c>
      <c r="B339" t="s">
        <v>656</v>
      </c>
      <c r="C339" t="s">
        <v>4</v>
      </c>
      <c r="D339">
        <f>MONTH(Table10[[#This Row],[ENTRY DATE]])</f>
        <v>1</v>
      </c>
      <c r="E339" t="str">
        <f>TEXT(Table10[[#This Row],[ENTRY DATE]],"mmm")</f>
        <v>Jan</v>
      </c>
      <c r="F339">
        <f>YEAR(Table10[[#This Row],[ENTRY DATE]])</f>
        <v>2022</v>
      </c>
      <c r="G339">
        <v>416</v>
      </c>
      <c r="H339" t="s">
        <v>612</v>
      </c>
      <c r="I339" t="s">
        <v>630</v>
      </c>
    </row>
    <row r="340" spans="1:10" x14ac:dyDescent="0.3">
      <c r="A340" s="2">
        <v>44569</v>
      </c>
      <c r="B340" t="s">
        <v>656</v>
      </c>
      <c r="C340" t="s">
        <v>5</v>
      </c>
      <c r="D340">
        <f>MONTH(Table10[[#This Row],[ENTRY DATE]])</f>
        <v>1</v>
      </c>
      <c r="E340" t="str">
        <f>TEXT(Table10[[#This Row],[ENTRY DATE]],"mmm")</f>
        <v>Jan</v>
      </c>
      <c r="F340">
        <f>YEAR(Table10[[#This Row],[ENTRY DATE]])</f>
        <v>2022</v>
      </c>
      <c r="G340">
        <v>352</v>
      </c>
      <c r="H340" t="s">
        <v>612</v>
      </c>
      <c r="I340" t="s">
        <v>630</v>
      </c>
    </row>
    <row r="341" spans="1:10" x14ac:dyDescent="0.3">
      <c r="A341" s="2">
        <v>44570</v>
      </c>
      <c r="B341" t="s">
        <v>654</v>
      </c>
      <c r="C341" t="s">
        <v>72</v>
      </c>
      <c r="D341">
        <f>MONTH(Table10[[#This Row],[ENTRY DATE]])</f>
        <v>1</v>
      </c>
      <c r="E341" t="str">
        <f>TEXT(Table10[[#This Row],[ENTRY DATE]],"mmm")</f>
        <v>Jan</v>
      </c>
      <c r="F341">
        <f>YEAR(Table10[[#This Row],[ENTRY DATE]])</f>
        <v>2022</v>
      </c>
      <c r="G341">
        <v>37.799999999999997</v>
      </c>
      <c r="H341" t="s">
        <v>612</v>
      </c>
      <c r="I341" t="s">
        <v>620</v>
      </c>
    </row>
    <row r="342" spans="1:10" x14ac:dyDescent="0.3">
      <c r="A342" s="2">
        <v>44571</v>
      </c>
      <c r="B342" t="s">
        <v>654</v>
      </c>
      <c r="C342" t="s">
        <v>77</v>
      </c>
      <c r="D342">
        <f>MONTH(Table10[[#This Row],[ENTRY DATE]])</f>
        <v>1</v>
      </c>
      <c r="E342" t="str">
        <f>TEXT(Table10[[#This Row],[ENTRY DATE]],"mmm")</f>
        <v>Jan</v>
      </c>
      <c r="F342">
        <f>YEAR(Table10[[#This Row],[ENTRY DATE]])</f>
        <v>2022</v>
      </c>
      <c r="G342">
        <v>100</v>
      </c>
      <c r="H342" t="s">
        <v>612</v>
      </c>
      <c r="I342" t="s">
        <v>620</v>
      </c>
    </row>
    <row r="343" spans="1:10" x14ac:dyDescent="0.3">
      <c r="A343" s="2">
        <v>44573</v>
      </c>
      <c r="B343" t="s">
        <v>654</v>
      </c>
      <c r="C343" t="s">
        <v>505</v>
      </c>
      <c r="D343">
        <f>MONTH(Table10[[#This Row],[ENTRY DATE]])</f>
        <v>1</v>
      </c>
      <c r="E343" t="str">
        <f>TEXT(Table10[[#This Row],[ENTRY DATE]],"mmm")</f>
        <v>Jan</v>
      </c>
      <c r="F343">
        <f>YEAR(Table10[[#This Row],[ENTRY DATE]])</f>
        <v>2022</v>
      </c>
      <c r="G343">
        <v>48.27</v>
      </c>
      <c r="H343" t="s">
        <v>612</v>
      </c>
      <c r="I343" t="s">
        <v>621</v>
      </c>
    </row>
    <row r="344" spans="1:10" x14ac:dyDescent="0.3">
      <c r="A344" s="2">
        <v>44573</v>
      </c>
      <c r="B344" t="s">
        <v>654</v>
      </c>
      <c r="C344" t="s">
        <v>506</v>
      </c>
      <c r="D344">
        <f>MONTH(Table10[[#This Row],[ENTRY DATE]])</f>
        <v>1</v>
      </c>
      <c r="E344" t="str">
        <f>TEXT(Table10[[#This Row],[ENTRY DATE]],"mmm")</f>
        <v>Jan</v>
      </c>
      <c r="F344">
        <f>YEAR(Table10[[#This Row],[ENTRY DATE]])</f>
        <v>2022</v>
      </c>
      <c r="G344">
        <v>53</v>
      </c>
      <c r="H344" t="s">
        <v>612</v>
      </c>
      <c r="I344" t="s">
        <v>621</v>
      </c>
    </row>
    <row r="345" spans="1:10" x14ac:dyDescent="0.3">
      <c r="A345" s="2">
        <v>44577</v>
      </c>
      <c r="B345" t="s">
        <v>654</v>
      </c>
      <c r="C345" t="s">
        <v>77</v>
      </c>
      <c r="D345">
        <f>MONTH(Table10[[#This Row],[ENTRY DATE]])</f>
        <v>1</v>
      </c>
      <c r="E345" t="str">
        <f>TEXT(Table10[[#This Row],[ENTRY DATE]],"mmm")</f>
        <v>Jan</v>
      </c>
      <c r="F345">
        <f>YEAR(Table10[[#This Row],[ENTRY DATE]])</f>
        <v>2022</v>
      </c>
      <c r="G345">
        <v>50</v>
      </c>
      <c r="H345" t="s">
        <v>612</v>
      </c>
      <c r="I345" t="s">
        <v>620</v>
      </c>
    </row>
    <row r="346" spans="1:10" x14ac:dyDescent="0.3">
      <c r="A346" s="2">
        <v>44577</v>
      </c>
      <c r="B346" t="s">
        <v>654</v>
      </c>
      <c r="C346" t="s">
        <v>507</v>
      </c>
      <c r="D346">
        <f>MONTH(Table10[[#This Row],[ENTRY DATE]])</f>
        <v>1</v>
      </c>
      <c r="E346" t="str">
        <f>TEXT(Table10[[#This Row],[ENTRY DATE]],"mmm")</f>
        <v>Jan</v>
      </c>
      <c r="F346">
        <f>YEAR(Table10[[#This Row],[ENTRY DATE]])</f>
        <v>2022</v>
      </c>
      <c r="G346">
        <v>8.8000000000000007</v>
      </c>
      <c r="H346" t="s">
        <v>612</v>
      </c>
      <c r="I346" t="s">
        <v>624</v>
      </c>
    </row>
    <row r="347" spans="1:10" x14ac:dyDescent="0.3">
      <c r="A347" s="2">
        <v>44584</v>
      </c>
      <c r="B347" t="s">
        <v>654</v>
      </c>
      <c r="C347" t="s">
        <v>77</v>
      </c>
      <c r="D347">
        <f>MONTH(Table10[[#This Row],[ENTRY DATE]])</f>
        <v>1</v>
      </c>
      <c r="E347" t="str">
        <f>TEXT(Table10[[#This Row],[ENTRY DATE]],"mmm")</f>
        <v>Jan</v>
      </c>
      <c r="F347">
        <f>YEAR(Table10[[#This Row],[ENTRY DATE]])</f>
        <v>2022</v>
      </c>
      <c r="G347">
        <v>50</v>
      </c>
      <c r="H347" t="s">
        <v>612</v>
      </c>
      <c r="I347" t="s">
        <v>620</v>
      </c>
    </row>
    <row r="348" spans="1:10" x14ac:dyDescent="0.3">
      <c r="A348" s="2">
        <v>44587</v>
      </c>
      <c r="B348" t="s">
        <v>654</v>
      </c>
      <c r="C348" t="s">
        <v>508</v>
      </c>
      <c r="D348">
        <f>MONTH(Table10[[#This Row],[ENTRY DATE]])</f>
        <v>1</v>
      </c>
      <c r="E348" t="str">
        <f>TEXT(Table10[[#This Row],[ENTRY DATE]],"mmm")</f>
        <v>Jan</v>
      </c>
      <c r="F348">
        <f>YEAR(Table10[[#This Row],[ENTRY DATE]])</f>
        <v>2022</v>
      </c>
      <c r="G348">
        <v>4.8</v>
      </c>
      <c r="H348" t="s">
        <v>612</v>
      </c>
      <c r="I348" t="s">
        <v>620</v>
      </c>
    </row>
    <row r="349" spans="1:10" x14ac:dyDescent="0.3">
      <c r="A349" s="2">
        <v>44589</v>
      </c>
      <c r="B349" t="s">
        <v>654</v>
      </c>
      <c r="C349" t="s">
        <v>395</v>
      </c>
      <c r="D349">
        <f>MONTH(Table10[[#This Row],[ENTRY DATE]])</f>
        <v>1</v>
      </c>
      <c r="E349" t="str">
        <f>TEXT(Table10[[#This Row],[ENTRY DATE]],"mmm")</f>
        <v>Jan</v>
      </c>
      <c r="F349">
        <f>YEAR(Table10[[#This Row],[ENTRY DATE]])</f>
        <v>2022</v>
      </c>
      <c r="G349">
        <v>2823.95</v>
      </c>
      <c r="H349" t="s">
        <v>616</v>
      </c>
      <c r="I349" t="s">
        <v>615</v>
      </c>
    </row>
    <row r="350" spans="1:10" x14ac:dyDescent="0.3">
      <c r="A350" s="2">
        <v>44589</v>
      </c>
      <c r="B350" t="s">
        <v>654</v>
      </c>
      <c r="C350" t="s">
        <v>395</v>
      </c>
      <c r="D350">
        <f>MONTH(Table10[[#This Row],[ENTRY DATE]])</f>
        <v>1</v>
      </c>
      <c r="E350" t="str">
        <f>TEXT(Table10[[#This Row],[ENTRY DATE]],"mmm")</f>
        <v>Jan</v>
      </c>
      <c r="F350">
        <f>YEAR(Table10[[#This Row],[ENTRY DATE]])</f>
        <v>2022</v>
      </c>
      <c r="G350">
        <v>2011.15</v>
      </c>
      <c r="H350" t="s">
        <v>616</v>
      </c>
      <c r="I350" t="s">
        <v>615</v>
      </c>
    </row>
    <row r="351" spans="1:10" x14ac:dyDescent="0.3">
      <c r="A351" s="2">
        <v>44589</v>
      </c>
      <c r="B351" t="s">
        <v>654</v>
      </c>
      <c r="C351" t="s">
        <v>509</v>
      </c>
      <c r="D351">
        <f>MONTH(Table10[[#This Row],[ENTRY DATE]])</f>
        <v>1</v>
      </c>
      <c r="E351" t="str">
        <f>TEXT(Table10[[#This Row],[ENTRY DATE]],"mmm")</f>
        <v>Jan</v>
      </c>
      <c r="F351">
        <f>YEAR(Table10[[#This Row],[ENTRY DATE]])</f>
        <v>2022</v>
      </c>
      <c r="G351">
        <v>500</v>
      </c>
      <c r="H351" t="s">
        <v>612</v>
      </c>
      <c r="I351" t="s">
        <v>628</v>
      </c>
      <c r="J351" t="s">
        <v>681</v>
      </c>
    </row>
    <row r="352" spans="1:10" x14ac:dyDescent="0.3">
      <c r="A352" s="2">
        <v>44589</v>
      </c>
      <c r="B352" t="s">
        <v>654</v>
      </c>
      <c r="C352" t="s">
        <v>510</v>
      </c>
      <c r="D352">
        <f>MONTH(Table10[[#This Row],[ENTRY DATE]])</f>
        <v>1</v>
      </c>
      <c r="E352" t="str">
        <f>TEXT(Table10[[#This Row],[ENTRY DATE]],"mmm")</f>
        <v>Jan</v>
      </c>
      <c r="F352">
        <f>YEAR(Table10[[#This Row],[ENTRY DATE]])</f>
        <v>2022</v>
      </c>
      <c r="G352">
        <v>187.52</v>
      </c>
      <c r="H352" t="s">
        <v>616</v>
      </c>
      <c r="I352" t="s">
        <v>620</v>
      </c>
    </row>
    <row r="353" spans="1:10" x14ac:dyDescent="0.3">
      <c r="A353" s="2">
        <v>44589</v>
      </c>
      <c r="B353" t="s">
        <v>654</v>
      </c>
      <c r="C353" t="s">
        <v>511</v>
      </c>
      <c r="D353">
        <f>MONTH(Table10[[#This Row],[ENTRY DATE]])</f>
        <v>1</v>
      </c>
      <c r="E353" t="str">
        <f>TEXT(Table10[[#This Row],[ENTRY DATE]],"mmm")</f>
        <v>Jan</v>
      </c>
      <c r="F353">
        <f>YEAR(Table10[[#This Row],[ENTRY DATE]])</f>
        <v>2022</v>
      </c>
      <c r="G353">
        <v>1000</v>
      </c>
      <c r="H353" t="s">
        <v>612</v>
      </c>
      <c r="I353" t="s">
        <v>628</v>
      </c>
      <c r="J353" t="s">
        <v>656</v>
      </c>
    </row>
    <row r="354" spans="1:10" x14ac:dyDescent="0.3">
      <c r="A354" s="2">
        <v>44589</v>
      </c>
      <c r="B354" t="s">
        <v>654</v>
      </c>
      <c r="C354" t="s">
        <v>402</v>
      </c>
      <c r="D354">
        <f>MONTH(Table10[[#This Row],[ENTRY DATE]])</f>
        <v>1</v>
      </c>
      <c r="E354" t="str">
        <f>TEXT(Table10[[#This Row],[ENTRY DATE]],"mmm")</f>
        <v>Jan</v>
      </c>
      <c r="F354">
        <f>YEAR(Table10[[#This Row],[ENTRY DATE]])</f>
        <v>2022</v>
      </c>
      <c r="G354">
        <v>501</v>
      </c>
      <c r="H354" t="s">
        <v>612</v>
      </c>
      <c r="I354" t="s">
        <v>628</v>
      </c>
      <c r="J354" t="s">
        <v>680</v>
      </c>
    </row>
    <row r="355" spans="1:10" x14ac:dyDescent="0.3">
      <c r="A355" s="2">
        <v>44589</v>
      </c>
      <c r="B355" t="s">
        <v>654</v>
      </c>
      <c r="C355" t="s">
        <v>512</v>
      </c>
      <c r="D355">
        <f>MONTH(Table10[[#This Row],[ENTRY DATE]])</f>
        <v>1</v>
      </c>
      <c r="E355" t="str">
        <f>TEXT(Table10[[#This Row],[ENTRY DATE]],"mmm")</f>
        <v>Jan</v>
      </c>
      <c r="F355">
        <f>YEAR(Table10[[#This Row],[ENTRY DATE]])</f>
        <v>2022</v>
      </c>
      <c r="G355">
        <v>265</v>
      </c>
      <c r="H355" t="s">
        <v>612</v>
      </c>
      <c r="I355" t="s">
        <v>628</v>
      </c>
      <c r="J355" t="s">
        <v>678</v>
      </c>
    </row>
    <row r="356" spans="1:10" x14ac:dyDescent="0.3">
      <c r="A356" s="2">
        <v>44589</v>
      </c>
      <c r="B356" t="s">
        <v>654</v>
      </c>
      <c r="C356" t="s">
        <v>513</v>
      </c>
      <c r="D356">
        <f>MONTH(Table10[[#This Row],[ENTRY DATE]])</f>
        <v>1</v>
      </c>
      <c r="E356" t="str">
        <f>TEXT(Table10[[#This Row],[ENTRY DATE]],"mmm")</f>
        <v>Jan</v>
      </c>
      <c r="F356">
        <f>YEAR(Table10[[#This Row],[ENTRY DATE]])</f>
        <v>2022</v>
      </c>
      <c r="G356">
        <v>150</v>
      </c>
      <c r="H356" t="s">
        <v>612</v>
      </c>
      <c r="I356" t="s">
        <v>618</v>
      </c>
    </row>
    <row r="357" spans="1:10" x14ac:dyDescent="0.3">
      <c r="A357" s="2">
        <v>44589</v>
      </c>
      <c r="B357" t="s">
        <v>654</v>
      </c>
      <c r="C357" t="s">
        <v>406</v>
      </c>
      <c r="D357">
        <f>MONTH(Table10[[#This Row],[ENTRY DATE]])</f>
        <v>1</v>
      </c>
      <c r="E357" t="str">
        <f>TEXT(Table10[[#This Row],[ENTRY DATE]],"mmm")</f>
        <v>Jan</v>
      </c>
      <c r="F357">
        <f>YEAR(Table10[[#This Row],[ENTRY DATE]])</f>
        <v>2022</v>
      </c>
      <c r="G357">
        <v>76.92</v>
      </c>
      <c r="H357" t="s">
        <v>612</v>
      </c>
      <c r="I357" t="s">
        <v>630</v>
      </c>
    </row>
    <row r="358" spans="1:10" x14ac:dyDescent="0.3">
      <c r="A358" s="2">
        <v>44590</v>
      </c>
      <c r="B358" t="s">
        <v>654</v>
      </c>
      <c r="C358" t="s">
        <v>148</v>
      </c>
      <c r="D358">
        <f>MONTH(Table10[[#This Row],[ENTRY DATE]])</f>
        <v>1</v>
      </c>
      <c r="E358" t="str">
        <f>TEXT(Table10[[#This Row],[ENTRY DATE]],"mmm")</f>
        <v>Jan</v>
      </c>
      <c r="F358">
        <f>YEAR(Table10[[#This Row],[ENTRY DATE]])</f>
        <v>2022</v>
      </c>
      <c r="G358">
        <v>200</v>
      </c>
      <c r="H358" t="s">
        <v>616</v>
      </c>
      <c r="I358" t="s">
        <v>659</v>
      </c>
    </row>
    <row r="359" spans="1:10" x14ac:dyDescent="0.3">
      <c r="A359" s="2">
        <v>44590</v>
      </c>
      <c r="B359" t="s">
        <v>654</v>
      </c>
      <c r="C359" t="s">
        <v>47</v>
      </c>
      <c r="D359">
        <f>MONTH(Table10[[#This Row],[ENTRY DATE]])</f>
        <v>1</v>
      </c>
      <c r="E359" t="str">
        <f>TEXT(Table10[[#This Row],[ENTRY DATE]],"mmm")</f>
        <v>Jan</v>
      </c>
      <c r="F359">
        <f>YEAR(Table10[[#This Row],[ENTRY DATE]])</f>
        <v>2022</v>
      </c>
      <c r="G359">
        <v>40</v>
      </c>
      <c r="H359" t="s">
        <v>612</v>
      </c>
      <c r="I359" t="s">
        <v>620</v>
      </c>
    </row>
    <row r="360" spans="1:10" x14ac:dyDescent="0.3">
      <c r="A360" s="2">
        <v>44590</v>
      </c>
      <c r="B360" t="s">
        <v>654</v>
      </c>
      <c r="C360" t="s">
        <v>77</v>
      </c>
      <c r="D360">
        <f>MONTH(Table10[[#This Row],[ENTRY DATE]])</f>
        <v>1</v>
      </c>
      <c r="E360" t="str">
        <f>TEXT(Table10[[#This Row],[ENTRY DATE]],"mmm")</f>
        <v>Jan</v>
      </c>
      <c r="F360">
        <f>YEAR(Table10[[#This Row],[ENTRY DATE]])</f>
        <v>2022</v>
      </c>
      <c r="G360">
        <v>100</v>
      </c>
      <c r="H360" t="s">
        <v>612</v>
      </c>
      <c r="I360" t="s">
        <v>620</v>
      </c>
    </row>
    <row r="361" spans="1:10" x14ac:dyDescent="0.3">
      <c r="A361" s="2">
        <v>44590</v>
      </c>
      <c r="B361" t="s">
        <v>654</v>
      </c>
      <c r="C361" t="s">
        <v>514</v>
      </c>
      <c r="D361">
        <f>MONTH(Table10[[#This Row],[ENTRY DATE]])</f>
        <v>1</v>
      </c>
      <c r="E361" t="str">
        <f>TEXT(Table10[[#This Row],[ENTRY DATE]],"mmm")</f>
        <v>Jan</v>
      </c>
      <c r="F361">
        <f>YEAR(Table10[[#This Row],[ENTRY DATE]])</f>
        <v>2022</v>
      </c>
      <c r="G361">
        <v>10.6</v>
      </c>
      <c r="H361" t="s">
        <v>612</v>
      </c>
      <c r="I361" t="s">
        <v>631</v>
      </c>
    </row>
    <row r="362" spans="1:10" x14ac:dyDescent="0.3">
      <c r="A362" s="2">
        <v>44591</v>
      </c>
      <c r="B362" t="s">
        <v>654</v>
      </c>
      <c r="C362" t="s">
        <v>515</v>
      </c>
      <c r="D362">
        <f>MONTH(Table10[[#This Row],[ENTRY DATE]])</f>
        <v>1</v>
      </c>
      <c r="E362" t="str">
        <f>TEXT(Table10[[#This Row],[ENTRY DATE]],"mmm")</f>
        <v>Jan</v>
      </c>
      <c r="F362">
        <f>YEAR(Table10[[#This Row],[ENTRY DATE]])</f>
        <v>2022</v>
      </c>
      <c r="G362">
        <v>20</v>
      </c>
      <c r="H362" t="s">
        <v>612</v>
      </c>
      <c r="I362" t="s">
        <v>618</v>
      </c>
    </row>
    <row r="363" spans="1:10" x14ac:dyDescent="0.3">
      <c r="A363" s="2">
        <v>44591</v>
      </c>
      <c r="B363" t="s">
        <v>654</v>
      </c>
      <c r="C363" t="s">
        <v>47</v>
      </c>
      <c r="D363">
        <f>MONTH(Table10[[#This Row],[ENTRY DATE]])</f>
        <v>1</v>
      </c>
      <c r="E363" t="str">
        <f>TEXT(Table10[[#This Row],[ENTRY DATE]],"mmm")</f>
        <v>Jan</v>
      </c>
      <c r="F363">
        <f>YEAR(Table10[[#This Row],[ENTRY DATE]])</f>
        <v>2022</v>
      </c>
      <c r="G363">
        <v>50</v>
      </c>
      <c r="H363" t="s">
        <v>612</v>
      </c>
      <c r="I363" t="s">
        <v>620</v>
      </c>
    </row>
    <row r="364" spans="1:10" x14ac:dyDescent="0.3">
      <c r="A364" s="2">
        <v>44592</v>
      </c>
      <c r="B364" t="s">
        <v>654</v>
      </c>
      <c r="C364" t="s">
        <v>516</v>
      </c>
      <c r="D364">
        <f>MONTH(Table10[[#This Row],[ENTRY DATE]])</f>
        <v>1</v>
      </c>
      <c r="E364" t="str">
        <f>TEXT(Table10[[#This Row],[ENTRY DATE]],"mmm")</f>
        <v>Jan</v>
      </c>
      <c r="F364">
        <f>YEAR(Table10[[#This Row],[ENTRY DATE]])</f>
        <v>2022</v>
      </c>
      <c r="G364">
        <v>17.399999999999999</v>
      </c>
      <c r="H364" t="s">
        <v>612</v>
      </c>
      <c r="I364" t="s">
        <v>620</v>
      </c>
    </row>
    <row r="365" spans="1:10" x14ac:dyDescent="0.3">
      <c r="A365" s="2">
        <v>44592</v>
      </c>
      <c r="B365" t="s">
        <v>656</v>
      </c>
      <c r="C365" t="s">
        <v>4</v>
      </c>
      <c r="D365">
        <f>MONTH(Table10[[#This Row],[ENTRY DATE]])</f>
        <v>1</v>
      </c>
      <c r="E365" t="str">
        <f>TEXT(Table10[[#This Row],[ENTRY DATE]],"mmm")</f>
        <v>Jan</v>
      </c>
      <c r="F365">
        <f>YEAR(Table10[[#This Row],[ENTRY DATE]])</f>
        <v>2022</v>
      </c>
      <c r="G365">
        <v>0</v>
      </c>
      <c r="H365" t="s">
        <v>612</v>
      </c>
      <c r="I365" t="s">
        <v>630</v>
      </c>
    </row>
    <row r="366" spans="1:10" x14ac:dyDescent="0.3">
      <c r="A366" s="2">
        <v>44592</v>
      </c>
      <c r="B366" t="s">
        <v>656</v>
      </c>
      <c r="C366" t="s">
        <v>5</v>
      </c>
      <c r="D366">
        <f>MONTH(Table10[[#This Row],[ENTRY DATE]])</f>
        <v>1</v>
      </c>
      <c r="E366" t="str">
        <f>TEXT(Table10[[#This Row],[ENTRY DATE]],"mmm")</f>
        <v>Jan</v>
      </c>
      <c r="F366">
        <f>YEAR(Table10[[#This Row],[ENTRY DATE]])</f>
        <v>2022</v>
      </c>
      <c r="G366">
        <v>1000</v>
      </c>
      <c r="H366" t="s">
        <v>612</v>
      </c>
      <c r="I366" t="s">
        <v>630</v>
      </c>
    </row>
    <row r="367" spans="1:10" x14ac:dyDescent="0.3">
      <c r="A367" s="2">
        <v>44593</v>
      </c>
      <c r="B367" t="s">
        <v>654</v>
      </c>
      <c r="C367" t="s">
        <v>47</v>
      </c>
      <c r="D367">
        <f>MONTH(Table10[[#This Row],[ENTRY DATE]])</f>
        <v>2</v>
      </c>
      <c r="E367" t="str">
        <f>TEXT(Table10[[#This Row],[ENTRY DATE]],"mmm")</f>
        <v>Feb</v>
      </c>
      <c r="F367">
        <f>YEAR(Table10[[#This Row],[ENTRY DATE]])</f>
        <v>2022</v>
      </c>
      <c r="G367">
        <v>5</v>
      </c>
      <c r="H367" t="s">
        <v>612</v>
      </c>
      <c r="I367" t="s">
        <v>620</v>
      </c>
    </row>
    <row r="368" spans="1:10" x14ac:dyDescent="0.3">
      <c r="A368" s="2">
        <v>44593</v>
      </c>
      <c r="B368" t="s">
        <v>654</v>
      </c>
      <c r="C368" t="s">
        <v>447</v>
      </c>
      <c r="D368">
        <f>MONTH(Table10[[#This Row],[ENTRY DATE]])</f>
        <v>2</v>
      </c>
      <c r="E368" t="str">
        <f>TEXT(Table10[[#This Row],[ENTRY DATE]],"mmm")</f>
        <v>Feb</v>
      </c>
      <c r="F368">
        <f>YEAR(Table10[[#This Row],[ENTRY DATE]])</f>
        <v>2022</v>
      </c>
      <c r="G368">
        <v>20</v>
      </c>
      <c r="H368" t="s">
        <v>616</v>
      </c>
      <c r="I368" t="s">
        <v>626</v>
      </c>
    </row>
    <row r="369" spans="1:10" x14ac:dyDescent="0.3">
      <c r="A369" s="2">
        <v>44593</v>
      </c>
      <c r="B369" t="s">
        <v>654</v>
      </c>
      <c r="C369" t="s">
        <v>72</v>
      </c>
      <c r="D369">
        <f>MONTH(Table10[[#This Row],[ENTRY DATE]])</f>
        <v>2</v>
      </c>
      <c r="E369" t="str">
        <f>TEXT(Table10[[#This Row],[ENTRY DATE]],"mmm")</f>
        <v>Feb</v>
      </c>
      <c r="F369">
        <f>YEAR(Table10[[#This Row],[ENTRY DATE]])</f>
        <v>2022</v>
      </c>
      <c r="G369">
        <v>100.25</v>
      </c>
      <c r="H369" t="s">
        <v>612</v>
      </c>
      <c r="I369" t="s">
        <v>620</v>
      </c>
    </row>
    <row r="370" spans="1:10" x14ac:dyDescent="0.3">
      <c r="A370" s="2">
        <v>44593</v>
      </c>
      <c r="B370" t="s">
        <v>654</v>
      </c>
      <c r="C370" t="s">
        <v>47</v>
      </c>
      <c r="D370">
        <f>MONTH(Table10[[#This Row],[ENTRY DATE]])</f>
        <v>2</v>
      </c>
      <c r="E370" t="str">
        <f>TEXT(Table10[[#This Row],[ENTRY DATE]],"mmm")</f>
        <v>Feb</v>
      </c>
      <c r="F370">
        <f>YEAR(Table10[[#This Row],[ENTRY DATE]])</f>
        <v>2022</v>
      </c>
      <c r="G370">
        <v>1.5</v>
      </c>
      <c r="H370" t="s">
        <v>612</v>
      </c>
      <c r="I370" t="s">
        <v>620</v>
      </c>
    </row>
    <row r="371" spans="1:10" x14ac:dyDescent="0.3">
      <c r="A371" s="2">
        <v>44594</v>
      </c>
      <c r="B371" t="s">
        <v>654</v>
      </c>
      <c r="C371" t="s">
        <v>455</v>
      </c>
      <c r="D371">
        <f>MONTH(Table10[[#This Row],[ENTRY DATE]])</f>
        <v>2</v>
      </c>
      <c r="E371" t="str">
        <f>TEXT(Table10[[#This Row],[ENTRY DATE]],"mmm")</f>
        <v>Feb</v>
      </c>
      <c r="F371">
        <f>YEAR(Table10[[#This Row],[ENTRY DATE]])</f>
        <v>2022</v>
      </c>
      <c r="G371">
        <v>90</v>
      </c>
      <c r="H371" t="s">
        <v>612</v>
      </c>
      <c r="I371" t="s">
        <v>669</v>
      </c>
      <c r="J371" t="s">
        <v>388</v>
      </c>
    </row>
    <row r="372" spans="1:10" x14ac:dyDescent="0.3">
      <c r="A372" s="2">
        <v>44594</v>
      </c>
      <c r="B372" t="s">
        <v>654</v>
      </c>
      <c r="C372" t="s">
        <v>517</v>
      </c>
      <c r="D372">
        <f>MONTH(Table10[[#This Row],[ENTRY DATE]])</f>
        <v>2</v>
      </c>
      <c r="E372" t="str">
        <f>TEXT(Table10[[#This Row],[ENTRY DATE]],"mmm")</f>
        <v>Feb</v>
      </c>
      <c r="F372">
        <f>YEAR(Table10[[#This Row],[ENTRY DATE]])</f>
        <v>2022</v>
      </c>
      <c r="G372">
        <v>200</v>
      </c>
      <c r="H372" t="s">
        <v>612</v>
      </c>
      <c r="I372" t="s">
        <v>614</v>
      </c>
    </row>
    <row r="373" spans="1:10" x14ac:dyDescent="0.3">
      <c r="A373" s="2">
        <v>44594</v>
      </c>
      <c r="B373" t="s">
        <v>654</v>
      </c>
      <c r="C373" t="s">
        <v>518</v>
      </c>
      <c r="D373">
        <f>MONTH(Table10[[#This Row],[ENTRY DATE]])</f>
        <v>2</v>
      </c>
      <c r="E373" t="str">
        <f>TEXT(Table10[[#This Row],[ENTRY DATE]],"mmm")</f>
        <v>Feb</v>
      </c>
      <c r="F373">
        <f>YEAR(Table10[[#This Row],[ENTRY DATE]])</f>
        <v>2022</v>
      </c>
      <c r="G373">
        <v>150</v>
      </c>
      <c r="H373" t="s">
        <v>612</v>
      </c>
      <c r="I373" t="s">
        <v>626</v>
      </c>
    </row>
    <row r="374" spans="1:10" x14ac:dyDescent="0.3">
      <c r="A374" s="2">
        <v>44594</v>
      </c>
      <c r="B374" t="s">
        <v>654</v>
      </c>
      <c r="C374" t="s">
        <v>519</v>
      </c>
      <c r="D374">
        <f>MONTH(Table10[[#This Row],[ENTRY DATE]])</f>
        <v>2</v>
      </c>
      <c r="E374" t="str">
        <f>TEXT(Table10[[#This Row],[ENTRY DATE]],"mmm")</f>
        <v>Feb</v>
      </c>
      <c r="F374">
        <f>YEAR(Table10[[#This Row],[ENTRY DATE]])</f>
        <v>2022</v>
      </c>
      <c r="G374">
        <v>188</v>
      </c>
      <c r="H374" t="s">
        <v>612</v>
      </c>
      <c r="I374" t="s">
        <v>628</v>
      </c>
      <c r="J374" t="s">
        <v>679</v>
      </c>
    </row>
    <row r="375" spans="1:10" x14ac:dyDescent="0.3">
      <c r="A375" s="2">
        <v>44594</v>
      </c>
      <c r="B375" t="s">
        <v>654</v>
      </c>
      <c r="C375" t="s">
        <v>520</v>
      </c>
      <c r="D375">
        <f>MONTH(Table10[[#This Row],[ENTRY DATE]])</f>
        <v>2</v>
      </c>
      <c r="E375" t="str">
        <f>TEXT(Table10[[#This Row],[ENTRY DATE]],"mmm")</f>
        <v>Feb</v>
      </c>
      <c r="F375">
        <f>YEAR(Table10[[#This Row],[ENTRY DATE]])</f>
        <v>2022</v>
      </c>
      <c r="G375">
        <v>8.35</v>
      </c>
      <c r="H375" t="s">
        <v>612</v>
      </c>
      <c r="I375" t="s">
        <v>618</v>
      </c>
    </row>
    <row r="376" spans="1:10" x14ac:dyDescent="0.3">
      <c r="A376" s="2">
        <v>44594</v>
      </c>
      <c r="B376" t="s">
        <v>654</v>
      </c>
      <c r="C376" t="s">
        <v>47</v>
      </c>
      <c r="D376">
        <f>MONTH(Table10[[#This Row],[ENTRY DATE]])</f>
        <v>2</v>
      </c>
      <c r="E376" t="str">
        <f>TEXT(Table10[[#This Row],[ENTRY DATE]],"mmm")</f>
        <v>Feb</v>
      </c>
      <c r="F376">
        <f>YEAR(Table10[[#This Row],[ENTRY DATE]])</f>
        <v>2022</v>
      </c>
      <c r="G376">
        <v>20</v>
      </c>
      <c r="H376" t="s">
        <v>612</v>
      </c>
      <c r="I376" t="s">
        <v>620</v>
      </c>
    </row>
    <row r="377" spans="1:10" x14ac:dyDescent="0.3">
      <c r="A377" s="2">
        <v>44595</v>
      </c>
      <c r="B377" t="s">
        <v>654</v>
      </c>
      <c r="C377" t="s">
        <v>521</v>
      </c>
      <c r="D377">
        <f>MONTH(Table10[[#This Row],[ENTRY DATE]])</f>
        <v>2</v>
      </c>
      <c r="E377" t="str">
        <f>TEXT(Table10[[#This Row],[ENTRY DATE]],"mmm")</f>
        <v>Feb</v>
      </c>
      <c r="F377">
        <f>YEAR(Table10[[#This Row],[ENTRY DATE]])</f>
        <v>2022</v>
      </c>
      <c r="G377">
        <v>200</v>
      </c>
      <c r="H377" t="s">
        <v>612</v>
      </c>
      <c r="I377" t="s">
        <v>620</v>
      </c>
    </row>
    <row r="378" spans="1:10" x14ac:dyDescent="0.3">
      <c r="A378" s="2">
        <v>44595</v>
      </c>
      <c r="B378" t="s">
        <v>654</v>
      </c>
      <c r="C378" t="s">
        <v>47</v>
      </c>
      <c r="D378">
        <f>MONTH(Table10[[#This Row],[ENTRY DATE]])</f>
        <v>2</v>
      </c>
      <c r="E378" t="str">
        <f>TEXT(Table10[[#This Row],[ENTRY DATE]],"mmm")</f>
        <v>Feb</v>
      </c>
      <c r="F378">
        <f>YEAR(Table10[[#This Row],[ENTRY DATE]])</f>
        <v>2022</v>
      </c>
      <c r="G378">
        <v>5.59</v>
      </c>
      <c r="H378" t="s">
        <v>612</v>
      </c>
      <c r="I378" t="s">
        <v>620</v>
      </c>
    </row>
    <row r="379" spans="1:10" x14ac:dyDescent="0.3">
      <c r="A379" s="2">
        <v>44596</v>
      </c>
      <c r="B379" t="s">
        <v>654</v>
      </c>
      <c r="C379" t="s">
        <v>522</v>
      </c>
      <c r="D379">
        <f>MONTH(Table10[[#This Row],[ENTRY DATE]])</f>
        <v>2</v>
      </c>
      <c r="E379" t="str">
        <f>TEXT(Table10[[#This Row],[ENTRY DATE]],"mmm")</f>
        <v>Feb</v>
      </c>
      <c r="F379">
        <f>YEAR(Table10[[#This Row],[ENTRY DATE]])</f>
        <v>2022</v>
      </c>
      <c r="G379">
        <v>76.150000000000006</v>
      </c>
      <c r="H379" t="s">
        <v>612</v>
      </c>
      <c r="I379" t="s">
        <v>622</v>
      </c>
    </row>
    <row r="380" spans="1:10" x14ac:dyDescent="0.3">
      <c r="A380" s="2">
        <v>44596</v>
      </c>
      <c r="B380" t="s">
        <v>654</v>
      </c>
      <c r="C380" t="s">
        <v>523</v>
      </c>
      <c r="D380">
        <f>MONTH(Table10[[#This Row],[ENTRY DATE]])</f>
        <v>2</v>
      </c>
      <c r="E380" t="str">
        <f>TEXT(Table10[[#This Row],[ENTRY DATE]],"mmm")</f>
        <v>Feb</v>
      </c>
      <c r="F380">
        <f>YEAR(Table10[[#This Row],[ENTRY DATE]])</f>
        <v>2022</v>
      </c>
      <c r="G380">
        <v>62.5</v>
      </c>
      <c r="H380" t="s">
        <v>612</v>
      </c>
      <c r="I380" t="s">
        <v>630</v>
      </c>
    </row>
    <row r="381" spans="1:10" x14ac:dyDescent="0.3">
      <c r="A381" s="2">
        <v>44597</v>
      </c>
      <c r="B381" t="s">
        <v>654</v>
      </c>
      <c r="C381" t="s">
        <v>148</v>
      </c>
      <c r="D381">
        <f>MONTH(Table10[[#This Row],[ENTRY DATE]])</f>
        <v>2</v>
      </c>
      <c r="E381" t="str">
        <f>TEXT(Table10[[#This Row],[ENTRY DATE]],"mmm")</f>
        <v>Feb</v>
      </c>
      <c r="F381">
        <f>YEAR(Table10[[#This Row],[ENTRY DATE]])</f>
        <v>2022</v>
      </c>
      <c r="G381">
        <v>200</v>
      </c>
      <c r="H381" t="s">
        <v>616</v>
      </c>
      <c r="I381" t="s">
        <v>659</v>
      </c>
    </row>
    <row r="382" spans="1:10" x14ac:dyDescent="0.3">
      <c r="A382" s="2">
        <v>44597</v>
      </c>
      <c r="B382" t="s">
        <v>654</v>
      </c>
      <c r="C382" t="s">
        <v>47</v>
      </c>
      <c r="D382">
        <f>MONTH(Table10[[#This Row],[ENTRY DATE]])</f>
        <v>2</v>
      </c>
      <c r="E382" t="str">
        <f>TEXT(Table10[[#This Row],[ENTRY DATE]],"mmm")</f>
        <v>Feb</v>
      </c>
      <c r="F382">
        <f>YEAR(Table10[[#This Row],[ENTRY DATE]])</f>
        <v>2022</v>
      </c>
      <c r="G382">
        <v>31.15</v>
      </c>
      <c r="H382" t="s">
        <v>612</v>
      </c>
      <c r="I382" t="s">
        <v>620</v>
      </c>
    </row>
    <row r="383" spans="1:10" x14ac:dyDescent="0.3">
      <c r="A383" s="2">
        <v>44597</v>
      </c>
      <c r="B383" t="s">
        <v>654</v>
      </c>
      <c r="C383" t="s">
        <v>524</v>
      </c>
      <c r="D383">
        <f>MONTH(Table10[[#This Row],[ENTRY DATE]])</f>
        <v>2</v>
      </c>
      <c r="E383" t="str">
        <f>TEXT(Table10[[#This Row],[ENTRY DATE]],"mmm")</f>
        <v>Feb</v>
      </c>
      <c r="F383">
        <f>YEAR(Table10[[#This Row],[ENTRY DATE]])</f>
        <v>2022</v>
      </c>
      <c r="G383">
        <v>20</v>
      </c>
      <c r="H383" t="s">
        <v>612</v>
      </c>
      <c r="I383" t="s">
        <v>617</v>
      </c>
    </row>
    <row r="384" spans="1:10" x14ac:dyDescent="0.3">
      <c r="A384" s="2">
        <v>44597</v>
      </c>
      <c r="B384" t="s">
        <v>654</v>
      </c>
      <c r="C384" t="s">
        <v>57</v>
      </c>
      <c r="D384">
        <f>MONTH(Table10[[#This Row],[ENTRY DATE]])</f>
        <v>2</v>
      </c>
      <c r="E384" t="str">
        <f>TEXT(Table10[[#This Row],[ENTRY DATE]],"mmm")</f>
        <v>Feb</v>
      </c>
      <c r="F384">
        <f>YEAR(Table10[[#This Row],[ENTRY DATE]])</f>
        <v>2022</v>
      </c>
      <c r="G384">
        <v>65</v>
      </c>
      <c r="H384" t="s">
        <v>612</v>
      </c>
      <c r="I384" t="s">
        <v>620</v>
      </c>
    </row>
    <row r="385" spans="1:10" x14ac:dyDescent="0.3">
      <c r="A385" s="2">
        <v>44599</v>
      </c>
      <c r="B385" t="s">
        <v>654</v>
      </c>
      <c r="C385" t="s">
        <v>670</v>
      </c>
      <c r="D385">
        <f>MONTH(Table10[[#This Row],[ENTRY DATE]])</f>
        <v>2</v>
      </c>
      <c r="E385" t="str">
        <f>TEXT(Table10[[#This Row],[ENTRY DATE]],"mmm")</f>
        <v>Feb</v>
      </c>
      <c r="F385">
        <f>YEAR(Table10[[#This Row],[ENTRY DATE]])</f>
        <v>2022</v>
      </c>
      <c r="G385">
        <v>122.64</v>
      </c>
      <c r="H385" t="s">
        <v>612</v>
      </c>
      <c r="I385" t="s">
        <v>669</v>
      </c>
      <c r="J385" t="s">
        <v>610</v>
      </c>
    </row>
    <row r="386" spans="1:10" x14ac:dyDescent="0.3">
      <c r="A386" s="2">
        <v>44600</v>
      </c>
      <c r="B386" t="s">
        <v>654</v>
      </c>
      <c r="C386" t="s">
        <v>394</v>
      </c>
      <c r="D386">
        <f>MONTH(Table10[[#This Row],[ENTRY DATE]])</f>
        <v>2</v>
      </c>
      <c r="E386" t="str">
        <f>TEXT(Table10[[#This Row],[ENTRY DATE]],"mmm")</f>
        <v>Feb</v>
      </c>
      <c r="F386">
        <f>YEAR(Table10[[#This Row],[ENTRY DATE]])</f>
        <v>2022</v>
      </c>
      <c r="G386">
        <v>536</v>
      </c>
      <c r="H386" t="s">
        <v>612</v>
      </c>
      <c r="I386" t="s">
        <v>669</v>
      </c>
      <c r="J386" t="s">
        <v>608</v>
      </c>
    </row>
    <row r="387" spans="1:10" x14ac:dyDescent="0.3">
      <c r="A387" s="2">
        <v>44601</v>
      </c>
      <c r="B387" t="s">
        <v>656</v>
      </c>
      <c r="C387" t="s">
        <v>4</v>
      </c>
      <c r="D387">
        <f>MONTH(Table10[[#This Row],[ENTRY DATE]])</f>
        <v>2</v>
      </c>
      <c r="E387" t="str">
        <f>TEXT(Table10[[#This Row],[ENTRY DATE]],"mmm")</f>
        <v>Feb</v>
      </c>
      <c r="F387">
        <f>YEAR(Table10[[#This Row],[ENTRY DATE]])</f>
        <v>2022</v>
      </c>
      <c r="G387">
        <v>684</v>
      </c>
      <c r="H387" t="s">
        <v>612</v>
      </c>
      <c r="I387" t="s">
        <v>630</v>
      </c>
    </row>
    <row r="388" spans="1:10" x14ac:dyDescent="0.3">
      <c r="A388" s="2">
        <v>44601</v>
      </c>
      <c r="B388" t="s">
        <v>656</v>
      </c>
      <c r="C388" t="s">
        <v>5</v>
      </c>
      <c r="D388">
        <f>MONTH(Table10[[#This Row],[ENTRY DATE]])</f>
        <v>2</v>
      </c>
      <c r="E388" t="str">
        <f>TEXT(Table10[[#This Row],[ENTRY DATE]],"mmm")</f>
        <v>Feb</v>
      </c>
      <c r="F388">
        <f>YEAR(Table10[[#This Row],[ENTRY DATE]])</f>
        <v>2022</v>
      </c>
      <c r="G388">
        <v>627</v>
      </c>
      <c r="H388" t="s">
        <v>612</v>
      </c>
      <c r="I388" t="s">
        <v>630</v>
      </c>
    </row>
    <row r="389" spans="1:10" x14ac:dyDescent="0.3">
      <c r="A389" s="2">
        <v>44603</v>
      </c>
      <c r="B389" t="s">
        <v>654</v>
      </c>
      <c r="C389" t="s">
        <v>525</v>
      </c>
      <c r="D389">
        <f>MONTH(Table10[[#This Row],[ENTRY DATE]])</f>
        <v>2</v>
      </c>
      <c r="E389" t="str">
        <f>TEXT(Table10[[#This Row],[ENTRY DATE]],"mmm")</f>
        <v>Feb</v>
      </c>
      <c r="F389">
        <f>YEAR(Table10[[#This Row],[ENTRY DATE]])</f>
        <v>2022</v>
      </c>
      <c r="G389">
        <v>32</v>
      </c>
      <c r="H389" t="s">
        <v>612</v>
      </c>
      <c r="I389" t="s">
        <v>622</v>
      </c>
    </row>
    <row r="390" spans="1:10" x14ac:dyDescent="0.3">
      <c r="A390" s="2">
        <v>44603</v>
      </c>
      <c r="B390" t="s">
        <v>654</v>
      </c>
      <c r="C390" t="s">
        <v>526</v>
      </c>
      <c r="D390">
        <f>MONTH(Table10[[#This Row],[ENTRY DATE]])</f>
        <v>2</v>
      </c>
      <c r="E390" t="str">
        <f>TEXT(Table10[[#This Row],[ENTRY DATE]],"mmm")</f>
        <v>Feb</v>
      </c>
      <c r="F390">
        <f>YEAR(Table10[[#This Row],[ENTRY DATE]])</f>
        <v>2022</v>
      </c>
      <c r="G390">
        <v>10</v>
      </c>
      <c r="H390" t="s">
        <v>612</v>
      </c>
      <c r="I390" t="s">
        <v>622</v>
      </c>
    </row>
    <row r="391" spans="1:10" x14ac:dyDescent="0.3">
      <c r="A391" s="2">
        <v>44604</v>
      </c>
      <c r="B391" t="s">
        <v>654</v>
      </c>
      <c r="C391" t="s">
        <v>148</v>
      </c>
      <c r="D391">
        <f>MONTH(Table10[[#This Row],[ENTRY DATE]])</f>
        <v>2</v>
      </c>
      <c r="E391" t="str">
        <f>TEXT(Table10[[#This Row],[ENTRY DATE]],"mmm")</f>
        <v>Feb</v>
      </c>
      <c r="F391">
        <f>YEAR(Table10[[#This Row],[ENTRY DATE]])</f>
        <v>2022</v>
      </c>
      <c r="G391">
        <v>200</v>
      </c>
      <c r="H391" t="s">
        <v>616</v>
      </c>
      <c r="I391" t="s">
        <v>659</v>
      </c>
    </row>
    <row r="392" spans="1:10" x14ac:dyDescent="0.3">
      <c r="A392" s="2">
        <v>44604</v>
      </c>
      <c r="B392" t="s">
        <v>654</v>
      </c>
      <c r="C392" t="s">
        <v>47</v>
      </c>
      <c r="D392">
        <f>MONTH(Table10[[#This Row],[ENTRY DATE]])</f>
        <v>2</v>
      </c>
      <c r="E392" t="str">
        <f>TEXT(Table10[[#This Row],[ENTRY DATE]],"mmm")</f>
        <v>Feb</v>
      </c>
      <c r="F392">
        <f>YEAR(Table10[[#This Row],[ENTRY DATE]])</f>
        <v>2022</v>
      </c>
      <c r="G392">
        <v>46.01</v>
      </c>
      <c r="H392" t="s">
        <v>612</v>
      </c>
      <c r="I392" t="s">
        <v>620</v>
      </c>
    </row>
    <row r="393" spans="1:10" x14ac:dyDescent="0.3">
      <c r="A393" s="2">
        <v>44604</v>
      </c>
      <c r="B393" t="s">
        <v>654</v>
      </c>
      <c r="C393" t="s">
        <v>527</v>
      </c>
      <c r="D393">
        <f>MONTH(Table10[[#This Row],[ENTRY DATE]])</f>
        <v>2</v>
      </c>
      <c r="E393" t="str">
        <f>TEXT(Table10[[#This Row],[ENTRY DATE]],"mmm")</f>
        <v>Feb</v>
      </c>
      <c r="F393">
        <f>YEAR(Table10[[#This Row],[ENTRY DATE]])</f>
        <v>2022</v>
      </c>
      <c r="G393">
        <v>200</v>
      </c>
      <c r="H393" t="s">
        <v>612</v>
      </c>
      <c r="I393" t="s">
        <v>626</v>
      </c>
    </row>
    <row r="394" spans="1:10" x14ac:dyDescent="0.3">
      <c r="A394" s="2">
        <v>44608</v>
      </c>
      <c r="B394" t="s">
        <v>654</v>
      </c>
      <c r="C394" t="s">
        <v>528</v>
      </c>
      <c r="D394">
        <f>MONTH(Table10[[#This Row],[ENTRY DATE]])</f>
        <v>2</v>
      </c>
      <c r="E394" t="str">
        <f>TEXT(Table10[[#This Row],[ENTRY DATE]],"mmm")</f>
        <v>Feb</v>
      </c>
      <c r="F394">
        <f>YEAR(Table10[[#This Row],[ENTRY DATE]])</f>
        <v>2022</v>
      </c>
      <c r="G394">
        <v>900</v>
      </c>
      <c r="H394" t="s">
        <v>612</v>
      </c>
      <c r="I394" t="s">
        <v>628</v>
      </c>
      <c r="J394" t="s">
        <v>680</v>
      </c>
    </row>
    <row r="395" spans="1:10" x14ac:dyDescent="0.3">
      <c r="A395" s="2">
        <v>44608</v>
      </c>
      <c r="B395" t="s">
        <v>654</v>
      </c>
      <c r="C395" t="s">
        <v>529</v>
      </c>
      <c r="D395">
        <f>MONTH(Table10[[#This Row],[ENTRY DATE]])</f>
        <v>2</v>
      </c>
      <c r="E395" t="str">
        <f>TEXT(Table10[[#This Row],[ENTRY DATE]],"mmm")</f>
        <v>Feb</v>
      </c>
      <c r="F395">
        <f>YEAR(Table10[[#This Row],[ENTRY DATE]])</f>
        <v>2022</v>
      </c>
      <c r="G395">
        <v>901</v>
      </c>
      <c r="H395" t="s">
        <v>616</v>
      </c>
      <c r="I395" t="s">
        <v>659</v>
      </c>
    </row>
    <row r="396" spans="1:10" x14ac:dyDescent="0.3">
      <c r="A396" s="2">
        <v>44608</v>
      </c>
      <c r="B396" t="s">
        <v>654</v>
      </c>
      <c r="C396" t="s">
        <v>530</v>
      </c>
      <c r="D396">
        <f>MONTH(Table10[[#This Row],[ENTRY DATE]])</f>
        <v>2</v>
      </c>
      <c r="E396" t="str">
        <f>TEXT(Table10[[#This Row],[ENTRY DATE]],"mmm")</f>
        <v>Feb</v>
      </c>
      <c r="F396">
        <f>YEAR(Table10[[#This Row],[ENTRY DATE]])</f>
        <v>2022</v>
      </c>
      <c r="G396">
        <v>50</v>
      </c>
      <c r="H396" t="s">
        <v>612</v>
      </c>
      <c r="I396" t="s">
        <v>617</v>
      </c>
    </row>
    <row r="397" spans="1:10" x14ac:dyDescent="0.3">
      <c r="A397" s="2">
        <v>44613</v>
      </c>
      <c r="B397" t="s">
        <v>654</v>
      </c>
      <c r="C397" t="s">
        <v>386</v>
      </c>
      <c r="D397">
        <f>MONTH(Table10[[#This Row],[ENTRY DATE]])</f>
        <v>2</v>
      </c>
      <c r="E397" t="str">
        <f>TEXT(Table10[[#This Row],[ENTRY DATE]],"mmm")</f>
        <v>Feb</v>
      </c>
      <c r="F397">
        <f>YEAR(Table10[[#This Row],[ENTRY DATE]])</f>
        <v>2022</v>
      </c>
      <c r="G397">
        <v>900</v>
      </c>
      <c r="H397" t="s">
        <v>616</v>
      </c>
      <c r="I397" t="s">
        <v>659</v>
      </c>
    </row>
    <row r="398" spans="1:10" x14ac:dyDescent="0.3">
      <c r="A398" s="2">
        <v>44616</v>
      </c>
      <c r="B398" t="s">
        <v>654</v>
      </c>
      <c r="C398" t="s">
        <v>531</v>
      </c>
      <c r="D398">
        <f>MONTH(Table10[[#This Row],[ENTRY DATE]])</f>
        <v>2</v>
      </c>
      <c r="E398" t="str">
        <f>TEXT(Table10[[#This Row],[ENTRY DATE]],"mmm")</f>
        <v>Feb</v>
      </c>
      <c r="F398">
        <f>YEAR(Table10[[#This Row],[ENTRY DATE]])</f>
        <v>2022</v>
      </c>
      <c r="G398">
        <v>900</v>
      </c>
      <c r="H398" t="s">
        <v>612</v>
      </c>
      <c r="I398" t="s">
        <v>628</v>
      </c>
      <c r="J398" t="s">
        <v>681</v>
      </c>
    </row>
    <row r="399" spans="1:10" x14ac:dyDescent="0.3">
      <c r="A399" s="2">
        <v>44620</v>
      </c>
      <c r="B399" t="s">
        <v>654</v>
      </c>
      <c r="C399" t="s">
        <v>395</v>
      </c>
      <c r="D399">
        <f>MONTH(Table10[[#This Row],[ENTRY DATE]])</f>
        <v>2</v>
      </c>
      <c r="E399" t="str">
        <f>TEXT(Table10[[#This Row],[ENTRY DATE]],"mmm")</f>
        <v>Feb</v>
      </c>
      <c r="F399">
        <f>YEAR(Table10[[#This Row],[ENTRY DATE]])</f>
        <v>2022</v>
      </c>
      <c r="G399">
        <v>2928.55</v>
      </c>
      <c r="H399" t="s">
        <v>616</v>
      </c>
      <c r="I399" t="s">
        <v>615</v>
      </c>
    </row>
    <row r="400" spans="1:10" x14ac:dyDescent="0.3">
      <c r="A400" s="2">
        <v>44620</v>
      </c>
      <c r="B400" t="s">
        <v>654</v>
      </c>
      <c r="C400" t="s">
        <v>62</v>
      </c>
      <c r="D400">
        <f>MONTH(Table10[[#This Row],[ENTRY DATE]])</f>
        <v>2</v>
      </c>
      <c r="E400" t="str">
        <f>TEXT(Table10[[#This Row],[ENTRY DATE]],"mmm")</f>
        <v>Feb</v>
      </c>
      <c r="F400">
        <f>YEAR(Table10[[#This Row],[ENTRY DATE]])</f>
        <v>2022</v>
      </c>
      <c r="G400">
        <v>76.92</v>
      </c>
      <c r="H400" t="s">
        <v>612</v>
      </c>
      <c r="I400" t="s">
        <v>630</v>
      </c>
    </row>
    <row r="401" spans="1:10" x14ac:dyDescent="0.3">
      <c r="A401" s="2">
        <v>44620</v>
      </c>
      <c r="B401" t="s">
        <v>654</v>
      </c>
      <c r="C401" t="s">
        <v>72</v>
      </c>
      <c r="D401">
        <f>MONTH(Table10[[#This Row],[ENTRY DATE]])</f>
        <v>2</v>
      </c>
      <c r="E401" t="str">
        <f>TEXT(Table10[[#This Row],[ENTRY DATE]],"mmm")</f>
        <v>Feb</v>
      </c>
      <c r="F401">
        <f>YEAR(Table10[[#This Row],[ENTRY DATE]])</f>
        <v>2022</v>
      </c>
      <c r="G401">
        <v>58.55</v>
      </c>
      <c r="H401" t="s">
        <v>612</v>
      </c>
      <c r="I401" t="s">
        <v>620</v>
      </c>
    </row>
    <row r="402" spans="1:10" x14ac:dyDescent="0.3">
      <c r="A402" s="2">
        <v>44620</v>
      </c>
      <c r="B402" t="s">
        <v>654</v>
      </c>
      <c r="C402" t="s">
        <v>77</v>
      </c>
      <c r="D402">
        <f>MONTH(Table10[[#This Row],[ENTRY DATE]])</f>
        <v>2</v>
      </c>
      <c r="E402" t="str">
        <f>TEXT(Table10[[#This Row],[ENTRY DATE]],"mmm")</f>
        <v>Feb</v>
      </c>
      <c r="F402">
        <f>YEAR(Table10[[#This Row],[ENTRY DATE]])</f>
        <v>2022</v>
      </c>
      <c r="G402">
        <v>151</v>
      </c>
      <c r="H402" t="s">
        <v>612</v>
      </c>
      <c r="I402" t="s">
        <v>620</v>
      </c>
    </row>
    <row r="403" spans="1:10" x14ac:dyDescent="0.3">
      <c r="A403" s="2">
        <v>44621</v>
      </c>
      <c r="B403" t="s">
        <v>654</v>
      </c>
      <c r="C403" t="s">
        <v>47</v>
      </c>
      <c r="D403">
        <f>MONTH(Table10[[#This Row],[ENTRY DATE]])</f>
        <v>3</v>
      </c>
      <c r="E403" t="str">
        <f>TEXT(Table10[[#This Row],[ENTRY DATE]],"mmm")</f>
        <v>Mar</v>
      </c>
      <c r="F403">
        <f>YEAR(Table10[[#This Row],[ENTRY DATE]])</f>
        <v>2022</v>
      </c>
      <c r="G403">
        <v>5</v>
      </c>
      <c r="H403" t="s">
        <v>612</v>
      </c>
      <c r="I403" t="s">
        <v>620</v>
      </c>
    </row>
    <row r="404" spans="1:10" x14ac:dyDescent="0.3">
      <c r="A404" s="2">
        <v>44621</v>
      </c>
      <c r="B404" t="s">
        <v>654</v>
      </c>
      <c r="C404" t="s">
        <v>491</v>
      </c>
      <c r="D404">
        <f>MONTH(Table10[[#This Row],[ENTRY DATE]])</f>
        <v>3</v>
      </c>
      <c r="E404" t="str">
        <f>TEXT(Table10[[#This Row],[ENTRY DATE]],"mmm")</f>
        <v>Mar</v>
      </c>
      <c r="F404">
        <f>YEAR(Table10[[#This Row],[ENTRY DATE]])</f>
        <v>2022</v>
      </c>
      <c r="G404">
        <v>91.4</v>
      </c>
      <c r="H404" t="s">
        <v>612</v>
      </c>
      <c r="I404" t="s">
        <v>669</v>
      </c>
      <c r="J404" t="s">
        <v>388</v>
      </c>
    </row>
    <row r="405" spans="1:10" x14ac:dyDescent="0.3">
      <c r="A405" s="2">
        <v>44621</v>
      </c>
      <c r="B405" t="s">
        <v>654</v>
      </c>
      <c r="C405" t="s">
        <v>532</v>
      </c>
      <c r="D405">
        <f>MONTH(Table10[[#This Row],[ENTRY DATE]])</f>
        <v>3</v>
      </c>
      <c r="E405" t="str">
        <f>TEXT(Table10[[#This Row],[ENTRY DATE]],"mmm")</f>
        <v>Mar</v>
      </c>
      <c r="F405">
        <f>YEAR(Table10[[#This Row],[ENTRY DATE]])</f>
        <v>2022</v>
      </c>
      <c r="G405">
        <v>153</v>
      </c>
      <c r="H405" t="s">
        <v>612</v>
      </c>
      <c r="I405" t="s">
        <v>626</v>
      </c>
    </row>
    <row r="406" spans="1:10" x14ac:dyDescent="0.3">
      <c r="A406" s="2">
        <v>44621</v>
      </c>
      <c r="B406" t="s">
        <v>654</v>
      </c>
      <c r="C406" t="s">
        <v>533</v>
      </c>
      <c r="D406">
        <f>MONTH(Table10[[#This Row],[ENTRY DATE]])</f>
        <v>3</v>
      </c>
      <c r="E406" t="str">
        <f>TEXT(Table10[[#This Row],[ENTRY DATE]],"mmm")</f>
        <v>Mar</v>
      </c>
      <c r="F406">
        <f>YEAR(Table10[[#This Row],[ENTRY DATE]])</f>
        <v>2022</v>
      </c>
      <c r="G406">
        <v>200</v>
      </c>
      <c r="H406" t="s">
        <v>612</v>
      </c>
      <c r="I406" t="s">
        <v>614</v>
      </c>
    </row>
    <row r="407" spans="1:10" x14ac:dyDescent="0.3">
      <c r="A407" s="2">
        <v>44621</v>
      </c>
      <c r="B407" t="s">
        <v>654</v>
      </c>
      <c r="C407" t="s">
        <v>447</v>
      </c>
      <c r="D407">
        <f>MONTH(Table10[[#This Row],[ENTRY DATE]])</f>
        <v>3</v>
      </c>
      <c r="E407" t="str">
        <f>TEXT(Table10[[#This Row],[ENTRY DATE]],"mmm")</f>
        <v>Mar</v>
      </c>
      <c r="F407">
        <f>YEAR(Table10[[#This Row],[ENTRY DATE]])</f>
        <v>2022</v>
      </c>
      <c r="G407">
        <v>20</v>
      </c>
      <c r="H407" t="s">
        <v>616</v>
      </c>
      <c r="I407" t="s">
        <v>626</v>
      </c>
    </row>
    <row r="408" spans="1:10" x14ac:dyDescent="0.3">
      <c r="A408" s="2">
        <v>44621</v>
      </c>
      <c r="B408" t="s">
        <v>654</v>
      </c>
      <c r="C408" t="s">
        <v>670</v>
      </c>
      <c r="D408">
        <f>MONTH(Table10[[#This Row],[ENTRY DATE]])</f>
        <v>3</v>
      </c>
      <c r="E408" t="str">
        <f>TEXT(Table10[[#This Row],[ENTRY DATE]],"mmm")</f>
        <v>Mar</v>
      </c>
      <c r="F408">
        <f>YEAR(Table10[[#This Row],[ENTRY DATE]])</f>
        <v>2022</v>
      </c>
      <c r="G408">
        <v>122.64</v>
      </c>
      <c r="H408" t="s">
        <v>612</v>
      </c>
      <c r="I408" t="s">
        <v>669</v>
      </c>
      <c r="J408" t="s">
        <v>610</v>
      </c>
    </row>
    <row r="409" spans="1:10" x14ac:dyDescent="0.3">
      <c r="A409" s="2">
        <v>44621</v>
      </c>
      <c r="B409" t="s">
        <v>654</v>
      </c>
      <c r="C409" t="s">
        <v>47</v>
      </c>
      <c r="D409">
        <f>MONTH(Table10[[#This Row],[ENTRY DATE]])</f>
        <v>3</v>
      </c>
      <c r="E409" t="str">
        <f>TEXT(Table10[[#This Row],[ENTRY DATE]],"mmm")</f>
        <v>Mar</v>
      </c>
      <c r="F409">
        <f>YEAR(Table10[[#This Row],[ENTRY DATE]])</f>
        <v>2022</v>
      </c>
      <c r="G409">
        <v>1.5</v>
      </c>
      <c r="H409" t="s">
        <v>612</v>
      </c>
      <c r="I409" t="s">
        <v>620</v>
      </c>
    </row>
    <row r="410" spans="1:10" x14ac:dyDescent="0.3">
      <c r="A410" s="2">
        <v>44621</v>
      </c>
      <c r="B410" t="s">
        <v>654</v>
      </c>
      <c r="C410" t="s">
        <v>47</v>
      </c>
      <c r="D410">
        <f>MONTH(Table10[[#This Row],[ENTRY DATE]])</f>
        <v>3</v>
      </c>
      <c r="E410" t="str">
        <f>TEXT(Table10[[#This Row],[ENTRY DATE]],"mmm")</f>
        <v>Mar</v>
      </c>
      <c r="F410">
        <f>YEAR(Table10[[#This Row],[ENTRY DATE]])</f>
        <v>2022</v>
      </c>
      <c r="G410">
        <v>49</v>
      </c>
      <c r="H410" t="s">
        <v>612</v>
      </c>
      <c r="I410" t="s">
        <v>620</v>
      </c>
    </row>
    <row r="411" spans="1:10" x14ac:dyDescent="0.3">
      <c r="A411" s="2">
        <v>44623</v>
      </c>
      <c r="B411" t="s">
        <v>654</v>
      </c>
      <c r="C411" t="s">
        <v>47</v>
      </c>
      <c r="D411">
        <f>MONTH(Table10[[#This Row],[ENTRY DATE]])</f>
        <v>3</v>
      </c>
      <c r="E411" t="str">
        <f>TEXT(Table10[[#This Row],[ENTRY DATE]],"mmm")</f>
        <v>Mar</v>
      </c>
      <c r="F411">
        <f>YEAR(Table10[[#This Row],[ENTRY DATE]])</f>
        <v>2022</v>
      </c>
      <c r="G411">
        <v>5.73</v>
      </c>
      <c r="H411" t="s">
        <v>612</v>
      </c>
      <c r="I411" t="s">
        <v>620</v>
      </c>
    </row>
    <row r="412" spans="1:10" x14ac:dyDescent="0.3">
      <c r="A412" s="2">
        <v>44623</v>
      </c>
      <c r="B412" t="s">
        <v>654</v>
      </c>
      <c r="C412" t="s">
        <v>534</v>
      </c>
      <c r="D412">
        <f>MONTH(Table10[[#This Row],[ENTRY DATE]])</f>
        <v>3</v>
      </c>
      <c r="E412" t="str">
        <f>TEXT(Table10[[#This Row],[ENTRY DATE]],"mmm")</f>
        <v>Mar</v>
      </c>
      <c r="F412">
        <f>YEAR(Table10[[#This Row],[ENTRY DATE]])</f>
        <v>2022</v>
      </c>
      <c r="G412">
        <v>65</v>
      </c>
      <c r="H412" t="s">
        <v>616</v>
      </c>
      <c r="I412" t="s">
        <v>626</v>
      </c>
    </row>
    <row r="413" spans="1:10" x14ac:dyDescent="0.3">
      <c r="A413" s="2">
        <v>44625</v>
      </c>
      <c r="B413" t="s">
        <v>654</v>
      </c>
      <c r="C413" t="s">
        <v>393</v>
      </c>
      <c r="D413">
        <f>MONTH(Table10[[#This Row],[ENTRY DATE]])</f>
        <v>3</v>
      </c>
      <c r="E413" t="str">
        <f>TEXT(Table10[[#This Row],[ENTRY DATE]],"mmm")</f>
        <v>Mar</v>
      </c>
      <c r="F413">
        <f>YEAR(Table10[[#This Row],[ENTRY DATE]])</f>
        <v>2022</v>
      </c>
      <c r="G413">
        <v>20</v>
      </c>
      <c r="H413" t="s">
        <v>612</v>
      </c>
      <c r="I413" t="s">
        <v>617</v>
      </c>
    </row>
    <row r="414" spans="1:10" x14ac:dyDescent="0.3">
      <c r="A414" s="2">
        <v>44626</v>
      </c>
      <c r="B414" t="s">
        <v>654</v>
      </c>
      <c r="C414" t="s">
        <v>77</v>
      </c>
      <c r="D414">
        <f>MONTH(Table10[[#This Row],[ENTRY DATE]])</f>
        <v>3</v>
      </c>
      <c r="E414" t="str">
        <f>TEXT(Table10[[#This Row],[ENTRY DATE]],"mmm")</f>
        <v>Mar</v>
      </c>
      <c r="F414">
        <f>YEAR(Table10[[#This Row],[ENTRY DATE]])</f>
        <v>2022</v>
      </c>
      <c r="G414">
        <v>301</v>
      </c>
      <c r="H414" t="s">
        <v>612</v>
      </c>
      <c r="I414" t="s">
        <v>620</v>
      </c>
    </row>
    <row r="415" spans="1:10" x14ac:dyDescent="0.3">
      <c r="A415" s="2">
        <v>44626</v>
      </c>
      <c r="B415" t="s">
        <v>654</v>
      </c>
      <c r="C415" t="s">
        <v>148</v>
      </c>
      <c r="D415">
        <f>MONTH(Table10[[#This Row],[ENTRY DATE]])</f>
        <v>3</v>
      </c>
      <c r="E415" t="str">
        <f>TEXT(Table10[[#This Row],[ENTRY DATE]],"mmm")</f>
        <v>Mar</v>
      </c>
      <c r="F415">
        <f>YEAR(Table10[[#This Row],[ENTRY DATE]])</f>
        <v>2022</v>
      </c>
      <c r="G415">
        <v>200</v>
      </c>
      <c r="H415" t="s">
        <v>616</v>
      </c>
      <c r="I415" t="s">
        <v>659</v>
      </c>
    </row>
    <row r="416" spans="1:10" x14ac:dyDescent="0.3">
      <c r="A416" s="2">
        <v>44626</v>
      </c>
      <c r="B416" t="s">
        <v>654</v>
      </c>
      <c r="C416" t="s">
        <v>47</v>
      </c>
      <c r="D416">
        <f>MONTH(Table10[[#This Row],[ENTRY DATE]])</f>
        <v>3</v>
      </c>
      <c r="E416" t="str">
        <f>TEXT(Table10[[#This Row],[ENTRY DATE]],"mmm")</f>
        <v>Mar</v>
      </c>
      <c r="F416">
        <f>YEAR(Table10[[#This Row],[ENTRY DATE]])</f>
        <v>2022</v>
      </c>
      <c r="G416">
        <v>46.02</v>
      </c>
      <c r="H416" t="s">
        <v>612</v>
      </c>
      <c r="I416" t="s">
        <v>620</v>
      </c>
    </row>
    <row r="417" spans="1:10" x14ac:dyDescent="0.3">
      <c r="A417" s="2">
        <v>44626</v>
      </c>
      <c r="B417" t="s">
        <v>654</v>
      </c>
      <c r="C417" t="s">
        <v>47</v>
      </c>
      <c r="D417">
        <f>MONTH(Table10[[#This Row],[ENTRY DATE]])</f>
        <v>3</v>
      </c>
      <c r="E417" t="str">
        <f>TEXT(Table10[[#This Row],[ENTRY DATE]],"mmm")</f>
        <v>Mar</v>
      </c>
      <c r="F417">
        <f>YEAR(Table10[[#This Row],[ENTRY DATE]])</f>
        <v>2022</v>
      </c>
      <c r="G417">
        <v>30.14</v>
      </c>
      <c r="H417" t="s">
        <v>612</v>
      </c>
      <c r="I417" t="s">
        <v>620</v>
      </c>
    </row>
    <row r="418" spans="1:10" x14ac:dyDescent="0.3">
      <c r="A418" s="2">
        <v>44628</v>
      </c>
      <c r="B418" t="s">
        <v>654</v>
      </c>
      <c r="C418" t="s">
        <v>394</v>
      </c>
      <c r="D418">
        <f>MONTH(Table10[[#This Row],[ENTRY DATE]])</f>
        <v>3</v>
      </c>
      <c r="E418" t="str">
        <f>TEXT(Table10[[#This Row],[ENTRY DATE]],"mmm")</f>
        <v>Mar</v>
      </c>
      <c r="F418">
        <f>YEAR(Table10[[#This Row],[ENTRY DATE]])</f>
        <v>2022</v>
      </c>
      <c r="G418">
        <v>536</v>
      </c>
      <c r="H418" t="s">
        <v>612</v>
      </c>
      <c r="I418" t="s">
        <v>669</v>
      </c>
      <c r="J418" t="s">
        <v>608</v>
      </c>
    </row>
    <row r="419" spans="1:10" x14ac:dyDescent="0.3">
      <c r="A419" s="2">
        <v>44628</v>
      </c>
      <c r="B419" t="s">
        <v>656</v>
      </c>
      <c r="C419" t="s">
        <v>4</v>
      </c>
      <c r="D419">
        <f>MONTH(Table10[[#This Row],[ENTRY DATE]])</f>
        <v>3</v>
      </c>
      <c r="E419" t="str">
        <f>TEXT(Table10[[#This Row],[ENTRY DATE]],"mmm")</f>
        <v>Mar</v>
      </c>
      <c r="F419">
        <f>YEAR(Table10[[#This Row],[ENTRY DATE]])</f>
        <v>2022</v>
      </c>
      <c r="G419">
        <v>432</v>
      </c>
      <c r="H419" t="s">
        <v>612</v>
      </c>
      <c r="I419" t="s">
        <v>630</v>
      </c>
    </row>
    <row r="420" spans="1:10" x14ac:dyDescent="0.3">
      <c r="A420" s="2">
        <v>44628</v>
      </c>
      <c r="B420" t="s">
        <v>656</v>
      </c>
      <c r="C420" t="s">
        <v>5</v>
      </c>
      <c r="D420">
        <f>MONTH(Table10[[#This Row],[ENTRY DATE]])</f>
        <v>3</v>
      </c>
      <c r="E420" t="str">
        <f>TEXT(Table10[[#This Row],[ENTRY DATE]],"mmm")</f>
        <v>Mar</v>
      </c>
      <c r="F420">
        <f>YEAR(Table10[[#This Row],[ENTRY DATE]])</f>
        <v>2022</v>
      </c>
      <c r="G420">
        <v>366</v>
      </c>
      <c r="H420" t="s">
        <v>612</v>
      </c>
      <c r="I420" t="s">
        <v>630</v>
      </c>
    </row>
    <row r="421" spans="1:10" x14ac:dyDescent="0.3">
      <c r="A421" s="2">
        <v>44632</v>
      </c>
      <c r="B421" t="s">
        <v>654</v>
      </c>
      <c r="C421" t="s">
        <v>148</v>
      </c>
      <c r="D421">
        <f>MONTH(Table10[[#This Row],[ENTRY DATE]])</f>
        <v>3</v>
      </c>
      <c r="E421" t="str">
        <f>TEXT(Table10[[#This Row],[ENTRY DATE]],"mmm")</f>
        <v>Mar</v>
      </c>
      <c r="F421">
        <f>YEAR(Table10[[#This Row],[ENTRY DATE]])</f>
        <v>2022</v>
      </c>
      <c r="G421">
        <v>200</v>
      </c>
      <c r="H421" t="s">
        <v>616</v>
      </c>
      <c r="I421" t="s">
        <v>659</v>
      </c>
    </row>
    <row r="422" spans="1:10" x14ac:dyDescent="0.3">
      <c r="A422" s="2">
        <v>44632</v>
      </c>
      <c r="B422" t="s">
        <v>654</v>
      </c>
      <c r="C422" t="s">
        <v>47</v>
      </c>
      <c r="D422">
        <f>MONTH(Table10[[#This Row],[ENTRY DATE]])</f>
        <v>3</v>
      </c>
      <c r="E422" t="str">
        <f>TEXT(Table10[[#This Row],[ENTRY DATE]],"mmm")</f>
        <v>Mar</v>
      </c>
      <c r="F422">
        <f>YEAR(Table10[[#This Row],[ENTRY DATE]])</f>
        <v>2022</v>
      </c>
      <c r="G422">
        <v>30.01</v>
      </c>
      <c r="H422" t="s">
        <v>612</v>
      </c>
      <c r="I422" t="s">
        <v>620</v>
      </c>
    </row>
    <row r="423" spans="1:10" x14ac:dyDescent="0.3">
      <c r="A423" s="2">
        <v>44632</v>
      </c>
      <c r="B423" t="s">
        <v>654</v>
      </c>
      <c r="C423" t="s">
        <v>72</v>
      </c>
      <c r="D423">
        <f>MONTH(Table10[[#This Row],[ENTRY DATE]])</f>
        <v>3</v>
      </c>
      <c r="E423" t="str">
        <f>TEXT(Table10[[#This Row],[ENTRY DATE]],"mmm")</f>
        <v>Mar</v>
      </c>
      <c r="F423">
        <f>YEAR(Table10[[#This Row],[ENTRY DATE]])</f>
        <v>2022</v>
      </c>
      <c r="G423">
        <v>10</v>
      </c>
      <c r="H423" t="s">
        <v>612</v>
      </c>
      <c r="I423" t="s">
        <v>620</v>
      </c>
    </row>
    <row r="424" spans="1:10" x14ac:dyDescent="0.3">
      <c r="A424" s="2">
        <v>44632</v>
      </c>
      <c r="B424" t="s">
        <v>654</v>
      </c>
      <c r="C424" t="s">
        <v>77</v>
      </c>
      <c r="D424">
        <f>MONTH(Table10[[#This Row],[ENTRY DATE]])</f>
        <v>3</v>
      </c>
      <c r="E424" t="str">
        <f>TEXT(Table10[[#This Row],[ENTRY DATE]],"mmm")</f>
        <v>Mar</v>
      </c>
      <c r="F424">
        <f>YEAR(Table10[[#This Row],[ENTRY DATE]])</f>
        <v>2022</v>
      </c>
      <c r="G424">
        <v>201</v>
      </c>
      <c r="H424" t="s">
        <v>612</v>
      </c>
      <c r="I424" t="s">
        <v>620</v>
      </c>
    </row>
    <row r="425" spans="1:10" x14ac:dyDescent="0.3">
      <c r="A425" s="2">
        <v>44636</v>
      </c>
      <c r="B425" t="s">
        <v>654</v>
      </c>
      <c r="C425" t="s">
        <v>535</v>
      </c>
      <c r="D425">
        <f>MONTH(Table10[[#This Row],[ENTRY DATE]])</f>
        <v>3</v>
      </c>
      <c r="E425" t="str">
        <f>TEXT(Table10[[#This Row],[ENTRY DATE]],"mmm")</f>
        <v>Mar</v>
      </c>
      <c r="F425">
        <f>YEAR(Table10[[#This Row],[ENTRY DATE]])</f>
        <v>2022</v>
      </c>
      <c r="G425">
        <v>41.1</v>
      </c>
      <c r="H425" t="s">
        <v>612</v>
      </c>
      <c r="I425" t="s">
        <v>620</v>
      </c>
    </row>
    <row r="426" spans="1:10" x14ac:dyDescent="0.3">
      <c r="A426" s="2">
        <v>44638</v>
      </c>
      <c r="B426" t="s">
        <v>654</v>
      </c>
      <c r="C426" t="s">
        <v>536</v>
      </c>
      <c r="D426">
        <f>MONTH(Table10[[#This Row],[ENTRY DATE]])</f>
        <v>3</v>
      </c>
      <c r="E426" t="str">
        <f>TEXT(Table10[[#This Row],[ENTRY DATE]],"mmm")</f>
        <v>Mar</v>
      </c>
      <c r="F426">
        <f>YEAR(Table10[[#This Row],[ENTRY DATE]])</f>
        <v>2022</v>
      </c>
      <c r="G426">
        <v>20</v>
      </c>
      <c r="H426" t="s">
        <v>616</v>
      </c>
      <c r="I426" t="s">
        <v>620</v>
      </c>
    </row>
    <row r="427" spans="1:10" x14ac:dyDescent="0.3">
      <c r="A427" s="2">
        <v>44638</v>
      </c>
      <c r="B427" t="s">
        <v>654</v>
      </c>
      <c r="C427" t="s">
        <v>537</v>
      </c>
      <c r="D427">
        <f>MONTH(Table10[[#This Row],[ENTRY DATE]])</f>
        <v>3</v>
      </c>
      <c r="E427" t="str">
        <f>TEXT(Table10[[#This Row],[ENTRY DATE]],"mmm")</f>
        <v>Mar</v>
      </c>
      <c r="F427">
        <f>YEAR(Table10[[#This Row],[ENTRY DATE]])</f>
        <v>2022</v>
      </c>
      <c r="G427">
        <v>19.8</v>
      </c>
      <c r="H427" t="s">
        <v>612</v>
      </c>
      <c r="I427" t="s">
        <v>622</v>
      </c>
    </row>
    <row r="428" spans="1:10" x14ac:dyDescent="0.3">
      <c r="A428" s="2">
        <v>44638</v>
      </c>
      <c r="B428" t="s">
        <v>654</v>
      </c>
      <c r="C428" t="s">
        <v>538</v>
      </c>
      <c r="D428">
        <f>MONTH(Table10[[#This Row],[ENTRY DATE]])</f>
        <v>3</v>
      </c>
      <c r="E428" t="str">
        <f>TEXT(Table10[[#This Row],[ENTRY DATE]],"mmm")</f>
        <v>Mar</v>
      </c>
      <c r="F428">
        <f>YEAR(Table10[[#This Row],[ENTRY DATE]])</f>
        <v>2022</v>
      </c>
      <c r="G428">
        <v>100</v>
      </c>
      <c r="H428" t="s">
        <v>612</v>
      </c>
      <c r="I428" t="s">
        <v>617</v>
      </c>
    </row>
    <row r="429" spans="1:10" x14ac:dyDescent="0.3">
      <c r="A429" s="2">
        <v>44639</v>
      </c>
      <c r="B429" t="s">
        <v>654</v>
      </c>
      <c r="C429" t="s">
        <v>77</v>
      </c>
      <c r="D429">
        <f>MONTH(Table10[[#This Row],[ENTRY DATE]])</f>
        <v>3</v>
      </c>
      <c r="E429" t="str">
        <f>TEXT(Table10[[#This Row],[ENTRY DATE]],"mmm")</f>
        <v>Mar</v>
      </c>
      <c r="F429">
        <f>YEAR(Table10[[#This Row],[ENTRY DATE]])</f>
        <v>2022</v>
      </c>
      <c r="G429">
        <v>201</v>
      </c>
      <c r="H429" t="s">
        <v>612</v>
      </c>
      <c r="I429" t="s">
        <v>620</v>
      </c>
    </row>
    <row r="430" spans="1:10" x14ac:dyDescent="0.3">
      <c r="A430" s="2">
        <v>44641</v>
      </c>
      <c r="B430" t="s">
        <v>654</v>
      </c>
      <c r="C430" t="s">
        <v>539</v>
      </c>
      <c r="D430">
        <f>MONTH(Table10[[#This Row],[ENTRY DATE]])</f>
        <v>3</v>
      </c>
      <c r="E430" t="str">
        <f>TEXT(Table10[[#This Row],[ENTRY DATE]],"mmm")</f>
        <v>Mar</v>
      </c>
      <c r="F430">
        <f>YEAR(Table10[[#This Row],[ENTRY DATE]])</f>
        <v>2022</v>
      </c>
      <c r="G430">
        <v>8.5</v>
      </c>
      <c r="H430" t="s">
        <v>612</v>
      </c>
      <c r="I430" t="s">
        <v>621</v>
      </c>
    </row>
    <row r="431" spans="1:10" x14ac:dyDescent="0.3">
      <c r="A431" s="2">
        <v>44641</v>
      </c>
      <c r="B431" t="s">
        <v>654</v>
      </c>
      <c r="C431" t="s">
        <v>540</v>
      </c>
      <c r="D431">
        <f>MONTH(Table10[[#This Row],[ENTRY DATE]])</f>
        <v>3</v>
      </c>
      <c r="E431" t="str">
        <f>TEXT(Table10[[#This Row],[ENTRY DATE]],"mmm")</f>
        <v>Mar</v>
      </c>
      <c r="F431">
        <f>YEAR(Table10[[#This Row],[ENTRY DATE]])</f>
        <v>2022</v>
      </c>
      <c r="G431">
        <v>29.85</v>
      </c>
      <c r="H431" t="s">
        <v>612</v>
      </c>
      <c r="I431" t="s">
        <v>621</v>
      </c>
    </row>
    <row r="432" spans="1:10" x14ac:dyDescent="0.3">
      <c r="A432" s="2">
        <v>44641</v>
      </c>
      <c r="B432" t="s">
        <v>654</v>
      </c>
      <c r="C432" t="s">
        <v>541</v>
      </c>
      <c r="D432">
        <f>MONTH(Table10[[#This Row],[ENTRY DATE]])</f>
        <v>3</v>
      </c>
      <c r="E432" t="str">
        <f>TEXT(Table10[[#This Row],[ENTRY DATE]],"mmm")</f>
        <v>Mar</v>
      </c>
      <c r="F432">
        <f>YEAR(Table10[[#This Row],[ENTRY DATE]])</f>
        <v>2022</v>
      </c>
      <c r="G432">
        <v>104.5</v>
      </c>
      <c r="H432" t="s">
        <v>612</v>
      </c>
      <c r="I432" t="s">
        <v>621</v>
      </c>
    </row>
    <row r="433" spans="1:9" x14ac:dyDescent="0.3">
      <c r="A433" s="2">
        <v>44641</v>
      </c>
      <c r="B433" t="s">
        <v>654</v>
      </c>
      <c r="C433" t="s">
        <v>542</v>
      </c>
      <c r="D433">
        <f>MONTH(Table10[[#This Row],[ENTRY DATE]])</f>
        <v>3</v>
      </c>
      <c r="E433" t="str">
        <f>TEXT(Table10[[#This Row],[ENTRY DATE]],"mmm")</f>
        <v>Mar</v>
      </c>
      <c r="F433">
        <f>YEAR(Table10[[#This Row],[ENTRY DATE]])</f>
        <v>2022</v>
      </c>
      <c r="G433">
        <v>25</v>
      </c>
      <c r="H433" t="s">
        <v>612</v>
      </c>
      <c r="I433" t="s">
        <v>622</v>
      </c>
    </row>
    <row r="434" spans="1:9" x14ac:dyDescent="0.3">
      <c r="A434" s="2">
        <v>44641</v>
      </c>
      <c r="B434" t="s">
        <v>654</v>
      </c>
      <c r="C434" t="s">
        <v>543</v>
      </c>
      <c r="D434">
        <f>MONTH(Table10[[#This Row],[ENTRY DATE]])</f>
        <v>3</v>
      </c>
      <c r="E434" t="str">
        <f>TEXT(Table10[[#This Row],[ENTRY DATE]],"mmm")</f>
        <v>Mar</v>
      </c>
      <c r="F434">
        <f>YEAR(Table10[[#This Row],[ENTRY DATE]])</f>
        <v>2022</v>
      </c>
      <c r="G434">
        <v>100</v>
      </c>
      <c r="H434" t="s">
        <v>612</v>
      </c>
      <c r="I434" t="s">
        <v>620</v>
      </c>
    </row>
    <row r="435" spans="1:9" x14ac:dyDescent="0.3">
      <c r="A435" s="2">
        <v>44644</v>
      </c>
      <c r="B435" t="s">
        <v>654</v>
      </c>
      <c r="C435" t="s">
        <v>544</v>
      </c>
      <c r="D435">
        <f>MONTH(Table10[[#This Row],[ENTRY DATE]])</f>
        <v>3</v>
      </c>
      <c r="E435" t="str">
        <f>TEXT(Table10[[#This Row],[ENTRY DATE]],"mmm")</f>
        <v>Mar</v>
      </c>
      <c r="F435">
        <f>YEAR(Table10[[#This Row],[ENTRY DATE]])</f>
        <v>2022</v>
      </c>
      <c r="G435">
        <v>20</v>
      </c>
      <c r="H435" t="s">
        <v>612</v>
      </c>
      <c r="I435" t="s">
        <v>626</v>
      </c>
    </row>
    <row r="436" spans="1:9" x14ac:dyDescent="0.3">
      <c r="A436" s="2">
        <v>44645</v>
      </c>
      <c r="B436" t="s">
        <v>654</v>
      </c>
      <c r="C436" t="s">
        <v>395</v>
      </c>
      <c r="D436">
        <f>MONTH(Table10[[#This Row],[ENTRY DATE]])</f>
        <v>3</v>
      </c>
      <c r="E436" t="str">
        <f>TEXT(Table10[[#This Row],[ENTRY DATE]],"mmm")</f>
        <v>Mar</v>
      </c>
      <c r="F436">
        <f>YEAR(Table10[[#This Row],[ENTRY DATE]])</f>
        <v>2022</v>
      </c>
      <c r="G436">
        <v>350</v>
      </c>
      <c r="H436" t="s">
        <v>616</v>
      </c>
      <c r="I436" t="s">
        <v>634</v>
      </c>
    </row>
    <row r="437" spans="1:9" x14ac:dyDescent="0.3">
      <c r="A437" s="2">
        <v>44646</v>
      </c>
      <c r="B437" t="s">
        <v>654</v>
      </c>
      <c r="C437" t="s">
        <v>545</v>
      </c>
      <c r="D437">
        <f>MONTH(Table10[[#This Row],[ENTRY DATE]])</f>
        <v>3</v>
      </c>
      <c r="E437" t="str">
        <f>TEXT(Table10[[#This Row],[ENTRY DATE]],"mmm")</f>
        <v>Mar</v>
      </c>
      <c r="F437">
        <f>YEAR(Table10[[#This Row],[ENTRY DATE]])</f>
        <v>2022</v>
      </c>
      <c r="G437">
        <v>150</v>
      </c>
      <c r="H437" t="s">
        <v>612</v>
      </c>
      <c r="I437" t="s">
        <v>626</v>
      </c>
    </row>
    <row r="438" spans="1:9" x14ac:dyDescent="0.3">
      <c r="A438" s="2">
        <v>44646</v>
      </c>
      <c r="B438" t="s">
        <v>654</v>
      </c>
      <c r="C438" t="s">
        <v>546</v>
      </c>
      <c r="D438">
        <f>MONTH(Table10[[#This Row],[ENTRY DATE]])</f>
        <v>3</v>
      </c>
      <c r="E438" t="str">
        <f>TEXT(Table10[[#This Row],[ENTRY DATE]],"mmm")</f>
        <v>Mar</v>
      </c>
      <c r="F438">
        <f>YEAR(Table10[[#This Row],[ENTRY DATE]])</f>
        <v>2022</v>
      </c>
      <c r="G438">
        <v>100</v>
      </c>
      <c r="H438" t="s">
        <v>612</v>
      </c>
      <c r="I438" t="s">
        <v>617</v>
      </c>
    </row>
    <row r="439" spans="1:9" x14ac:dyDescent="0.3">
      <c r="A439" s="2">
        <v>44648</v>
      </c>
      <c r="B439" t="s">
        <v>654</v>
      </c>
      <c r="C439" t="s">
        <v>395</v>
      </c>
      <c r="D439">
        <f>MONTH(Table10[[#This Row],[ENTRY DATE]])</f>
        <v>3</v>
      </c>
      <c r="E439" t="str">
        <f>TEXT(Table10[[#This Row],[ENTRY DATE]],"mmm")</f>
        <v>Mar</v>
      </c>
      <c r="F439">
        <f>YEAR(Table10[[#This Row],[ENTRY DATE]])</f>
        <v>2022</v>
      </c>
      <c r="G439">
        <v>2878.75</v>
      </c>
      <c r="H439" t="s">
        <v>616</v>
      </c>
      <c r="I439" t="s">
        <v>615</v>
      </c>
    </row>
    <row r="440" spans="1:9" x14ac:dyDescent="0.3">
      <c r="A440" s="2">
        <v>44648</v>
      </c>
      <c r="B440" t="s">
        <v>654</v>
      </c>
      <c r="C440" t="s">
        <v>547</v>
      </c>
      <c r="D440">
        <f>MONTH(Table10[[#This Row],[ENTRY DATE]])</f>
        <v>3</v>
      </c>
      <c r="E440" t="str">
        <f>TEXT(Table10[[#This Row],[ENTRY DATE]],"mmm")</f>
        <v>Mar</v>
      </c>
      <c r="F440">
        <f>YEAR(Table10[[#This Row],[ENTRY DATE]])</f>
        <v>2022</v>
      </c>
      <c r="G440">
        <v>43.18</v>
      </c>
      <c r="H440" t="s">
        <v>612</v>
      </c>
      <c r="I440" t="s">
        <v>622</v>
      </c>
    </row>
    <row r="441" spans="1:9" x14ac:dyDescent="0.3">
      <c r="A441" s="2">
        <v>44648</v>
      </c>
      <c r="B441" t="s">
        <v>654</v>
      </c>
      <c r="C441" t="s">
        <v>406</v>
      </c>
      <c r="D441">
        <f>MONTH(Table10[[#This Row],[ENTRY DATE]])</f>
        <v>3</v>
      </c>
      <c r="E441" t="str">
        <f>TEXT(Table10[[#This Row],[ENTRY DATE]],"mmm")</f>
        <v>Mar</v>
      </c>
      <c r="F441">
        <f>YEAR(Table10[[#This Row],[ENTRY DATE]])</f>
        <v>2022</v>
      </c>
      <c r="G441">
        <v>76.92</v>
      </c>
      <c r="H441" t="s">
        <v>612</v>
      </c>
      <c r="I441" t="s">
        <v>630</v>
      </c>
    </row>
    <row r="442" spans="1:9" x14ac:dyDescent="0.3">
      <c r="A442" s="2">
        <v>44649</v>
      </c>
      <c r="B442" t="s">
        <v>654</v>
      </c>
      <c r="C442" t="s">
        <v>501</v>
      </c>
      <c r="D442">
        <f>MONTH(Table10[[#This Row],[ENTRY DATE]])</f>
        <v>3</v>
      </c>
      <c r="E442" t="str">
        <f>TEXT(Table10[[#This Row],[ENTRY DATE]],"mmm")</f>
        <v>Mar</v>
      </c>
      <c r="F442">
        <f>YEAR(Table10[[#This Row],[ENTRY DATE]])</f>
        <v>2022</v>
      </c>
      <c r="G442">
        <v>65</v>
      </c>
      <c r="H442" t="s">
        <v>616</v>
      </c>
      <c r="I442" t="s">
        <v>626</v>
      </c>
    </row>
    <row r="443" spans="1:9" x14ac:dyDescent="0.3">
      <c r="A443" s="2">
        <v>44650</v>
      </c>
      <c r="B443" t="s">
        <v>654</v>
      </c>
      <c r="C443" t="s">
        <v>148</v>
      </c>
      <c r="D443">
        <f>MONTH(Table10[[#This Row],[ENTRY DATE]])</f>
        <v>3</v>
      </c>
      <c r="E443" t="str">
        <f>TEXT(Table10[[#This Row],[ENTRY DATE]],"mmm")</f>
        <v>Mar</v>
      </c>
      <c r="F443">
        <f>YEAR(Table10[[#This Row],[ENTRY DATE]])</f>
        <v>2022</v>
      </c>
      <c r="G443">
        <v>200</v>
      </c>
      <c r="H443" t="s">
        <v>616</v>
      </c>
      <c r="I443" t="s">
        <v>659</v>
      </c>
    </row>
    <row r="444" spans="1:9" x14ac:dyDescent="0.3">
      <c r="A444" s="2">
        <v>44650</v>
      </c>
      <c r="B444" t="s">
        <v>654</v>
      </c>
      <c r="C444" t="s">
        <v>47</v>
      </c>
      <c r="D444">
        <f>MONTH(Table10[[#This Row],[ENTRY DATE]])</f>
        <v>3</v>
      </c>
      <c r="E444" t="str">
        <f>TEXT(Table10[[#This Row],[ENTRY DATE]],"mmm")</f>
        <v>Mar</v>
      </c>
      <c r="F444">
        <f>YEAR(Table10[[#This Row],[ENTRY DATE]])</f>
        <v>2022</v>
      </c>
      <c r="G444">
        <v>46.28</v>
      </c>
      <c r="H444" t="s">
        <v>612</v>
      </c>
      <c r="I444" t="s">
        <v>620</v>
      </c>
    </row>
    <row r="445" spans="1:9" x14ac:dyDescent="0.3">
      <c r="A445" s="2">
        <v>44651</v>
      </c>
      <c r="B445" t="s">
        <v>654</v>
      </c>
      <c r="C445" t="s">
        <v>636</v>
      </c>
      <c r="D445">
        <f>MONTH(Table10[[#This Row],[ENTRY DATE]])</f>
        <v>3</v>
      </c>
      <c r="E445" t="str">
        <f>TEXT(Table10[[#This Row],[ENTRY DATE]],"mmm")</f>
        <v>Mar</v>
      </c>
      <c r="F445">
        <f>YEAR(Table10[[#This Row],[ENTRY DATE]])</f>
        <v>2022</v>
      </c>
      <c r="G445">
        <v>100</v>
      </c>
      <c r="H445" t="s">
        <v>612</v>
      </c>
      <c r="I445" t="s">
        <v>620</v>
      </c>
    </row>
    <row r="446" spans="1:9" x14ac:dyDescent="0.3">
      <c r="A446" s="2">
        <v>44652</v>
      </c>
      <c r="B446" t="s">
        <v>654</v>
      </c>
      <c r="C446" t="s">
        <v>47</v>
      </c>
      <c r="D446">
        <f>MONTH(Table10[[#This Row],[ENTRY DATE]])</f>
        <v>4</v>
      </c>
      <c r="E446" t="str">
        <f>TEXT(Table10[[#This Row],[ENTRY DATE]],"mmm")</f>
        <v>Apr</v>
      </c>
      <c r="F446">
        <f>YEAR(Table10[[#This Row],[ENTRY DATE]])</f>
        <v>2022</v>
      </c>
      <c r="G446">
        <v>5</v>
      </c>
      <c r="H446" t="s">
        <v>612</v>
      </c>
      <c r="I446" t="s">
        <v>620</v>
      </c>
    </row>
    <row r="447" spans="1:9" x14ac:dyDescent="0.3">
      <c r="A447" s="2">
        <v>44652</v>
      </c>
      <c r="B447" t="s">
        <v>654</v>
      </c>
      <c r="C447" t="s">
        <v>548</v>
      </c>
      <c r="D447">
        <f>MONTH(Table10[[#This Row],[ENTRY DATE]])</f>
        <v>4</v>
      </c>
      <c r="E447" t="str">
        <f>TEXT(Table10[[#This Row],[ENTRY DATE]],"mmm")</f>
        <v>Apr</v>
      </c>
      <c r="F447">
        <f>YEAR(Table10[[#This Row],[ENTRY DATE]])</f>
        <v>2022</v>
      </c>
      <c r="G447">
        <v>107.9</v>
      </c>
      <c r="H447" t="s">
        <v>612</v>
      </c>
      <c r="I447" t="s">
        <v>620</v>
      </c>
    </row>
    <row r="448" spans="1:9" x14ac:dyDescent="0.3">
      <c r="A448" s="2">
        <v>44652</v>
      </c>
      <c r="B448" t="s">
        <v>654</v>
      </c>
      <c r="C448" t="s">
        <v>549</v>
      </c>
      <c r="D448">
        <f>MONTH(Table10[[#This Row],[ENTRY DATE]])</f>
        <v>4</v>
      </c>
      <c r="E448" t="str">
        <f>TEXT(Table10[[#This Row],[ENTRY DATE]],"mmm")</f>
        <v>Apr</v>
      </c>
      <c r="F448">
        <f>YEAR(Table10[[#This Row],[ENTRY DATE]])</f>
        <v>2022</v>
      </c>
      <c r="G448">
        <v>20</v>
      </c>
      <c r="H448" t="s">
        <v>616</v>
      </c>
      <c r="I448" t="s">
        <v>626</v>
      </c>
    </row>
    <row r="449" spans="1:10" x14ac:dyDescent="0.3">
      <c r="A449" s="2">
        <v>44652</v>
      </c>
      <c r="B449" t="s">
        <v>654</v>
      </c>
      <c r="C449" t="s">
        <v>670</v>
      </c>
      <c r="D449">
        <f>MONTH(Table10[[#This Row],[ENTRY DATE]])</f>
        <v>4</v>
      </c>
      <c r="E449" t="str">
        <f>TEXT(Table10[[#This Row],[ENTRY DATE]],"mmm")</f>
        <v>Apr</v>
      </c>
      <c r="F449">
        <f>YEAR(Table10[[#This Row],[ENTRY DATE]])</f>
        <v>2022</v>
      </c>
      <c r="G449">
        <v>122.64</v>
      </c>
      <c r="H449" t="s">
        <v>612</v>
      </c>
      <c r="I449" t="s">
        <v>669</v>
      </c>
      <c r="J449" t="s">
        <v>610</v>
      </c>
    </row>
    <row r="450" spans="1:10" x14ac:dyDescent="0.3">
      <c r="A450" s="2">
        <v>44653</v>
      </c>
      <c r="B450" t="s">
        <v>654</v>
      </c>
      <c r="C450" t="s">
        <v>47</v>
      </c>
      <c r="D450">
        <f>MONTH(Table10[[#This Row],[ENTRY DATE]])</f>
        <v>4</v>
      </c>
      <c r="E450" t="str">
        <f>TEXT(Table10[[#This Row],[ENTRY DATE]],"mmm")</f>
        <v>Apr</v>
      </c>
      <c r="F450">
        <f>YEAR(Table10[[#This Row],[ENTRY DATE]])</f>
        <v>2022</v>
      </c>
      <c r="G450">
        <v>1.5</v>
      </c>
      <c r="H450" t="s">
        <v>612</v>
      </c>
      <c r="I450" t="s">
        <v>620</v>
      </c>
    </row>
    <row r="451" spans="1:10" x14ac:dyDescent="0.3">
      <c r="A451" s="2">
        <v>44653</v>
      </c>
      <c r="B451" t="s">
        <v>654</v>
      </c>
      <c r="C451" t="s">
        <v>72</v>
      </c>
      <c r="D451">
        <f>MONTH(Table10[[#This Row],[ENTRY DATE]])</f>
        <v>4</v>
      </c>
      <c r="E451" t="str">
        <f>TEXT(Table10[[#This Row],[ENTRY DATE]],"mmm")</f>
        <v>Apr</v>
      </c>
      <c r="F451">
        <f>YEAR(Table10[[#This Row],[ENTRY DATE]])</f>
        <v>2022</v>
      </c>
      <c r="G451">
        <v>60</v>
      </c>
      <c r="H451" t="s">
        <v>612</v>
      </c>
      <c r="I451" t="s">
        <v>620</v>
      </c>
    </row>
    <row r="452" spans="1:10" x14ac:dyDescent="0.3">
      <c r="A452" s="2">
        <v>44653</v>
      </c>
      <c r="B452" t="s">
        <v>654</v>
      </c>
      <c r="C452" t="s">
        <v>550</v>
      </c>
      <c r="D452">
        <f>MONTH(Table10[[#This Row],[ENTRY DATE]])</f>
        <v>4</v>
      </c>
      <c r="E452" t="str">
        <f>TEXT(Table10[[#This Row],[ENTRY DATE]],"mmm")</f>
        <v>Apr</v>
      </c>
      <c r="F452">
        <f>YEAR(Table10[[#This Row],[ENTRY DATE]])</f>
        <v>2022</v>
      </c>
      <c r="G452">
        <v>8</v>
      </c>
      <c r="H452" t="s">
        <v>612</v>
      </c>
      <c r="I452" t="s">
        <v>624</v>
      </c>
    </row>
    <row r="453" spans="1:10" x14ac:dyDescent="0.3">
      <c r="A453" s="2">
        <v>44654</v>
      </c>
      <c r="B453" t="s">
        <v>654</v>
      </c>
      <c r="C453" t="s">
        <v>72</v>
      </c>
      <c r="D453">
        <f>MONTH(Table10[[#This Row],[ENTRY DATE]])</f>
        <v>4</v>
      </c>
      <c r="E453" t="str">
        <f>TEXT(Table10[[#This Row],[ENTRY DATE]],"mmm")</f>
        <v>Apr</v>
      </c>
      <c r="F453">
        <f>YEAR(Table10[[#This Row],[ENTRY DATE]])</f>
        <v>2022</v>
      </c>
      <c r="G453">
        <v>17</v>
      </c>
      <c r="H453" t="s">
        <v>612</v>
      </c>
      <c r="I453" t="s">
        <v>620</v>
      </c>
    </row>
    <row r="454" spans="1:10" x14ac:dyDescent="0.3">
      <c r="A454" s="2">
        <v>44654</v>
      </c>
      <c r="B454" t="s">
        <v>654</v>
      </c>
      <c r="C454" t="s">
        <v>72</v>
      </c>
      <c r="D454">
        <f>MONTH(Table10[[#This Row],[ENTRY DATE]])</f>
        <v>4</v>
      </c>
      <c r="E454" t="str">
        <f>TEXT(Table10[[#This Row],[ENTRY DATE]],"mmm")</f>
        <v>Apr</v>
      </c>
      <c r="F454">
        <f>YEAR(Table10[[#This Row],[ENTRY DATE]])</f>
        <v>2022</v>
      </c>
      <c r="G454">
        <v>63.35</v>
      </c>
      <c r="H454" t="s">
        <v>612</v>
      </c>
      <c r="I454" t="s">
        <v>620</v>
      </c>
    </row>
    <row r="455" spans="1:10" x14ac:dyDescent="0.3">
      <c r="A455" s="2">
        <v>44655</v>
      </c>
      <c r="B455" t="s">
        <v>654</v>
      </c>
      <c r="C455" t="s">
        <v>47</v>
      </c>
      <c r="D455">
        <f>MONTH(Table10[[#This Row],[ENTRY DATE]])</f>
        <v>4</v>
      </c>
      <c r="E455" t="str">
        <f>TEXT(Table10[[#This Row],[ENTRY DATE]],"mmm")</f>
        <v>Apr</v>
      </c>
      <c r="F455">
        <f>YEAR(Table10[[#This Row],[ENTRY DATE]])</f>
        <v>2022</v>
      </c>
      <c r="G455">
        <v>6.33</v>
      </c>
      <c r="H455" t="s">
        <v>612</v>
      </c>
      <c r="I455" t="s">
        <v>620</v>
      </c>
    </row>
    <row r="456" spans="1:10" x14ac:dyDescent="0.3">
      <c r="A456" s="2">
        <v>44655</v>
      </c>
      <c r="B456" t="s">
        <v>654</v>
      </c>
      <c r="C456" t="s">
        <v>551</v>
      </c>
      <c r="D456">
        <f>MONTH(Table10[[#This Row],[ENTRY DATE]])</f>
        <v>4</v>
      </c>
      <c r="E456" t="str">
        <f>TEXT(Table10[[#This Row],[ENTRY DATE]],"mmm")</f>
        <v>Apr</v>
      </c>
      <c r="F456">
        <f>YEAR(Table10[[#This Row],[ENTRY DATE]])</f>
        <v>2022</v>
      </c>
      <c r="G456">
        <v>208</v>
      </c>
      <c r="H456" t="s">
        <v>612</v>
      </c>
      <c r="I456" t="s">
        <v>614</v>
      </c>
    </row>
    <row r="457" spans="1:10" x14ac:dyDescent="0.3">
      <c r="A457" s="2">
        <v>44655</v>
      </c>
      <c r="B457" t="s">
        <v>654</v>
      </c>
      <c r="C457" t="s">
        <v>491</v>
      </c>
      <c r="D457">
        <f>MONTH(Table10[[#This Row],[ENTRY DATE]])</f>
        <v>4</v>
      </c>
      <c r="E457" t="str">
        <f>TEXT(Table10[[#This Row],[ENTRY DATE]],"mmm")</f>
        <v>Apr</v>
      </c>
      <c r="F457">
        <f>YEAR(Table10[[#This Row],[ENTRY DATE]])</f>
        <v>2022</v>
      </c>
      <c r="G457">
        <v>95</v>
      </c>
      <c r="H457" t="s">
        <v>612</v>
      </c>
      <c r="I457" t="s">
        <v>669</v>
      </c>
      <c r="J457" t="s">
        <v>388</v>
      </c>
    </row>
    <row r="458" spans="1:10" x14ac:dyDescent="0.3">
      <c r="A458" s="2">
        <v>44655</v>
      </c>
      <c r="B458" t="s">
        <v>654</v>
      </c>
      <c r="C458" t="s">
        <v>552</v>
      </c>
      <c r="D458">
        <f>MONTH(Table10[[#This Row],[ENTRY DATE]])</f>
        <v>4</v>
      </c>
      <c r="E458" t="str">
        <f>TEXT(Table10[[#This Row],[ENTRY DATE]],"mmm")</f>
        <v>Apr</v>
      </c>
      <c r="F458">
        <f>YEAR(Table10[[#This Row],[ENTRY DATE]])</f>
        <v>2022</v>
      </c>
      <c r="G458">
        <v>279</v>
      </c>
      <c r="H458" t="s">
        <v>612</v>
      </c>
      <c r="I458" t="s">
        <v>628</v>
      </c>
      <c r="J458" t="s">
        <v>678</v>
      </c>
    </row>
    <row r="459" spans="1:10" x14ac:dyDescent="0.3">
      <c r="A459" s="2">
        <v>44655</v>
      </c>
      <c r="B459" t="s">
        <v>654</v>
      </c>
      <c r="C459" t="s">
        <v>146</v>
      </c>
      <c r="D459">
        <f>MONTH(Table10[[#This Row],[ENTRY DATE]])</f>
        <v>4</v>
      </c>
      <c r="E459" t="str">
        <f>TEXT(Table10[[#This Row],[ENTRY DATE]],"mmm")</f>
        <v>Apr</v>
      </c>
      <c r="F459">
        <f>YEAR(Table10[[#This Row],[ENTRY DATE]])</f>
        <v>2022</v>
      </c>
      <c r="G459">
        <v>120.68</v>
      </c>
      <c r="H459" t="s">
        <v>612</v>
      </c>
      <c r="I459" t="s">
        <v>613</v>
      </c>
    </row>
    <row r="460" spans="1:10" x14ac:dyDescent="0.3">
      <c r="A460" s="2">
        <v>44656</v>
      </c>
      <c r="B460" t="s">
        <v>654</v>
      </c>
      <c r="C460" t="s">
        <v>393</v>
      </c>
      <c r="D460">
        <f>MONTH(Table10[[#This Row],[ENTRY DATE]])</f>
        <v>4</v>
      </c>
      <c r="E460" t="str">
        <f>TEXT(Table10[[#This Row],[ENTRY DATE]],"mmm")</f>
        <v>Apr</v>
      </c>
      <c r="F460">
        <f>YEAR(Table10[[#This Row],[ENTRY DATE]])</f>
        <v>2022</v>
      </c>
      <c r="G460">
        <v>20</v>
      </c>
      <c r="H460" t="s">
        <v>612</v>
      </c>
      <c r="I460" t="s">
        <v>617</v>
      </c>
    </row>
    <row r="461" spans="1:10" x14ac:dyDescent="0.3">
      <c r="A461" s="2">
        <v>44656</v>
      </c>
      <c r="B461" t="s">
        <v>656</v>
      </c>
      <c r="C461" t="s">
        <v>4</v>
      </c>
      <c r="D461">
        <f>MONTH(Table10[[#This Row],[ENTRY DATE]])</f>
        <v>4</v>
      </c>
      <c r="E461" t="str">
        <f>TEXT(Table10[[#This Row],[ENTRY DATE]],"mmm")</f>
        <v>Apr</v>
      </c>
      <c r="F461">
        <f>YEAR(Table10[[#This Row],[ENTRY DATE]])</f>
        <v>2022</v>
      </c>
      <c r="G461">
        <v>427</v>
      </c>
      <c r="H461" t="s">
        <v>612</v>
      </c>
      <c r="I461" t="s">
        <v>630</v>
      </c>
    </row>
    <row r="462" spans="1:10" x14ac:dyDescent="0.3">
      <c r="A462" s="2">
        <v>44656</v>
      </c>
      <c r="B462" t="s">
        <v>656</v>
      </c>
      <c r="C462" t="s">
        <v>5</v>
      </c>
      <c r="D462">
        <f>MONTH(Table10[[#This Row],[ENTRY DATE]])</f>
        <v>4</v>
      </c>
      <c r="E462" t="str">
        <f>TEXT(Table10[[#This Row],[ENTRY DATE]],"mmm")</f>
        <v>Apr</v>
      </c>
      <c r="F462">
        <f>YEAR(Table10[[#This Row],[ENTRY DATE]])</f>
        <v>2022</v>
      </c>
      <c r="G462">
        <v>361</v>
      </c>
      <c r="H462" t="s">
        <v>612</v>
      </c>
      <c r="I462" t="s">
        <v>630</v>
      </c>
    </row>
    <row r="463" spans="1:10" x14ac:dyDescent="0.3">
      <c r="A463" s="2">
        <v>44657</v>
      </c>
      <c r="B463" t="s">
        <v>654</v>
      </c>
      <c r="C463" t="s">
        <v>148</v>
      </c>
      <c r="D463">
        <f>MONTH(Table10[[#This Row],[ENTRY DATE]])</f>
        <v>4</v>
      </c>
      <c r="E463" t="str">
        <f>TEXT(Table10[[#This Row],[ENTRY DATE]],"mmm")</f>
        <v>Apr</v>
      </c>
      <c r="F463">
        <f>YEAR(Table10[[#This Row],[ENTRY DATE]])</f>
        <v>2022</v>
      </c>
      <c r="G463">
        <v>120.68</v>
      </c>
      <c r="H463" t="s">
        <v>616</v>
      </c>
      <c r="I463" t="s">
        <v>659</v>
      </c>
    </row>
    <row r="464" spans="1:10" x14ac:dyDescent="0.3">
      <c r="A464" s="2">
        <v>44657</v>
      </c>
      <c r="B464" t="s">
        <v>654</v>
      </c>
      <c r="C464" t="s">
        <v>47</v>
      </c>
      <c r="D464">
        <f>MONTH(Table10[[#This Row],[ENTRY DATE]])</f>
        <v>4</v>
      </c>
      <c r="E464" t="str">
        <f>TEXT(Table10[[#This Row],[ENTRY DATE]],"mmm")</f>
        <v>Apr</v>
      </c>
      <c r="F464">
        <f>YEAR(Table10[[#This Row],[ENTRY DATE]])</f>
        <v>2022</v>
      </c>
      <c r="G464">
        <v>119.49</v>
      </c>
      <c r="H464" t="s">
        <v>612</v>
      </c>
      <c r="I464" t="s">
        <v>620</v>
      </c>
    </row>
    <row r="465" spans="1:10" x14ac:dyDescent="0.3">
      <c r="A465" s="2">
        <v>44658</v>
      </c>
      <c r="B465" t="s">
        <v>654</v>
      </c>
      <c r="C465" t="s">
        <v>553</v>
      </c>
      <c r="D465">
        <f>MONTH(Table10[[#This Row],[ENTRY DATE]])</f>
        <v>4</v>
      </c>
      <c r="E465" t="str">
        <f>TEXT(Table10[[#This Row],[ENTRY DATE]],"mmm")</f>
        <v>Apr</v>
      </c>
      <c r="F465">
        <f>YEAR(Table10[[#This Row],[ENTRY DATE]])</f>
        <v>2022</v>
      </c>
      <c r="G465">
        <v>10.7</v>
      </c>
      <c r="H465" t="s">
        <v>612</v>
      </c>
      <c r="I465" t="s">
        <v>618</v>
      </c>
    </row>
    <row r="466" spans="1:10" x14ac:dyDescent="0.3">
      <c r="A466" s="2">
        <v>44658</v>
      </c>
      <c r="B466" t="s">
        <v>654</v>
      </c>
      <c r="C466" t="s">
        <v>77</v>
      </c>
      <c r="D466">
        <f>MONTH(Table10[[#This Row],[ENTRY DATE]])</f>
        <v>4</v>
      </c>
      <c r="E466" t="str">
        <f>TEXT(Table10[[#This Row],[ENTRY DATE]],"mmm")</f>
        <v>Apr</v>
      </c>
      <c r="F466">
        <f>YEAR(Table10[[#This Row],[ENTRY DATE]])</f>
        <v>2022</v>
      </c>
      <c r="G466">
        <v>100</v>
      </c>
      <c r="H466" t="s">
        <v>612</v>
      </c>
      <c r="I466" t="s">
        <v>620</v>
      </c>
    </row>
    <row r="467" spans="1:10" x14ac:dyDescent="0.3">
      <c r="A467" s="2">
        <v>44658</v>
      </c>
      <c r="B467" t="s">
        <v>654</v>
      </c>
      <c r="C467" t="s">
        <v>554</v>
      </c>
      <c r="D467">
        <f>MONTH(Table10[[#This Row],[ENTRY DATE]])</f>
        <v>4</v>
      </c>
      <c r="E467" t="str">
        <f>TEXT(Table10[[#This Row],[ENTRY DATE]],"mmm")</f>
        <v>Apr</v>
      </c>
      <c r="F467">
        <f>YEAR(Table10[[#This Row],[ENTRY DATE]])</f>
        <v>2022</v>
      </c>
      <c r="G467">
        <v>100</v>
      </c>
      <c r="H467" t="s">
        <v>612</v>
      </c>
      <c r="I467" t="s">
        <v>620</v>
      </c>
    </row>
    <row r="468" spans="1:10" x14ac:dyDescent="0.3">
      <c r="A468" s="2">
        <v>44658</v>
      </c>
      <c r="B468" t="s">
        <v>654</v>
      </c>
      <c r="C468" t="s">
        <v>555</v>
      </c>
      <c r="D468">
        <f>MONTH(Table10[[#This Row],[ENTRY DATE]])</f>
        <v>4</v>
      </c>
      <c r="E468" t="str">
        <f>TEXT(Table10[[#This Row],[ENTRY DATE]],"mmm")</f>
        <v>Apr</v>
      </c>
      <c r="F468">
        <f>YEAR(Table10[[#This Row],[ENTRY DATE]])</f>
        <v>2022</v>
      </c>
      <c r="G468">
        <v>100</v>
      </c>
      <c r="H468" t="s">
        <v>612</v>
      </c>
      <c r="I468" t="s">
        <v>617</v>
      </c>
    </row>
    <row r="469" spans="1:10" x14ac:dyDescent="0.3">
      <c r="A469" s="2">
        <v>44658</v>
      </c>
      <c r="B469" t="s">
        <v>654</v>
      </c>
      <c r="C469" t="s">
        <v>556</v>
      </c>
      <c r="D469">
        <f>MONTH(Table10[[#This Row],[ENTRY DATE]])</f>
        <v>4</v>
      </c>
      <c r="E469" t="str">
        <f>TEXT(Table10[[#This Row],[ENTRY DATE]],"mmm")</f>
        <v>Apr</v>
      </c>
      <c r="F469">
        <f>YEAR(Table10[[#This Row],[ENTRY DATE]])</f>
        <v>2022</v>
      </c>
      <c r="G469">
        <v>250</v>
      </c>
      <c r="H469" t="s">
        <v>612</v>
      </c>
      <c r="I469" t="s">
        <v>617</v>
      </c>
    </row>
    <row r="470" spans="1:10" x14ac:dyDescent="0.3">
      <c r="A470" s="2">
        <v>44659</v>
      </c>
      <c r="B470" t="s">
        <v>654</v>
      </c>
      <c r="C470" t="s">
        <v>394</v>
      </c>
      <c r="D470">
        <f>MONTH(Table10[[#This Row],[ENTRY DATE]])</f>
        <v>4</v>
      </c>
      <c r="E470" t="str">
        <f>TEXT(Table10[[#This Row],[ENTRY DATE]],"mmm")</f>
        <v>Apr</v>
      </c>
      <c r="F470">
        <f>YEAR(Table10[[#This Row],[ENTRY DATE]])</f>
        <v>2022</v>
      </c>
      <c r="G470">
        <v>536</v>
      </c>
      <c r="H470" t="s">
        <v>612</v>
      </c>
      <c r="I470" t="s">
        <v>669</v>
      </c>
      <c r="J470" t="s">
        <v>608</v>
      </c>
    </row>
    <row r="471" spans="1:10" x14ac:dyDescent="0.3">
      <c r="A471" s="2">
        <v>44662</v>
      </c>
      <c r="B471" t="s">
        <v>654</v>
      </c>
      <c r="C471" t="s">
        <v>148</v>
      </c>
      <c r="D471">
        <f>MONTH(Table10[[#This Row],[ENTRY DATE]])</f>
        <v>4</v>
      </c>
      <c r="E471" t="str">
        <f>TEXT(Table10[[#This Row],[ENTRY DATE]],"mmm")</f>
        <v>Apr</v>
      </c>
      <c r="F471">
        <f>YEAR(Table10[[#This Row],[ENTRY DATE]])</f>
        <v>2022</v>
      </c>
      <c r="G471">
        <v>200</v>
      </c>
      <c r="H471" t="s">
        <v>616</v>
      </c>
      <c r="I471" t="s">
        <v>659</v>
      </c>
    </row>
    <row r="472" spans="1:10" x14ac:dyDescent="0.3">
      <c r="A472" s="2">
        <v>44662</v>
      </c>
      <c r="B472" t="s">
        <v>654</v>
      </c>
      <c r="C472" t="s">
        <v>47</v>
      </c>
      <c r="D472">
        <f>MONTH(Table10[[#This Row],[ENTRY DATE]])</f>
        <v>4</v>
      </c>
      <c r="E472" t="str">
        <f>TEXT(Table10[[#This Row],[ENTRY DATE]],"mmm")</f>
        <v>Apr</v>
      </c>
      <c r="F472">
        <f>YEAR(Table10[[#This Row],[ENTRY DATE]])</f>
        <v>2022</v>
      </c>
      <c r="G472">
        <v>30.01</v>
      </c>
      <c r="H472" t="s">
        <v>612</v>
      </c>
      <c r="I472" t="s">
        <v>620</v>
      </c>
    </row>
    <row r="473" spans="1:10" x14ac:dyDescent="0.3">
      <c r="A473" s="2">
        <v>44665</v>
      </c>
      <c r="B473" t="s">
        <v>654</v>
      </c>
      <c r="C473" t="s">
        <v>77</v>
      </c>
      <c r="D473">
        <f>MONTH(Table10[[#This Row],[ENTRY DATE]])</f>
        <v>4</v>
      </c>
      <c r="E473" t="str">
        <f>TEXT(Table10[[#This Row],[ENTRY DATE]],"mmm")</f>
        <v>Apr</v>
      </c>
      <c r="F473">
        <f>YEAR(Table10[[#This Row],[ENTRY DATE]])</f>
        <v>2022</v>
      </c>
      <c r="G473">
        <v>101</v>
      </c>
      <c r="H473" t="s">
        <v>612</v>
      </c>
      <c r="I473" t="s">
        <v>620</v>
      </c>
    </row>
    <row r="474" spans="1:10" x14ac:dyDescent="0.3">
      <c r="A474" s="2">
        <v>44665</v>
      </c>
      <c r="B474" t="s">
        <v>654</v>
      </c>
      <c r="C474" t="s">
        <v>148</v>
      </c>
      <c r="D474">
        <f>MONTH(Table10[[#This Row],[ENTRY DATE]])</f>
        <v>4</v>
      </c>
      <c r="E474" t="str">
        <f>TEXT(Table10[[#This Row],[ENTRY DATE]],"mmm")</f>
        <v>Apr</v>
      </c>
      <c r="F474">
        <f>YEAR(Table10[[#This Row],[ENTRY DATE]])</f>
        <v>2022</v>
      </c>
      <c r="G474">
        <v>200</v>
      </c>
      <c r="H474" t="s">
        <v>616</v>
      </c>
      <c r="I474" t="s">
        <v>659</v>
      </c>
    </row>
    <row r="475" spans="1:10" x14ac:dyDescent="0.3">
      <c r="A475" s="2">
        <v>44665</v>
      </c>
      <c r="B475" t="s">
        <v>654</v>
      </c>
      <c r="C475" t="s">
        <v>47</v>
      </c>
      <c r="D475">
        <f>MONTH(Table10[[#This Row],[ENTRY DATE]])</f>
        <v>4</v>
      </c>
      <c r="E475" t="str">
        <f>TEXT(Table10[[#This Row],[ENTRY DATE]],"mmm")</f>
        <v>Apr</v>
      </c>
      <c r="F475">
        <f>YEAR(Table10[[#This Row],[ENTRY DATE]])</f>
        <v>2022</v>
      </c>
      <c r="G475">
        <v>51.27</v>
      </c>
      <c r="H475" t="s">
        <v>612</v>
      </c>
      <c r="I475" t="s">
        <v>620</v>
      </c>
    </row>
    <row r="476" spans="1:10" x14ac:dyDescent="0.3">
      <c r="A476" s="2">
        <v>44666</v>
      </c>
      <c r="B476" t="s">
        <v>654</v>
      </c>
      <c r="C476" t="s">
        <v>436</v>
      </c>
      <c r="D476">
        <f>MONTH(Table10[[#This Row],[ENTRY DATE]])</f>
        <v>4</v>
      </c>
      <c r="E476" t="str">
        <f>TEXT(Table10[[#This Row],[ENTRY DATE]],"mmm")</f>
        <v>Apr</v>
      </c>
      <c r="F476">
        <f>YEAR(Table10[[#This Row],[ENTRY DATE]])</f>
        <v>2022</v>
      </c>
      <c r="G476">
        <v>36.450000000000003</v>
      </c>
      <c r="H476" t="s">
        <v>612</v>
      </c>
      <c r="I476" t="s">
        <v>618</v>
      </c>
    </row>
    <row r="477" spans="1:10" x14ac:dyDescent="0.3">
      <c r="A477" s="2">
        <v>44670</v>
      </c>
      <c r="B477" t="s">
        <v>654</v>
      </c>
      <c r="C477" t="s">
        <v>148</v>
      </c>
      <c r="D477">
        <f>MONTH(Table10[[#This Row],[ENTRY DATE]])</f>
        <v>4</v>
      </c>
      <c r="E477" t="str">
        <f>TEXT(Table10[[#This Row],[ENTRY DATE]],"mmm")</f>
        <v>Apr</v>
      </c>
      <c r="F477">
        <f>YEAR(Table10[[#This Row],[ENTRY DATE]])</f>
        <v>2022</v>
      </c>
      <c r="G477">
        <v>200</v>
      </c>
      <c r="H477" t="s">
        <v>616</v>
      </c>
      <c r="I477" t="s">
        <v>659</v>
      </c>
    </row>
    <row r="478" spans="1:10" x14ac:dyDescent="0.3">
      <c r="A478" s="2">
        <v>44670</v>
      </c>
      <c r="B478" t="s">
        <v>654</v>
      </c>
      <c r="C478" t="s">
        <v>47</v>
      </c>
      <c r="D478">
        <f>MONTH(Table10[[#This Row],[ENTRY DATE]])</f>
        <v>4</v>
      </c>
      <c r="E478" t="str">
        <f>TEXT(Table10[[#This Row],[ENTRY DATE]],"mmm")</f>
        <v>Apr</v>
      </c>
      <c r="F478">
        <f>YEAR(Table10[[#This Row],[ENTRY DATE]])</f>
        <v>2022</v>
      </c>
      <c r="G478">
        <v>60.62</v>
      </c>
      <c r="H478" t="s">
        <v>612</v>
      </c>
      <c r="I478" t="s">
        <v>620</v>
      </c>
    </row>
    <row r="479" spans="1:10" x14ac:dyDescent="0.3">
      <c r="A479" s="2">
        <v>44672</v>
      </c>
      <c r="B479" t="s">
        <v>654</v>
      </c>
      <c r="C479" t="s">
        <v>72</v>
      </c>
      <c r="D479">
        <f>MONTH(Table10[[#This Row],[ENTRY DATE]])</f>
        <v>4</v>
      </c>
      <c r="E479" t="str">
        <f>TEXT(Table10[[#This Row],[ENTRY DATE]],"mmm")</f>
        <v>Apr</v>
      </c>
      <c r="F479">
        <f>YEAR(Table10[[#This Row],[ENTRY DATE]])</f>
        <v>2022</v>
      </c>
      <c r="G479">
        <v>134.80000000000001</v>
      </c>
      <c r="H479" t="s">
        <v>612</v>
      </c>
      <c r="I479" t="s">
        <v>620</v>
      </c>
    </row>
    <row r="480" spans="1:10" x14ac:dyDescent="0.3">
      <c r="A480" s="2">
        <v>44679</v>
      </c>
      <c r="B480" t="s">
        <v>654</v>
      </c>
      <c r="C480" t="s">
        <v>557</v>
      </c>
      <c r="D480">
        <f>MONTH(Table10[[#This Row],[ENTRY DATE]])</f>
        <v>4</v>
      </c>
      <c r="E480" t="str">
        <f>TEXT(Table10[[#This Row],[ENTRY DATE]],"mmm")</f>
        <v>Apr</v>
      </c>
      <c r="F480">
        <f>YEAR(Table10[[#This Row],[ENTRY DATE]])</f>
        <v>2022</v>
      </c>
      <c r="G480">
        <v>2939.85</v>
      </c>
      <c r="H480" t="s">
        <v>616</v>
      </c>
      <c r="I480" t="s">
        <v>615</v>
      </c>
    </row>
    <row r="481" spans="1:10" x14ac:dyDescent="0.3">
      <c r="A481" s="2">
        <v>44679</v>
      </c>
      <c r="B481" t="s">
        <v>654</v>
      </c>
      <c r="C481" t="s">
        <v>558</v>
      </c>
      <c r="D481">
        <f>MONTH(Table10[[#This Row],[ENTRY DATE]])</f>
        <v>4</v>
      </c>
      <c r="E481" t="str">
        <f>TEXT(Table10[[#This Row],[ENTRY DATE]],"mmm")</f>
        <v>Apr</v>
      </c>
      <c r="F481">
        <f>YEAR(Table10[[#This Row],[ENTRY DATE]])</f>
        <v>2022</v>
      </c>
      <c r="G481">
        <v>283</v>
      </c>
      <c r="H481" t="s">
        <v>612</v>
      </c>
      <c r="I481" t="s">
        <v>628</v>
      </c>
      <c r="J481" t="s">
        <v>678</v>
      </c>
    </row>
    <row r="482" spans="1:10" x14ac:dyDescent="0.3">
      <c r="A482" s="2">
        <v>44679</v>
      </c>
      <c r="B482" t="s">
        <v>654</v>
      </c>
      <c r="C482" t="s">
        <v>559</v>
      </c>
      <c r="D482">
        <f>MONTH(Table10[[#This Row],[ENTRY DATE]])</f>
        <v>4</v>
      </c>
      <c r="E482" t="str">
        <f>TEXT(Table10[[#This Row],[ENTRY DATE]],"mmm")</f>
        <v>Apr</v>
      </c>
      <c r="F482">
        <f>YEAR(Table10[[#This Row],[ENTRY DATE]])</f>
        <v>2022</v>
      </c>
      <c r="G482">
        <v>789.05</v>
      </c>
      <c r="H482" t="s">
        <v>612</v>
      </c>
      <c r="I482" t="s">
        <v>613</v>
      </c>
    </row>
    <row r="483" spans="1:10" x14ac:dyDescent="0.3">
      <c r="A483" s="2">
        <v>44679</v>
      </c>
      <c r="B483" t="s">
        <v>654</v>
      </c>
      <c r="C483" t="s">
        <v>456</v>
      </c>
      <c r="D483">
        <f>MONTH(Table10[[#This Row],[ENTRY DATE]])</f>
        <v>4</v>
      </c>
      <c r="E483" t="str">
        <f>TEXT(Table10[[#This Row],[ENTRY DATE]],"mmm")</f>
        <v>Apr</v>
      </c>
      <c r="F483">
        <f>YEAR(Table10[[#This Row],[ENTRY DATE]])</f>
        <v>2022</v>
      </c>
      <c r="G483">
        <v>76.92</v>
      </c>
      <c r="H483" t="s">
        <v>612</v>
      </c>
      <c r="I483" t="s">
        <v>630</v>
      </c>
    </row>
    <row r="484" spans="1:10" x14ac:dyDescent="0.3">
      <c r="A484" s="2">
        <v>44680</v>
      </c>
      <c r="B484" t="s">
        <v>654</v>
      </c>
      <c r="C484" t="s">
        <v>560</v>
      </c>
      <c r="D484">
        <f>MONTH(Table10[[#This Row],[ENTRY DATE]])</f>
        <v>4</v>
      </c>
      <c r="E484" t="str">
        <f>TEXT(Table10[[#This Row],[ENTRY DATE]],"mmm")</f>
        <v>Apr</v>
      </c>
      <c r="F484">
        <f>YEAR(Table10[[#This Row],[ENTRY DATE]])</f>
        <v>2022</v>
      </c>
      <c r="G484">
        <v>141.5</v>
      </c>
      <c r="H484" t="s">
        <v>612</v>
      </c>
      <c r="I484" t="s">
        <v>626</v>
      </c>
    </row>
    <row r="485" spans="1:10" x14ac:dyDescent="0.3">
      <c r="A485" s="2">
        <v>44680</v>
      </c>
      <c r="B485" t="s">
        <v>654</v>
      </c>
      <c r="C485" t="s">
        <v>455</v>
      </c>
      <c r="D485">
        <f>MONTH(Table10[[#This Row],[ENTRY DATE]])</f>
        <v>4</v>
      </c>
      <c r="E485" t="str">
        <f>TEXT(Table10[[#This Row],[ENTRY DATE]],"mmm")</f>
        <v>Apr</v>
      </c>
      <c r="F485">
        <f>YEAR(Table10[[#This Row],[ENTRY DATE]])</f>
        <v>2022</v>
      </c>
      <c r="G485">
        <v>93.7</v>
      </c>
      <c r="H485" t="s">
        <v>612</v>
      </c>
      <c r="I485" t="s">
        <v>669</v>
      </c>
      <c r="J485" t="s">
        <v>388</v>
      </c>
    </row>
    <row r="486" spans="1:10" x14ac:dyDescent="0.3">
      <c r="A486" s="2">
        <v>44680</v>
      </c>
      <c r="B486" t="s">
        <v>654</v>
      </c>
      <c r="C486" t="s">
        <v>77</v>
      </c>
      <c r="D486">
        <f>MONTH(Table10[[#This Row],[ENTRY DATE]])</f>
        <v>4</v>
      </c>
      <c r="E486" t="str">
        <f>TEXT(Table10[[#This Row],[ENTRY DATE]],"mmm")</f>
        <v>Apr</v>
      </c>
      <c r="F486">
        <f>YEAR(Table10[[#This Row],[ENTRY DATE]])</f>
        <v>2022</v>
      </c>
      <c r="G486">
        <v>301</v>
      </c>
      <c r="H486" t="s">
        <v>612</v>
      </c>
      <c r="I486" t="s">
        <v>620</v>
      </c>
    </row>
    <row r="487" spans="1:10" x14ac:dyDescent="0.3">
      <c r="A487" s="2">
        <v>44680</v>
      </c>
      <c r="B487" t="s">
        <v>654</v>
      </c>
      <c r="C487" t="s">
        <v>387</v>
      </c>
      <c r="D487">
        <f>MONTH(Table10[[#This Row],[ENTRY DATE]])</f>
        <v>4</v>
      </c>
      <c r="E487" t="str">
        <f>TEXT(Table10[[#This Row],[ENTRY DATE]],"mmm")</f>
        <v>Apr</v>
      </c>
      <c r="F487">
        <f>YEAR(Table10[[#This Row],[ENTRY DATE]])</f>
        <v>2022</v>
      </c>
      <c r="G487">
        <v>301</v>
      </c>
      <c r="H487" t="s">
        <v>616</v>
      </c>
      <c r="I487" t="s">
        <v>620</v>
      </c>
    </row>
    <row r="488" spans="1:10" x14ac:dyDescent="0.3">
      <c r="A488" s="2">
        <v>44681</v>
      </c>
      <c r="B488" t="s">
        <v>654</v>
      </c>
      <c r="C488" t="s">
        <v>77</v>
      </c>
      <c r="D488">
        <f>MONTH(Table10[[#This Row],[ENTRY DATE]])</f>
        <v>4</v>
      </c>
      <c r="E488" t="str">
        <f>TEXT(Table10[[#This Row],[ENTRY DATE]],"mmm")</f>
        <v>Apr</v>
      </c>
      <c r="F488">
        <f>YEAR(Table10[[#This Row],[ENTRY DATE]])</f>
        <v>2022</v>
      </c>
      <c r="G488">
        <v>301</v>
      </c>
      <c r="H488" t="s">
        <v>612</v>
      </c>
      <c r="I488" t="s">
        <v>620</v>
      </c>
    </row>
    <row r="489" spans="1:10" x14ac:dyDescent="0.3">
      <c r="A489" s="2">
        <v>44681</v>
      </c>
      <c r="B489" t="s">
        <v>654</v>
      </c>
      <c r="C489" t="s">
        <v>561</v>
      </c>
      <c r="D489">
        <f>MONTH(Table10[[#This Row],[ENTRY DATE]])</f>
        <v>4</v>
      </c>
      <c r="E489" t="str">
        <f>TEXT(Table10[[#This Row],[ENTRY DATE]],"mmm")</f>
        <v>Apr</v>
      </c>
      <c r="F489">
        <f>YEAR(Table10[[#This Row],[ENTRY DATE]])</f>
        <v>2022</v>
      </c>
      <c r="G489">
        <v>119.9</v>
      </c>
      <c r="H489" t="s">
        <v>612</v>
      </c>
      <c r="I489" t="s">
        <v>618</v>
      </c>
    </row>
    <row r="490" spans="1:10" x14ac:dyDescent="0.3">
      <c r="A490" s="2">
        <v>44682</v>
      </c>
      <c r="B490" t="s">
        <v>654</v>
      </c>
      <c r="C490" t="s">
        <v>47</v>
      </c>
      <c r="D490">
        <f>MONTH(Table10[[#This Row],[ENTRY DATE]])</f>
        <v>5</v>
      </c>
      <c r="E490" t="str">
        <f>TEXT(Table10[[#This Row],[ENTRY DATE]],"mmm")</f>
        <v>May</v>
      </c>
      <c r="F490">
        <f>YEAR(Table10[[#This Row],[ENTRY DATE]])</f>
        <v>2022</v>
      </c>
      <c r="G490">
        <v>5</v>
      </c>
      <c r="H490" t="s">
        <v>612</v>
      </c>
      <c r="I490" t="s">
        <v>620</v>
      </c>
    </row>
    <row r="491" spans="1:10" x14ac:dyDescent="0.3">
      <c r="A491" s="2">
        <v>44682</v>
      </c>
      <c r="B491" t="s">
        <v>654</v>
      </c>
      <c r="C491" t="s">
        <v>562</v>
      </c>
      <c r="D491">
        <f>MONTH(Table10[[#This Row],[ENTRY DATE]])</f>
        <v>5</v>
      </c>
      <c r="E491" t="str">
        <f>TEXT(Table10[[#This Row],[ENTRY DATE]],"mmm")</f>
        <v>May</v>
      </c>
      <c r="F491">
        <f>YEAR(Table10[[#This Row],[ENTRY DATE]])</f>
        <v>2022</v>
      </c>
      <c r="G491">
        <v>23.5</v>
      </c>
      <c r="H491" t="s">
        <v>612</v>
      </c>
      <c r="I491" t="s">
        <v>622</v>
      </c>
    </row>
    <row r="492" spans="1:10" x14ac:dyDescent="0.3">
      <c r="A492" s="2">
        <v>44682</v>
      </c>
      <c r="B492" t="s">
        <v>654</v>
      </c>
      <c r="C492" t="s">
        <v>47</v>
      </c>
      <c r="D492">
        <f>MONTH(Table10[[#This Row],[ENTRY DATE]])</f>
        <v>5</v>
      </c>
      <c r="E492" t="str">
        <f>TEXT(Table10[[#This Row],[ENTRY DATE]],"mmm")</f>
        <v>May</v>
      </c>
      <c r="F492">
        <f>YEAR(Table10[[#This Row],[ENTRY DATE]])</f>
        <v>2022</v>
      </c>
      <c r="G492">
        <v>1.5</v>
      </c>
      <c r="H492" t="s">
        <v>612</v>
      </c>
      <c r="I492" t="s">
        <v>620</v>
      </c>
    </row>
    <row r="493" spans="1:10" x14ac:dyDescent="0.3">
      <c r="A493" s="2">
        <v>44682</v>
      </c>
      <c r="B493" t="s">
        <v>654</v>
      </c>
      <c r="C493" t="s">
        <v>563</v>
      </c>
      <c r="D493">
        <f>MONTH(Table10[[#This Row],[ENTRY DATE]])</f>
        <v>5</v>
      </c>
      <c r="E493" t="str">
        <f>TEXT(Table10[[#This Row],[ENTRY DATE]],"mmm")</f>
        <v>May</v>
      </c>
      <c r="F493">
        <f>YEAR(Table10[[#This Row],[ENTRY DATE]])</f>
        <v>2022</v>
      </c>
      <c r="G493">
        <v>200</v>
      </c>
      <c r="H493" t="s">
        <v>612</v>
      </c>
      <c r="I493" t="s">
        <v>620</v>
      </c>
    </row>
    <row r="494" spans="1:10" x14ac:dyDescent="0.3">
      <c r="A494" s="2">
        <v>44682</v>
      </c>
      <c r="B494" t="s">
        <v>654</v>
      </c>
      <c r="C494" t="s">
        <v>47</v>
      </c>
      <c r="D494">
        <f>MONTH(Table10[[#This Row],[ENTRY DATE]])</f>
        <v>5</v>
      </c>
      <c r="E494" t="str">
        <f>TEXT(Table10[[#This Row],[ENTRY DATE]],"mmm")</f>
        <v>May</v>
      </c>
      <c r="F494">
        <f>YEAR(Table10[[#This Row],[ENTRY DATE]])</f>
        <v>2022</v>
      </c>
      <c r="G494">
        <v>31.25</v>
      </c>
      <c r="H494" t="s">
        <v>612</v>
      </c>
      <c r="I494" t="s">
        <v>620</v>
      </c>
    </row>
    <row r="495" spans="1:10" x14ac:dyDescent="0.3">
      <c r="A495" s="2">
        <v>44682</v>
      </c>
      <c r="B495" t="s">
        <v>654</v>
      </c>
      <c r="C495" t="s">
        <v>148</v>
      </c>
      <c r="D495">
        <f>MONTH(Table10[[#This Row],[ENTRY DATE]])</f>
        <v>5</v>
      </c>
      <c r="E495" t="str">
        <f>TEXT(Table10[[#This Row],[ENTRY DATE]],"mmm")</f>
        <v>May</v>
      </c>
      <c r="F495">
        <f>YEAR(Table10[[#This Row],[ENTRY DATE]])</f>
        <v>2022</v>
      </c>
      <c r="G495">
        <v>200</v>
      </c>
      <c r="H495" t="s">
        <v>616</v>
      </c>
      <c r="I495" t="s">
        <v>659</v>
      </c>
    </row>
    <row r="496" spans="1:10" x14ac:dyDescent="0.3">
      <c r="A496" s="2">
        <v>44682</v>
      </c>
      <c r="B496" t="s">
        <v>654</v>
      </c>
      <c r="C496" t="s">
        <v>47</v>
      </c>
      <c r="D496">
        <f>MONTH(Table10[[#This Row],[ENTRY DATE]])</f>
        <v>5</v>
      </c>
      <c r="E496" t="str">
        <f>TEXT(Table10[[#This Row],[ENTRY DATE]],"mmm")</f>
        <v>May</v>
      </c>
      <c r="F496">
        <f>YEAR(Table10[[#This Row],[ENTRY DATE]])</f>
        <v>2022</v>
      </c>
      <c r="G496">
        <v>47.9</v>
      </c>
      <c r="H496" t="s">
        <v>612</v>
      </c>
      <c r="I496" t="s">
        <v>620</v>
      </c>
    </row>
    <row r="497" spans="1:10" x14ac:dyDescent="0.3">
      <c r="A497" s="2">
        <v>44684</v>
      </c>
      <c r="B497" t="s">
        <v>654</v>
      </c>
      <c r="C497" t="s">
        <v>564</v>
      </c>
      <c r="D497">
        <f>MONTH(Table10[[#This Row],[ENTRY DATE]])</f>
        <v>5</v>
      </c>
      <c r="E497" t="str">
        <f>TEXT(Table10[[#This Row],[ENTRY DATE]],"mmm")</f>
        <v>May</v>
      </c>
      <c r="F497">
        <f>YEAR(Table10[[#This Row],[ENTRY DATE]])</f>
        <v>2022</v>
      </c>
      <c r="G497">
        <v>20</v>
      </c>
      <c r="H497" t="s">
        <v>616</v>
      </c>
      <c r="I497" t="s">
        <v>626</v>
      </c>
    </row>
    <row r="498" spans="1:10" x14ac:dyDescent="0.3">
      <c r="A498" s="2">
        <v>44684</v>
      </c>
      <c r="B498" t="s">
        <v>654</v>
      </c>
      <c r="C498" t="s">
        <v>47</v>
      </c>
      <c r="D498">
        <f>MONTH(Table10[[#This Row],[ENTRY DATE]])</f>
        <v>5</v>
      </c>
      <c r="E498" t="str">
        <f>TEXT(Table10[[#This Row],[ENTRY DATE]],"mmm")</f>
        <v>May</v>
      </c>
      <c r="F498">
        <f>YEAR(Table10[[#This Row],[ENTRY DATE]])</f>
        <v>2022</v>
      </c>
      <c r="G498">
        <v>6.55</v>
      </c>
      <c r="H498" t="s">
        <v>612</v>
      </c>
      <c r="I498" t="s">
        <v>620</v>
      </c>
    </row>
    <row r="499" spans="1:10" x14ac:dyDescent="0.3">
      <c r="A499" s="2">
        <v>44684</v>
      </c>
      <c r="B499" t="s">
        <v>654</v>
      </c>
      <c r="C499" t="s">
        <v>565</v>
      </c>
      <c r="D499">
        <f>MONTH(Table10[[#This Row],[ENTRY DATE]])</f>
        <v>5</v>
      </c>
      <c r="E499" t="str">
        <f>TEXT(Table10[[#This Row],[ENTRY DATE]],"mmm")</f>
        <v>May</v>
      </c>
      <c r="F499">
        <f>YEAR(Table10[[#This Row],[ENTRY DATE]])</f>
        <v>2022</v>
      </c>
      <c r="G499">
        <v>214.45</v>
      </c>
      <c r="H499" t="s">
        <v>612</v>
      </c>
      <c r="I499" t="s">
        <v>626</v>
      </c>
    </row>
    <row r="500" spans="1:10" x14ac:dyDescent="0.3">
      <c r="A500" s="2">
        <v>44684</v>
      </c>
      <c r="B500" t="s">
        <v>654</v>
      </c>
      <c r="C500" t="s">
        <v>77</v>
      </c>
      <c r="D500">
        <f>MONTH(Table10[[#This Row],[ENTRY DATE]])</f>
        <v>5</v>
      </c>
      <c r="E500" t="str">
        <f>TEXT(Table10[[#This Row],[ENTRY DATE]],"mmm")</f>
        <v>May</v>
      </c>
      <c r="F500">
        <f>YEAR(Table10[[#This Row],[ENTRY DATE]])</f>
        <v>2022</v>
      </c>
      <c r="G500">
        <v>201</v>
      </c>
      <c r="H500" t="s">
        <v>612</v>
      </c>
      <c r="I500" t="s">
        <v>620</v>
      </c>
    </row>
    <row r="501" spans="1:10" x14ac:dyDescent="0.3">
      <c r="A501" s="2">
        <v>44685</v>
      </c>
      <c r="B501" t="s">
        <v>654</v>
      </c>
      <c r="C501" t="s">
        <v>436</v>
      </c>
      <c r="D501">
        <f>MONTH(Table10[[#This Row],[ENTRY DATE]])</f>
        <v>5</v>
      </c>
      <c r="E501" t="str">
        <f>TEXT(Table10[[#This Row],[ENTRY DATE]],"mmm")</f>
        <v>May</v>
      </c>
      <c r="F501">
        <f>YEAR(Table10[[#This Row],[ENTRY DATE]])</f>
        <v>2022</v>
      </c>
      <c r="G501">
        <v>19.899999999999999</v>
      </c>
      <c r="H501" t="s">
        <v>612</v>
      </c>
      <c r="I501" t="s">
        <v>618</v>
      </c>
    </row>
    <row r="502" spans="1:10" x14ac:dyDescent="0.3">
      <c r="A502" s="2">
        <v>44686</v>
      </c>
      <c r="B502" t="s">
        <v>654</v>
      </c>
      <c r="C502" t="s">
        <v>670</v>
      </c>
      <c r="D502">
        <f>MONTH(Table10[[#This Row],[ENTRY DATE]])</f>
        <v>5</v>
      </c>
      <c r="E502" t="str">
        <f>TEXT(Table10[[#This Row],[ENTRY DATE]],"mmm")</f>
        <v>May</v>
      </c>
      <c r="F502">
        <f>YEAR(Table10[[#This Row],[ENTRY DATE]])</f>
        <v>2022</v>
      </c>
      <c r="G502">
        <v>122.64</v>
      </c>
      <c r="H502" t="s">
        <v>612</v>
      </c>
      <c r="I502" t="s">
        <v>669</v>
      </c>
      <c r="J502" t="s">
        <v>610</v>
      </c>
    </row>
    <row r="503" spans="1:10" x14ac:dyDescent="0.3">
      <c r="A503" s="2">
        <v>44686</v>
      </c>
      <c r="B503" t="s">
        <v>654</v>
      </c>
      <c r="C503" t="s">
        <v>566</v>
      </c>
      <c r="D503">
        <f>MONTH(Table10[[#This Row],[ENTRY DATE]])</f>
        <v>5</v>
      </c>
      <c r="E503" t="str">
        <f>TEXT(Table10[[#This Row],[ENTRY DATE]],"mmm")</f>
        <v>May</v>
      </c>
      <c r="F503">
        <f>YEAR(Table10[[#This Row],[ENTRY DATE]])</f>
        <v>2022</v>
      </c>
      <c r="G503">
        <v>3.9</v>
      </c>
      <c r="H503" t="s">
        <v>612</v>
      </c>
      <c r="I503" t="s">
        <v>620</v>
      </c>
    </row>
    <row r="504" spans="1:10" x14ac:dyDescent="0.3">
      <c r="A504" s="2">
        <v>44686</v>
      </c>
      <c r="B504" t="s">
        <v>654</v>
      </c>
      <c r="C504" t="s">
        <v>393</v>
      </c>
      <c r="D504">
        <f>MONTH(Table10[[#This Row],[ENTRY DATE]])</f>
        <v>5</v>
      </c>
      <c r="E504" t="str">
        <f>TEXT(Table10[[#This Row],[ENTRY DATE]],"mmm")</f>
        <v>May</v>
      </c>
      <c r="F504">
        <f>YEAR(Table10[[#This Row],[ENTRY DATE]])</f>
        <v>2022</v>
      </c>
      <c r="G504">
        <v>20</v>
      </c>
      <c r="H504" t="s">
        <v>612</v>
      </c>
      <c r="I504" t="s">
        <v>617</v>
      </c>
    </row>
    <row r="505" spans="1:10" x14ac:dyDescent="0.3">
      <c r="A505" s="2">
        <v>44688</v>
      </c>
      <c r="B505" t="s">
        <v>654</v>
      </c>
      <c r="C505" t="s">
        <v>567</v>
      </c>
      <c r="D505">
        <f>MONTH(Table10[[#This Row],[ENTRY DATE]])</f>
        <v>5</v>
      </c>
      <c r="E505" t="str">
        <f>TEXT(Table10[[#This Row],[ENTRY DATE]],"mmm")</f>
        <v>May</v>
      </c>
      <c r="F505">
        <f>YEAR(Table10[[#This Row],[ENTRY DATE]])</f>
        <v>2022</v>
      </c>
      <c r="G505">
        <v>14.65</v>
      </c>
      <c r="H505" t="s">
        <v>612</v>
      </c>
      <c r="I505" t="s">
        <v>631</v>
      </c>
    </row>
    <row r="506" spans="1:10" x14ac:dyDescent="0.3">
      <c r="A506" s="2">
        <v>44688</v>
      </c>
      <c r="B506" t="s">
        <v>654</v>
      </c>
      <c r="C506" t="s">
        <v>47</v>
      </c>
      <c r="D506">
        <f>MONTH(Table10[[#This Row],[ENTRY DATE]])</f>
        <v>5</v>
      </c>
      <c r="E506" t="str">
        <f>TEXT(Table10[[#This Row],[ENTRY DATE]],"mmm")</f>
        <v>May</v>
      </c>
      <c r="F506">
        <f>YEAR(Table10[[#This Row],[ENTRY DATE]])</f>
        <v>2022</v>
      </c>
      <c r="G506">
        <v>48</v>
      </c>
      <c r="H506" t="s">
        <v>612</v>
      </c>
      <c r="I506" t="s">
        <v>620</v>
      </c>
    </row>
    <row r="507" spans="1:10" x14ac:dyDescent="0.3">
      <c r="A507" s="2">
        <v>44689</v>
      </c>
      <c r="B507" t="s">
        <v>654</v>
      </c>
      <c r="C507" t="s">
        <v>568</v>
      </c>
      <c r="D507">
        <f>MONTH(Table10[[#This Row],[ENTRY DATE]])</f>
        <v>5</v>
      </c>
      <c r="E507" t="str">
        <f>TEXT(Table10[[#This Row],[ENTRY DATE]],"mmm")</f>
        <v>May</v>
      </c>
      <c r="F507">
        <f>YEAR(Table10[[#This Row],[ENTRY DATE]])</f>
        <v>2022</v>
      </c>
      <c r="G507">
        <v>12</v>
      </c>
      <c r="H507" t="s">
        <v>612</v>
      </c>
      <c r="I507" t="s">
        <v>626</v>
      </c>
    </row>
    <row r="508" spans="1:10" x14ac:dyDescent="0.3">
      <c r="A508" s="2">
        <v>44689</v>
      </c>
      <c r="B508" t="s">
        <v>654</v>
      </c>
      <c r="C508" t="s">
        <v>47</v>
      </c>
      <c r="D508">
        <f>MONTH(Table10[[#This Row],[ENTRY DATE]])</f>
        <v>5</v>
      </c>
      <c r="E508" t="str">
        <f>TEXT(Table10[[#This Row],[ENTRY DATE]],"mmm")</f>
        <v>May</v>
      </c>
      <c r="F508">
        <f>YEAR(Table10[[#This Row],[ENTRY DATE]])</f>
        <v>2022</v>
      </c>
      <c r="G508">
        <v>280.35000000000002</v>
      </c>
      <c r="H508" t="s">
        <v>612</v>
      </c>
      <c r="I508" t="s">
        <v>620</v>
      </c>
    </row>
    <row r="509" spans="1:10" x14ac:dyDescent="0.3">
      <c r="A509" s="2">
        <v>44689</v>
      </c>
      <c r="B509" t="s">
        <v>654</v>
      </c>
      <c r="C509" t="s">
        <v>72</v>
      </c>
      <c r="D509">
        <f>MONTH(Table10[[#This Row],[ENTRY DATE]])</f>
        <v>5</v>
      </c>
      <c r="E509" t="str">
        <f>TEXT(Table10[[#This Row],[ENTRY DATE]],"mmm")</f>
        <v>May</v>
      </c>
      <c r="F509">
        <f>YEAR(Table10[[#This Row],[ENTRY DATE]])</f>
        <v>2022</v>
      </c>
      <c r="G509">
        <v>70</v>
      </c>
      <c r="H509" t="s">
        <v>612</v>
      </c>
      <c r="I509" t="s">
        <v>620</v>
      </c>
    </row>
    <row r="510" spans="1:10" x14ac:dyDescent="0.3">
      <c r="A510" s="2">
        <v>44690</v>
      </c>
      <c r="B510" t="s">
        <v>654</v>
      </c>
      <c r="C510" t="s">
        <v>569</v>
      </c>
      <c r="D510">
        <f>MONTH(Table10[[#This Row],[ENTRY DATE]])</f>
        <v>5</v>
      </c>
      <c r="E510" t="str">
        <f>TEXT(Table10[[#This Row],[ENTRY DATE]],"mmm")</f>
        <v>May</v>
      </c>
      <c r="F510">
        <f>YEAR(Table10[[#This Row],[ENTRY DATE]])</f>
        <v>2022</v>
      </c>
      <c r="G510">
        <v>20</v>
      </c>
      <c r="H510" t="s">
        <v>612</v>
      </c>
      <c r="I510" t="s">
        <v>620</v>
      </c>
    </row>
    <row r="511" spans="1:10" x14ac:dyDescent="0.3">
      <c r="A511" s="2">
        <v>44690</v>
      </c>
      <c r="B511" t="s">
        <v>654</v>
      </c>
      <c r="C511" t="s">
        <v>148</v>
      </c>
      <c r="D511">
        <f>MONTH(Table10[[#This Row],[ENTRY DATE]])</f>
        <v>5</v>
      </c>
      <c r="E511" t="str">
        <f>TEXT(Table10[[#This Row],[ENTRY DATE]],"mmm")</f>
        <v>May</v>
      </c>
      <c r="F511">
        <f>YEAR(Table10[[#This Row],[ENTRY DATE]])</f>
        <v>2022</v>
      </c>
      <c r="G511">
        <v>200</v>
      </c>
      <c r="H511" t="s">
        <v>616</v>
      </c>
      <c r="I511" t="s">
        <v>659</v>
      </c>
    </row>
    <row r="512" spans="1:10" x14ac:dyDescent="0.3">
      <c r="A512" s="2">
        <v>44690</v>
      </c>
      <c r="B512" t="s">
        <v>654</v>
      </c>
      <c r="C512" t="s">
        <v>47</v>
      </c>
      <c r="D512">
        <f>MONTH(Table10[[#This Row],[ENTRY DATE]])</f>
        <v>5</v>
      </c>
      <c r="E512" t="str">
        <f>TEXT(Table10[[#This Row],[ENTRY DATE]],"mmm")</f>
        <v>May</v>
      </c>
      <c r="F512">
        <f>YEAR(Table10[[#This Row],[ENTRY DATE]])</f>
        <v>2022</v>
      </c>
      <c r="G512">
        <v>51.33</v>
      </c>
      <c r="H512" t="s">
        <v>612</v>
      </c>
      <c r="I512" t="s">
        <v>620</v>
      </c>
    </row>
    <row r="513" spans="1:9" x14ac:dyDescent="0.3">
      <c r="A513" s="2">
        <v>44690</v>
      </c>
      <c r="B513" t="s">
        <v>654</v>
      </c>
      <c r="C513" t="s">
        <v>570</v>
      </c>
      <c r="D513">
        <f>MONTH(Table10[[#This Row],[ENTRY DATE]])</f>
        <v>5</v>
      </c>
      <c r="E513" t="str">
        <f>TEXT(Table10[[#This Row],[ENTRY DATE]],"mmm")</f>
        <v>May</v>
      </c>
      <c r="F513">
        <f>YEAR(Table10[[#This Row],[ENTRY DATE]])</f>
        <v>2022</v>
      </c>
      <c r="G513">
        <v>30.56</v>
      </c>
      <c r="H513" t="s">
        <v>616</v>
      </c>
      <c r="I513" t="s">
        <v>659</v>
      </c>
    </row>
    <row r="514" spans="1:9" x14ac:dyDescent="0.3">
      <c r="A514" s="2">
        <v>44691</v>
      </c>
      <c r="B514" t="s">
        <v>656</v>
      </c>
      <c r="C514" t="s">
        <v>4</v>
      </c>
      <c r="D514">
        <f>MONTH(Table10[[#This Row],[ENTRY DATE]])</f>
        <v>5</v>
      </c>
      <c r="E514" t="str">
        <f>TEXT(Table10[[#This Row],[ENTRY DATE]],"mmm")</f>
        <v>May</v>
      </c>
      <c r="F514">
        <f>YEAR(Table10[[#This Row],[ENTRY DATE]])</f>
        <v>2022</v>
      </c>
      <c r="G514">
        <v>455</v>
      </c>
      <c r="H514" t="s">
        <v>612</v>
      </c>
      <c r="I514" t="s">
        <v>630</v>
      </c>
    </row>
    <row r="515" spans="1:9" x14ac:dyDescent="0.3">
      <c r="A515" s="2">
        <v>44691</v>
      </c>
      <c r="B515" t="s">
        <v>656</v>
      </c>
      <c r="C515" t="s">
        <v>5</v>
      </c>
      <c r="D515">
        <f>MONTH(Table10[[#This Row],[ENTRY DATE]])</f>
        <v>5</v>
      </c>
      <c r="E515" t="str">
        <f>TEXT(Table10[[#This Row],[ENTRY DATE]],"mmm")</f>
        <v>May</v>
      </c>
      <c r="F515">
        <f>YEAR(Table10[[#This Row],[ENTRY DATE]])</f>
        <v>2022</v>
      </c>
      <c r="G515">
        <v>525</v>
      </c>
      <c r="H515" t="s">
        <v>612</v>
      </c>
      <c r="I515" t="s">
        <v>630</v>
      </c>
    </row>
    <row r="516" spans="1:9" x14ac:dyDescent="0.3">
      <c r="A516" s="2">
        <v>44693</v>
      </c>
      <c r="B516" t="s">
        <v>654</v>
      </c>
      <c r="C516" t="s">
        <v>72</v>
      </c>
      <c r="D516">
        <f>MONTH(Table10[[#This Row],[ENTRY DATE]])</f>
        <v>5</v>
      </c>
      <c r="E516" t="str">
        <f>TEXT(Table10[[#This Row],[ENTRY DATE]],"mmm")</f>
        <v>May</v>
      </c>
      <c r="F516">
        <f>YEAR(Table10[[#This Row],[ENTRY DATE]])</f>
        <v>2022</v>
      </c>
      <c r="G516">
        <v>2.75</v>
      </c>
      <c r="H516" t="s">
        <v>612</v>
      </c>
      <c r="I516" t="s">
        <v>620</v>
      </c>
    </row>
    <row r="517" spans="1:9" x14ac:dyDescent="0.3">
      <c r="A517" s="2">
        <v>44693</v>
      </c>
      <c r="B517" t="s">
        <v>654</v>
      </c>
      <c r="C517" t="s">
        <v>47</v>
      </c>
      <c r="D517">
        <f>MONTH(Table10[[#This Row],[ENTRY DATE]])</f>
        <v>5</v>
      </c>
      <c r="E517" t="str">
        <f>TEXT(Table10[[#This Row],[ENTRY DATE]],"mmm")</f>
        <v>May</v>
      </c>
      <c r="F517">
        <f>YEAR(Table10[[#This Row],[ENTRY DATE]])</f>
        <v>2022</v>
      </c>
      <c r="G517">
        <v>54.9</v>
      </c>
      <c r="H517" t="s">
        <v>612</v>
      </c>
      <c r="I517" t="s">
        <v>620</v>
      </c>
    </row>
    <row r="518" spans="1:9" x14ac:dyDescent="0.3">
      <c r="A518" s="2">
        <v>44694</v>
      </c>
      <c r="B518" t="s">
        <v>654</v>
      </c>
      <c r="C518" t="s">
        <v>571</v>
      </c>
      <c r="D518">
        <f>MONTH(Table10[[#This Row],[ENTRY DATE]])</f>
        <v>5</v>
      </c>
      <c r="E518" t="str">
        <f>TEXT(Table10[[#This Row],[ENTRY DATE]],"mmm")</f>
        <v>May</v>
      </c>
      <c r="F518">
        <f>YEAR(Table10[[#This Row],[ENTRY DATE]])</f>
        <v>2022</v>
      </c>
      <c r="G518">
        <v>35.5</v>
      </c>
      <c r="H518" t="s">
        <v>612</v>
      </c>
      <c r="I518" t="s">
        <v>620</v>
      </c>
    </row>
    <row r="519" spans="1:9" x14ac:dyDescent="0.3">
      <c r="A519" s="2">
        <v>44697</v>
      </c>
      <c r="B519" t="s">
        <v>654</v>
      </c>
      <c r="C519" t="s">
        <v>148</v>
      </c>
      <c r="D519">
        <f>MONTH(Table10[[#This Row],[ENTRY DATE]])</f>
        <v>5</v>
      </c>
      <c r="E519" t="str">
        <f>TEXT(Table10[[#This Row],[ENTRY DATE]],"mmm")</f>
        <v>May</v>
      </c>
      <c r="F519">
        <f>YEAR(Table10[[#This Row],[ENTRY DATE]])</f>
        <v>2022</v>
      </c>
      <c r="G519">
        <v>200</v>
      </c>
      <c r="H519" t="s">
        <v>616</v>
      </c>
      <c r="I519" t="s">
        <v>659</v>
      </c>
    </row>
    <row r="520" spans="1:9" x14ac:dyDescent="0.3">
      <c r="A520" s="2">
        <v>44697</v>
      </c>
      <c r="B520" t="s">
        <v>654</v>
      </c>
      <c r="C520" t="s">
        <v>47</v>
      </c>
      <c r="D520">
        <f>MONTH(Table10[[#This Row],[ENTRY DATE]])</f>
        <v>5</v>
      </c>
      <c r="E520" t="str">
        <f>TEXT(Table10[[#This Row],[ENTRY DATE]],"mmm")</f>
        <v>May</v>
      </c>
      <c r="F520">
        <f>YEAR(Table10[[#This Row],[ENTRY DATE]])</f>
        <v>2022</v>
      </c>
      <c r="G520">
        <v>51.6</v>
      </c>
      <c r="H520" t="s">
        <v>612</v>
      </c>
      <c r="I520" t="s">
        <v>620</v>
      </c>
    </row>
    <row r="521" spans="1:9" x14ac:dyDescent="0.3">
      <c r="A521" s="2">
        <v>44697</v>
      </c>
      <c r="B521" t="s">
        <v>654</v>
      </c>
      <c r="C521" t="s">
        <v>77</v>
      </c>
      <c r="D521">
        <f>MONTH(Table10[[#This Row],[ENTRY DATE]])</f>
        <v>5</v>
      </c>
      <c r="E521" t="str">
        <f>TEXT(Table10[[#This Row],[ENTRY DATE]],"mmm")</f>
        <v>May</v>
      </c>
      <c r="F521">
        <f>YEAR(Table10[[#This Row],[ENTRY DATE]])</f>
        <v>2022</v>
      </c>
      <c r="G521">
        <v>100</v>
      </c>
      <c r="H521" t="s">
        <v>612</v>
      </c>
      <c r="I521" t="s">
        <v>620</v>
      </c>
    </row>
    <row r="522" spans="1:9" x14ac:dyDescent="0.3">
      <c r="A522" s="2">
        <v>44703</v>
      </c>
      <c r="B522" t="s">
        <v>654</v>
      </c>
      <c r="C522" t="s">
        <v>528</v>
      </c>
      <c r="D522">
        <f>MONTH(Table10[[#This Row],[ENTRY DATE]])</f>
        <v>5</v>
      </c>
      <c r="E522" t="str">
        <f>TEXT(Table10[[#This Row],[ENTRY DATE]],"mmm")</f>
        <v>May</v>
      </c>
      <c r="F522">
        <f>YEAR(Table10[[#This Row],[ENTRY DATE]])</f>
        <v>2022</v>
      </c>
      <c r="G522">
        <v>300</v>
      </c>
      <c r="H522" t="s">
        <v>612</v>
      </c>
      <c r="I522" t="s">
        <v>630</v>
      </c>
    </row>
    <row r="523" spans="1:9" x14ac:dyDescent="0.3">
      <c r="A523" s="2">
        <v>44703</v>
      </c>
      <c r="B523" t="s">
        <v>654</v>
      </c>
      <c r="C523" t="s">
        <v>72</v>
      </c>
      <c r="D523">
        <f>MONTH(Table10[[#This Row],[ENTRY DATE]])</f>
        <v>5</v>
      </c>
      <c r="E523" t="str">
        <f>TEXT(Table10[[#This Row],[ENTRY DATE]],"mmm")</f>
        <v>May</v>
      </c>
      <c r="F523">
        <f>YEAR(Table10[[#This Row],[ENTRY DATE]])</f>
        <v>2022</v>
      </c>
      <c r="G523">
        <v>12.3</v>
      </c>
      <c r="H523" t="s">
        <v>612</v>
      </c>
      <c r="I523" t="s">
        <v>620</v>
      </c>
    </row>
    <row r="524" spans="1:9" x14ac:dyDescent="0.3">
      <c r="A524" s="2">
        <v>44703</v>
      </c>
      <c r="B524" t="s">
        <v>654</v>
      </c>
      <c r="C524" t="s">
        <v>572</v>
      </c>
      <c r="D524">
        <f>MONTH(Table10[[#This Row],[ENTRY DATE]])</f>
        <v>5</v>
      </c>
      <c r="E524" t="str">
        <f>TEXT(Table10[[#This Row],[ENTRY DATE]],"mmm")</f>
        <v>May</v>
      </c>
      <c r="F524">
        <f>YEAR(Table10[[#This Row],[ENTRY DATE]])</f>
        <v>2022</v>
      </c>
      <c r="G524">
        <v>200</v>
      </c>
      <c r="H524" t="s">
        <v>612</v>
      </c>
      <c r="I524" t="s">
        <v>632</v>
      </c>
    </row>
    <row r="525" spans="1:9" x14ac:dyDescent="0.3">
      <c r="A525" s="2">
        <v>44703</v>
      </c>
      <c r="B525" t="s">
        <v>654</v>
      </c>
      <c r="C525" t="s">
        <v>47</v>
      </c>
      <c r="D525">
        <f>MONTH(Table10[[#This Row],[ENTRY DATE]])</f>
        <v>5</v>
      </c>
      <c r="E525" t="str">
        <f>TEXT(Table10[[#This Row],[ENTRY DATE]],"mmm")</f>
        <v>May</v>
      </c>
      <c r="F525">
        <f>YEAR(Table10[[#This Row],[ENTRY DATE]])</f>
        <v>2022</v>
      </c>
      <c r="G525">
        <v>12.9</v>
      </c>
      <c r="H525" t="s">
        <v>612</v>
      </c>
      <c r="I525" t="s">
        <v>620</v>
      </c>
    </row>
    <row r="526" spans="1:9" x14ac:dyDescent="0.3">
      <c r="A526" s="2">
        <v>44703</v>
      </c>
      <c r="B526" t="s">
        <v>654</v>
      </c>
      <c r="C526" t="s">
        <v>573</v>
      </c>
      <c r="D526">
        <f>MONTH(Table10[[#This Row],[ENTRY DATE]])</f>
        <v>5</v>
      </c>
      <c r="E526" t="str">
        <f>TEXT(Table10[[#This Row],[ENTRY DATE]],"mmm")</f>
        <v>May</v>
      </c>
      <c r="F526">
        <f>YEAR(Table10[[#This Row],[ENTRY DATE]])</f>
        <v>2022</v>
      </c>
      <c r="G526">
        <v>5.9</v>
      </c>
      <c r="H526" t="s">
        <v>612</v>
      </c>
      <c r="I526" t="s">
        <v>620</v>
      </c>
    </row>
    <row r="527" spans="1:9" x14ac:dyDescent="0.3">
      <c r="A527" s="2">
        <v>44703</v>
      </c>
      <c r="B527" t="s">
        <v>654</v>
      </c>
      <c r="C527" t="s">
        <v>573</v>
      </c>
      <c r="D527">
        <f>MONTH(Table10[[#This Row],[ENTRY DATE]])</f>
        <v>5</v>
      </c>
      <c r="E527" t="str">
        <f>TEXT(Table10[[#This Row],[ENTRY DATE]],"mmm")</f>
        <v>May</v>
      </c>
      <c r="F527">
        <f>YEAR(Table10[[#This Row],[ENTRY DATE]])</f>
        <v>2022</v>
      </c>
      <c r="G527">
        <v>11.8</v>
      </c>
      <c r="H527" t="s">
        <v>612</v>
      </c>
      <c r="I527" t="s">
        <v>620</v>
      </c>
    </row>
    <row r="528" spans="1:9" x14ac:dyDescent="0.3">
      <c r="A528" s="2">
        <v>44705</v>
      </c>
      <c r="B528" t="s">
        <v>654</v>
      </c>
      <c r="C528" t="s">
        <v>47</v>
      </c>
      <c r="D528">
        <f>MONTH(Table10[[#This Row],[ENTRY DATE]])</f>
        <v>5</v>
      </c>
      <c r="E528" t="str">
        <f>TEXT(Table10[[#This Row],[ENTRY DATE]],"mmm")</f>
        <v>May</v>
      </c>
      <c r="F528">
        <f>YEAR(Table10[[#This Row],[ENTRY DATE]])</f>
        <v>2022</v>
      </c>
      <c r="G528">
        <v>5.36</v>
      </c>
      <c r="H528" t="s">
        <v>612</v>
      </c>
      <c r="I528" t="s">
        <v>620</v>
      </c>
    </row>
    <row r="529" spans="1:10" x14ac:dyDescent="0.3">
      <c r="A529" s="2">
        <v>44707</v>
      </c>
      <c r="B529" t="s">
        <v>654</v>
      </c>
      <c r="C529" t="s">
        <v>47</v>
      </c>
      <c r="D529">
        <f>MONTH(Table10[[#This Row],[ENTRY DATE]])</f>
        <v>5</v>
      </c>
      <c r="E529" t="str">
        <f>TEXT(Table10[[#This Row],[ENTRY DATE]],"mmm")</f>
        <v>May</v>
      </c>
      <c r="F529">
        <f>YEAR(Table10[[#This Row],[ENTRY DATE]])</f>
        <v>2022</v>
      </c>
      <c r="G529">
        <v>12.9</v>
      </c>
      <c r="H529" t="s">
        <v>612</v>
      </c>
      <c r="I529" t="s">
        <v>620</v>
      </c>
    </row>
    <row r="530" spans="1:10" x14ac:dyDescent="0.3">
      <c r="A530" s="2">
        <v>44707</v>
      </c>
      <c r="B530" t="s">
        <v>654</v>
      </c>
      <c r="C530" t="s">
        <v>77</v>
      </c>
      <c r="D530">
        <f>MONTH(Table10[[#This Row],[ENTRY DATE]])</f>
        <v>5</v>
      </c>
      <c r="E530" t="str">
        <f>TEXT(Table10[[#This Row],[ENTRY DATE]],"mmm")</f>
        <v>May</v>
      </c>
      <c r="F530">
        <f>YEAR(Table10[[#This Row],[ENTRY DATE]])</f>
        <v>2022</v>
      </c>
      <c r="G530">
        <v>151</v>
      </c>
      <c r="H530" t="s">
        <v>612</v>
      </c>
      <c r="I530" t="s">
        <v>620</v>
      </c>
    </row>
    <row r="531" spans="1:10" x14ac:dyDescent="0.3">
      <c r="A531" s="2">
        <v>44711</v>
      </c>
      <c r="B531" t="s">
        <v>654</v>
      </c>
      <c r="C531" t="s">
        <v>574</v>
      </c>
      <c r="D531">
        <f>MONTH(Table10[[#This Row],[ENTRY DATE]])</f>
        <v>5</v>
      </c>
      <c r="E531" t="str">
        <f>TEXT(Table10[[#This Row],[ENTRY DATE]],"mmm")</f>
        <v>May</v>
      </c>
      <c r="F531">
        <f>YEAR(Table10[[#This Row],[ENTRY DATE]])</f>
        <v>2022</v>
      </c>
      <c r="G531">
        <v>10</v>
      </c>
      <c r="H531" t="s">
        <v>612</v>
      </c>
      <c r="I531" t="s">
        <v>622</v>
      </c>
    </row>
    <row r="532" spans="1:10" x14ac:dyDescent="0.3">
      <c r="A532" s="2">
        <v>44711</v>
      </c>
      <c r="B532" t="s">
        <v>654</v>
      </c>
      <c r="C532" t="s">
        <v>557</v>
      </c>
      <c r="D532">
        <f>MONTH(Table10[[#This Row],[ENTRY DATE]])</f>
        <v>5</v>
      </c>
      <c r="E532" t="str">
        <f>TEXT(Table10[[#This Row],[ENTRY DATE]],"mmm")</f>
        <v>May</v>
      </c>
      <c r="F532">
        <f>YEAR(Table10[[#This Row],[ENTRY DATE]])</f>
        <v>2022</v>
      </c>
      <c r="G532">
        <v>2963.63</v>
      </c>
      <c r="H532" t="s">
        <v>616</v>
      </c>
      <c r="I532" t="s">
        <v>615</v>
      </c>
    </row>
    <row r="533" spans="1:10" x14ac:dyDescent="0.3">
      <c r="A533" s="2">
        <v>44712</v>
      </c>
      <c r="B533" t="s">
        <v>654</v>
      </c>
      <c r="C533" t="s">
        <v>575</v>
      </c>
      <c r="D533">
        <f>MONTH(Table10[[#This Row],[ENTRY DATE]])</f>
        <v>5</v>
      </c>
      <c r="E533" t="str">
        <f>TEXT(Table10[[#This Row],[ENTRY DATE]],"mmm")</f>
        <v>May</v>
      </c>
      <c r="F533">
        <f>YEAR(Table10[[#This Row],[ENTRY DATE]])</f>
        <v>2022</v>
      </c>
      <c r="G533">
        <v>30</v>
      </c>
      <c r="H533" t="s">
        <v>612</v>
      </c>
      <c r="I533" t="s">
        <v>626</v>
      </c>
    </row>
    <row r="534" spans="1:10" x14ac:dyDescent="0.3">
      <c r="A534" s="2">
        <v>44712</v>
      </c>
      <c r="B534" t="s">
        <v>654</v>
      </c>
      <c r="C534" t="s">
        <v>576</v>
      </c>
      <c r="D534">
        <f>MONTH(Table10[[#This Row],[ENTRY DATE]])</f>
        <v>5</v>
      </c>
      <c r="E534" t="str">
        <f>TEXT(Table10[[#This Row],[ENTRY DATE]],"mmm")</f>
        <v>May</v>
      </c>
      <c r="F534">
        <f>YEAR(Table10[[#This Row],[ENTRY DATE]])</f>
        <v>2022</v>
      </c>
      <c r="G534">
        <v>20</v>
      </c>
      <c r="H534" t="s">
        <v>612</v>
      </c>
      <c r="I534" t="s">
        <v>626</v>
      </c>
    </row>
    <row r="535" spans="1:10" x14ac:dyDescent="0.3">
      <c r="A535" s="2">
        <v>44712</v>
      </c>
      <c r="B535" t="s">
        <v>654</v>
      </c>
      <c r="C535" t="s">
        <v>394</v>
      </c>
      <c r="D535">
        <f>MONTH(Table10[[#This Row],[ENTRY DATE]])</f>
        <v>5</v>
      </c>
      <c r="E535" t="str">
        <f>TEXT(Table10[[#This Row],[ENTRY DATE]],"mmm")</f>
        <v>May</v>
      </c>
      <c r="F535">
        <f>YEAR(Table10[[#This Row],[ENTRY DATE]])</f>
        <v>2022</v>
      </c>
      <c r="G535">
        <v>536</v>
      </c>
      <c r="H535" t="s">
        <v>612</v>
      </c>
      <c r="I535" t="s">
        <v>669</v>
      </c>
      <c r="J535" t="s">
        <v>608</v>
      </c>
    </row>
    <row r="536" spans="1:10" x14ac:dyDescent="0.3">
      <c r="A536" s="2">
        <v>44713</v>
      </c>
      <c r="B536" t="s">
        <v>654</v>
      </c>
      <c r="C536" t="s">
        <v>47</v>
      </c>
      <c r="D536">
        <f>MONTH(Table10[[#This Row],[ENTRY DATE]])</f>
        <v>6</v>
      </c>
      <c r="E536" t="str">
        <f>TEXT(Table10[[#This Row],[ENTRY DATE]],"mmm")</f>
        <v>Jun</v>
      </c>
      <c r="F536">
        <f>YEAR(Table10[[#This Row],[ENTRY DATE]])</f>
        <v>2022</v>
      </c>
      <c r="G536">
        <v>5</v>
      </c>
      <c r="H536" t="s">
        <v>612</v>
      </c>
      <c r="I536" t="s">
        <v>620</v>
      </c>
    </row>
    <row r="537" spans="1:10" x14ac:dyDescent="0.3">
      <c r="A537" s="2">
        <v>44713</v>
      </c>
      <c r="B537" t="s">
        <v>654</v>
      </c>
      <c r="C537" t="s">
        <v>577</v>
      </c>
      <c r="D537">
        <f>MONTH(Table10[[#This Row],[ENTRY DATE]])</f>
        <v>6</v>
      </c>
      <c r="E537" t="str">
        <f>TEXT(Table10[[#This Row],[ENTRY DATE]],"mmm")</f>
        <v>Jun</v>
      </c>
      <c r="F537">
        <f>YEAR(Table10[[#This Row],[ENTRY DATE]])</f>
        <v>2022</v>
      </c>
      <c r="G537">
        <v>39.9</v>
      </c>
      <c r="H537" t="s">
        <v>612</v>
      </c>
      <c r="I537" t="s">
        <v>622</v>
      </c>
    </row>
    <row r="538" spans="1:10" x14ac:dyDescent="0.3">
      <c r="A538" s="2">
        <v>44713</v>
      </c>
      <c r="B538" t="s">
        <v>654</v>
      </c>
      <c r="C538" t="s">
        <v>578</v>
      </c>
      <c r="D538">
        <f>MONTH(Table10[[#This Row],[ENTRY DATE]])</f>
        <v>6</v>
      </c>
      <c r="E538" t="str">
        <f>TEXT(Table10[[#This Row],[ENTRY DATE]],"mmm")</f>
        <v>Jun</v>
      </c>
      <c r="F538">
        <f>YEAR(Table10[[#This Row],[ENTRY DATE]])</f>
        <v>2022</v>
      </c>
      <c r="G538">
        <v>6</v>
      </c>
      <c r="H538" t="s">
        <v>612</v>
      </c>
      <c r="I538" t="s">
        <v>622</v>
      </c>
    </row>
    <row r="539" spans="1:10" x14ac:dyDescent="0.3">
      <c r="A539" s="2">
        <v>44713</v>
      </c>
      <c r="B539" t="s">
        <v>654</v>
      </c>
      <c r="C539" t="s">
        <v>670</v>
      </c>
      <c r="D539">
        <f>MONTH(Table10[[#This Row],[ENTRY DATE]])</f>
        <v>6</v>
      </c>
      <c r="E539" t="str">
        <f>TEXT(Table10[[#This Row],[ENTRY DATE]],"mmm")</f>
        <v>Jun</v>
      </c>
      <c r="F539">
        <f>YEAR(Table10[[#This Row],[ENTRY DATE]])</f>
        <v>2022</v>
      </c>
      <c r="G539">
        <v>122.64</v>
      </c>
      <c r="H539" t="s">
        <v>612</v>
      </c>
      <c r="I539" t="s">
        <v>669</v>
      </c>
      <c r="J539" t="s">
        <v>610</v>
      </c>
    </row>
    <row r="540" spans="1:10" x14ac:dyDescent="0.3">
      <c r="A540" s="2">
        <v>44713</v>
      </c>
      <c r="B540" t="s">
        <v>654</v>
      </c>
      <c r="C540" t="s">
        <v>579</v>
      </c>
      <c r="D540">
        <f>MONTH(Table10[[#This Row],[ENTRY DATE]])</f>
        <v>6</v>
      </c>
      <c r="E540" t="str">
        <f>TEXT(Table10[[#This Row],[ENTRY DATE]],"mmm")</f>
        <v>Jun</v>
      </c>
      <c r="F540">
        <f>YEAR(Table10[[#This Row],[ENTRY DATE]])</f>
        <v>2022</v>
      </c>
      <c r="G540">
        <v>100</v>
      </c>
      <c r="H540" t="s">
        <v>612</v>
      </c>
      <c r="I540" t="s">
        <v>669</v>
      </c>
      <c r="J540" t="s">
        <v>388</v>
      </c>
    </row>
    <row r="541" spans="1:10" x14ac:dyDescent="0.3">
      <c r="A541" s="2">
        <v>44713</v>
      </c>
      <c r="B541" t="s">
        <v>654</v>
      </c>
      <c r="C541" t="s">
        <v>580</v>
      </c>
      <c r="D541">
        <f>MONTH(Table10[[#This Row],[ENTRY DATE]])</f>
        <v>6</v>
      </c>
      <c r="E541" t="str">
        <f>TEXT(Table10[[#This Row],[ENTRY DATE]],"mmm")</f>
        <v>Jun</v>
      </c>
      <c r="F541">
        <f>YEAR(Table10[[#This Row],[ENTRY DATE]])</f>
        <v>2022</v>
      </c>
      <c r="G541">
        <v>200</v>
      </c>
      <c r="H541" t="s">
        <v>612</v>
      </c>
      <c r="I541" t="s">
        <v>614</v>
      </c>
    </row>
    <row r="542" spans="1:10" x14ac:dyDescent="0.3">
      <c r="A542" s="2">
        <v>44713</v>
      </c>
      <c r="B542" t="s">
        <v>654</v>
      </c>
      <c r="C542" t="s">
        <v>47</v>
      </c>
      <c r="D542">
        <f>MONTH(Table10[[#This Row],[ENTRY DATE]])</f>
        <v>6</v>
      </c>
      <c r="E542" t="str">
        <f>TEXT(Table10[[#This Row],[ENTRY DATE]],"mmm")</f>
        <v>Jun</v>
      </c>
      <c r="F542">
        <f>YEAR(Table10[[#This Row],[ENTRY DATE]])</f>
        <v>2022</v>
      </c>
      <c r="G542">
        <v>1.5</v>
      </c>
      <c r="H542" t="s">
        <v>612</v>
      </c>
      <c r="I542" t="s">
        <v>620</v>
      </c>
    </row>
    <row r="543" spans="1:10" x14ac:dyDescent="0.3">
      <c r="A543" s="2">
        <v>44713</v>
      </c>
      <c r="B543" t="s">
        <v>654</v>
      </c>
      <c r="C543" t="s">
        <v>581</v>
      </c>
      <c r="D543">
        <f>MONTH(Table10[[#This Row],[ENTRY DATE]])</f>
        <v>6</v>
      </c>
      <c r="E543" t="str">
        <f>TEXT(Table10[[#This Row],[ENTRY DATE]],"mmm")</f>
        <v>Jun</v>
      </c>
      <c r="F543">
        <f>YEAR(Table10[[#This Row],[ENTRY DATE]])</f>
        <v>2022</v>
      </c>
      <c r="G543">
        <v>20</v>
      </c>
      <c r="H543" t="s">
        <v>616</v>
      </c>
      <c r="I543" t="s">
        <v>626</v>
      </c>
    </row>
    <row r="544" spans="1:10" x14ac:dyDescent="0.3">
      <c r="A544" s="2">
        <v>44714</v>
      </c>
      <c r="B544" t="s">
        <v>654</v>
      </c>
      <c r="C544" t="s">
        <v>582</v>
      </c>
      <c r="D544">
        <f>MONTH(Table10[[#This Row],[ENTRY DATE]])</f>
        <v>6</v>
      </c>
      <c r="E544" t="str">
        <f>TEXT(Table10[[#This Row],[ENTRY DATE]],"mmm")</f>
        <v>Jun</v>
      </c>
      <c r="F544">
        <f>YEAR(Table10[[#This Row],[ENTRY DATE]])</f>
        <v>2022</v>
      </c>
      <c r="G544">
        <v>200</v>
      </c>
      <c r="H544" t="s">
        <v>612</v>
      </c>
      <c r="I544" t="s">
        <v>620</v>
      </c>
    </row>
    <row r="545" spans="1:10" x14ac:dyDescent="0.3">
      <c r="A545" s="2">
        <v>44716</v>
      </c>
      <c r="B545" t="s">
        <v>654</v>
      </c>
      <c r="C545" t="s">
        <v>148</v>
      </c>
      <c r="D545">
        <f>MONTH(Table10[[#This Row],[ENTRY DATE]])</f>
        <v>6</v>
      </c>
      <c r="E545" t="str">
        <f>TEXT(Table10[[#This Row],[ENTRY DATE]],"mmm")</f>
        <v>Jun</v>
      </c>
      <c r="F545">
        <f>YEAR(Table10[[#This Row],[ENTRY DATE]])</f>
        <v>2022</v>
      </c>
      <c r="G545">
        <v>200</v>
      </c>
      <c r="H545" t="s">
        <v>616</v>
      </c>
      <c r="I545" t="s">
        <v>659</v>
      </c>
    </row>
    <row r="546" spans="1:10" x14ac:dyDescent="0.3">
      <c r="A546" s="2">
        <v>44716</v>
      </c>
      <c r="B546" t="s">
        <v>654</v>
      </c>
      <c r="C546" t="s">
        <v>47</v>
      </c>
      <c r="D546">
        <f>MONTH(Table10[[#This Row],[ENTRY DATE]])</f>
        <v>6</v>
      </c>
      <c r="E546" t="str">
        <f>TEXT(Table10[[#This Row],[ENTRY DATE]],"mmm")</f>
        <v>Jun</v>
      </c>
      <c r="F546">
        <f>YEAR(Table10[[#This Row],[ENTRY DATE]])</f>
        <v>2022</v>
      </c>
      <c r="G546">
        <v>51.78</v>
      </c>
      <c r="H546" t="s">
        <v>612</v>
      </c>
      <c r="I546" t="s">
        <v>620</v>
      </c>
    </row>
    <row r="547" spans="1:10" x14ac:dyDescent="0.3">
      <c r="A547" s="2">
        <v>44716</v>
      </c>
      <c r="B547" t="s">
        <v>654</v>
      </c>
      <c r="C547" t="s">
        <v>72</v>
      </c>
      <c r="D547">
        <f>MONTH(Table10[[#This Row],[ENTRY DATE]])</f>
        <v>6</v>
      </c>
      <c r="E547" t="str">
        <f>TEXT(Table10[[#This Row],[ENTRY DATE]],"mmm")</f>
        <v>Jun</v>
      </c>
      <c r="F547">
        <f>YEAR(Table10[[#This Row],[ENTRY DATE]])</f>
        <v>2022</v>
      </c>
      <c r="G547">
        <v>19.3</v>
      </c>
      <c r="H547" t="s">
        <v>612</v>
      </c>
      <c r="I547" t="s">
        <v>620</v>
      </c>
    </row>
    <row r="548" spans="1:10" x14ac:dyDescent="0.3">
      <c r="A548" s="2">
        <v>44716</v>
      </c>
      <c r="B548" t="s">
        <v>654</v>
      </c>
      <c r="C548" t="s">
        <v>47</v>
      </c>
      <c r="D548">
        <f>MONTH(Table10[[#This Row],[ENTRY DATE]])</f>
        <v>6</v>
      </c>
      <c r="E548" t="str">
        <f>TEXT(Table10[[#This Row],[ENTRY DATE]],"mmm")</f>
        <v>Jun</v>
      </c>
      <c r="F548">
        <f>YEAR(Table10[[#This Row],[ENTRY DATE]])</f>
        <v>2022</v>
      </c>
      <c r="G548">
        <v>25.9</v>
      </c>
      <c r="H548" t="s">
        <v>612</v>
      </c>
      <c r="I548" t="s">
        <v>620</v>
      </c>
    </row>
    <row r="549" spans="1:10" x14ac:dyDescent="0.3">
      <c r="A549" s="2">
        <v>44716</v>
      </c>
      <c r="B549" t="s">
        <v>654</v>
      </c>
      <c r="C549" t="s">
        <v>72</v>
      </c>
      <c r="D549">
        <f>MONTH(Table10[[#This Row],[ENTRY DATE]])</f>
        <v>6</v>
      </c>
      <c r="E549" t="str">
        <f>TEXT(Table10[[#This Row],[ENTRY DATE]],"mmm")</f>
        <v>Jun</v>
      </c>
      <c r="F549">
        <f>YEAR(Table10[[#This Row],[ENTRY DATE]])</f>
        <v>2022</v>
      </c>
      <c r="G549">
        <v>201</v>
      </c>
      <c r="H549" t="s">
        <v>612</v>
      </c>
      <c r="I549" t="s">
        <v>620</v>
      </c>
    </row>
    <row r="550" spans="1:10" x14ac:dyDescent="0.3">
      <c r="A550" s="2">
        <v>44717</v>
      </c>
      <c r="B550" t="s">
        <v>654</v>
      </c>
      <c r="C550" t="s">
        <v>583</v>
      </c>
      <c r="D550">
        <f>MONTH(Table10[[#This Row],[ENTRY DATE]])</f>
        <v>6</v>
      </c>
      <c r="E550" t="str">
        <f>TEXT(Table10[[#This Row],[ENTRY DATE]],"mmm")</f>
        <v>Jun</v>
      </c>
      <c r="F550">
        <f>YEAR(Table10[[#This Row],[ENTRY DATE]])</f>
        <v>2022</v>
      </c>
      <c r="G550">
        <v>20</v>
      </c>
      <c r="H550" t="s">
        <v>612</v>
      </c>
      <c r="I550" t="s">
        <v>617</v>
      </c>
    </row>
    <row r="551" spans="1:10" x14ac:dyDescent="0.3">
      <c r="A551" s="2">
        <v>44720</v>
      </c>
      <c r="B551" t="s">
        <v>654</v>
      </c>
      <c r="C551" t="s">
        <v>394</v>
      </c>
      <c r="D551">
        <f>MONTH(Table10[[#This Row],[ENTRY DATE]])</f>
        <v>6</v>
      </c>
      <c r="E551" t="str">
        <f>TEXT(Table10[[#This Row],[ENTRY DATE]],"mmm")</f>
        <v>Jun</v>
      </c>
      <c r="F551">
        <f>YEAR(Table10[[#This Row],[ENTRY DATE]])</f>
        <v>2022</v>
      </c>
      <c r="G551">
        <v>536</v>
      </c>
      <c r="H551" t="s">
        <v>612</v>
      </c>
      <c r="I551" t="s">
        <v>669</v>
      </c>
      <c r="J551" t="s">
        <v>608</v>
      </c>
    </row>
    <row r="552" spans="1:10" x14ac:dyDescent="0.3">
      <c r="A552" s="2">
        <v>44722</v>
      </c>
      <c r="B552" t="s">
        <v>654</v>
      </c>
      <c r="C552" t="s">
        <v>146</v>
      </c>
      <c r="D552">
        <f>MONTH(Table10[[#This Row],[ENTRY DATE]])</f>
        <v>6</v>
      </c>
      <c r="E552" t="str">
        <f>TEXT(Table10[[#This Row],[ENTRY DATE]],"mmm")</f>
        <v>Jun</v>
      </c>
      <c r="F552">
        <f>YEAR(Table10[[#This Row],[ENTRY DATE]])</f>
        <v>2022</v>
      </c>
      <c r="G552">
        <v>175.43</v>
      </c>
      <c r="H552" t="s">
        <v>612</v>
      </c>
      <c r="I552" t="s">
        <v>613</v>
      </c>
    </row>
    <row r="553" spans="1:10" x14ac:dyDescent="0.3">
      <c r="A553" s="2">
        <v>44724</v>
      </c>
      <c r="B553" t="s">
        <v>654</v>
      </c>
      <c r="C553" t="s">
        <v>148</v>
      </c>
      <c r="D553">
        <f>MONTH(Table10[[#This Row],[ENTRY DATE]])</f>
        <v>6</v>
      </c>
      <c r="E553" t="str">
        <f>TEXT(Table10[[#This Row],[ENTRY DATE]],"mmm")</f>
        <v>Jun</v>
      </c>
      <c r="F553">
        <f>YEAR(Table10[[#This Row],[ENTRY DATE]])</f>
        <v>2022</v>
      </c>
      <c r="G553">
        <v>175.43</v>
      </c>
      <c r="H553" t="s">
        <v>616</v>
      </c>
      <c r="I553" t="s">
        <v>659</v>
      </c>
    </row>
    <row r="554" spans="1:10" x14ac:dyDescent="0.3">
      <c r="A554" s="2">
        <v>44724</v>
      </c>
      <c r="B554" t="s">
        <v>654</v>
      </c>
      <c r="C554" t="s">
        <v>47</v>
      </c>
      <c r="D554">
        <f>MONTH(Table10[[#This Row],[ENTRY DATE]])</f>
        <v>6</v>
      </c>
      <c r="E554" t="str">
        <f>TEXT(Table10[[#This Row],[ENTRY DATE]],"mmm")</f>
        <v>Jun</v>
      </c>
      <c r="F554">
        <f>YEAR(Table10[[#This Row],[ENTRY DATE]])</f>
        <v>2022</v>
      </c>
      <c r="G554">
        <v>173.71</v>
      </c>
      <c r="H554" t="s">
        <v>612</v>
      </c>
      <c r="I554" t="s">
        <v>620</v>
      </c>
    </row>
    <row r="555" spans="1:10" x14ac:dyDescent="0.3">
      <c r="A555" s="2">
        <v>44724</v>
      </c>
      <c r="B555" t="s">
        <v>654</v>
      </c>
      <c r="C555" t="s">
        <v>584</v>
      </c>
      <c r="D555">
        <f>MONTH(Table10[[#This Row],[ENTRY DATE]])</f>
        <v>6</v>
      </c>
      <c r="E555" t="str">
        <f>TEXT(Table10[[#This Row],[ENTRY DATE]],"mmm")</f>
        <v>Jun</v>
      </c>
      <c r="F555">
        <f>YEAR(Table10[[#This Row],[ENTRY DATE]])</f>
        <v>2022</v>
      </c>
      <c r="G555">
        <v>10</v>
      </c>
      <c r="H555" t="s">
        <v>612</v>
      </c>
      <c r="I555" t="s">
        <v>618</v>
      </c>
    </row>
    <row r="556" spans="1:10" x14ac:dyDescent="0.3">
      <c r="A556" s="2">
        <v>44724</v>
      </c>
      <c r="B556" t="s">
        <v>654</v>
      </c>
      <c r="C556" t="s">
        <v>585</v>
      </c>
      <c r="D556">
        <f>MONTH(Table10[[#This Row],[ENTRY DATE]])</f>
        <v>6</v>
      </c>
      <c r="E556" t="str">
        <f>TEXT(Table10[[#This Row],[ENTRY DATE]],"mmm")</f>
        <v>Jun</v>
      </c>
      <c r="F556">
        <f>YEAR(Table10[[#This Row],[ENTRY DATE]])</f>
        <v>2022</v>
      </c>
      <c r="G556">
        <v>21</v>
      </c>
      <c r="H556" t="s">
        <v>612</v>
      </c>
      <c r="I556" t="s">
        <v>622</v>
      </c>
    </row>
    <row r="557" spans="1:10" x14ac:dyDescent="0.3">
      <c r="A557" s="2">
        <v>44724</v>
      </c>
      <c r="B557" t="s">
        <v>654</v>
      </c>
      <c r="C557" t="s">
        <v>586</v>
      </c>
      <c r="D557">
        <f>MONTH(Table10[[#This Row],[ENTRY DATE]])</f>
        <v>6</v>
      </c>
      <c r="E557" t="str">
        <f>TEXT(Table10[[#This Row],[ENTRY DATE]],"mmm")</f>
        <v>Jun</v>
      </c>
      <c r="F557">
        <f>YEAR(Table10[[#This Row],[ENTRY DATE]])</f>
        <v>2022</v>
      </c>
      <c r="G557">
        <v>39.299999999999997</v>
      </c>
      <c r="H557" t="s">
        <v>612</v>
      </c>
      <c r="I557" t="s">
        <v>618</v>
      </c>
    </row>
    <row r="558" spans="1:10" x14ac:dyDescent="0.3">
      <c r="A558" s="2">
        <v>44725</v>
      </c>
      <c r="B558" t="s">
        <v>654</v>
      </c>
      <c r="C558" t="s">
        <v>47</v>
      </c>
      <c r="D558">
        <f>MONTH(Table10[[#This Row],[ENTRY DATE]])</f>
        <v>6</v>
      </c>
      <c r="E558" t="str">
        <f>TEXT(Table10[[#This Row],[ENTRY DATE]],"mmm")</f>
        <v>Jun</v>
      </c>
      <c r="F558">
        <f>YEAR(Table10[[#This Row],[ENTRY DATE]])</f>
        <v>2022</v>
      </c>
      <c r="G558">
        <v>5.26</v>
      </c>
      <c r="H558" t="s">
        <v>612</v>
      </c>
      <c r="I558" t="s">
        <v>620</v>
      </c>
    </row>
    <row r="559" spans="1:10" x14ac:dyDescent="0.3">
      <c r="A559" s="2">
        <v>44726</v>
      </c>
      <c r="B559" t="s">
        <v>656</v>
      </c>
      <c r="C559" t="s">
        <v>4</v>
      </c>
      <c r="D559">
        <f>MONTH(Table10[[#This Row],[ENTRY DATE]])</f>
        <v>6</v>
      </c>
      <c r="E559" t="str">
        <f>TEXT(Table10[[#This Row],[ENTRY DATE]],"mmm")</f>
        <v>Jun</v>
      </c>
      <c r="F559">
        <f>YEAR(Table10[[#This Row],[ENTRY DATE]])</f>
        <v>2022</v>
      </c>
      <c r="G559">
        <v>458</v>
      </c>
      <c r="H559" t="s">
        <v>612</v>
      </c>
      <c r="I559" t="s">
        <v>630</v>
      </c>
    </row>
    <row r="560" spans="1:10" x14ac:dyDescent="0.3">
      <c r="A560" s="2">
        <v>44726</v>
      </c>
      <c r="B560" t="s">
        <v>656</v>
      </c>
      <c r="C560" t="s">
        <v>5</v>
      </c>
      <c r="D560">
        <f>MONTH(Table10[[#This Row],[ENTRY DATE]])</f>
        <v>6</v>
      </c>
      <c r="E560" t="str">
        <f>TEXT(Table10[[#This Row],[ENTRY DATE]],"mmm")</f>
        <v>Jun</v>
      </c>
      <c r="F560">
        <f>YEAR(Table10[[#This Row],[ENTRY DATE]])</f>
        <v>2022</v>
      </c>
      <c r="G560">
        <v>528</v>
      </c>
      <c r="H560" t="s">
        <v>612</v>
      </c>
      <c r="I560" t="s">
        <v>630</v>
      </c>
    </row>
    <row r="561" spans="1:10" x14ac:dyDescent="0.3">
      <c r="A561" s="2">
        <v>44730</v>
      </c>
      <c r="B561" t="s">
        <v>654</v>
      </c>
      <c r="C561" t="s">
        <v>587</v>
      </c>
      <c r="D561">
        <f>MONTH(Table10[[#This Row],[ENTRY DATE]])</f>
        <v>6</v>
      </c>
      <c r="E561" t="str">
        <f>TEXT(Table10[[#This Row],[ENTRY DATE]],"mmm")</f>
        <v>Jun</v>
      </c>
      <c r="F561">
        <f>YEAR(Table10[[#This Row],[ENTRY DATE]])</f>
        <v>2022</v>
      </c>
      <c r="G561">
        <v>100</v>
      </c>
      <c r="H561" t="s">
        <v>612</v>
      </c>
      <c r="I561" t="s">
        <v>625</v>
      </c>
    </row>
    <row r="562" spans="1:10" x14ac:dyDescent="0.3">
      <c r="A562" s="2">
        <v>44736</v>
      </c>
      <c r="B562" t="s">
        <v>654</v>
      </c>
      <c r="C562" t="s">
        <v>84</v>
      </c>
      <c r="D562">
        <f>MONTH(Table10[[#This Row],[ENTRY DATE]])</f>
        <v>6</v>
      </c>
      <c r="E562" t="str">
        <f>TEXT(Table10[[#This Row],[ENTRY DATE]],"mmm")</f>
        <v>Jun</v>
      </c>
      <c r="F562">
        <f>YEAR(Table10[[#This Row],[ENTRY DATE]])</f>
        <v>2022</v>
      </c>
      <c r="G562">
        <v>8</v>
      </c>
      <c r="H562" t="s">
        <v>612</v>
      </c>
      <c r="I562" t="s">
        <v>620</v>
      </c>
    </row>
    <row r="563" spans="1:10" x14ac:dyDescent="0.3">
      <c r="A563" s="2">
        <v>44738</v>
      </c>
      <c r="B563" t="s">
        <v>654</v>
      </c>
      <c r="C563" t="s">
        <v>588</v>
      </c>
      <c r="D563">
        <f>MONTH(Table10[[#This Row],[ENTRY DATE]])</f>
        <v>6</v>
      </c>
      <c r="E563" t="str">
        <f>TEXT(Table10[[#This Row],[ENTRY DATE]],"mmm")</f>
        <v>Jun</v>
      </c>
      <c r="F563">
        <f>YEAR(Table10[[#This Row],[ENTRY DATE]])</f>
        <v>2022</v>
      </c>
      <c r="G563">
        <v>100</v>
      </c>
      <c r="H563" t="s">
        <v>612</v>
      </c>
      <c r="I563" t="s">
        <v>620</v>
      </c>
    </row>
    <row r="564" spans="1:10" x14ac:dyDescent="0.3">
      <c r="A564" s="2">
        <v>44740</v>
      </c>
      <c r="B564" t="s">
        <v>654</v>
      </c>
      <c r="C564" t="s">
        <v>589</v>
      </c>
      <c r="D564">
        <f>MONTH(Table10[[#This Row],[ENTRY DATE]])</f>
        <v>6</v>
      </c>
      <c r="E564" t="str">
        <f>TEXT(Table10[[#This Row],[ENTRY DATE]],"mmm")</f>
        <v>Jun</v>
      </c>
      <c r="F564">
        <f>YEAR(Table10[[#This Row],[ENTRY DATE]])</f>
        <v>2022</v>
      </c>
      <c r="G564">
        <v>5</v>
      </c>
      <c r="H564" t="s">
        <v>612</v>
      </c>
      <c r="I564" t="s">
        <v>625</v>
      </c>
    </row>
    <row r="565" spans="1:10" x14ac:dyDescent="0.3">
      <c r="A565" s="2">
        <v>44740</v>
      </c>
      <c r="B565" t="s">
        <v>654</v>
      </c>
      <c r="C565" t="s">
        <v>590</v>
      </c>
      <c r="D565">
        <f>MONTH(Table10[[#This Row],[ENTRY DATE]])</f>
        <v>6</v>
      </c>
      <c r="E565" t="str">
        <f>TEXT(Table10[[#This Row],[ENTRY DATE]],"mmm")</f>
        <v>Jun</v>
      </c>
      <c r="F565">
        <f>YEAR(Table10[[#This Row],[ENTRY DATE]])</f>
        <v>2022</v>
      </c>
      <c r="G565">
        <v>10</v>
      </c>
      <c r="H565" t="s">
        <v>612</v>
      </c>
      <c r="I565" t="s">
        <v>629</v>
      </c>
    </row>
    <row r="566" spans="1:10" x14ac:dyDescent="0.3">
      <c r="A566" s="2">
        <v>44740</v>
      </c>
      <c r="B566" t="s">
        <v>654</v>
      </c>
      <c r="C566" t="s">
        <v>406</v>
      </c>
      <c r="D566">
        <f>MONTH(Table10[[#This Row],[ENTRY DATE]])</f>
        <v>6</v>
      </c>
      <c r="E566" t="str">
        <f>TEXT(Table10[[#This Row],[ENTRY DATE]],"mmm")</f>
        <v>Jun</v>
      </c>
      <c r="F566">
        <f>YEAR(Table10[[#This Row],[ENTRY DATE]])</f>
        <v>2022</v>
      </c>
      <c r="G566">
        <v>76.92</v>
      </c>
      <c r="H566" t="s">
        <v>612</v>
      </c>
      <c r="I566" t="s">
        <v>630</v>
      </c>
    </row>
    <row r="567" spans="1:10" x14ac:dyDescent="0.3">
      <c r="A567" s="2">
        <v>44741</v>
      </c>
      <c r="B567" t="s">
        <v>654</v>
      </c>
      <c r="C567" t="s">
        <v>591</v>
      </c>
      <c r="D567">
        <f>MONTH(Table10[[#This Row],[ENTRY DATE]])</f>
        <v>6</v>
      </c>
      <c r="E567" t="str">
        <f>TEXT(Table10[[#This Row],[ENTRY DATE]],"mmm")</f>
        <v>Jun</v>
      </c>
      <c r="F567">
        <f>YEAR(Table10[[#This Row],[ENTRY DATE]])</f>
        <v>2022</v>
      </c>
      <c r="G567">
        <v>10</v>
      </c>
      <c r="H567" t="s">
        <v>612</v>
      </c>
      <c r="I567" t="s">
        <v>622</v>
      </c>
    </row>
    <row r="568" spans="1:10" x14ac:dyDescent="0.3">
      <c r="A568" s="2">
        <v>44742</v>
      </c>
      <c r="B568" t="s">
        <v>654</v>
      </c>
      <c r="C568" t="s">
        <v>77</v>
      </c>
      <c r="D568">
        <f>MONTH(Table10[[#This Row],[ENTRY DATE]])</f>
        <v>6</v>
      </c>
      <c r="E568" t="str">
        <f>TEXT(Table10[[#This Row],[ENTRY DATE]],"mmm")</f>
        <v>Jun</v>
      </c>
      <c r="F568">
        <f>YEAR(Table10[[#This Row],[ENTRY DATE]])</f>
        <v>2022</v>
      </c>
      <c r="G568">
        <v>200</v>
      </c>
      <c r="H568" t="s">
        <v>612</v>
      </c>
      <c r="I568" t="s">
        <v>620</v>
      </c>
    </row>
    <row r="569" spans="1:10" x14ac:dyDescent="0.3">
      <c r="A569" s="2">
        <v>44742</v>
      </c>
      <c r="B569" t="s">
        <v>654</v>
      </c>
      <c r="C569" t="s">
        <v>592</v>
      </c>
      <c r="D569">
        <f>MONTH(Table10[[#This Row],[ENTRY DATE]])</f>
        <v>6</v>
      </c>
      <c r="E569" t="str">
        <f>TEXT(Table10[[#This Row],[ENTRY DATE]],"mmm")</f>
        <v>Jun</v>
      </c>
      <c r="F569">
        <f>YEAR(Table10[[#This Row],[ENTRY DATE]])</f>
        <v>2022</v>
      </c>
      <c r="G569">
        <v>100</v>
      </c>
      <c r="H569" t="s">
        <v>616</v>
      </c>
      <c r="I569" t="s">
        <v>620</v>
      </c>
    </row>
    <row r="570" spans="1:10" x14ac:dyDescent="0.3">
      <c r="A570" s="2">
        <v>44742</v>
      </c>
      <c r="B570" t="s">
        <v>654</v>
      </c>
      <c r="C570" t="s">
        <v>593</v>
      </c>
      <c r="D570">
        <f>MONTH(Table10[[#This Row],[ENTRY DATE]])</f>
        <v>6</v>
      </c>
      <c r="E570" t="str">
        <f>TEXT(Table10[[#This Row],[ENTRY DATE]],"mmm")</f>
        <v>Jun</v>
      </c>
      <c r="F570">
        <f>YEAR(Table10[[#This Row],[ENTRY DATE]])</f>
        <v>2022</v>
      </c>
      <c r="G570">
        <v>2877.6</v>
      </c>
      <c r="H570" t="s">
        <v>616</v>
      </c>
      <c r="I570" t="s">
        <v>615</v>
      </c>
    </row>
    <row r="571" spans="1:10" x14ac:dyDescent="0.3">
      <c r="A571" s="2">
        <v>44742</v>
      </c>
      <c r="B571" t="s">
        <v>654</v>
      </c>
      <c r="C571" t="s">
        <v>463</v>
      </c>
      <c r="D571">
        <f>MONTH(Table10[[#This Row],[ENTRY DATE]])</f>
        <v>6</v>
      </c>
      <c r="E571" t="str">
        <f>TEXT(Table10[[#This Row],[ENTRY DATE]],"mmm")</f>
        <v>Jun</v>
      </c>
      <c r="F571">
        <f>YEAR(Table10[[#This Row],[ENTRY DATE]])</f>
        <v>2022</v>
      </c>
      <c r="G571">
        <v>0.91</v>
      </c>
      <c r="H571" t="s">
        <v>616</v>
      </c>
      <c r="I571" t="s">
        <v>628</v>
      </c>
      <c r="J571" t="s">
        <v>676</v>
      </c>
    </row>
    <row r="572" spans="1:10" x14ac:dyDescent="0.3">
      <c r="A572" s="2">
        <v>44747</v>
      </c>
      <c r="B572" t="s">
        <v>654</v>
      </c>
      <c r="C572" t="s">
        <v>393</v>
      </c>
      <c r="D572">
        <f>MONTH(Table10[[#This Row],[ENTRY DATE]])</f>
        <v>7</v>
      </c>
      <c r="E572" t="str">
        <f>TEXT(Table10[[#This Row],[ENTRY DATE]],"mmm")</f>
        <v>Jul</v>
      </c>
      <c r="F572">
        <f>YEAR(Table10[[#This Row],[ENTRY DATE]])</f>
        <v>2022</v>
      </c>
      <c r="G572">
        <v>20</v>
      </c>
      <c r="H572" t="s">
        <v>612</v>
      </c>
      <c r="I572" t="s">
        <v>617</v>
      </c>
    </row>
    <row r="573" spans="1:10" x14ac:dyDescent="0.3">
      <c r="A573" s="2">
        <v>44748</v>
      </c>
      <c r="B573" t="s">
        <v>654</v>
      </c>
      <c r="C573" t="s">
        <v>594</v>
      </c>
      <c r="D573">
        <f>MONTH(Table10[[#This Row],[ENTRY DATE]])</f>
        <v>7</v>
      </c>
      <c r="E573" t="str">
        <f>TEXT(Table10[[#This Row],[ENTRY DATE]],"mmm")</f>
        <v>Jul</v>
      </c>
      <c r="F573">
        <f>YEAR(Table10[[#This Row],[ENTRY DATE]])</f>
        <v>2022</v>
      </c>
      <c r="G573">
        <v>22.8</v>
      </c>
      <c r="H573" t="s">
        <v>612</v>
      </c>
      <c r="I573" t="s">
        <v>622</v>
      </c>
    </row>
    <row r="574" spans="1:10" x14ac:dyDescent="0.3">
      <c r="A574" s="2">
        <v>44748</v>
      </c>
      <c r="B574" t="s">
        <v>654</v>
      </c>
      <c r="C574" t="s">
        <v>595</v>
      </c>
      <c r="D574">
        <f>MONTH(Table10[[#This Row],[ENTRY DATE]])</f>
        <v>7</v>
      </c>
      <c r="E574" t="str">
        <f>TEXT(Table10[[#This Row],[ENTRY DATE]],"mmm")</f>
        <v>Jul</v>
      </c>
      <c r="F574">
        <f>YEAR(Table10[[#This Row],[ENTRY DATE]])</f>
        <v>2022</v>
      </c>
      <c r="G574">
        <v>12</v>
      </c>
      <c r="H574" t="s">
        <v>612</v>
      </c>
      <c r="I574" t="s">
        <v>627</v>
      </c>
    </row>
    <row r="575" spans="1:10" x14ac:dyDescent="0.3">
      <c r="A575" s="2">
        <v>44750</v>
      </c>
      <c r="B575" t="s">
        <v>654</v>
      </c>
      <c r="C575" t="s">
        <v>596</v>
      </c>
      <c r="D575">
        <f>MONTH(Table10[[#This Row],[ENTRY DATE]])</f>
        <v>7</v>
      </c>
      <c r="E575" t="str">
        <f>TEXT(Table10[[#This Row],[ENTRY DATE]],"mmm")</f>
        <v>Jul</v>
      </c>
      <c r="F575">
        <f>YEAR(Table10[[#This Row],[ENTRY DATE]])</f>
        <v>2022</v>
      </c>
      <c r="G575">
        <v>8.99</v>
      </c>
      <c r="H575" t="s">
        <v>612</v>
      </c>
      <c r="I575" t="s">
        <v>622</v>
      </c>
    </row>
    <row r="576" spans="1:10" x14ac:dyDescent="0.3">
      <c r="A576" s="2">
        <v>44750</v>
      </c>
      <c r="B576" t="s">
        <v>654</v>
      </c>
      <c r="C576" t="s">
        <v>47</v>
      </c>
      <c r="D576">
        <f>MONTH(Table10[[#This Row],[ENTRY DATE]])</f>
        <v>7</v>
      </c>
      <c r="E576" t="str">
        <f>TEXT(Table10[[#This Row],[ENTRY DATE]],"mmm")</f>
        <v>Jul</v>
      </c>
      <c r="F576">
        <f>YEAR(Table10[[#This Row],[ENTRY DATE]])</f>
        <v>2022</v>
      </c>
      <c r="G576">
        <v>12.4</v>
      </c>
      <c r="H576" t="s">
        <v>612</v>
      </c>
      <c r="I576" t="s">
        <v>620</v>
      </c>
    </row>
    <row r="577" spans="1:10" x14ac:dyDescent="0.3">
      <c r="A577" s="2">
        <v>44750</v>
      </c>
      <c r="B577" t="s">
        <v>654</v>
      </c>
      <c r="C577" t="s">
        <v>394</v>
      </c>
      <c r="D577">
        <f>MONTH(Table10[[#This Row],[ENTRY DATE]])</f>
        <v>7</v>
      </c>
      <c r="E577" t="str">
        <f>TEXT(Table10[[#This Row],[ENTRY DATE]],"mmm")</f>
        <v>Jul</v>
      </c>
      <c r="F577">
        <f>YEAR(Table10[[#This Row],[ENTRY DATE]])</f>
        <v>2022</v>
      </c>
      <c r="G577">
        <v>536</v>
      </c>
      <c r="H577" t="s">
        <v>612</v>
      </c>
      <c r="I577" t="s">
        <v>669</v>
      </c>
      <c r="J577" t="s">
        <v>608</v>
      </c>
    </row>
    <row r="578" spans="1:10" x14ac:dyDescent="0.3">
      <c r="A578" s="2">
        <v>44750</v>
      </c>
      <c r="B578" t="s">
        <v>654</v>
      </c>
      <c r="C578" t="s">
        <v>415</v>
      </c>
      <c r="D578">
        <f>MONTH(Table10[[#This Row],[ENTRY DATE]])</f>
        <v>7</v>
      </c>
      <c r="E578" t="str">
        <f>TEXT(Table10[[#This Row],[ENTRY DATE]],"mmm")</f>
        <v>Jul</v>
      </c>
      <c r="F578">
        <f>YEAR(Table10[[#This Row],[ENTRY DATE]])</f>
        <v>2022</v>
      </c>
      <c r="G578">
        <v>198.1</v>
      </c>
      <c r="H578" t="s">
        <v>612</v>
      </c>
      <c r="I578" t="s">
        <v>624</v>
      </c>
    </row>
    <row r="579" spans="1:10" x14ac:dyDescent="0.3">
      <c r="A579" s="2">
        <v>44750</v>
      </c>
      <c r="B579" t="s">
        <v>654</v>
      </c>
      <c r="C579" t="s">
        <v>416</v>
      </c>
      <c r="D579">
        <f>MONTH(Table10[[#This Row],[ENTRY DATE]])</f>
        <v>7</v>
      </c>
      <c r="E579" t="str">
        <f>TEXT(Table10[[#This Row],[ENTRY DATE]],"mmm")</f>
        <v>Jul</v>
      </c>
      <c r="F579">
        <f>YEAR(Table10[[#This Row],[ENTRY DATE]])</f>
        <v>2022</v>
      </c>
      <c r="G579">
        <v>4.3</v>
      </c>
      <c r="H579" t="s">
        <v>612</v>
      </c>
      <c r="I579" t="s">
        <v>622</v>
      </c>
    </row>
    <row r="580" spans="1:10" x14ac:dyDescent="0.3">
      <c r="A580" s="2">
        <v>44751</v>
      </c>
      <c r="B580" t="s">
        <v>654</v>
      </c>
      <c r="C580" t="s">
        <v>148</v>
      </c>
      <c r="D580">
        <f>MONTH(Table10[[#This Row],[ENTRY DATE]])</f>
        <v>7</v>
      </c>
      <c r="E580" t="str">
        <f>TEXT(Table10[[#This Row],[ENTRY DATE]],"mmm")</f>
        <v>Jul</v>
      </c>
      <c r="F580">
        <f>YEAR(Table10[[#This Row],[ENTRY DATE]])</f>
        <v>2022</v>
      </c>
      <c r="G580">
        <v>200</v>
      </c>
      <c r="H580" t="s">
        <v>616</v>
      </c>
      <c r="I580" t="s">
        <v>659</v>
      </c>
    </row>
    <row r="581" spans="1:10" x14ac:dyDescent="0.3">
      <c r="A581" s="2">
        <v>44751</v>
      </c>
      <c r="B581" t="s">
        <v>654</v>
      </c>
      <c r="C581" t="s">
        <v>47</v>
      </c>
      <c r="D581">
        <f>MONTH(Table10[[#This Row],[ENTRY DATE]])</f>
        <v>7</v>
      </c>
      <c r="E581" t="str">
        <f>TEXT(Table10[[#This Row],[ENTRY DATE]],"mmm")</f>
        <v>Jul</v>
      </c>
      <c r="F581">
        <f>YEAR(Table10[[#This Row],[ENTRY DATE]])</f>
        <v>2022</v>
      </c>
      <c r="G581">
        <v>55.08</v>
      </c>
      <c r="H581" t="s">
        <v>612</v>
      </c>
      <c r="I581" t="s">
        <v>613</v>
      </c>
    </row>
    <row r="582" spans="1:10" x14ac:dyDescent="0.3">
      <c r="A582" s="2">
        <v>44751</v>
      </c>
      <c r="B582" t="s">
        <v>654</v>
      </c>
      <c r="C582" t="s">
        <v>47</v>
      </c>
      <c r="D582">
        <f>MONTH(Table10[[#This Row],[ENTRY DATE]])</f>
        <v>7</v>
      </c>
      <c r="E582" t="str">
        <f>TEXT(Table10[[#This Row],[ENTRY DATE]],"mmm")</f>
        <v>Jul</v>
      </c>
      <c r="F582">
        <f>YEAR(Table10[[#This Row],[ENTRY DATE]])</f>
        <v>2022</v>
      </c>
      <c r="G582">
        <v>14.79</v>
      </c>
      <c r="H582" t="s">
        <v>612</v>
      </c>
      <c r="I582" t="s">
        <v>613</v>
      </c>
    </row>
    <row r="583" spans="1:10" x14ac:dyDescent="0.3">
      <c r="A583" s="2">
        <v>44751</v>
      </c>
      <c r="B583" t="s">
        <v>654</v>
      </c>
      <c r="C583" t="s">
        <v>77</v>
      </c>
      <c r="D583">
        <f>MONTH(Table10[[#This Row],[ENTRY DATE]])</f>
        <v>7</v>
      </c>
      <c r="E583" t="str">
        <f>TEXT(Table10[[#This Row],[ENTRY DATE]],"mmm")</f>
        <v>Jul</v>
      </c>
      <c r="F583">
        <f>YEAR(Table10[[#This Row],[ENTRY DATE]])</f>
        <v>2022</v>
      </c>
      <c r="G583">
        <v>101</v>
      </c>
      <c r="H583" t="s">
        <v>612</v>
      </c>
      <c r="I583" t="s">
        <v>620</v>
      </c>
    </row>
    <row r="584" spans="1:10" x14ac:dyDescent="0.3">
      <c r="A584" s="2">
        <v>44752</v>
      </c>
      <c r="B584" t="s">
        <v>654</v>
      </c>
      <c r="C584" t="s">
        <v>47</v>
      </c>
      <c r="D584">
        <f>MONTH(Table10[[#This Row],[ENTRY DATE]])</f>
        <v>7</v>
      </c>
      <c r="E584" t="str">
        <f>TEXT(Table10[[#This Row],[ENTRY DATE]],"mmm")</f>
        <v>Jul</v>
      </c>
      <c r="F584">
        <f>YEAR(Table10[[#This Row],[ENTRY DATE]])</f>
        <v>2022</v>
      </c>
      <c r="G584">
        <v>7.11</v>
      </c>
      <c r="H584" t="s">
        <v>612</v>
      </c>
      <c r="I584" t="s">
        <v>620</v>
      </c>
    </row>
    <row r="585" spans="1:10" x14ac:dyDescent="0.3">
      <c r="A585" s="2">
        <v>44753</v>
      </c>
      <c r="B585" t="s">
        <v>654</v>
      </c>
      <c r="C585" t="s">
        <v>148</v>
      </c>
      <c r="D585">
        <f>MONTH(Table10[[#This Row],[ENTRY DATE]])</f>
        <v>7</v>
      </c>
      <c r="E585" t="str">
        <f>TEXT(Table10[[#This Row],[ENTRY DATE]],"mmm")</f>
        <v>Jul</v>
      </c>
      <c r="F585">
        <f>YEAR(Table10[[#This Row],[ENTRY DATE]])</f>
        <v>2022</v>
      </c>
      <c r="G585">
        <v>200</v>
      </c>
      <c r="H585" t="s">
        <v>616</v>
      </c>
      <c r="I585" t="s">
        <v>659</v>
      </c>
    </row>
    <row r="586" spans="1:10" x14ac:dyDescent="0.3">
      <c r="A586" s="2">
        <v>44753</v>
      </c>
      <c r="B586" t="s">
        <v>654</v>
      </c>
      <c r="C586" t="s">
        <v>47</v>
      </c>
      <c r="D586">
        <f>MONTH(Table10[[#This Row],[ENTRY DATE]])</f>
        <v>7</v>
      </c>
      <c r="E586" t="str">
        <f>TEXT(Table10[[#This Row],[ENTRY DATE]],"mmm")</f>
        <v>Jul</v>
      </c>
      <c r="F586">
        <f>YEAR(Table10[[#This Row],[ENTRY DATE]])</f>
        <v>2022</v>
      </c>
      <c r="G586">
        <v>55</v>
      </c>
      <c r="H586" t="s">
        <v>612</v>
      </c>
      <c r="I586" t="s">
        <v>613</v>
      </c>
    </row>
    <row r="587" spans="1:10" x14ac:dyDescent="0.3">
      <c r="A587" s="2">
        <v>44755</v>
      </c>
      <c r="B587" t="s">
        <v>654</v>
      </c>
      <c r="C587" t="s">
        <v>72</v>
      </c>
      <c r="D587">
        <f>MONTH(Table10[[#This Row],[ENTRY DATE]])</f>
        <v>7</v>
      </c>
      <c r="E587" t="str">
        <f>TEXT(Table10[[#This Row],[ENTRY DATE]],"mmm")</f>
        <v>Jul</v>
      </c>
      <c r="F587">
        <f>YEAR(Table10[[#This Row],[ENTRY DATE]])</f>
        <v>2022</v>
      </c>
      <c r="G587">
        <v>42</v>
      </c>
      <c r="H587" t="s">
        <v>612</v>
      </c>
      <c r="I587" t="s">
        <v>620</v>
      </c>
    </row>
    <row r="588" spans="1:10" x14ac:dyDescent="0.3">
      <c r="A588" s="2">
        <v>44755</v>
      </c>
      <c r="B588" t="s">
        <v>654</v>
      </c>
      <c r="C588" t="s">
        <v>597</v>
      </c>
      <c r="D588">
        <f>MONTH(Table10[[#This Row],[ENTRY DATE]])</f>
        <v>7</v>
      </c>
      <c r="E588" t="str">
        <f>TEXT(Table10[[#This Row],[ENTRY DATE]],"mmm")</f>
        <v>Jul</v>
      </c>
      <c r="F588">
        <f>YEAR(Table10[[#This Row],[ENTRY DATE]])</f>
        <v>2022</v>
      </c>
      <c r="G588">
        <v>12.7</v>
      </c>
      <c r="H588" t="s">
        <v>612</v>
      </c>
      <c r="I588" t="s">
        <v>622</v>
      </c>
    </row>
    <row r="589" spans="1:10" x14ac:dyDescent="0.3">
      <c r="A589" s="2">
        <v>44755</v>
      </c>
      <c r="B589" t="s">
        <v>656</v>
      </c>
      <c r="C589" t="s">
        <v>4</v>
      </c>
      <c r="D589">
        <f>MONTH(Table10[[#This Row],[ENTRY DATE]])</f>
        <v>7</v>
      </c>
      <c r="E589" t="str">
        <f>TEXT(Table10[[#This Row],[ENTRY DATE]],"mmm")</f>
        <v>Jul</v>
      </c>
      <c r="F589">
        <f>YEAR(Table10[[#This Row],[ENTRY DATE]])</f>
        <v>2022</v>
      </c>
      <c r="G589">
        <v>445</v>
      </c>
      <c r="H589" t="s">
        <v>612</v>
      </c>
      <c r="I589" t="s">
        <v>630</v>
      </c>
    </row>
    <row r="590" spans="1:10" x14ac:dyDescent="0.3">
      <c r="A590" s="2">
        <v>44755</v>
      </c>
      <c r="B590" t="s">
        <v>656</v>
      </c>
      <c r="C590" t="s">
        <v>5</v>
      </c>
      <c r="D590">
        <f>MONTH(Table10[[#This Row],[ENTRY DATE]])</f>
        <v>7</v>
      </c>
      <c r="E590" t="str">
        <f>TEXT(Table10[[#This Row],[ENTRY DATE]],"mmm")</f>
        <v>Jul</v>
      </c>
      <c r="F590">
        <f>YEAR(Table10[[#This Row],[ENTRY DATE]])</f>
        <v>2022</v>
      </c>
      <c r="G590">
        <v>513</v>
      </c>
      <c r="H590" t="s">
        <v>612</v>
      </c>
      <c r="I590" t="s">
        <v>630</v>
      </c>
    </row>
    <row r="591" spans="1:10" x14ac:dyDescent="0.3">
      <c r="A591" s="2">
        <v>44756</v>
      </c>
      <c r="B591" t="s">
        <v>654</v>
      </c>
      <c r="C591" t="s">
        <v>598</v>
      </c>
      <c r="D591">
        <f>MONTH(Table10[[#This Row],[ENTRY DATE]])</f>
        <v>7</v>
      </c>
      <c r="E591" t="str">
        <f>TEXT(Table10[[#This Row],[ENTRY DATE]],"mmm")</f>
        <v>Jul</v>
      </c>
      <c r="F591">
        <f>YEAR(Table10[[#This Row],[ENTRY DATE]])</f>
        <v>2022</v>
      </c>
      <c r="G591">
        <v>100</v>
      </c>
      <c r="H591" t="s">
        <v>612</v>
      </c>
      <c r="I591" t="s">
        <v>617</v>
      </c>
    </row>
    <row r="592" spans="1:10" x14ac:dyDescent="0.3">
      <c r="A592" s="2">
        <v>44757</v>
      </c>
      <c r="B592" t="s">
        <v>654</v>
      </c>
      <c r="C592" t="s">
        <v>436</v>
      </c>
      <c r="D592">
        <f>MONTH(Table10[[#This Row],[ENTRY DATE]])</f>
        <v>7</v>
      </c>
      <c r="E592" t="str">
        <f>TEXT(Table10[[#This Row],[ENTRY DATE]],"mmm")</f>
        <v>Jul</v>
      </c>
      <c r="F592">
        <f>YEAR(Table10[[#This Row],[ENTRY DATE]])</f>
        <v>2022</v>
      </c>
      <c r="G592">
        <v>22.8</v>
      </c>
      <c r="H592" t="s">
        <v>612</v>
      </c>
      <c r="I592" t="s">
        <v>625</v>
      </c>
    </row>
    <row r="593" spans="1:9" x14ac:dyDescent="0.3">
      <c r="A593" s="2">
        <v>44757</v>
      </c>
      <c r="B593" t="s">
        <v>654</v>
      </c>
      <c r="C593" t="s">
        <v>599</v>
      </c>
      <c r="D593">
        <f>MONTH(Table10[[#This Row],[ENTRY DATE]])</f>
        <v>7</v>
      </c>
      <c r="E593" t="str">
        <f>TEXT(Table10[[#This Row],[ENTRY DATE]],"mmm")</f>
        <v>Jul</v>
      </c>
      <c r="F593">
        <f>YEAR(Table10[[#This Row],[ENTRY DATE]])</f>
        <v>2022</v>
      </c>
      <c r="G593">
        <v>116.5</v>
      </c>
      <c r="H593" t="s">
        <v>612</v>
      </c>
      <c r="I593" t="s">
        <v>619</v>
      </c>
    </row>
    <row r="594" spans="1:9" x14ac:dyDescent="0.3">
      <c r="A594" s="2">
        <v>44758</v>
      </c>
      <c r="B594" t="s">
        <v>654</v>
      </c>
      <c r="C594" t="s">
        <v>600</v>
      </c>
      <c r="D594">
        <f>MONTH(Table10[[#This Row],[ENTRY DATE]])</f>
        <v>7</v>
      </c>
      <c r="E594" t="str">
        <f>TEXT(Table10[[#This Row],[ENTRY DATE]],"mmm")</f>
        <v>Jul</v>
      </c>
      <c r="F594">
        <f>YEAR(Table10[[#This Row],[ENTRY DATE]])</f>
        <v>2022</v>
      </c>
      <c r="G594">
        <v>12</v>
      </c>
      <c r="H594" t="s">
        <v>612</v>
      </c>
      <c r="I594" t="s">
        <v>626</v>
      </c>
    </row>
    <row r="595" spans="1:9" x14ac:dyDescent="0.3">
      <c r="A595" s="2">
        <v>44759</v>
      </c>
      <c r="B595" t="s">
        <v>654</v>
      </c>
      <c r="C595" t="s">
        <v>148</v>
      </c>
      <c r="D595">
        <f>MONTH(Table10[[#This Row],[ENTRY DATE]])</f>
        <v>7</v>
      </c>
      <c r="E595" t="str">
        <f>TEXT(Table10[[#This Row],[ENTRY DATE]],"mmm")</f>
        <v>Jul</v>
      </c>
      <c r="F595">
        <f>YEAR(Table10[[#This Row],[ENTRY DATE]])</f>
        <v>2022</v>
      </c>
      <c r="G595">
        <v>200</v>
      </c>
      <c r="H595" t="s">
        <v>616</v>
      </c>
      <c r="I595" t="s">
        <v>659</v>
      </c>
    </row>
    <row r="596" spans="1:9" x14ac:dyDescent="0.3">
      <c r="A596" s="2">
        <v>44759</v>
      </c>
      <c r="B596" t="s">
        <v>654</v>
      </c>
      <c r="C596" t="s">
        <v>47</v>
      </c>
      <c r="D596">
        <f>MONTH(Table10[[#This Row],[ENTRY DATE]])</f>
        <v>7</v>
      </c>
      <c r="E596" t="str">
        <f>TEXT(Table10[[#This Row],[ENTRY DATE]],"mmm")</f>
        <v>Jul</v>
      </c>
      <c r="F596">
        <f>YEAR(Table10[[#This Row],[ENTRY DATE]])</f>
        <v>2022</v>
      </c>
      <c r="G596">
        <v>50.06</v>
      </c>
      <c r="H596" t="s">
        <v>612</v>
      </c>
      <c r="I596" t="s">
        <v>620</v>
      </c>
    </row>
    <row r="597" spans="1:9" x14ac:dyDescent="0.3">
      <c r="A597" s="2">
        <v>44759</v>
      </c>
      <c r="B597" t="s">
        <v>654</v>
      </c>
      <c r="C597" t="s">
        <v>47</v>
      </c>
      <c r="D597">
        <f>MONTH(Table10[[#This Row],[ENTRY DATE]])</f>
        <v>7</v>
      </c>
      <c r="E597" t="str">
        <f>TEXT(Table10[[#This Row],[ENTRY DATE]],"mmm")</f>
        <v>Jul</v>
      </c>
      <c r="F597">
        <f>YEAR(Table10[[#This Row],[ENTRY DATE]])</f>
        <v>2022</v>
      </c>
      <c r="G597">
        <v>25.29</v>
      </c>
      <c r="H597" t="s">
        <v>612</v>
      </c>
      <c r="I597" t="s">
        <v>620</v>
      </c>
    </row>
    <row r="598" spans="1:9" x14ac:dyDescent="0.3">
      <c r="A598" s="2">
        <v>44759</v>
      </c>
      <c r="B598" t="s">
        <v>654</v>
      </c>
      <c r="C598" t="s">
        <v>77</v>
      </c>
      <c r="D598">
        <f>MONTH(Table10[[#This Row],[ENTRY DATE]])</f>
        <v>7</v>
      </c>
      <c r="E598" t="str">
        <f>TEXT(Table10[[#This Row],[ENTRY DATE]],"mmm")</f>
        <v>Jul</v>
      </c>
      <c r="F598">
        <f>YEAR(Table10[[#This Row],[ENTRY DATE]])</f>
        <v>2022</v>
      </c>
      <c r="G598">
        <v>100</v>
      </c>
      <c r="H598" t="s">
        <v>612</v>
      </c>
      <c r="I598" t="s">
        <v>620</v>
      </c>
    </row>
    <row r="599" spans="1:9" x14ac:dyDescent="0.3">
      <c r="A599" s="2">
        <v>44759</v>
      </c>
      <c r="B599" t="s">
        <v>654</v>
      </c>
      <c r="C599" t="s">
        <v>47</v>
      </c>
      <c r="D599">
        <f>MONTH(Table10[[#This Row],[ENTRY DATE]])</f>
        <v>7</v>
      </c>
      <c r="E599" t="str">
        <f>TEXT(Table10[[#This Row],[ENTRY DATE]],"mmm")</f>
        <v>Jul</v>
      </c>
      <c r="F599">
        <f>YEAR(Table10[[#This Row],[ENTRY DATE]])</f>
        <v>2022</v>
      </c>
      <c r="G599">
        <v>36</v>
      </c>
      <c r="H599" t="s">
        <v>612</v>
      </c>
      <c r="I599" t="s">
        <v>620</v>
      </c>
    </row>
    <row r="600" spans="1:9" x14ac:dyDescent="0.3">
      <c r="A600" s="2">
        <v>44762</v>
      </c>
      <c r="B600" t="s">
        <v>654</v>
      </c>
      <c r="C600" t="s">
        <v>601</v>
      </c>
      <c r="D600">
        <f>MONTH(Table10[[#This Row],[ENTRY DATE]])</f>
        <v>7</v>
      </c>
      <c r="E600" t="str">
        <f>TEXT(Table10[[#This Row],[ENTRY DATE]],"mmm")</f>
        <v>Jul</v>
      </c>
      <c r="F600">
        <f>YEAR(Table10[[#This Row],[ENTRY DATE]])</f>
        <v>2022</v>
      </c>
      <c r="G600">
        <v>126.15</v>
      </c>
      <c r="H600" t="s">
        <v>612</v>
      </c>
      <c r="I600" t="s">
        <v>624</v>
      </c>
    </row>
    <row r="601" spans="1:9" x14ac:dyDescent="0.3">
      <c r="A601" s="2">
        <v>44762</v>
      </c>
      <c r="B601" t="s">
        <v>654</v>
      </c>
      <c r="C601" t="s">
        <v>47</v>
      </c>
      <c r="D601">
        <f>MONTH(Table10[[#This Row],[ENTRY DATE]])</f>
        <v>7</v>
      </c>
      <c r="E601" t="str">
        <f>TEXT(Table10[[#This Row],[ENTRY DATE]],"mmm")</f>
        <v>Jul</v>
      </c>
      <c r="F601">
        <f>YEAR(Table10[[#This Row],[ENTRY DATE]])</f>
        <v>2022</v>
      </c>
      <c r="G601">
        <v>19</v>
      </c>
      <c r="H601" t="s">
        <v>612</v>
      </c>
      <c r="I601" t="s">
        <v>620</v>
      </c>
    </row>
    <row r="602" spans="1:9" x14ac:dyDescent="0.3">
      <c r="A602" s="2">
        <v>44764</v>
      </c>
      <c r="B602" t="s">
        <v>654</v>
      </c>
      <c r="C602" t="s">
        <v>47</v>
      </c>
      <c r="D602">
        <f>MONTH(Table10[[#This Row],[ENTRY DATE]])</f>
        <v>7</v>
      </c>
      <c r="E602" t="str">
        <f>TEXT(Table10[[#This Row],[ENTRY DATE]],"mmm")</f>
        <v>Jul</v>
      </c>
      <c r="F602">
        <f>YEAR(Table10[[#This Row],[ENTRY DATE]])</f>
        <v>2022</v>
      </c>
      <c r="G602">
        <v>5.74</v>
      </c>
      <c r="H602" t="s">
        <v>612</v>
      </c>
      <c r="I602" t="s">
        <v>620</v>
      </c>
    </row>
    <row r="603" spans="1:9" x14ac:dyDescent="0.3">
      <c r="A603" s="2">
        <v>44765</v>
      </c>
      <c r="B603" t="s">
        <v>654</v>
      </c>
      <c r="C603" t="s">
        <v>77</v>
      </c>
      <c r="D603">
        <f>MONTH(Table10[[#This Row],[ENTRY DATE]])</f>
        <v>7</v>
      </c>
      <c r="E603" t="str">
        <f>TEXT(Table10[[#This Row],[ENTRY DATE]],"mmm")</f>
        <v>Jul</v>
      </c>
      <c r="F603">
        <f>YEAR(Table10[[#This Row],[ENTRY DATE]])</f>
        <v>2022</v>
      </c>
      <c r="G603">
        <v>100</v>
      </c>
      <c r="H603" t="s">
        <v>612</v>
      </c>
      <c r="I603" t="s">
        <v>620</v>
      </c>
    </row>
    <row r="604" spans="1:9" x14ac:dyDescent="0.3">
      <c r="A604" s="2">
        <v>44765</v>
      </c>
      <c r="B604" t="s">
        <v>654</v>
      </c>
      <c r="C604" t="s">
        <v>148</v>
      </c>
      <c r="D604">
        <f>MONTH(Table10[[#This Row],[ENTRY DATE]])</f>
        <v>7</v>
      </c>
      <c r="E604" t="str">
        <f>TEXT(Table10[[#This Row],[ENTRY DATE]],"mmm")</f>
        <v>Jul</v>
      </c>
      <c r="F604">
        <f>YEAR(Table10[[#This Row],[ENTRY DATE]])</f>
        <v>2022</v>
      </c>
      <c r="G604">
        <v>200</v>
      </c>
      <c r="H604" t="s">
        <v>616</v>
      </c>
      <c r="I604" t="s">
        <v>659</v>
      </c>
    </row>
    <row r="605" spans="1:9" x14ac:dyDescent="0.3">
      <c r="A605" s="2">
        <v>44765</v>
      </c>
      <c r="B605" t="s">
        <v>654</v>
      </c>
      <c r="C605" t="s">
        <v>47</v>
      </c>
      <c r="D605">
        <f>MONTH(Table10[[#This Row],[ENTRY DATE]])</f>
        <v>7</v>
      </c>
      <c r="E605" t="str">
        <f>TEXT(Table10[[#This Row],[ENTRY DATE]],"mmm")</f>
        <v>Jul</v>
      </c>
      <c r="F605">
        <f>YEAR(Table10[[#This Row],[ENTRY DATE]])</f>
        <v>2022</v>
      </c>
      <c r="G605">
        <v>42.63</v>
      </c>
      <c r="H605" t="s">
        <v>612</v>
      </c>
      <c r="I605" t="s">
        <v>620</v>
      </c>
    </row>
    <row r="606" spans="1:9" x14ac:dyDescent="0.3">
      <c r="A606" s="2">
        <v>44765</v>
      </c>
      <c r="B606" t="s">
        <v>654</v>
      </c>
      <c r="C606" t="s">
        <v>146</v>
      </c>
      <c r="D606">
        <f>MONTH(Table10[[#This Row],[ENTRY DATE]])</f>
        <v>7</v>
      </c>
      <c r="E606" t="str">
        <f>TEXT(Table10[[#This Row],[ENTRY DATE]],"mmm")</f>
        <v>Jul</v>
      </c>
      <c r="F606">
        <f>YEAR(Table10[[#This Row],[ENTRY DATE]])</f>
        <v>2022</v>
      </c>
      <c r="G606">
        <v>223.47</v>
      </c>
      <c r="H606" t="s">
        <v>612</v>
      </c>
      <c r="I606" t="s">
        <v>613</v>
      </c>
    </row>
    <row r="607" spans="1:9" x14ac:dyDescent="0.3">
      <c r="A607" s="2">
        <v>44767</v>
      </c>
      <c r="B607" t="s">
        <v>654</v>
      </c>
      <c r="C607" t="s">
        <v>148</v>
      </c>
      <c r="D607">
        <f>MONTH(Table10[[#This Row],[ENTRY DATE]])</f>
        <v>7</v>
      </c>
      <c r="E607" t="str">
        <f>TEXT(Table10[[#This Row],[ENTRY DATE]],"mmm")</f>
        <v>Jul</v>
      </c>
      <c r="F607">
        <f>YEAR(Table10[[#This Row],[ENTRY DATE]])</f>
        <v>2022</v>
      </c>
      <c r="G607">
        <v>223.47</v>
      </c>
      <c r="H607" t="s">
        <v>616</v>
      </c>
      <c r="I607" t="s">
        <v>659</v>
      </c>
    </row>
    <row r="608" spans="1:9" x14ac:dyDescent="0.3">
      <c r="A608" s="2">
        <v>44767</v>
      </c>
      <c r="B608" t="s">
        <v>654</v>
      </c>
      <c r="C608" t="s">
        <v>47</v>
      </c>
      <c r="D608">
        <f>MONTH(Table10[[#This Row],[ENTRY DATE]])</f>
        <v>7</v>
      </c>
      <c r="E608" t="str">
        <f>TEXT(Table10[[#This Row],[ENTRY DATE]],"mmm")</f>
        <v>Jul</v>
      </c>
      <c r="F608">
        <f>YEAR(Table10[[#This Row],[ENTRY DATE]])</f>
        <v>2022</v>
      </c>
      <c r="G608">
        <v>221.28</v>
      </c>
      <c r="H608" t="s">
        <v>612</v>
      </c>
      <c r="I608" t="s">
        <v>620</v>
      </c>
    </row>
    <row r="609" spans="1:9" x14ac:dyDescent="0.3">
      <c r="A609" s="2">
        <v>44770</v>
      </c>
      <c r="B609" t="s">
        <v>654</v>
      </c>
      <c r="C609" t="s">
        <v>406</v>
      </c>
      <c r="D609">
        <f>MONTH(Table10[[#This Row],[ENTRY DATE]])</f>
        <v>7</v>
      </c>
      <c r="E609" t="str">
        <f>TEXT(Table10[[#This Row],[ENTRY DATE]],"mmm")</f>
        <v>Jul</v>
      </c>
      <c r="F609">
        <f>YEAR(Table10[[#This Row],[ENTRY DATE]])</f>
        <v>2022</v>
      </c>
      <c r="G609">
        <v>76.92</v>
      </c>
      <c r="H609" t="s">
        <v>612</v>
      </c>
      <c r="I609" t="s">
        <v>630</v>
      </c>
    </row>
    <row r="610" spans="1:9" x14ac:dyDescent="0.3">
      <c r="A610" s="2">
        <v>44771</v>
      </c>
      <c r="B610" t="s">
        <v>654</v>
      </c>
      <c r="C610" t="s">
        <v>602</v>
      </c>
      <c r="D610">
        <f>MONTH(Table10[[#This Row],[ENTRY DATE]])</f>
        <v>7</v>
      </c>
      <c r="E610" t="str">
        <f>TEXT(Table10[[#This Row],[ENTRY DATE]],"mmm")</f>
        <v>Jul</v>
      </c>
      <c r="F610">
        <f>YEAR(Table10[[#This Row],[ENTRY DATE]])</f>
        <v>2022</v>
      </c>
      <c r="G610">
        <v>2910.21</v>
      </c>
      <c r="H610" t="s">
        <v>616</v>
      </c>
      <c r="I610" t="s">
        <v>615</v>
      </c>
    </row>
    <row r="611" spans="1:9" x14ac:dyDescent="0.3">
      <c r="A611" s="2">
        <v>44771</v>
      </c>
      <c r="B611" t="s">
        <v>654</v>
      </c>
      <c r="C611" t="s">
        <v>409</v>
      </c>
      <c r="D611">
        <f>MONTH(Table10[[#This Row],[ENTRY DATE]])</f>
        <v>7</v>
      </c>
      <c r="E611" t="str">
        <f>TEXT(Table10[[#This Row],[ENTRY DATE]],"mmm")</f>
        <v>Jul</v>
      </c>
      <c r="F611">
        <f>YEAR(Table10[[#This Row],[ENTRY DATE]])</f>
        <v>2022</v>
      </c>
      <c r="G611">
        <v>35</v>
      </c>
      <c r="H611" t="s">
        <v>612</v>
      </c>
      <c r="I611" t="s">
        <v>620</v>
      </c>
    </row>
    <row r="612" spans="1:9" x14ac:dyDescent="0.3">
      <c r="A612" s="2">
        <v>44773</v>
      </c>
      <c r="B612" t="s">
        <v>654</v>
      </c>
      <c r="C612" t="s">
        <v>603</v>
      </c>
      <c r="D612">
        <f>MONTH(Table10[[#This Row],[ENTRY DATE]])</f>
        <v>7</v>
      </c>
      <c r="E612" t="str">
        <f>TEXT(Table10[[#This Row],[ENTRY DATE]],"mmm")</f>
        <v>Jul</v>
      </c>
      <c r="F612">
        <f>YEAR(Table10[[#This Row],[ENTRY DATE]])</f>
        <v>2022</v>
      </c>
      <c r="G612">
        <v>74</v>
      </c>
      <c r="H612" t="s">
        <v>612</v>
      </c>
      <c r="I612" t="s">
        <v>622</v>
      </c>
    </row>
    <row r="613" spans="1:9" x14ac:dyDescent="0.3">
      <c r="A613" s="2">
        <v>44773</v>
      </c>
      <c r="B613" t="s">
        <v>654</v>
      </c>
      <c r="C613" t="s">
        <v>604</v>
      </c>
      <c r="D613">
        <f>MONTH(Table10[[#This Row],[ENTRY DATE]])</f>
        <v>7</v>
      </c>
      <c r="E613" t="str">
        <f>TEXT(Table10[[#This Row],[ENTRY DATE]],"mmm")</f>
        <v>Jul</v>
      </c>
      <c r="F613">
        <f>YEAR(Table10[[#This Row],[ENTRY DATE]])</f>
        <v>2022</v>
      </c>
      <c r="G613">
        <v>200</v>
      </c>
      <c r="H613" t="s">
        <v>612</v>
      </c>
      <c r="I613" t="s">
        <v>617</v>
      </c>
    </row>
    <row r="614" spans="1:9" x14ac:dyDescent="0.3">
      <c r="A614" s="2">
        <v>44773</v>
      </c>
      <c r="B614" t="s">
        <v>654</v>
      </c>
      <c r="C614" t="s">
        <v>538</v>
      </c>
      <c r="D614">
        <f>MONTH(Table10[[#This Row],[ENTRY DATE]])</f>
        <v>7</v>
      </c>
      <c r="E614" t="str">
        <f>TEXT(Table10[[#This Row],[ENTRY DATE]],"mmm")</f>
        <v>Jul</v>
      </c>
      <c r="F614">
        <f>YEAR(Table10[[#This Row],[ENTRY DATE]])</f>
        <v>2022</v>
      </c>
      <c r="G614">
        <v>150</v>
      </c>
      <c r="H614" t="s">
        <v>612</v>
      </c>
      <c r="I614" t="s">
        <v>617</v>
      </c>
    </row>
    <row r="615" spans="1:9" x14ac:dyDescent="0.3">
      <c r="A615" s="2">
        <v>44785</v>
      </c>
      <c r="B615" t="s">
        <v>656</v>
      </c>
      <c r="C615" t="s">
        <v>4</v>
      </c>
      <c r="D615">
        <f>MONTH(Table10[[#This Row],[ENTRY DATE]])</f>
        <v>8</v>
      </c>
      <c r="E615" t="str">
        <f>TEXT(Table10[[#This Row],[ENTRY DATE]],"mmm")</f>
        <v>Aug</v>
      </c>
      <c r="F615">
        <f>YEAR(Table10[[#This Row],[ENTRY DATE]])</f>
        <v>2022</v>
      </c>
      <c r="G615">
        <v>450</v>
      </c>
      <c r="H615" t="s">
        <v>612</v>
      </c>
      <c r="I615" t="s">
        <v>630</v>
      </c>
    </row>
    <row r="616" spans="1:9" x14ac:dyDescent="0.3">
      <c r="A616" s="2">
        <v>44785</v>
      </c>
      <c r="B616" t="s">
        <v>656</v>
      </c>
      <c r="C616" t="s">
        <v>5</v>
      </c>
      <c r="D616">
        <f>MONTH(Table10[[#This Row],[ENTRY DATE]])</f>
        <v>8</v>
      </c>
      <c r="E616" t="str">
        <f>TEXT(Table10[[#This Row],[ENTRY DATE]],"mmm")</f>
        <v>Aug</v>
      </c>
      <c r="F616">
        <f>YEAR(Table10[[#This Row],[ENTRY DATE]])</f>
        <v>2022</v>
      </c>
      <c r="G616">
        <v>519</v>
      </c>
      <c r="H616" t="s">
        <v>612</v>
      </c>
      <c r="I616" t="s">
        <v>630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90EC-9427-4E71-B287-6370A3ECC1FE}">
  <dimension ref="A1:K306"/>
  <sheetViews>
    <sheetView topLeftCell="A29" workbookViewId="0">
      <selection activeCell="E23" sqref="E23"/>
    </sheetView>
  </sheetViews>
  <sheetFormatPr defaultRowHeight="14.4" x14ac:dyDescent="0.3"/>
  <cols>
    <col min="1" max="1" width="13.5546875" bestFit="1" customWidth="1"/>
    <col min="2" max="2" width="9" bestFit="1" customWidth="1"/>
    <col min="3" max="3" width="24.109375" bestFit="1" customWidth="1"/>
    <col min="4" max="4" width="24.21875" bestFit="1" customWidth="1"/>
    <col min="5" max="5" width="22.109375" bestFit="1" customWidth="1"/>
    <col min="6" max="6" width="16.21875" bestFit="1" customWidth="1"/>
    <col min="7" max="7" width="9" bestFit="1" customWidth="1"/>
    <col min="8" max="8" width="6.88671875" bestFit="1" customWidth="1"/>
    <col min="9" max="9" width="21.5546875" bestFit="1" customWidth="1"/>
    <col min="10" max="10" width="10.77734375" customWidth="1"/>
    <col min="11" max="11" width="16" bestFit="1" customWidth="1"/>
  </cols>
  <sheetData>
    <row r="1" spans="1:11" x14ac:dyDescent="0.3">
      <c r="A1" s="2" t="s">
        <v>41</v>
      </c>
      <c r="B1" s="2" t="s">
        <v>653</v>
      </c>
      <c r="C1" t="s">
        <v>42</v>
      </c>
      <c r="D1" t="s">
        <v>43</v>
      </c>
      <c r="E1" t="s">
        <v>44</v>
      </c>
      <c r="F1" s="1" t="s">
        <v>605</v>
      </c>
      <c r="G1" t="s">
        <v>6</v>
      </c>
      <c r="H1" t="s">
        <v>9</v>
      </c>
      <c r="I1" t="s">
        <v>668</v>
      </c>
      <c r="J1" s="8" t="s">
        <v>606</v>
      </c>
      <c r="K1" t="s">
        <v>637</v>
      </c>
    </row>
    <row r="2" spans="1:11" x14ac:dyDescent="0.3">
      <c r="A2" s="2">
        <v>44378</v>
      </c>
      <c r="B2" s="2" t="s">
        <v>654</v>
      </c>
      <c r="C2" s="1" t="s">
        <v>45</v>
      </c>
      <c r="D2" s="1" t="s">
        <v>46</v>
      </c>
      <c r="E2">
        <v>2687.71</v>
      </c>
      <c r="F2" s="1">
        <f>MONTH(Table_ExternalData_1912[[#This Row],[ENTRY DATE]])</f>
        <v>7</v>
      </c>
      <c r="G2" s="1" t="str">
        <f>TEXT(Table_ExternalData_1912[[#This Row],[ENTRY DATE]],"mmm")</f>
        <v>Jul</v>
      </c>
      <c r="H2" s="1">
        <f>YEAR(Table_ExternalData_1912[[#This Row],[ENTRY DATE]])</f>
        <v>2021</v>
      </c>
      <c r="I2" s="9">
        <v>64.12</v>
      </c>
      <c r="J2" t="s">
        <v>616</v>
      </c>
      <c r="K2" t="s">
        <v>620</v>
      </c>
    </row>
    <row r="3" spans="1:11" x14ac:dyDescent="0.3">
      <c r="A3" s="2">
        <v>44378</v>
      </c>
      <c r="B3" s="2" t="s">
        <v>654</v>
      </c>
      <c r="C3" s="1" t="s">
        <v>47</v>
      </c>
      <c r="D3" s="1" t="s">
        <v>48</v>
      </c>
      <c r="E3">
        <v>2682.71</v>
      </c>
      <c r="F3" s="1">
        <f>MONTH(Table_ExternalData_1912[[#This Row],[ENTRY DATE]])</f>
        <v>7</v>
      </c>
      <c r="G3" s="1" t="str">
        <f>TEXT(Table_ExternalData_1912[[#This Row],[ENTRY DATE]],"mmm")</f>
        <v>Jul</v>
      </c>
      <c r="H3" s="1">
        <f>YEAR(Table_ExternalData_1912[[#This Row],[ENTRY DATE]])</f>
        <v>2021</v>
      </c>
      <c r="I3" s="9">
        <v>5</v>
      </c>
      <c r="J3" t="s">
        <v>612</v>
      </c>
      <c r="K3" t="s">
        <v>620</v>
      </c>
    </row>
    <row r="4" spans="1:11" x14ac:dyDescent="0.3">
      <c r="A4" s="2">
        <v>44378</v>
      </c>
      <c r="B4" s="2" t="s">
        <v>654</v>
      </c>
      <c r="C4" s="1" t="s">
        <v>49</v>
      </c>
      <c r="D4" s="1" t="s">
        <v>50</v>
      </c>
      <c r="E4">
        <v>2722.71</v>
      </c>
      <c r="F4" s="1">
        <f>MONTH(Table_ExternalData_1912[[#This Row],[ENTRY DATE]])</f>
        <v>7</v>
      </c>
      <c r="G4" s="1" t="str">
        <f>TEXT(Table_ExternalData_1912[[#This Row],[ENTRY DATE]],"mmm")</f>
        <v>Jul</v>
      </c>
      <c r="H4" s="1">
        <f>YEAR(Table_ExternalData_1912[[#This Row],[ENTRY DATE]])</f>
        <v>2021</v>
      </c>
      <c r="I4" s="9">
        <v>40</v>
      </c>
      <c r="J4" t="s">
        <v>616</v>
      </c>
      <c r="K4" t="s">
        <v>626</v>
      </c>
    </row>
    <row r="5" spans="1:11" x14ac:dyDescent="0.3">
      <c r="A5" s="2"/>
      <c r="B5" s="2" t="s">
        <v>654</v>
      </c>
      <c r="C5" s="1" t="s">
        <v>51</v>
      </c>
      <c r="D5" s="1" t="s">
        <v>52</v>
      </c>
      <c r="E5">
        <v>0</v>
      </c>
      <c r="F5" s="1">
        <f>MONTH(Table_ExternalData_1912[[#This Row],[ENTRY DATE]])</f>
        <v>7</v>
      </c>
      <c r="G5" s="1" t="str">
        <f>TEXT(Table_ExternalData_1912[[#This Row],[ENTRY DATE]],"mmm")</f>
        <v>Jul</v>
      </c>
      <c r="H5" s="1">
        <f>YEAR(Table_ExternalData_1912[[#This Row],[ENTRY DATE]])</f>
        <v>2021</v>
      </c>
      <c r="I5" s="9">
        <v>122.64</v>
      </c>
      <c r="J5" t="s">
        <v>612</v>
      </c>
      <c r="K5" t="s">
        <v>626</v>
      </c>
    </row>
    <row r="6" spans="1:11" x14ac:dyDescent="0.3">
      <c r="A6" s="2"/>
      <c r="B6" s="2" t="s">
        <v>654</v>
      </c>
      <c r="C6" s="1" t="s">
        <v>53</v>
      </c>
      <c r="D6" s="1" t="s">
        <v>52</v>
      </c>
      <c r="E6">
        <v>0</v>
      </c>
      <c r="F6" s="1">
        <f>MONTH(Table_ExternalData_1912[[#This Row],[ENTRY DATE]])</f>
        <v>7</v>
      </c>
      <c r="G6" s="1" t="str">
        <f>TEXT(Table_ExternalData_1912[[#This Row],[ENTRY DATE]],"mmm")</f>
        <v>Jul</v>
      </c>
      <c r="H6" s="1">
        <f>YEAR(Table_ExternalData_1912[[#This Row],[ENTRY DATE]])</f>
        <v>2021</v>
      </c>
      <c r="I6" s="9">
        <v>1.5</v>
      </c>
      <c r="J6" t="s">
        <v>612</v>
      </c>
      <c r="K6" t="s">
        <v>620</v>
      </c>
    </row>
    <row r="7" spans="1:11" x14ac:dyDescent="0.3">
      <c r="A7" s="2"/>
      <c r="B7" s="2" t="s">
        <v>654</v>
      </c>
      <c r="C7" s="1" t="s">
        <v>54</v>
      </c>
      <c r="D7" s="1" t="s">
        <v>52</v>
      </c>
      <c r="E7">
        <v>0</v>
      </c>
      <c r="F7" s="1">
        <f>MONTH(Table_ExternalData_1912[[#This Row],[ENTRY DATE]])</f>
        <v>7</v>
      </c>
      <c r="G7" s="1" t="str">
        <f>TEXT(Table_ExternalData_1912[[#This Row],[ENTRY DATE]],"mmm")</f>
        <v>Jul</v>
      </c>
      <c r="H7" s="1">
        <f>YEAR(Table_ExternalData_1912[[#This Row],[ENTRY DATE]])</f>
        <v>2021</v>
      </c>
      <c r="I7" s="9">
        <v>220</v>
      </c>
      <c r="J7" t="s">
        <v>612</v>
      </c>
      <c r="K7" t="s">
        <v>614</v>
      </c>
    </row>
    <row r="8" spans="1:11" x14ac:dyDescent="0.3">
      <c r="A8" s="2">
        <v>44378</v>
      </c>
      <c r="B8" s="2" t="s">
        <v>654</v>
      </c>
      <c r="C8" s="1" t="s">
        <v>47</v>
      </c>
      <c r="D8" s="1" t="s">
        <v>55</v>
      </c>
      <c r="E8">
        <v>2600.0700000000002</v>
      </c>
      <c r="F8" s="1">
        <f>MONTH(Table_ExternalData_1912[[#This Row],[ENTRY DATE]])</f>
        <v>7</v>
      </c>
      <c r="G8" s="1" t="str">
        <f>TEXT(Table_ExternalData_1912[[#This Row],[ENTRY DATE]],"mmm")</f>
        <v>Jul</v>
      </c>
      <c r="H8" s="1">
        <f>YEAR(Table_ExternalData_1912[[#This Row],[ENTRY DATE]])</f>
        <v>2021</v>
      </c>
      <c r="I8" s="9">
        <v>6.3</v>
      </c>
      <c r="J8" t="s">
        <v>612</v>
      </c>
      <c r="K8" t="s">
        <v>620</v>
      </c>
    </row>
    <row r="9" spans="1:11" x14ac:dyDescent="0.3">
      <c r="A9" s="2">
        <v>44378</v>
      </c>
      <c r="B9" s="2" t="s">
        <v>654</v>
      </c>
      <c r="C9" s="1" t="s">
        <v>47</v>
      </c>
      <c r="D9" s="1" t="s">
        <v>56</v>
      </c>
      <c r="E9">
        <v>2598.5700000000002</v>
      </c>
      <c r="F9" s="1">
        <f>MONTH(Table_ExternalData_1912[[#This Row],[ENTRY DATE]])</f>
        <v>7</v>
      </c>
      <c r="G9" s="1" t="str">
        <f>TEXT(Table_ExternalData_1912[[#This Row],[ENTRY DATE]],"mmm")</f>
        <v>Jul</v>
      </c>
      <c r="H9" s="1">
        <f>YEAR(Table_ExternalData_1912[[#This Row],[ENTRY DATE]])</f>
        <v>2021</v>
      </c>
      <c r="I9" s="9">
        <v>888.89</v>
      </c>
      <c r="J9" t="s">
        <v>612</v>
      </c>
      <c r="K9" t="s">
        <v>630</v>
      </c>
    </row>
    <row r="10" spans="1:11" x14ac:dyDescent="0.3">
      <c r="A10" s="2">
        <v>44378</v>
      </c>
      <c r="B10" s="2" t="s">
        <v>654</v>
      </c>
      <c r="C10" s="1" t="s">
        <v>57</v>
      </c>
      <c r="D10" s="1" t="s">
        <v>58</v>
      </c>
      <c r="E10">
        <v>2378.5700000000002</v>
      </c>
      <c r="F10" s="1">
        <f>MONTH(Table_ExternalData_1912[[#This Row],[ENTRY DATE]])</f>
        <v>7</v>
      </c>
      <c r="G10" s="1" t="str">
        <f>TEXT(Table_ExternalData_1912[[#This Row],[ENTRY DATE]],"mmm")</f>
        <v>Jul</v>
      </c>
      <c r="H10" s="1">
        <f>YEAR(Table_ExternalData_1912[[#This Row],[ENTRY DATE]])</f>
        <v>2021</v>
      </c>
      <c r="I10" s="9">
        <v>125</v>
      </c>
      <c r="J10" t="s">
        <v>612</v>
      </c>
      <c r="K10" t="s">
        <v>619</v>
      </c>
    </row>
    <row r="11" spans="1:11" x14ac:dyDescent="0.3">
      <c r="A11" s="2"/>
      <c r="B11" s="2" t="s">
        <v>654</v>
      </c>
      <c r="C11" s="1" t="s">
        <v>51</v>
      </c>
      <c r="D11" s="1" t="s">
        <v>52</v>
      </c>
      <c r="E11">
        <v>0</v>
      </c>
      <c r="F11" s="1">
        <f>MONTH(Table_ExternalData_1912[[#This Row],[ENTRY DATE]])</f>
        <v>7</v>
      </c>
      <c r="G11" s="1" t="str">
        <f>TEXT(Table_ExternalData_1912[[#This Row],[ENTRY DATE]],"mmm")</f>
        <v>Jul</v>
      </c>
      <c r="H11" s="1">
        <f>YEAR(Table_ExternalData_1912[[#This Row],[ENTRY DATE]])</f>
        <v>2021</v>
      </c>
      <c r="I11" s="9">
        <v>187.5</v>
      </c>
      <c r="J11" t="s">
        <v>612</v>
      </c>
      <c r="K11" t="s">
        <v>630</v>
      </c>
    </row>
    <row r="12" spans="1:11" x14ac:dyDescent="0.3">
      <c r="A12" s="2"/>
      <c r="B12" s="2" t="s">
        <v>654</v>
      </c>
      <c r="C12" s="1" t="s">
        <v>59</v>
      </c>
      <c r="D12" s="1" t="s">
        <v>52</v>
      </c>
      <c r="E12">
        <v>0</v>
      </c>
      <c r="F12" s="1">
        <f>MONTH(Table_ExternalData_1912[[#This Row],[ENTRY DATE]])</f>
        <v>7</v>
      </c>
      <c r="G12" s="1" t="str">
        <f>TEXT(Table_ExternalData_1912[[#This Row],[ENTRY DATE]],"mmm")</f>
        <v>Jul</v>
      </c>
      <c r="H12" s="1">
        <f>YEAR(Table_ExternalData_1912[[#This Row],[ENTRY DATE]])</f>
        <v>2021</v>
      </c>
      <c r="I12" s="9">
        <v>45.4</v>
      </c>
      <c r="J12" t="s">
        <v>612</v>
      </c>
      <c r="K12" t="s">
        <v>620</v>
      </c>
    </row>
    <row r="13" spans="1:11" x14ac:dyDescent="0.3">
      <c r="A13" s="2"/>
      <c r="B13" s="2" t="s">
        <v>654</v>
      </c>
      <c r="C13" s="1" t="s">
        <v>60</v>
      </c>
      <c r="D13" s="1" t="s">
        <v>52</v>
      </c>
      <c r="E13">
        <v>0</v>
      </c>
      <c r="F13" s="1">
        <f>MONTH(Table_ExternalData_1912[[#This Row],[ENTRY DATE]])</f>
        <v>7</v>
      </c>
      <c r="G13" s="1" t="str">
        <f>TEXT(Table_ExternalData_1912[[#This Row],[ENTRY DATE]],"mmm")</f>
        <v>Jul</v>
      </c>
      <c r="H13" s="1">
        <f>YEAR(Table_ExternalData_1912[[#This Row],[ENTRY DATE]])</f>
        <v>2021</v>
      </c>
      <c r="I13" s="9">
        <v>26</v>
      </c>
      <c r="J13" t="s">
        <v>612</v>
      </c>
      <c r="K13" t="s">
        <v>620</v>
      </c>
    </row>
    <row r="14" spans="1:11" x14ac:dyDescent="0.3">
      <c r="A14" s="2">
        <v>44380</v>
      </c>
      <c r="B14" s="2" t="s">
        <v>654</v>
      </c>
      <c r="C14" s="1" t="s">
        <v>47</v>
      </c>
      <c r="D14" s="1" t="s">
        <v>61</v>
      </c>
      <c r="E14">
        <v>2372.27</v>
      </c>
      <c r="F14" s="1">
        <f>MONTH(Table_ExternalData_1912[[#This Row],[ENTRY DATE]])</f>
        <v>7</v>
      </c>
      <c r="G14" s="1" t="str">
        <f>TEXT(Table_ExternalData_1912[[#This Row],[ENTRY DATE]],"mmm")</f>
        <v>Jul</v>
      </c>
      <c r="H14" s="1">
        <f>YEAR(Table_ExternalData_1912[[#This Row],[ENTRY DATE]])</f>
        <v>2021</v>
      </c>
      <c r="I14" s="9">
        <v>146.4</v>
      </c>
      <c r="J14" t="s">
        <v>612</v>
      </c>
      <c r="K14" t="s">
        <v>620</v>
      </c>
    </row>
    <row r="15" spans="1:11" x14ac:dyDescent="0.3">
      <c r="A15" s="2">
        <v>44380</v>
      </c>
      <c r="B15" s="2" t="s">
        <v>654</v>
      </c>
      <c r="C15" s="1" t="s">
        <v>62</v>
      </c>
      <c r="D15" s="1" t="s">
        <v>63</v>
      </c>
      <c r="E15">
        <v>1483.38</v>
      </c>
      <c r="F15" s="1">
        <f>MONTH(Table_ExternalData_1912[[#This Row],[ENTRY DATE]])</f>
        <v>7</v>
      </c>
      <c r="G15" s="1" t="str">
        <f>TEXT(Table_ExternalData_1912[[#This Row],[ENTRY DATE]],"mmm")</f>
        <v>Jul</v>
      </c>
      <c r="H15" s="1">
        <f>YEAR(Table_ExternalData_1912[[#This Row],[ENTRY DATE]])</f>
        <v>2021</v>
      </c>
      <c r="I15" s="9">
        <v>13.5</v>
      </c>
      <c r="J15" t="s">
        <v>612</v>
      </c>
      <c r="K15" t="s">
        <v>620</v>
      </c>
    </row>
    <row r="16" spans="1:11" x14ac:dyDescent="0.3">
      <c r="A16" s="2"/>
      <c r="B16" s="2" t="s">
        <v>654</v>
      </c>
      <c r="C16" s="1" t="s">
        <v>64</v>
      </c>
      <c r="D16" s="1" t="s">
        <v>52</v>
      </c>
      <c r="E16">
        <v>0</v>
      </c>
      <c r="F16" s="1">
        <f>MONTH(Table_ExternalData_1912[[#This Row],[ENTRY DATE]])</f>
        <v>7</v>
      </c>
      <c r="G16" s="1" t="str">
        <f>TEXT(Table_ExternalData_1912[[#This Row],[ENTRY DATE]],"mmm")</f>
        <v>Jul</v>
      </c>
      <c r="H16" s="1">
        <f>YEAR(Table_ExternalData_1912[[#This Row],[ENTRY DATE]])</f>
        <v>2021</v>
      </c>
      <c r="I16" s="9">
        <v>50</v>
      </c>
      <c r="J16" t="s">
        <v>612</v>
      </c>
      <c r="K16" t="s">
        <v>620</v>
      </c>
    </row>
    <row r="17" spans="1:11" x14ac:dyDescent="0.3">
      <c r="A17" s="2"/>
      <c r="B17" s="2" t="s">
        <v>654</v>
      </c>
      <c r="C17" s="1" t="s">
        <v>65</v>
      </c>
      <c r="D17" s="1" t="s">
        <v>52</v>
      </c>
      <c r="E17">
        <v>0</v>
      </c>
      <c r="F17" s="1">
        <f>MONTH(Table_ExternalData_1912[[#This Row],[ENTRY DATE]])</f>
        <v>7</v>
      </c>
      <c r="G17" s="1" t="str">
        <f>TEXT(Table_ExternalData_1912[[#This Row],[ENTRY DATE]],"mmm")</f>
        <v>Jul</v>
      </c>
      <c r="H17" s="1">
        <f>YEAR(Table_ExternalData_1912[[#This Row],[ENTRY DATE]])</f>
        <v>2021</v>
      </c>
      <c r="I17" s="9">
        <v>467.3</v>
      </c>
      <c r="J17" t="s">
        <v>616</v>
      </c>
      <c r="K17" t="s">
        <v>620</v>
      </c>
    </row>
    <row r="18" spans="1:11" x14ac:dyDescent="0.3">
      <c r="A18" s="2"/>
      <c r="B18" s="2" t="s">
        <v>654</v>
      </c>
      <c r="C18" s="1" t="s">
        <v>66</v>
      </c>
      <c r="D18" s="1" t="s">
        <v>52</v>
      </c>
      <c r="E18">
        <v>0</v>
      </c>
      <c r="F18" s="1">
        <f>MONTH(Table_ExternalData_1912[[#This Row],[ENTRY DATE]])</f>
        <v>7</v>
      </c>
      <c r="G18" s="1" t="str">
        <f>TEXT(Table_ExternalData_1912[[#This Row],[ENTRY DATE]],"mmm")</f>
        <v>Jul</v>
      </c>
      <c r="H18" s="1">
        <f>YEAR(Table_ExternalData_1912[[#This Row],[ENTRY DATE]])</f>
        <v>2021</v>
      </c>
      <c r="I18" s="9">
        <v>25</v>
      </c>
      <c r="J18" t="s">
        <v>616</v>
      </c>
      <c r="K18" t="s">
        <v>626</v>
      </c>
    </row>
    <row r="19" spans="1:11" x14ac:dyDescent="0.3">
      <c r="A19" s="2">
        <v>44380</v>
      </c>
      <c r="B19" s="2" t="s">
        <v>654</v>
      </c>
      <c r="C19" s="1" t="s">
        <v>57</v>
      </c>
      <c r="D19" s="1" t="s">
        <v>67</v>
      </c>
      <c r="E19">
        <v>1358.38</v>
      </c>
      <c r="F19" s="1">
        <f>MONTH(Table_ExternalData_1912[[#This Row],[ENTRY DATE]])</f>
        <v>7</v>
      </c>
      <c r="G19" s="1" t="str">
        <f>TEXT(Table_ExternalData_1912[[#This Row],[ENTRY DATE]],"mmm")</f>
        <v>Jul</v>
      </c>
      <c r="H19" s="1">
        <f>YEAR(Table_ExternalData_1912[[#This Row],[ENTRY DATE]])</f>
        <v>2021</v>
      </c>
      <c r="I19" s="9">
        <v>20</v>
      </c>
      <c r="J19" t="s">
        <v>612</v>
      </c>
      <c r="K19" t="s">
        <v>617</v>
      </c>
    </row>
    <row r="20" spans="1:11" x14ac:dyDescent="0.3">
      <c r="A20" s="2"/>
      <c r="B20" s="2" t="s">
        <v>654</v>
      </c>
      <c r="C20" s="1" t="s">
        <v>68</v>
      </c>
      <c r="D20" s="1" t="s">
        <v>52</v>
      </c>
      <c r="E20">
        <v>0</v>
      </c>
      <c r="F20" s="1">
        <f>MONTH(Table_ExternalData_1912[[#This Row],[ENTRY DATE]])</f>
        <v>7</v>
      </c>
      <c r="G20" s="1" t="str">
        <f>TEXT(Table_ExternalData_1912[[#This Row],[ENTRY DATE]],"mmm")</f>
        <v>Jul</v>
      </c>
      <c r="H20" s="1">
        <f>YEAR(Table_ExternalData_1912[[#This Row],[ENTRY DATE]])</f>
        <v>2021</v>
      </c>
      <c r="I20" s="9">
        <v>5</v>
      </c>
      <c r="J20" t="s">
        <v>612</v>
      </c>
      <c r="K20" t="s">
        <v>626</v>
      </c>
    </row>
    <row r="21" spans="1:11" x14ac:dyDescent="0.3">
      <c r="A21" s="2"/>
      <c r="B21" s="2" t="s">
        <v>654</v>
      </c>
      <c r="C21" s="1" t="s">
        <v>69</v>
      </c>
      <c r="D21" s="1" t="s">
        <v>52</v>
      </c>
      <c r="E21">
        <v>0</v>
      </c>
      <c r="F21" s="1">
        <f>MONTH(Table_ExternalData_1912[[#This Row],[ENTRY DATE]])</f>
        <v>7</v>
      </c>
      <c r="G21" s="1" t="str">
        <f>TEXT(Table_ExternalData_1912[[#This Row],[ENTRY DATE]],"mmm")</f>
        <v>Jul</v>
      </c>
      <c r="H21" s="1">
        <f>YEAR(Table_ExternalData_1912[[#This Row],[ENTRY DATE]])</f>
        <v>2021</v>
      </c>
      <c r="I21" s="9">
        <v>42</v>
      </c>
      <c r="J21" t="s">
        <v>612</v>
      </c>
      <c r="K21" t="s">
        <v>624</v>
      </c>
    </row>
    <row r="22" spans="1:11" x14ac:dyDescent="0.3">
      <c r="A22" s="2"/>
      <c r="B22" s="2" t="s">
        <v>654</v>
      </c>
      <c r="C22" s="1" t="s">
        <v>60</v>
      </c>
      <c r="D22" s="1" t="s">
        <v>52</v>
      </c>
      <c r="E22">
        <v>0</v>
      </c>
      <c r="F22" s="1">
        <f>MONTH(Table_ExternalData_1912[[#This Row],[ENTRY DATE]])</f>
        <v>7</v>
      </c>
      <c r="G22" s="1" t="str">
        <f>TEXT(Table_ExternalData_1912[[#This Row],[ENTRY DATE]],"mmm")</f>
        <v>Jul</v>
      </c>
      <c r="H22" s="1">
        <f>YEAR(Table_ExternalData_1912[[#This Row],[ENTRY DATE]])</f>
        <v>2021</v>
      </c>
      <c r="I22" s="9">
        <v>536</v>
      </c>
      <c r="J22" t="s">
        <v>612</v>
      </c>
      <c r="K22" t="s">
        <v>630</v>
      </c>
    </row>
    <row r="23" spans="1:11" x14ac:dyDescent="0.3">
      <c r="A23" s="2">
        <v>44381</v>
      </c>
      <c r="B23" s="2" t="s">
        <v>654</v>
      </c>
      <c r="C23" s="1" t="s">
        <v>62</v>
      </c>
      <c r="D23" s="1" t="s">
        <v>70</v>
      </c>
      <c r="E23">
        <v>1170.8800000000001</v>
      </c>
      <c r="F23" s="1">
        <f>MONTH(Table_ExternalData_1912[[#This Row],[ENTRY DATE]])</f>
        <v>7</v>
      </c>
      <c r="G23" s="1" t="str">
        <f>TEXT(Table_ExternalData_1912[[#This Row],[ENTRY DATE]],"mmm")</f>
        <v>Jul</v>
      </c>
      <c r="H23" s="1">
        <f>YEAR(Table_ExternalData_1912[[#This Row],[ENTRY DATE]])</f>
        <v>2021</v>
      </c>
      <c r="I23" s="9">
        <v>100</v>
      </c>
      <c r="J23" t="s">
        <v>612</v>
      </c>
      <c r="K23" t="s">
        <v>617</v>
      </c>
    </row>
    <row r="24" spans="1:11" x14ac:dyDescent="0.3">
      <c r="A24" s="2"/>
      <c r="B24" s="2" t="s">
        <v>654</v>
      </c>
      <c r="C24" s="1" t="s">
        <v>71</v>
      </c>
      <c r="D24" s="1" t="s">
        <v>52</v>
      </c>
      <c r="E24">
        <v>0</v>
      </c>
      <c r="F24" s="1">
        <f>MONTH(Table_ExternalData_1912[[#This Row],[ENTRY DATE]])</f>
        <v>7</v>
      </c>
      <c r="G24" s="1" t="str">
        <f>TEXT(Table_ExternalData_1912[[#This Row],[ENTRY DATE]],"mmm")</f>
        <v>Jul</v>
      </c>
      <c r="H24" s="1">
        <f>YEAR(Table_ExternalData_1912[[#This Row],[ENTRY DATE]])</f>
        <v>2021</v>
      </c>
      <c r="I24" s="9">
        <v>70</v>
      </c>
      <c r="J24" t="s">
        <v>612</v>
      </c>
      <c r="K24" t="s">
        <v>618</v>
      </c>
    </row>
    <row r="25" spans="1:11" x14ac:dyDescent="0.3">
      <c r="A25" s="2"/>
      <c r="B25" s="2" t="s">
        <v>654</v>
      </c>
      <c r="C25" s="1" t="s">
        <v>65</v>
      </c>
      <c r="D25" s="1" t="s">
        <v>52</v>
      </c>
      <c r="E25">
        <v>0</v>
      </c>
      <c r="F25" s="1">
        <f>MONTH(Table_ExternalData_1912[[#This Row],[ENTRY DATE]])</f>
        <v>7</v>
      </c>
      <c r="G25" s="1" t="str">
        <f>TEXT(Table_ExternalData_1912[[#This Row],[ENTRY DATE]],"mmm")</f>
        <v>Jul</v>
      </c>
      <c r="H25" s="1">
        <f>YEAR(Table_ExternalData_1912[[#This Row],[ENTRY DATE]])</f>
        <v>2021</v>
      </c>
      <c r="I25" s="9">
        <v>50</v>
      </c>
      <c r="J25" t="s">
        <v>612</v>
      </c>
      <c r="K25" t="s">
        <v>620</v>
      </c>
    </row>
    <row r="26" spans="1:11" x14ac:dyDescent="0.3">
      <c r="A26" s="2"/>
      <c r="B26" s="2" t="s">
        <v>654</v>
      </c>
      <c r="C26" s="1" t="s">
        <v>66</v>
      </c>
      <c r="D26" s="1" t="s">
        <v>52</v>
      </c>
      <c r="E26">
        <v>0</v>
      </c>
      <c r="F26" s="1">
        <f>MONTH(Table_ExternalData_1912[[#This Row],[ENTRY DATE]])</f>
        <v>7</v>
      </c>
      <c r="G26" s="1" t="str">
        <f>TEXT(Table_ExternalData_1912[[#This Row],[ENTRY DATE]],"mmm")</f>
        <v>Jul</v>
      </c>
      <c r="H26" s="1">
        <f>YEAR(Table_ExternalData_1912[[#This Row],[ENTRY DATE]])</f>
        <v>2021</v>
      </c>
      <c r="I26" s="9">
        <v>86.3</v>
      </c>
      <c r="J26" t="s">
        <v>612</v>
      </c>
      <c r="K26" t="s">
        <v>620</v>
      </c>
    </row>
    <row r="27" spans="1:11" x14ac:dyDescent="0.3">
      <c r="A27" s="2">
        <v>44381</v>
      </c>
      <c r="B27" s="2" t="s">
        <v>654</v>
      </c>
      <c r="C27" s="1" t="s">
        <v>72</v>
      </c>
      <c r="D27" s="1" t="s">
        <v>73</v>
      </c>
      <c r="E27">
        <v>1125.48</v>
      </c>
      <c r="F27" s="1">
        <f>MONTH(Table_ExternalData_1912[[#This Row],[ENTRY DATE]])</f>
        <v>7</v>
      </c>
      <c r="G27" s="1" t="str">
        <f>TEXT(Table_ExternalData_1912[[#This Row],[ENTRY DATE]],"mmm")</f>
        <v>Jul</v>
      </c>
      <c r="H27" s="1">
        <f>YEAR(Table_ExternalData_1912[[#This Row],[ENTRY DATE]])</f>
        <v>2021</v>
      </c>
      <c r="I27" s="9">
        <v>146.94999999999999</v>
      </c>
      <c r="J27" t="s">
        <v>612</v>
      </c>
      <c r="K27" t="s">
        <v>620</v>
      </c>
    </row>
    <row r="28" spans="1:11" x14ac:dyDescent="0.3">
      <c r="A28" s="2">
        <v>44381</v>
      </c>
      <c r="B28" s="2" t="s">
        <v>654</v>
      </c>
      <c r="C28" s="1" t="s">
        <v>72</v>
      </c>
      <c r="D28" s="1" t="s">
        <v>74</v>
      </c>
      <c r="E28">
        <v>1099.48</v>
      </c>
      <c r="F28" s="1">
        <f>MONTH(Table_ExternalData_1912[[#This Row],[ENTRY DATE]])</f>
        <v>7</v>
      </c>
      <c r="G28" s="1" t="str">
        <f>TEXT(Table_ExternalData_1912[[#This Row],[ENTRY DATE]],"mmm")</f>
        <v>Jul</v>
      </c>
      <c r="H28" s="1">
        <f>YEAR(Table_ExternalData_1912[[#This Row],[ENTRY DATE]])</f>
        <v>2021</v>
      </c>
      <c r="I28" s="9">
        <v>71.7</v>
      </c>
      <c r="J28" t="s">
        <v>612</v>
      </c>
      <c r="K28" t="s">
        <v>626</v>
      </c>
    </row>
    <row r="29" spans="1:11" x14ac:dyDescent="0.3">
      <c r="A29" s="2">
        <v>44381</v>
      </c>
      <c r="B29" s="2" t="s">
        <v>654</v>
      </c>
      <c r="C29" s="1" t="s">
        <v>72</v>
      </c>
      <c r="D29" s="1" t="s">
        <v>75</v>
      </c>
      <c r="E29">
        <v>953.08</v>
      </c>
      <c r="F29" s="1">
        <f>MONTH(Table_ExternalData_1912[[#This Row],[ENTRY DATE]])</f>
        <v>7</v>
      </c>
      <c r="G29" s="1" t="str">
        <f>TEXT(Table_ExternalData_1912[[#This Row],[ENTRY DATE]],"mmm")</f>
        <v>Jul</v>
      </c>
      <c r="H29" s="1">
        <f>YEAR(Table_ExternalData_1912[[#This Row],[ENTRY DATE]])</f>
        <v>2021</v>
      </c>
      <c r="I29" s="9">
        <v>888.89</v>
      </c>
      <c r="J29" t="s">
        <v>612</v>
      </c>
      <c r="K29" t="s">
        <v>630</v>
      </c>
    </row>
    <row r="30" spans="1:11" x14ac:dyDescent="0.3">
      <c r="A30" s="2">
        <v>44381</v>
      </c>
      <c r="B30" s="2" t="s">
        <v>654</v>
      </c>
      <c r="C30" s="1" t="s">
        <v>72</v>
      </c>
      <c r="D30" s="1" t="s">
        <v>76</v>
      </c>
      <c r="E30">
        <v>939.58</v>
      </c>
      <c r="F30" s="1">
        <f>MONTH(Table_ExternalData_1912[[#This Row],[ENTRY DATE]])</f>
        <v>7</v>
      </c>
      <c r="G30" s="1" t="str">
        <f>TEXT(Table_ExternalData_1912[[#This Row],[ENTRY DATE]],"mmm")</f>
        <v>Jul</v>
      </c>
      <c r="H30" s="1">
        <f>YEAR(Table_ExternalData_1912[[#This Row],[ENTRY DATE]])</f>
        <v>2021</v>
      </c>
      <c r="I30" s="9">
        <v>1001</v>
      </c>
      <c r="J30" t="s">
        <v>612</v>
      </c>
      <c r="K30" t="s">
        <v>630</v>
      </c>
    </row>
    <row r="31" spans="1:11" x14ac:dyDescent="0.3">
      <c r="A31" s="2">
        <v>44381</v>
      </c>
      <c r="B31" s="2" t="s">
        <v>654</v>
      </c>
      <c r="C31" s="1" t="s">
        <v>77</v>
      </c>
      <c r="D31" s="1" t="s">
        <v>78</v>
      </c>
      <c r="E31">
        <v>889.58</v>
      </c>
      <c r="F31" s="1">
        <f>MONTH(Table_ExternalData_1912[[#This Row],[ENTRY DATE]])</f>
        <v>7</v>
      </c>
      <c r="G31" s="1" t="str">
        <f>TEXT(Table_ExternalData_1912[[#This Row],[ENTRY DATE]],"mmm")</f>
        <v>Jul</v>
      </c>
      <c r="H31" s="1">
        <f>YEAR(Table_ExternalData_1912[[#This Row],[ENTRY DATE]])</f>
        <v>2021</v>
      </c>
      <c r="I31" s="9">
        <v>10</v>
      </c>
      <c r="J31" t="s">
        <v>612</v>
      </c>
      <c r="K31" t="s">
        <v>620</v>
      </c>
    </row>
    <row r="32" spans="1:11" x14ac:dyDescent="0.3">
      <c r="A32" s="2">
        <v>44382</v>
      </c>
      <c r="B32" s="2" t="s">
        <v>654</v>
      </c>
      <c r="C32" s="1" t="s">
        <v>79</v>
      </c>
      <c r="D32" s="1" t="s">
        <v>80</v>
      </c>
      <c r="E32">
        <v>1356.88</v>
      </c>
      <c r="F32" s="1">
        <f>MONTH(Table_ExternalData_1912[[#This Row],[ENTRY DATE]])</f>
        <v>7</v>
      </c>
      <c r="G32" s="1" t="str">
        <f>TEXT(Table_ExternalData_1912[[#This Row],[ENTRY DATE]],"mmm")</f>
        <v>Jul</v>
      </c>
      <c r="H32" s="1">
        <f>YEAR(Table_ExternalData_1912[[#This Row],[ENTRY DATE]])</f>
        <v>2021</v>
      </c>
      <c r="I32" s="9">
        <v>100</v>
      </c>
      <c r="J32" t="s">
        <v>616</v>
      </c>
      <c r="K32" t="s">
        <v>620</v>
      </c>
    </row>
    <row r="33" spans="1:11" x14ac:dyDescent="0.3">
      <c r="A33" s="2"/>
      <c r="B33" s="2" t="s">
        <v>654</v>
      </c>
      <c r="C33" s="1" t="s">
        <v>81</v>
      </c>
      <c r="D33" s="1" t="s">
        <v>52</v>
      </c>
      <c r="E33">
        <v>0</v>
      </c>
      <c r="F33" s="1">
        <f>MONTH(Table_ExternalData_1912[[#This Row],[ENTRY DATE]])</f>
        <v>7</v>
      </c>
      <c r="G33" s="1" t="str">
        <f>TEXT(Table_ExternalData_1912[[#This Row],[ENTRY DATE]],"mmm")</f>
        <v>Jul</v>
      </c>
      <c r="H33" s="1">
        <f>YEAR(Table_ExternalData_1912[[#This Row],[ENTRY DATE]])</f>
        <v>2021</v>
      </c>
      <c r="I33" s="9">
        <v>17.98</v>
      </c>
      <c r="J33" t="s">
        <v>612</v>
      </c>
      <c r="K33" t="s">
        <v>626</v>
      </c>
    </row>
    <row r="34" spans="1:11" x14ac:dyDescent="0.3">
      <c r="A34" s="2"/>
      <c r="B34" s="2" t="s">
        <v>654</v>
      </c>
      <c r="C34" s="1" t="s">
        <v>81</v>
      </c>
      <c r="D34" s="1" t="s">
        <v>52</v>
      </c>
      <c r="E34">
        <v>0</v>
      </c>
      <c r="F34" s="1">
        <f>MONTH(Table_ExternalData_1912[[#This Row],[ENTRY DATE]])</f>
        <v>7</v>
      </c>
      <c r="G34" s="1" t="str">
        <f>TEXT(Table_ExternalData_1912[[#This Row],[ENTRY DATE]],"mmm")</f>
        <v>Jul</v>
      </c>
      <c r="H34" s="1">
        <f>YEAR(Table_ExternalData_1912[[#This Row],[ENTRY DATE]])</f>
        <v>2021</v>
      </c>
      <c r="I34" s="9">
        <v>5.15</v>
      </c>
      <c r="J34" t="s">
        <v>612</v>
      </c>
      <c r="K34" t="s">
        <v>620</v>
      </c>
    </row>
    <row r="35" spans="1:11" x14ac:dyDescent="0.3">
      <c r="A35" s="2"/>
      <c r="B35" s="2" t="s">
        <v>654</v>
      </c>
      <c r="C35" s="1" t="s">
        <v>82</v>
      </c>
      <c r="D35" s="1" t="s">
        <v>52</v>
      </c>
      <c r="E35">
        <v>0</v>
      </c>
      <c r="F35" s="1">
        <f>MONTH(Table_ExternalData_1912[[#This Row],[ENTRY DATE]])</f>
        <v>7</v>
      </c>
      <c r="G35" s="1" t="str">
        <f>TEXT(Table_ExternalData_1912[[#This Row],[ENTRY DATE]],"mmm")</f>
        <v>Jul</v>
      </c>
      <c r="H35" s="1">
        <f>YEAR(Table_ExternalData_1912[[#This Row],[ENTRY DATE]])</f>
        <v>2021</v>
      </c>
      <c r="I35" s="9">
        <v>115</v>
      </c>
      <c r="J35" t="s">
        <v>612</v>
      </c>
      <c r="K35" t="s">
        <v>618</v>
      </c>
    </row>
    <row r="36" spans="1:11" x14ac:dyDescent="0.3">
      <c r="A36" s="2">
        <v>44382</v>
      </c>
      <c r="B36" s="2" t="s">
        <v>654</v>
      </c>
      <c r="C36" s="1" t="s">
        <v>49</v>
      </c>
      <c r="D36" s="1" t="s">
        <v>83</v>
      </c>
      <c r="E36">
        <v>1381.88</v>
      </c>
      <c r="F36" s="1">
        <f>MONTH(Table_ExternalData_1912[[#This Row],[ENTRY DATE]])</f>
        <v>7</v>
      </c>
      <c r="G36" s="1" t="str">
        <f>TEXT(Table_ExternalData_1912[[#This Row],[ENTRY DATE]],"mmm")</f>
        <v>Jul</v>
      </c>
      <c r="H36" s="1">
        <f>YEAR(Table_ExternalData_1912[[#This Row],[ENTRY DATE]])</f>
        <v>2021</v>
      </c>
      <c r="I36" s="9">
        <v>2770.11</v>
      </c>
      <c r="J36" t="s">
        <v>616</v>
      </c>
      <c r="K36" t="s">
        <v>615</v>
      </c>
    </row>
    <row r="37" spans="1:11" x14ac:dyDescent="0.3">
      <c r="A37" s="2"/>
      <c r="B37" s="2" t="s">
        <v>654</v>
      </c>
      <c r="C37" s="1" t="s">
        <v>51</v>
      </c>
      <c r="D37" s="1" t="s">
        <v>52</v>
      </c>
      <c r="E37">
        <v>0</v>
      </c>
      <c r="F37" s="1">
        <f>MONTH(Table_ExternalData_1912[[#This Row],[ENTRY DATE]])</f>
        <v>7</v>
      </c>
      <c r="G37" s="1" t="str">
        <f>TEXT(Table_ExternalData_1912[[#This Row],[ENTRY DATE]],"mmm")</f>
        <v>Jul</v>
      </c>
      <c r="H37" s="1">
        <f>YEAR(Table_ExternalData_1912[[#This Row],[ENTRY DATE]])</f>
        <v>2021</v>
      </c>
      <c r="I37" s="9">
        <v>150</v>
      </c>
      <c r="J37" t="s">
        <v>612</v>
      </c>
      <c r="K37" t="s">
        <v>619</v>
      </c>
    </row>
    <row r="38" spans="1:11" x14ac:dyDescent="0.3">
      <c r="A38" s="2"/>
      <c r="B38" s="2" t="s">
        <v>654</v>
      </c>
      <c r="C38" s="1" t="s">
        <v>53</v>
      </c>
      <c r="D38" s="1" t="s">
        <v>52</v>
      </c>
      <c r="E38">
        <v>0</v>
      </c>
      <c r="F38" s="1">
        <f>MONTH(Table_ExternalData_1912[[#This Row],[ENTRY DATE]])</f>
        <v>7</v>
      </c>
      <c r="G38" s="1" t="str">
        <f>TEXT(Table_ExternalData_1912[[#This Row],[ENTRY DATE]],"mmm")</f>
        <v>Jul</v>
      </c>
      <c r="H38" s="1">
        <f>YEAR(Table_ExternalData_1912[[#This Row],[ENTRY DATE]])</f>
        <v>2021</v>
      </c>
      <c r="I38" s="9">
        <v>130</v>
      </c>
      <c r="J38" t="s">
        <v>616</v>
      </c>
      <c r="K38" t="s">
        <v>626</v>
      </c>
    </row>
    <row r="39" spans="1:11" x14ac:dyDescent="0.3">
      <c r="A39" s="2"/>
      <c r="B39" s="2" t="s">
        <v>654</v>
      </c>
      <c r="C39" s="1" t="s">
        <v>54</v>
      </c>
      <c r="D39" s="1" t="s">
        <v>52</v>
      </c>
      <c r="E39">
        <v>0</v>
      </c>
      <c r="F39" s="1">
        <f>MONTH(Table_ExternalData_1912[[#This Row],[ENTRY DATE]])</f>
        <v>7</v>
      </c>
      <c r="G39" s="1" t="str">
        <f>TEXT(Table_ExternalData_1912[[#This Row],[ENTRY DATE]],"mmm")</f>
        <v>Jul</v>
      </c>
      <c r="H39" s="1">
        <f>YEAR(Table_ExternalData_1912[[#This Row],[ENTRY DATE]])</f>
        <v>2021</v>
      </c>
      <c r="I39" s="9">
        <v>5</v>
      </c>
      <c r="J39" t="s">
        <v>612</v>
      </c>
      <c r="K39" t="s">
        <v>626</v>
      </c>
    </row>
    <row r="40" spans="1:11" x14ac:dyDescent="0.3">
      <c r="A40" s="2">
        <v>44382</v>
      </c>
      <c r="B40" s="2" t="s">
        <v>654</v>
      </c>
      <c r="C40" s="1" t="s">
        <v>84</v>
      </c>
      <c r="D40" s="1" t="s">
        <v>85</v>
      </c>
      <c r="E40">
        <v>1361.88</v>
      </c>
      <c r="F40" s="1">
        <f>MONTH(Table_ExternalData_1912[[#This Row],[ENTRY DATE]])</f>
        <v>7</v>
      </c>
      <c r="G40" s="1" t="str">
        <f>TEXT(Table_ExternalData_1912[[#This Row],[ENTRY DATE]],"mmm")</f>
        <v>Jul</v>
      </c>
      <c r="H40" s="1">
        <f>YEAR(Table_ExternalData_1912[[#This Row],[ENTRY DATE]])</f>
        <v>2021</v>
      </c>
      <c r="I40" s="9">
        <v>50</v>
      </c>
      <c r="J40" t="s">
        <v>612</v>
      </c>
      <c r="K40" t="s">
        <v>620</v>
      </c>
    </row>
    <row r="41" spans="1:11" x14ac:dyDescent="0.3">
      <c r="A41" s="2"/>
      <c r="B41" s="2" t="s">
        <v>654</v>
      </c>
      <c r="C41" s="1" t="s">
        <v>86</v>
      </c>
      <c r="D41" s="1" t="s">
        <v>52</v>
      </c>
      <c r="E41">
        <v>0</v>
      </c>
      <c r="F41" s="1">
        <f>MONTH(Table_ExternalData_1912[[#This Row],[ENTRY DATE]])</f>
        <v>7</v>
      </c>
      <c r="G41" s="1" t="str">
        <f>TEXT(Table_ExternalData_1912[[#This Row],[ENTRY DATE]],"mmm")</f>
        <v>Jul</v>
      </c>
      <c r="H41" s="1">
        <f>YEAR(Table_ExternalData_1912[[#This Row],[ENTRY DATE]])</f>
        <v>2021</v>
      </c>
      <c r="I41" s="9">
        <v>12.9</v>
      </c>
      <c r="J41" t="s">
        <v>612</v>
      </c>
      <c r="K41" t="s">
        <v>620</v>
      </c>
    </row>
    <row r="42" spans="1:11" x14ac:dyDescent="0.3">
      <c r="A42" s="2"/>
      <c r="B42" s="2" t="s">
        <v>654</v>
      </c>
      <c r="C42" s="1" t="s">
        <v>87</v>
      </c>
      <c r="D42" s="1" t="s">
        <v>52</v>
      </c>
      <c r="E42">
        <v>0</v>
      </c>
      <c r="F42" s="1">
        <f>MONTH(Table_ExternalData_1912[[#This Row],[ENTRY DATE]])</f>
        <v>7</v>
      </c>
      <c r="G42" s="1" t="str">
        <f>TEXT(Table_ExternalData_1912[[#This Row],[ENTRY DATE]],"mmm")</f>
        <v>Jul</v>
      </c>
      <c r="H42" s="1">
        <f>YEAR(Table_ExternalData_1912[[#This Row],[ENTRY DATE]])</f>
        <v>2021</v>
      </c>
      <c r="I42" s="9">
        <v>72.45</v>
      </c>
      <c r="J42" t="s">
        <v>612</v>
      </c>
      <c r="K42" t="s">
        <v>620</v>
      </c>
    </row>
    <row r="43" spans="1:11" x14ac:dyDescent="0.3">
      <c r="A43" s="2"/>
      <c r="B43" s="2" t="s">
        <v>654</v>
      </c>
      <c r="C43" s="1" t="s">
        <v>88</v>
      </c>
      <c r="D43" s="1" t="s">
        <v>52</v>
      </c>
      <c r="E43">
        <v>0</v>
      </c>
      <c r="F43" s="1">
        <f>MONTH(Table_ExternalData_1912[[#This Row],[ENTRY DATE]])</f>
        <v>7</v>
      </c>
      <c r="G43" s="1" t="str">
        <f>TEXT(Table_ExternalData_1912[[#This Row],[ENTRY DATE]],"mmm")</f>
        <v>Jul</v>
      </c>
      <c r="H43" s="1">
        <f>YEAR(Table_ExternalData_1912[[#This Row],[ENTRY DATE]])</f>
        <v>2021</v>
      </c>
      <c r="I43" s="9">
        <v>20.2</v>
      </c>
      <c r="J43" t="s">
        <v>612</v>
      </c>
      <c r="K43" t="s">
        <v>618</v>
      </c>
    </row>
    <row r="44" spans="1:11" x14ac:dyDescent="0.3">
      <c r="A44" s="2">
        <v>44384</v>
      </c>
      <c r="B44" s="2" t="s">
        <v>654</v>
      </c>
      <c r="C44" s="1" t="s">
        <v>89</v>
      </c>
      <c r="D44" s="1" t="s">
        <v>48</v>
      </c>
      <c r="E44">
        <v>1356.88</v>
      </c>
      <c r="F44" s="1">
        <f>MONTH(Table_ExternalData_1912[[#This Row],[ENTRY DATE]])</f>
        <v>7</v>
      </c>
      <c r="G44" s="1" t="str">
        <f>TEXT(Table_ExternalData_1912[[#This Row],[ENTRY DATE]],"mmm")</f>
        <v>Jul</v>
      </c>
      <c r="H44" s="1">
        <f>YEAR(Table_ExternalData_1912[[#This Row],[ENTRY DATE]])</f>
        <v>2021</v>
      </c>
      <c r="I44" s="9">
        <v>100</v>
      </c>
      <c r="J44" t="s">
        <v>612</v>
      </c>
      <c r="K44" t="s">
        <v>620</v>
      </c>
    </row>
    <row r="45" spans="1:11" x14ac:dyDescent="0.3">
      <c r="A45" s="2"/>
      <c r="B45" s="2" t="s">
        <v>654</v>
      </c>
      <c r="C45" s="1" t="s">
        <v>90</v>
      </c>
      <c r="D45" s="1" t="s">
        <v>52</v>
      </c>
      <c r="E45">
        <v>0</v>
      </c>
      <c r="F45" s="1">
        <f>MONTH(Table_ExternalData_1912[[#This Row],[ENTRY DATE]])</f>
        <v>8</v>
      </c>
      <c r="G45" s="1" t="str">
        <f>TEXT(Table_ExternalData_1912[[#This Row],[ENTRY DATE]],"mmm")</f>
        <v>Aug</v>
      </c>
      <c r="H45" s="1">
        <f>YEAR(Table_ExternalData_1912[[#This Row],[ENTRY DATE]])</f>
        <v>2021</v>
      </c>
      <c r="I45" s="9">
        <v>5</v>
      </c>
      <c r="J45" t="s">
        <v>612</v>
      </c>
      <c r="K45" t="s">
        <v>620</v>
      </c>
    </row>
    <row r="46" spans="1:11" x14ac:dyDescent="0.3">
      <c r="A46" s="2"/>
      <c r="B46" s="2" t="s">
        <v>654</v>
      </c>
      <c r="C46" s="1" t="s">
        <v>91</v>
      </c>
      <c r="D46" s="1" t="s">
        <v>52</v>
      </c>
      <c r="E46">
        <v>0</v>
      </c>
      <c r="F46" s="1">
        <f>MONTH(Table_ExternalData_1912[[#This Row],[ENTRY DATE]])</f>
        <v>8</v>
      </c>
      <c r="G46" s="1" t="str">
        <f>TEXT(Table_ExternalData_1912[[#This Row],[ENTRY DATE]],"mmm")</f>
        <v>Aug</v>
      </c>
      <c r="H46" s="1">
        <f>YEAR(Table_ExternalData_1912[[#This Row],[ENTRY DATE]])</f>
        <v>2021</v>
      </c>
      <c r="I46" s="9">
        <v>20</v>
      </c>
      <c r="J46" t="s">
        <v>616</v>
      </c>
      <c r="K46" t="s">
        <v>626</v>
      </c>
    </row>
    <row r="47" spans="1:11" x14ac:dyDescent="0.3">
      <c r="A47" s="2"/>
      <c r="B47" s="2" t="s">
        <v>654</v>
      </c>
      <c r="C47" s="1" t="s">
        <v>92</v>
      </c>
      <c r="D47" s="1" t="s">
        <v>52</v>
      </c>
      <c r="E47">
        <v>0</v>
      </c>
      <c r="F47" s="1">
        <f>MONTH(Table_ExternalData_1912[[#This Row],[ENTRY DATE]])</f>
        <v>8</v>
      </c>
      <c r="G47" s="1" t="str">
        <f>TEXT(Table_ExternalData_1912[[#This Row],[ENTRY DATE]],"mmm")</f>
        <v>Aug</v>
      </c>
      <c r="H47" s="1">
        <f>YEAR(Table_ExternalData_1912[[#This Row],[ENTRY DATE]])</f>
        <v>2021</v>
      </c>
      <c r="I47" s="9">
        <v>217.67</v>
      </c>
      <c r="J47" t="s">
        <v>612</v>
      </c>
      <c r="K47" t="s">
        <v>614</v>
      </c>
    </row>
    <row r="48" spans="1:11" x14ac:dyDescent="0.3">
      <c r="A48" s="2">
        <v>44384</v>
      </c>
      <c r="B48" s="2" t="s">
        <v>654</v>
      </c>
      <c r="C48" s="1" t="s">
        <v>57</v>
      </c>
      <c r="D48" s="1" t="s">
        <v>93</v>
      </c>
      <c r="E48">
        <v>1314.88</v>
      </c>
      <c r="F48" s="1">
        <f>MONTH(Table_ExternalData_1912[[#This Row],[ENTRY DATE]])</f>
        <v>8</v>
      </c>
      <c r="G48" s="1" t="str">
        <f>TEXT(Table_ExternalData_1912[[#This Row],[ENTRY DATE]],"mmm")</f>
        <v>Aug</v>
      </c>
      <c r="H48" s="1">
        <f>YEAR(Table_ExternalData_1912[[#This Row],[ENTRY DATE]])</f>
        <v>2021</v>
      </c>
      <c r="I48" s="9">
        <v>122.64</v>
      </c>
      <c r="J48" t="s">
        <v>612</v>
      </c>
      <c r="K48" t="s">
        <v>626</v>
      </c>
    </row>
    <row r="49" spans="1:11" x14ac:dyDescent="0.3">
      <c r="A49" s="2"/>
      <c r="B49" s="2" t="s">
        <v>654</v>
      </c>
      <c r="C49" s="1" t="s">
        <v>94</v>
      </c>
      <c r="D49" s="1" t="s">
        <v>52</v>
      </c>
      <c r="E49">
        <v>0</v>
      </c>
      <c r="F49" s="1">
        <f>MONTH(Table_ExternalData_1912[[#This Row],[ENTRY DATE]])</f>
        <v>8</v>
      </c>
      <c r="G49" s="1" t="str">
        <f>TEXT(Table_ExternalData_1912[[#This Row],[ENTRY DATE]],"mmm")</f>
        <v>Aug</v>
      </c>
      <c r="H49" s="1">
        <f>YEAR(Table_ExternalData_1912[[#This Row],[ENTRY DATE]])</f>
        <v>2021</v>
      </c>
      <c r="I49" s="9">
        <v>1.5</v>
      </c>
      <c r="J49" t="s">
        <v>612</v>
      </c>
      <c r="K49" t="s">
        <v>620</v>
      </c>
    </row>
    <row r="50" spans="1:11" x14ac:dyDescent="0.3">
      <c r="A50" s="2"/>
      <c r="B50" s="2" t="s">
        <v>654</v>
      </c>
      <c r="C50" s="1" t="s">
        <v>95</v>
      </c>
      <c r="D50" s="1" t="s">
        <v>52</v>
      </c>
      <c r="E50">
        <v>0</v>
      </c>
      <c r="F50" s="1">
        <f>MONTH(Table_ExternalData_1912[[#This Row],[ENTRY DATE]])</f>
        <v>8</v>
      </c>
      <c r="G50" s="1" t="str">
        <f>TEXT(Table_ExternalData_1912[[#This Row],[ENTRY DATE]],"mmm")</f>
        <v>Aug</v>
      </c>
      <c r="H50" s="1">
        <f>YEAR(Table_ExternalData_1912[[#This Row],[ENTRY DATE]])</f>
        <v>2021</v>
      </c>
      <c r="I50" s="9">
        <v>5.3</v>
      </c>
      <c r="J50" t="s">
        <v>612</v>
      </c>
      <c r="K50" t="s">
        <v>620</v>
      </c>
    </row>
    <row r="51" spans="1:11" x14ac:dyDescent="0.3">
      <c r="A51" s="2"/>
      <c r="B51" s="2" t="s">
        <v>654</v>
      </c>
      <c r="C51" s="1" t="s">
        <v>60</v>
      </c>
      <c r="D51" s="1" t="s">
        <v>52</v>
      </c>
      <c r="E51">
        <v>0</v>
      </c>
      <c r="F51" s="1">
        <f>MONTH(Table_ExternalData_1912[[#This Row],[ENTRY DATE]])</f>
        <v>8</v>
      </c>
      <c r="G51" s="1" t="str">
        <f>TEXT(Table_ExternalData_1912[[#This Row],[ENTRY DATE]],"mmm")</f>
        <v>Aug</v>
      </c>
      <c r="H51" s="1">
        <f>YEAR(Table_ExternalData_1912[[#This Row],[ENTRY DATE]])</f>
        <v>2021</v>
      </c>
      <c r="I51" s="9">
        <v>187.5</v>
      </c>
      <c r="J51" t="s">
        <v>612</v>
      </c>
      <c r="K51" t="s">
        <v>630</v>
      </c>
    </row>
    <row r="52" spans="1:11" x14ac:dyDescent="0.3">
      <c r="A52" s="2">
        <v>44385</v>
      </c>
      <c r="B52" s="2" t="s">
        <v>654</v>
      </c>
      <c r="C52" s="1" t="s">
        <v>62</v>
      </c>
      <c r="D52" s="1" t="s">
        <v>96</v>
      </c>
      <c r="E52">
        <v>778.88</v>
      </c>
      <c r="F52" s="1">
        <f>MONTH(Table_ExternalData_1912[[#This Row],[ENTRY DATE]])</f>
        <v>8</v>
      </c>
      <c r="G52" s="1" t="str">
        <f>TEXT(Table_ExternalData_1912[[#This Row],[ENTRY DATE]],"mmm")</f>
        <v>Aug</v>
      </c>
      <c r="H52" s="1">
        <f>YEAR(Table_ExternalData_1912[[#This Row],[ENTRY DATE]])</f>
        <v>2021</v>
      </c>
      <c r="I52" s="9">
        <v>20</v>
      </c>
      <c r="J52" t="s">
        <v>612</v>
      </c>
      <c r="K52" t="s">
        <v>617</v>
      </c>
    </row>
    <row r="53" spans="1:11" x14ac:dyDescent="0.3">
      <c r="A53" s="2"/>
      <c r="B53" s="2" t="s">
        <v>654</v>
      </c>
      <c r="C53" s="1" t="s">
        <v>97</v>
      </c>
      <c r="D53" s="1" t="s">
        <v>52</v>
      </c>
      <c r="E53">
        <v>0</v>
      </c>
      <c r="F53" s="1">
        <f>MONTH(Table_ExternalData_1912[[#This Row],[ENTRY DATE]])</f>
        <v>8</v>
      </c>
      <c r="G53" s="1" t="str">
        <f>TEXT(Table_ExternalData_1912[[#This Row],[ENTRY DATE]],"mmm")</f>
        <v>Aug</v>
      </c>
      <c r="H53" s="1">
        <f>YEAR(Table_ExternalData_1912[[#This Row],[ENTRY DATE]])</f>
        <v>2021</v>
      </c>
      <c r="I53" s="9">
        <v>5</v>
      </c>
      <c r="J53" t="s">
        <v>612</v>
      </c>
      <c r="K53" t="s">
        <v>626</v>
      </c>
    </row>
    <row r="54" spans="1:11" x14ac:dyDescent="0.3">
      <c r="A54" s="2"/>
      <c r="B54" s="2" t="s">
        <v>654</v>
      </c>
      <c r="C54" s="1" t="s">
        <v>98</v>
      </c>
      <c r="D54" s="1" t="s">
        <v>52</v>
      </c>
      <c r="E54">
        <v>0</v>
      </c>
      <c r="F54" s="1">
        <f>MONTH(Table_ExternalData_1912[[#This Row],[ENTRY DATE]])</f>
        <v>8</v>
      </c>
      <c r="G54" s="1" t="str">
        <f>TEXT(Table_ExternalData_1912[[#This Row],[ENTRY DATE]],"mmm")</f>
        <v>Aug</v>
      </c>
      <c r="H54" s="1">
        <f>YEAR(Table_ExternalData_1912[[#This Row],[ENTRY DATE]])</f>
        <v>2021</v>
      </c>
      <c r="I54" s="9">
        <v>200</v>
      </c>
      <c r="J54" t="s">
        <v>612</v>
      </c>
      <c r="K54" t="s">
        <v>613</v>
      </c>
    </row>
    <row r="55" spans="1:11" x14ac:dyDescent="0.3">
      <c r="A55" s="2"/>
      <c r="B55" s="2" t="s">
        <v>654</v>
      </c>
      <c r="C55" s="1" t="s">
        <v>99</v>
      </c>
      <c r="D55" s="1" t="s">
        <v>52</v>
      </c>
      <c r="E55">
        <v>0</v>
      </c>
      <c r="F55" s="1">
        <f>MONTH(Table_ExternalData_1912[[#This Row],[ENTRY DATE]])</f>
        <v>8</v>
      </c>
      <c r="G55" s="1" t="str">
        <f>TEXT(Table_ExternalData_1912[[#This Row],[ENTRY DATE]],"mmm")</f>
        <v>Aug</v>
      </c>
      <c r="H55" s="1">
        <f>YEAR(Table_ExternalData_1912[[#This Row],[ENTRY DATE]])</f>
        <v>2021</v>
      </c>
      <c r="I55" s="9">
        <v>200</v>
      </c>
      <c r="J55" t="s">
        <v>616</v>
      </c>
      <c r="K55" t="s">
        <v>659</v>
      </c>
    </row>
    <row r="56" spans="1:11" x14ac:dyDescent="0.3">
      <c r="A56" s="2">
        <v>44386</v>
      </c>
      <c r="B56" s="2" t="s">
        <v>654</v>
      </c>
      <c r="C56" s="1" t="s">
        <v>100</v>
      </c>
      <c r="D56" s="1" t="s">
        <v>101</v>
      </c>
      <c r="E56">
        <v>678.88</v>
      </c>
      <c r="F56" s="1">
        <f>MONTH(Table_ExternalData_1912[[#This Row],[ENTRY DATE]])</f>
        <v>8</v>
      </c>
      <c r="G56" s="1" t="str">
        <f>TEXT(Table_ExternalData_1912[[#This Row],[ENTRY DATE]],"mmm")</f>
        <v>Aug</v>
      </c>
      <c r="H56" s="1">
        <f>YEAR(Table_ExternalData_1912[[#This Row],[ENTRY DATE]])</f>
        <v>2021</v>
      </c>
      <c r="I56" s="9">
        <v>40.31</v>
      </c>
      <c r="J56" t="s">
        <v>612</v>
      </c>
      <c r="K56" t="s">
        <v>613</v>
      </c>
    </row>
    <row r="57" spans="1:11" x14ac:dyDescent="0.3">
      <c r="A57" s="2"/>
      <c r="B57" s="2" t="s">
        <v>654</v>
      </c>
      <c r="C57" s="1" t="s">
        <v>102</v>
      </c>
      <c r="D57" s="1" t="s">
        <v>52</v>
      </c>
      <c r="E57">
        <v>0</v>
      </c>
      <c r="F57" s="1">
        <f>MONTH(Table_ExternalData_1912[[#This Row],[ENTRY DATE]])</f>
        <v>8</v>
      </c>
      <c r="G57" s="1" t="str">
        <f>TEXT(Table_ExternalData_1912[[#This Row],[ENTRY DATE]],"mmm")</f>
        <v>Aug</v>
      </c>
      <c r="H57" s="1">
        <f>YEAR(Table_ExternalData_1912[[#This Row],[ENTRY DATE]])</f>
        <v>2021</v>
      </c>
      <c r="I57" s="9">
        <v>100</v>
      </c>
      <c r="J57" t="s">
        <v>612</v>
      </c>
      <c r="K57" t="s">
        <v>620</v>
      </c>
    </row>
    <row r="58" spans="1:11" x14ac:dyDescent="0.3">
      <c r="A58" s="2"/>
      <c r="B58" s="2" t="s">
        <v>654</v>
      </c>
      <c r="C58" s="1" t="s">
        <v>103</v>
      </c>
      <c r="D58" s="1" t="s">
        <v>52</v>
      </c>
      <c r="E58">
        <v>0</v>
      </c>
      <c r="F58" s="1">
        <f>MONTH(Table_ExternalData_1912[[#This Row],[ENTRY DATE]])</f>
        <v>8</v>
      </c>
      <c r="G58" s="1" t="str">
        <f>TEXT(Table_ExternalData_1912[[#This Row],[ENTRY DATE]],"mmm")</f>
        <v>Aug</v>
      </c>
      <c r="H58" s="1">
        <f>YEAR(Table_ExternalData_1912[[#This Row],[ENTRY DATE]])</f>
        <v>2021</v>
      </c>
      <c r="I58" s="9">
        <v>66.75</v>
      </c>
      <c r="J58" t="s">
        <v>612</v>
      </c>
      <c r="K58" t="s">
        <v>620</v>
      </c>
    </row>
    <row r="59" spans="1:11" x14ac:dyDescent="0.3">
      <c r="A59" s="2">
        <v>44388</v>
      </c>
      <c r="B59" s="2" t="s">
        <v>654</v>
      </c>
      <c r="C59" s="1" t="s">
        <v>104</v>
      </c>
      <c r="D59" s="1" t="s">
        <v>105</v>
      </c>
      <c r="E59">
        <v>748.88</v>
      </c>
      <c r="F59" s="1">
        <f>MONTH(Table_ExternalData_1912[[#This Row],[ENTRY DATE]])</f>
        <v>8</v>
      </c>
      <c r="G59" s="1" t="str">
        <f>TEXT(Table_ExternalData_1912[[#This Row],[ENTRY DATE]],"mmm")</f>
        <v>Aug</v>
      </c>
      <c r="H59" s="1">
        <f>YEAR(Table_ExternalData_1912[[#This Row],[ENTRY DATE]])</f>
        <v>2021</v>
      </c>
      <c r="I59" s="9">
        <v>536</v>
      </c>
      <c r="J59" t="s">
        <v>612</v>
      </c>
      <c r="K59" t="s">
        <v>630</v>
      </c>
    </row>
    <row r="60" spans="1:11" x14ac:dyDescent="0.3">
      <c r="A60" s="2"/>
      <c r="B60" s="2" t="s">
        <v>654</v>
      </c>
      <c r="C60" s="1" t="s">
        <v>106</v>
      </c>
      <c r="D60" s="1" t="s">
        <v>52</v>
      </c>
      <c r="E60">
        <v>0</v>
      </c>
      <c r="F60" s="1">
        <f>MONTH(Table_ExternalData_1912[[#This Row],[ENTRY DATE]])</f>
        <v>8</v>
      </c>
      <c r="G60" s="1" t="str">
        <f>TEXT(Table_ExternalData_1912[[#This Row],[ENTRY DATE]],"mmm")</f>
        <v>Aug</v>
      </c>
      <c r="H60" s="1">
        <f>YEAR(Table_ExternalData_1912[[#This Row],[ENTRY DATE]])</f>
        <v>2021</v>
      </c>
      <c r="I60" s="9">
        <v>100</v>
      </c>
      <c r="J60" t="s">
        <v>612</v>
      </c>
      <c r="K60" t="s">
        <v>618</v>
      </c>
    </row>
    <row r="61" spans="1:11" x14ac:dyDescent="0.3">
      <c r="A61" s="2"/>
      <c r="B61" s="2" t="s">
        <v>654</v>
      </c>
      <c r="C61" s="1" t="s">
        <v>107</v>
      </c>
      <c r="D61" s="1" t="s">
        <v>52</v>
      </c>
      <c r="E61">
        <v>0</v>
      </c>
      <c r="F61" s="1">
        <f>MONTH(Table_ExternalData_1912[[#This Row],[ENTRY DATE]])</f>
        <v>8</v>
      </c>
      <c r="G61" s="1" t="str">
        <f>TEXT(Table_ExternalData_1912[[#This Row],[ENTRY DATE]],"mmm")</f>
        <v>Aug</v>
      </c>
      <c r="H61" s="1">
        <f>YEAR(Table_ExternalData_1912[[#This Row],[ENTRY DATE]])</f>
        <v>2021</v>
      </c>
      <c r="I61" s="9">
        <v>50</v>
      </c>
      <c r="J61" t="s">
        <v>612</v>
      </c>
      <c r="K61" t="s">
        <v>620</v>
      </c>
    </row>
    <row r="62" spans="1:11" x14ac:dyDescent="0.3">
      <c r="A62" s="2">
        <v>44388</v>
      </c>
      <c r="B62" s="2" t="s">
        <v>654</v>
      </c>
      <c r="C62" s="1" t="s">
        <v>47</v>
      </c>
      <c r="D62" s="1" t="s">
        <v>78</v>
      </c>
      <c r="E62">
        <v>698.88</v>
      </c>
      <c r="F62" s="1">
        <f>MONTH(Table_ExternalData_1912[[#This Row],[ENTRY DATE]])</f>
        <v>8</v>
      </c>
      <c r="G62" s="1" t="str">
        <f>TEXT(Table_ExternalData_1912[[#This Row],[ENTRY DATE]],"mmm")</f>
        <v>Aug</v>
      </c>
      <c r="H62" s="1">
        <f>YEAR(Table_ExternalData_1912[[#This Row],[ENTRY DATE]])</f>
        <v>2021</v>
      </c>
      <c r="I62" s="9">
        <v>1001</v>
      </c>
      <c r="J62" t="s">
        <v>612</v>
      </c>
      <c r="K62" t="s">
        <v>630</v>
      </c>
    </row>
    <row r="63" spans="1:11" x14ac:dyDescent="0.3">
      <c r="A63" s="2">
        <v>44388</v>
      </c>
      <c r="B63" s="2" t="s">
        <v>654</v>
      </c>
      <c r="C63" s="1" t="s">
        <v>72</v>
      </c>
      <c r="D63" s="1" t="s">
        <v>108</v>
      </c>
      <c r="E63">
        <v>612.58000000000004</v>
      </c>
      <c r="F63" s="1">
        <f>MONTH(Table_ExternalData_1912[[#This Row],[ENTRY DATE]])</f>
        <v>8</v>
      </c>
      <c r="G63" s="1" t="str">
        <f>TEXT(Table_ExternalData_1912[[#This Row],[ENTRY DATE]],"mmm")</f>
        <v>Aug</v>
      </c>
      <c r="H63" s="1">
        <f>YEAR(Table_ExternalData_1912[[#This Row],[ENTRY DATE]])</f>
        <v>2021</v>
      </c>
      <c r="I63" s="9">
        <v>120</v>
      </c>
      <c r="J63" t="s">
        <v>612</v>
      </c>
      <c r="K63" t="s">
        <v>630</v>
      </c>
    </row>
    <row r="64" spans="1:11" x14ac:dyDescent="0.3">
      <c r="A64" s="2">
        <v>44388</v>
      </c>
      <c r="B64" s="2" t="s">
        <v>654</v>
      </c>
      <c r="C64" s="1" t="s">
        <v>72</v>
      </c>
      <c r="D64" s="1" t="s">
        <v>109</v>
      </c>
      <c r="E64">
        <v>465.63</v>
      </c>
      <c r="F64" s="1">
        <f>MONTH(Table_ExternalData_1912[[#This Row],[ENTRY DATE]])</f>
        <v>8</v>
      </c>
      <c r="G64" s="1" t="str">
        <f>TEXT(Table_ExternalData_1912[[#This Row],[ENTRY DATE]],"mmm")</f>
        <v>Aug</v>
      </c>
      <c r="H64" s="1">
        <f>YEAR(Table_ExternalData_1912[[#This Row],[ENTRY DATE]])</f>
        <v>2021</v>
      </c>
      <c r="I64" s="9">
        <v>38.83</v>
      </c>
      <c r="J64" t="s">
        <v>612</v>
      </c>
      <c r="K64" t="s">
        <v>622</v>
      </c>
    </row>
    <row r="65" spans="1:11" x14ac:dyDescent="0.3">
      <c r="A65" s="2">
        <v>44388</v>
      </c>
      <c r="B65" s="2" t="s">
        <v>654</v>
      </c>
      <c r="C65" s="1" t="s">
        <v>100</v>
      </c>
      <c r="D65" s="1" t="s">
        <v>110</v>
      </c>
      <c r="E65">
        <v>393.93</v>
      </c>
      <c r="F65" s="1">
        <f>MONTH(Table_ExternalData_1912[[#This Row],[ENTRY DATE]])</f>
        <v>8</v>
      </c>
      <c r="G65" s="1" t="str">
        <f>TEXT(Table_ExternalData_1912[[#This Row],[ENTRY DATE]],"mmm")</f>
        <v>Aug</v>
      </c>
      <c r="H65" s="1">
        <f>YEAR(Table_ExternalData_1912[[#This Row],[ENTRY DATE]])</f>
        <v>2021</v>
      </c>
      <c r="I65" s="9">
        <v>5</v>
      </c>
      <c r="J65" t="s">
        <v>612</v>
      </c>
      <c r="K65" t="s">
        <v>626</v>
      </c>
    </row>
    <row r="66" spans="1:11" x14ac:dyDescent="0.3">
      <c r="A66" s="2"/>
      <c r="B66" s="2" t="s">
        <v>654</v>
      </c>
      <c r="C66" s="1" t="s">
        <v>111</v>
      </c>
      <c r="D66" s="1" t="s">
        <v>52</v>
      </c>
      <c r="E66">
        <v>0</v>
      </c>
      <c r="F66" s="1">
        <f>MONTH(Table_ExternalData_1912[[#This Row],[ENTRY DATE]])</f>
        <v>8</v>
      </c>
      <c r="G66" s="1" t="str">
        <f>TEXT(Table_ExternalData_1912[[#This Row],[ENTRY DATE]],"mmm")</f>
        <v>Aug</v>
      </c>
      <c r="H66" s="1">
        <f>YEAR(Table_ExternalData_1912[[#This Row],[ENTRY DATE]])</f>
        <v>2021</v>
      </c>
      <c r="I66" s="9">
        <v>2967.55</v>
      </c>
      <c r="J66" t="s">
        <v>616</v>
      </c>
      <c r="K66" t="s">
        <v>615</v>
      </c>
    </row>
    <row r="67" spans="1:11" x14ac:dyDescent="0.3">
      <c r="A67" s="2"/>
      <c r="B67" s="2" t="s">
        <v>654</v>
      </c>
      <c r="C67" s="1" t="s">
        <v>112</v>
      </c>
      <c r="D67" s="1" t="s">
        <v>52</v>
      </c>
      <c r="E67">
        <v>0</v>
      </c>
      <c r="F67" s="1">
        <f>MONTH(Table_ExternalData_1912[[#This Row],[ENTRY DATE]])</f>
        <v>8</v>
      </c>
      <c r="G67" s="1" t="str">
        <f>TEXT(Table_ExternalData_1912[[#This Row],[ENTRY DATE]],"mmm")</f>
        <v>Aug</v>
      </c>
      <c r="H67" s="1">
        <f>YEAR(Table_ExternalData_1912[[#This Row],[ENTRY DATE]])</f>
        <v>2021</v>
      </c>
      <c r="I67" s="9">
        <v>100</v>
      </c>
      <c r="J67" t="s">
        <v>612</v>
      </c>
      <c r="K67" t="s">
        <v>620</v>
      </c>
    </row>
    <row r="68" spans="1:11" x14ac:dyDescent="0.3">
      <c r="A68" s="2">
        <v>44388</v>
      </c>
      <c r="B68" s="2" t="s">
        <v>654</v>
      </c>
      <c r="C68" s="1" t="s">
        <v>104</v>
      </c>
      <c r="D68" s="1" t="s">
        <v>113</v>
      </c>
      <c r="E68">
        <v>1282.82</v>
      </c>
      <c r="F68" s="1">
        <f>MONTH(Table_ExternalData_1912[[#This Row],[ENTRY DATE]])</f>
        <v>8</v>
      </c>
      <c r="G68" s="1" t="str">
        <f>TEXT(Table_ExternalData_1912[[#This Row],[ENTRY DATE]],"mmm")</f>
        <v>Aug</v>
      </c>
      <c r="H68" s="1">
        <f>YEAR(Table_ExternalData_1912[[#This Row],[ENTRY DATE]])</f>
        <v>2021</v>
      </c>
      <c r="I68" s="9">
        <v>200</v>
      </c>
      <c r="J68" t="s">
        <v>612</v>
      </c>
      <c r="K68" t="s">
        <v>630</v>
      </c>
    </row>
    <row r="69" spans="1:11" x14ac:dyDescent="0.3">
      <c r="A69" s="2"/>
      <c r="B69" s="2" t="s">
        <v>654</v>
      </c>
      <c r="C69" s="1" t="s">
        <v>97</v>
      </c>
      <c r="D69" s="1" t="s">
        <v>52</v>
      </c>
      <c r="E69">
        <v>0</v>
      </c>
      <c r="F69" s="1">
        <f>MONTH(Table_ExternalData_1912[[#This Row],[ENTRY DATE]])</f>
        <v>8</v>
      </c>
      <c r="G69" s="1" t="str">
        <f>TEXT(Table_ExternalData_1912[[#This Row],[ENTRY DATE]],"mmm")</f>
        <v>Aug</v>
      </c>
      <c r="H69" s="1">
        <f>YEAR(Table_ExternalData_1912[[#This Row],[ENTRY DATE]])</f>
        <v>2021</v>
      </c>
      <c r="I69" s="9">
        <v>85.5</v>
      </c>
      <c r="J69" t="s">
        <v>612</v>
      </c>
      <c r="K69" t="s">
        <v>624</v>
      </c>
    </row>
    <row r="70" spans="1:11" x14ac:dyDescent="0.3">
      <c r="A70" s="2"/>
      <c r="B70" s="2" t="s">
        <v>654</v>
      </c>
      <c r="C70" s="1" t="s">
        <v>65</v>
      </c>
      <c r="D70" s="1" t="s">
        <v>52</v>
      </c>
      <c r="E70">
        <v>0</v>
      </c>
      <c r="F70" s="1">
        <f>MONTH(Table_ExternalData_1912[[#This Row],[ENTRY DATE]])</f>
        <v>8</v>
      </c>
      <c r="G70" s="1" t="str">
        <f>TEXT(Table_ExternalData_1912[[#This Row],[ENTRY DATE]],"mmm")</f>
        <v>Aug</v>
      </c>
      <c r="H70" s="1">
        <f>YEAR(Table_ExternalData_1912[[#This Row],[ENTRY DATE]])</f>
        <v>2021</v>
      </c>
      <c r="I70" s="9">
        <v>22</v>
      </c>
      <c r="J70" t="s">
        <v>612</v>
      </c>
      <c r="K70" t="s">
        <v>622</v>
      </c>
    </row>
    <row r="71" spans="1:11" x14ac:dyDescent="0.3">
      <c r="A71" s="2"/>
      <c r="B71" s="2" t="s">
        <v>654</v>
      </c>
      <c r="C71" s="1" t="s">
        <v>114</v>
      </c>
      <c r="D71" s="1" t="s">
        <v>52</v>
      </c>
      <c r="E71">
        <v>0</v>
      </c>
      <c r="F71" s="1">
        <f>MONTH(Table_ExternalData_1912[[#This Row],[ENTRY DATE]])</f>
        <v>8</v>
      </c>
      <c r="G71" s="1" t="str">
        <f>TEXT(Table_ExternalData_1912[[#This Row],[ENTRY DATE]],"mmm")</f>
        <v>Aug</v>
      </c>
      <c r="H71" s="1">
        <f>YEAR(Table_ExternalData_1912[[#This Row],[ENTRY DATE]])</f>
        <v>2021</v>
      </c>
      <c r="I71" s="9">
        <v>200</v>
      </c>
      <c r="J71" t="s">
        <v>612</v>
      </c>
      <c r="K71" t="s">
        <v>613</v>
      </c>
    </row>
    <row r="72" spans="1:11" x14ac:dyDescent="0.3">
      <c r="A72" s="2">
        <v>44388</v>
      </c>
      <c r="B72" s="2" t="s">
        <v>654</v>
      </c>
      <c r="C72" s="1" t="s">
        <v>115</v>
      </c>
      <c r="D72" s="1" t="s">
        <v>116</v>
      </c>
      <c r="E72">
        <v>281.82</v>
      </c>
      <c r="F72" s="1">
        <f>MONTH(Table_ExternalData_1912[[#This Row],[ENTRY DATE]])</f>
        <v>8</v>
      </c>
      <c r="G72" s="1" t="str">
        <f>TEXT(Table_ExternalData_1912[[#This Row],[ENTRY DATE]],"mmm")</f>
        <v>Aug</v>
      </c>
      <c r="H72" s="1">
        <f>YEAR(Table_ExternalData_1912[[#This Row],[ENTRY DATE]])</f>
        <v>2021</v>
      </c>
      <c r="I72" s="9">
        <v>200</v>
      </c>
      <c r="J72" t="s">
        <v>616</v>
      </c>
      <c r="K72" t="s">
        <v>659</v>
      </c>
    </row>
    <row r="73" spans="1:11" x14ac:dyDescent="0.3">
      <c r="A73" s="2"/>
      <c r="B73" s="2" t="s">
        <v>654</v>
      </c>
      <c r="C73" s="1" t="s">
        <v>97</v>
      </c>
      <c r="D73" s="1" t="s">
        <v>52</v>
      </c>
      <c r="E73">
        <v>0</v>
      </c>
      <c r="F73" s="1">
        <f>MONTH(Table_ExternalData_1912[[#This Row],[ENTRY DATE]])</f>
        <v>8</v>
      </c>
      <c r="G73" s="1" t="str">
        <f>TEXT(Table_ExternalData_1912[[#This Row],[ENTRY DATE]],"mmm")</f>
        <v>Aug</v>
      </c>
      <c r="H73" s="1">
        <f>YEAR(Table_ExternalData_1912[[#This Row],[ENTRY DATE]])</f>
        <v>2021</v>
      </c>
      <c r="I73" s="9">
        <v>36.659999999999997</v>
      </c>
      <c r="J73" t="s">
        <v>612</v>
      </c>
      <c r="K73" t="s">
        <v>613</v>
      </c>
    </row>
    <row r="74" spans="1:11" x14ac:dyDescent="0.3">
      <c r="A74" s="2"/>
      <c r="B74" s="2" t="s">
        <v>654</v>
      </c>
      <c r="C74" s="1" t="s">
        <v>117</v>
      </c>
      <c r="D74" s="1" t="s">
        <v>52</v>
      </c>
      <c r="E74">
        <v>0</v>
      </c>
      <c r="F74" s="1">
        <f>MONTH(Table_ExternalData_1912[[#This Row],[ENTRY DATE]])</f>
        <v>8</v>
      </c>
      <c r="G74" s="1" t="str">
        <f>TEXT(Table_ExternalData_1912[[#This Row],[ENTRY DATE]],"mmm")</f>
        <v>Aug</v>
      </c>
      <c r="H74" s="1">
        <f>YEAR(Table_ExternalData_1912[[#This Row],[ENTRY DATE]])</f>
        <v>2021</v>
      </c>
      <c r="I74" s="9">
        <v>200</v>
      </c>
      <c r="J74" t="s">
        <v>612</v>
      </c>
      <c r="K74" t="s">
        <v>624</v>
      </c>
    </row>
    <row r="75" spans="1:11" x14ac:dyDescent="0.3">
      <c r="A75" s="2"/>
      <c r="B75" s="2" t="s">
        <v>654</v>
      </c>
      <c r="C75" s="1" t="s">
        <v>118</v>
      </c>
      <c r="D75" s="1" t="s">
        <v>52</v>
      </c>
      <c r="E75">
        <v>0</v>
      </c>
      <c r="F75" s="1">
        <f>MONTH(Table_ExternalData_1912[[#This Row],[ENTRY DATE]])</f>
        <v>8</v>
      </c>
      <c r="G75" s="1" t="str">
        <f>TEXT(Table_ExternalData_1912[[#This Row],[ENTRY DATE]],"mmm")</f>
        <v>Aug</v>
      </c>
      <c r="H75" s="1">
        <f>YEAR(Table_ExternalData_1912[[#This Row],[ENTRY DATE]])</f>
        <v>2021</v>
      </c>
      <c r="I75" s="9">
        <v>76.92</v>
      </c>
      <c r="J75" t="s">
        <v>612</v>
      </c>
      <c r="K75" t="s">
        <v>630</v>
      </c>
    </row>
    <row r="76" spans="1:11" x14ac:dyDescent="0.3">
      <c r="A76" s="2">
        <v>44389</v>
      </c>
      <c r="B76" s="2" t="s">
        <v>654</v>
      </c>
      <c r="C76" s="1" t="s">
        <v>47</v>
      </c>
      <c r="D76" s="1" t="s">
        <v>119</v>
      </c>
      <c r="E76">
        <v>271.82</v>
      </c>
      <c r="F76" s="1">
        <f>MONTH(Table_ExternalData_1912[[#This Row],[ENTRY DATE]])</f>
        <v>8</v>
      </c>
      <c r="G76" s="1" t="str">
        <f>TEXT(Table_ExternalData_1912[[#This Row],[ENTRY DATE]],"mmm")</f>
        <v>Aug</v>
      </c>
      <c r="H76" s="1">
        <f>YEAR(Table_ExternalData_1912[[#This Row],[ENTRY DATE]])</f>
        <v>2021</v>
      </c>
      <c r="I76" s="9">
        <v>1001</v>
      </c>
      <c r="J76" t="s">
        <v>612</v>
      </c>
      <c r="K76" t="s">
        <v>630</v>
      </c>
    </row>
    <row r="77" spans="1:11" x14ac:dyDescent="0.3">
      <c r="A77" s="2">
        <v>44389</v>
      </c>
      <c r="B77" s="2" t="s">
        <v>654</v>
      </c>
      <c r="C77" s="1" t="s">
        <v>120</v>
      </c>
      <c r="D77" s="1" t="s">
        <v>121</v>
      </c>
      <c r="E77">
        <v>371.82</v>
      </c>
      <c r="F77" s="1">
        <f>MONTH(Table_ExternalData_1912[[#This Row],[ENTRY DATE]])</f>
        <v>8</v>
      </c>
      <c r="G77" s="1" t="str">
        <f>TEXT(Table_ExternalData_1912[[#This Row],[ENTRY DATE]],"mmm")</f>
        <v>Aug</v>
      </c>
      <c r="H77" s="1">
        <f>YEAR(Table_ExternalData_1912[[#This Row],[ENTRY DATE]])</f>
        <v>2021</v>
      </c>
      <c r="I77" s="9">
        <v>150</v>
      </c>
      <c r="J77" t="s">
        <v>612</v>
      </c>
      <c r="K77" t="s">
        <v>618</v>
      </c>
    </row>
    <row r="78" spans="1:11" x14ac:dyDescent="0.3">
      <c r="A78" s="2">
        <v>44389</v>
      </c>
      <c r="B78" s="2" t="s">
        <v>654</v>
      </c>
      <c r="C78" s="1" t="s">
        <v>57</v>
      </c>
      <c r="D78" s="1" t="s">
        <v>122</v>
      </c>
      <c r="E78">
        <v>353.84</v>
      </c>
      <c r="F78" s="1">
        <f>MONTH(Table_ExternalData_1912[[#This Row],[ENTRY DATE]])</f>
        <v>8</v>
      </c>
      <c r="G78" s="1" t="str">
        <f>TEXT(Table_ExternalData_1912[[#This Row],[ENTRY DATE]],"mmm")</f>
        <v>Aug</v>
      </c>
      <c r="H78" s="1">
        <f>YEAR(Table_ExternalData_1912[[#This Row],[ENTRY DATE]])</f>
        <v>2021</v>
      </c>
      <c r="I78" s="9">
        <v>55</v>
      </c>
      <c r="J78" t="s">
        <v>612</v>
      </c>
      <c r="K78" t="s">
        <v>618</v>
      </c>
    </row>
    <row r="79" spans="1:11" x14ac:dyDescent="0.3">
      <c r="A79" s="2"/>
      <c r="B79" s="2" t="s">
        <v>654</v>
      </c>
      <c r="C79" s="1" t="s">
        <v>51</v>
      </c>
      <c r="D79" s="1" t="s">
        <v>52</v>
      </c>
      <c r="E79">
        <v>0</v>
      </c>
      <c r="F79" s="1">
        <f>MONTH(Table_ExternalData_1912[[#This Row],[ENTRY DATE]])</f>
        <v>9</v>
      </c>
      <c r="G79" s="1" t="str">
        <f>TEXT(Table_ExternalData_1912[[#This Row],[ENTRY DATE]],"mmm")</f>
        <v>Sep</v>
      </c>
      <c r="H79" s="1">
        <f>YEAR(Table_ExternalData_1912[[#This Row],[ENTRY DATE]])</f>
        <v>2021</v>
      </c>
      <c r="I79" s="9">
        <v>5</v>
      </c>
      <c r="J79" t="s">
        <v>612</v>
      </c>
      <c r="K79" t="s">
        <v>620</v>
      </c>
    </row>
    <row r="80" spans="1:11" x14ac:dyDescent="0.3">
      <c r="A80" s="2"/>
      <c r="B80" s="2" t="s">
        <v>654</v>
      </c>
      <c r="C80" s="1" t="s">
        <v>123</v>
      </c>
      <c r="D80" s="1" t="s">
        <v>52</v>
      </c>
      <c r="E80">
        <v>0</v>
      </c>
      <c r="F80" s="1">
        <f>MONTH(Table_ExternalData_1912[[#This Row],[ENTRY DATE]])</f>
        <v>9</v>
      </c>
      <c r="G80" s="1" t="str">
        <f>TEXT(Table_ExternalData_1912[[#This Row],[ENTRY DATE]],"mmm")</f>
        <v>Sep</v>
      </c>
      <c r="H80" s="1">
        <f>YEAR(Table_ExternalData_1912[[#This Row],[ENTRY DATE]])</f>
        <v>2021</v>
      </c>
      <c r="I80" s="9">
        <v>20</v>
      </c>
      <c r="J80" t="s">
        <v>616</v>
      </c>
      <c r="K80" t="s">
        <v>626</v>
      </c>
    </row>
    <row r="81" spans="1:11" x14ac:dyDescent="0.3">
      <c r="A81" s="2"/>
      <c r="B81" s="2" t="s">
        <v>654</v>
      </c>
      <c r="C81" s="1" t="s">
        <v>60</v>
      </c>
      <c r="D81" s="1" t="s">
        <v>52</v>
      </c>
      <c r="E81">
        <v>0</v>
      </c>
      <c r="F81" s="1">
        <f>MONTH(Table_ExternalData_1912[[#This Row],[ENTRY DATE]])</f>
        <v>9</v>
      </c>
      <c r="G81" s="1" t="str">
        <f>TEXT(Table_ExternalData_1912[[#This Row],[ENTRY DATE]],"mmm")</f>
        <v>Sep</v>
      </c>
      <c r="H81" s="1">
        <f>YEAR(Table_ExternalData_1912[[#This Row],[ENTRY DATE]])</f>
        <v>2021</v>
      </c>
      <c r="I81" s="9">
        <v>100</v>
      </c>
      <c r="J81" t="s">
        <v>616</v>
      </c>
      <c r="K81" t="s">
        <v>626</v>
      </c>
    </row>
    <row r="82" spans="1:11" x14ac:dyDescent="0.3">
      <c r="A82" s="2">
        <v>44390</v>
      </c>
      <c r="B82" s="2" t="s">
        <v>654</v>
      </c>
      <c r="C82" s="1" t="s">
        <v>47</v>
      </c>
      <c r="D82" s="1" t="s">
        <v>124</v>
      </c>
      <c r="E82">
        <v>348.69</v>
      </c>
      <c r="F82" s="1">
        <f>MONTH(Table_ExternalData_1912[[#This Row],[ENTRY DATE]])</f>
        <v>9</v>
      </c>
      <c r="G82" s="1" t="str">
        <f>TEXT(Table_ExternalData_1912[[#This Row],[ENTRY DATE]],"mmm")</f>
        <v>Sep</v>
      </c>
      <c r="H82" s="1">
        <f>YEAR(Table_ExternalData_1912[[#This Row],[ENTRY DATE]])</f>
        <v>2021</v>
      </c>
      <c r="I82" s="9">
        <v>122.64</v>
      </c>
      <c r="J82" t="s">
        <v>612</v>
      </c>
      <c r="K82" t="s">
        <v>626</v>
      </c>
    </row>
    <row r="83" spans="1:11" x14ac:dyDescent="0.3">
      <c r="A83" s="2">
        <v>44403</v>
      </c>
      <c r="B83" s="2" t="s">
        <v>654</v>
      </c>
      <c r="C83" s="1" t="s">
        <v>57</v>
      </c>
      <c r="D83" s="1" t="s">
        <v>125</v>
      </c>
      <c r="E83">
        <v>233.69</v>
      </c>
      <c r="F83" s="1">
        <f>MONTH(Table_ExternalData_1912[[#This Row],[ENTRY DATE]])</f>
        <v>9</v>
      </c>
      <c r="G83" s="1" t="str">
        <f>TEXT(Table_ExternalData_1912[[#This Row],[ENTRY DATE]],"mmm")</f>
        <v>Sep</v>
      </c>
      <c r="H83" s="1">
        <f>YEAR(Table_ExternalData_1912[[#This Row],[ENTRY DATE]])</f>
        <v>2021</v>
      </c>
      <c r="I83" s="9">
        <v>1.5</v>
      </c>
      <c r="J83" t="s">
        <v>612</v>
      </c>
      <c r="K83" t="s">
        <v>620</v>
      </c>
    </row>
    <row r="84" spans="1:11" x14ac:dyDescent="0.3">
      <c r="A84" s="2"/>
      <c r="B84" s="2" t="s">
        <v>654</v>
      </c>
      <c r="C84" s="1" t="s">
        <v>126</v>
      </c>
      <c r="D84" s="1" t="s">
        <v>52</v>
      </c>
      <c r="E84">
        <v>0</v>
      </c>
      <c r="F84" s="1">
        <f>MONTH(Table_ExternalData_1912[[#This Row],[ENTRY DATE]])</f>
        <v>9</v>
      </c>
      <c r="G84" s="1" t="str">
        <f>TEXT(Table_ExternalData_1912[[#This Row],[ENTRY DATE]],"mmm")</f>
        <v>Sep</v>
      </c>
      <c r="H84" s="1">
        <f>YEAR(Table_ExternalData_1912[[#This Row],[ENTRY DATE]])</f>
        <v>2021</v>
      </c>
      <c r="I84" s="9">
        <v>217.8</v>
      </c>
      <c r="J84" t="s">
        <v>612</v>
      </c>
      <c r="K84" t="s">
        <v>614</v>
      </c>
    </row>
    <row r="85" spans="1:11" x14ac:dyDescent="0.3">
      <c r="A85" s="2"/>
      <c r="B85" s="2" t="s">
        <v>654</v>
      </c>
      <c r="C85" s="1" t="s">
        <v>127</v>
      </c>
      <c r="D85" s="1" t="s">
        <v>52</v>
      </c>
      <c r="E85">
        <v>0</v>
      </c>
      <c r="F85" s="1">
        <f>MONTH(Table_ExternalData_1912[[#This Row],[ENTRY DATE]])</f>
        <v>9</v>
      </c>
      <c r="G85" s="1" t="str">
        <f>TEXT(Table_ExternalData_1912[[#This Row],[ENTRY DATE]],"mmm")</f>
        <v>Sep</v>
      </c>
      <c r="H85" s="1">
        <f>YEAR(Table_ExternalData_1912[[#This Row],[ENTRY DATE]])</f>
        <v>2021</v>
      </c>
      <c r="I85" s="9">
        <v>100</v>
      </c>
      <c r="J85" t="s">
        <v>612</v>
      </c>
      <c r="K85" t="s">
        <v>626</v>
      </c>
    </row>
    <row r="86" spans="1:11" x14ac:dyDescent="0.3">
      <c r="A86" s="2"/>
      <c r="B86" s="2" t="s">
        <v>654</v>
      </c>
      <c r="C86" s="1" t="s">
        <v>60</v>
      </c>
      <c r="D86" s="1" t="s">
        <v>52</v>
      </c>
      <c r="E86">
        <v>0</v>
      </c>
      <c r="F86" s="1">
        <f>MONTH(Table_ExternalData_1912[[#This Row],[ENTRY DATE]])</f>
        <v>9</v>
      </c>
      <c r="G86" s="1" t="str">
        <f>TEXT(Table_ExternalData_1912[[#This Row],[ENTRY DATE]],"mmm")</f>
        <v>Sep</v>
      </c>
      <c r="H86" s="1">
        <f>YEAR(Table_ExternalData_1912[[#This Row],[ENTRY DATE]])</f>
        <v>2021</v>
      </c>
      <c r="I86" s="9">
        <v>187.5</v>
      </c>
      <c r="J86" t="s">
        <v>612</v>
      </c>
      <c r="K86" t="s">
        <v>630</v>
      </c>
    </row>
    <row r="87" spans="1:11" x14ac:dyDescent="0.3">
      <c r="A87" s="2">
        <v>44405</v>
      </c>
      <c r="B87" s="2" t="s">
        <v>654</v>
      </c>
      <c r="C87" s="1" t="s">
        <v>79</v>
      </c>
      <c r="D87" s="1" t="s">
        <v>128</v>
      </c>
      <c r="E87">
        <v>3003.8</v>
      </c>
      <c r="F87" s="1">
        <f>MONTH(Table_ExternalData_1912[[#This Row],[ENTRY DATE]])</f>
        <v>9</v>
      </c>
      <c r="G87" s="1" t="str">
        <f>TEXT(Table_ExternalData_1912[[#This Row],[ENTRY DATE]],"mmm")</f>
        <v>Sep</v>
      </c>
      <c r="H87" s="1">
        <f>YEAR(Table_ExternalData_1912[[#This Row],[ENTRY DATE]])</f>
        <v>2021</v>
      </c>
      <c r="I87" s="9">
        <v>20</v>
      </c>
      <c r="J87" t="s">
        <v>612</v>
      </c>
      <c r="K87" t="s">
        <v>617</v>
      </c>
    </row>
    <row r="88" spans="1:11" x14ac:dyDescent="0.3">
      <c r="A88" s="2"/>
      <c r="B88" s="2" t="s">
        <v>654</v>
      </c>
      <c r="C88" s="1" t="s">
        <v>129</v>
      </c>
      <c r="D88" s="1" t="s">
        <v>52</v>
      </c>
      <c r="E88">
        <v>0</v>
      </c>
      <c r="F88" s="1">
        <f>MONTH(Table_ExternalData_1912[[#This Row],[ENTRY DATE]])</f>
        <v>9</v>
      </c>
      <c r="G88" s="1" t="str">
        <f>TEXT(Table_ExternalData_1912[[#This Row],[ENTRY DATE]],"mmm")</f>
        <v>Sep</v>
      </c>
      <c r="H88" s="1">
        <f>YEAR(Table_ExternalData_1912[[#This Row],[ENTRY DATE]])</f>
        <v>2021</v>
      </c>
      <c r="I88" s="9">
        <v>208.42</v>
      </c>
      <c r="J88" t="s">
        <v>612</v>
      </c>
      <c r="K88" t="s">
        <v>631</v>
      </c>
    </row>
    <row r="89" spans="1:11" x14ac:dyDescent="0.3">
      <c r="A89" s="2"/>
      <c r="B89" s="2" t="s">
        <v>654</v>
      </c>
      <c r="C89" s="1" t="s">
        <v>130</v>
      </c>
      <c r="D89" s="1" t="s">
        <v>52</v>
      </c>
      <c r="E89">
        <v>0</v>
      </c>
      <c r="F89" s="1">
        <f>MONTH(Table_ExternalData_1912[[#This Row],[ENTRY DATE]])</f>
        <v>9</v>
      </c>
      <c r="G89" s="1" t="str">
        <f>TEXT(Table_ExternalData_1912[[#This Row],[ENTRY DATE]],"mmm")</f>
        <v>Sep</v>
      </c>
      <c r="H89" s="1">
        <f>YEAR(Table_ExternalData_1912[[#This Row],[ENTRY DATE]])</f>
        <v>2021</v>
      </c>
      <c r="I89" s="9">
        <v>208.42</v>
      </c>
      <c r="J89" t="s">
        <v>616</v>
      </c>
      <c r="K89" t="s">
        <v>659</v>
      </c>
    </row>
    <row r="90" spans="1:11" x14ac:dyDescent="0.3">
      <c r="A90" s="2"/>
      <c r="B90" s="2" t="s">
        <v>654</v>
      </c>
      <c r="C90" s="1" t="s">
        <v>130</v>
      </c>
      <c r="D90" s="1" t="s">
        <v>52</v>
      </c>
      <c r="E90">
        <v>0</v>
      </c>
      <c r="F90" s="1">
        <f>MONTH(Table_ExternalData_1912[[#This Row],[ENTRY DATE]])</f>
        <v>9</v>
      </c>
      <c r="G90" s="1" t="str">
        <f>TEXT(Table_ExternalData_1912[[#This Row],[ENTRY DATE]],"mmm")</f>
        <v>Sep</v>
      </c>
      <c r="H90" s="1">
        <f>YEAR(Table_ExternalData_1912[[#This Row],[ENTRY DATE]])</f>
        <v>2021</v>
      </c>
      <c r="I90" s="9">
        <v>206.37</v>
      </c>
      <c r="J90" t="s">
        <v>612</v>
      </c>
      <c r="K90" t="s">
        <v>631</v>
      </c>
    </row>
    <row r="91" spans="1:11" x14ac:dyDescent="0.3">
      <c r="A91" s="2">
        <v>44405</v>
      </c>
      <c r="B91" s="2" t="s">
        <v>654</v>
      </c>
      <c r="C91" s="1" t="s">
        <v>115</v>
      </c>
      <c r="D91" s="1" t="s">
        <v>131</v>
      </c>
      <c r="E91">
        <v>2853.8</v>
      </c>
      <c r="F91" s="1">
        <f>MONTH(Table_ExternalData_1912[[#This Row],[ENTRY DATE]])</f>
        <v>9</v>
      </c>
      <c r="G91" s="1" t="str">
        <f>TEXT(Table_ExternalData_1912[[#This Row],[ENTRY DATE]],"mmm")</f>
        <v>Sep</v>
      </c>
      <c r="H91" s="1">
        <f>YEAR(Table_ExternalData_1912[[#This Row],[ENTRY DATE]])</f>
        <v>2021</v>
      </c>
      <c r="I91" s="9">
        <v>70</v>
      </c>
      <c r="J91" t="s">
        <v>612</v>
      </c>
      <c r="K91" t="s">
        <v>618</v>
      </c>
    </row>
    <row r="92" spans="1:11" x14ac:dyDescent="0.3">
      <c r="A92" s="2"/>
      <c r="B92" s="2" t="s">
        <v>654</v>
      </c>
      <c r="C92" s="1" t="s">
        <v>132</v>
      </c>
      <c r="D92" s="1" t="s">
        <v>52</v>
      </c>
      <c r="E92">
        <v>0</v>
      </c>
      <c r="F92" s="1">
        <f>MONTH(Table_ExternalData_1912[[#This Row],[ENTRY DATE]])</f>
        <v>9</v>
      </c>
      <c r="G92" s="1" t="str">
        <f>TEXT(Table_ExternalData_1912[[#This Row],[ENTRY DATE]],"mmm")</f>
        <v>Sep</v>
      </c>
      <c r="H92" s="1">
        <f>YEAR(Table_ExternalData_1912[[#This Row],[ENTRY DATE]])</f>
        <v>2021</v>
      </c>
      <c r="I92" s="9">
        <v>5.52</v>
      </c>
      <c r="J92" t="s">
        <v>612</v>
      </c>
      <c r="K92" t="s">
        <v>620</v>
      </c>
    </row>
    <row r="93" spans="1:11" x14ac:dyDescent="0.3">
      <c r="A93" s="2"/>
      <c r="B93" s="2" t="s">
        <v>654</v>
      </c>
      <c r="C93" s="1" t="s">
        <v>133</v>
      </c>
      <c r="D93" s="1" t="s">
        <v>52</v>
      </c>
      <c r="E93">
        <v>0</v>
      </c>
      <c r="F93" s="1">
        <f>MONTH(Table_ExternalData_1912[[#This Row],[ENTRY DATE]])</f>
        <v>9</v>
      </c>
      <c r="G93" s="1" t="str">
        <f>TEXT(Table_ExternalData_1912[[#This Row],[ENTRY DATE]],"mmm")</f>
        <v>Sep</v>
      </c>
      <c r="H93" s="1">
        <f>YEAR(Table_ExternalData_1912[[#This Row],[ENTRY DATE]])</f>
        <v>2021</v>
      </c>
      <c r="I93" s="9">
        <v>50</v>
      </c>
      <c r="J93" t="s">
        <v>612</v>
      </c>
      <c r="K93" t="s">
        <v>620</v>
      </c>
    </row>
    <row r="94" spans="1:11" x14ac:dyDescent="0.3">
      <c r="A94" s="2">
        <v>44406</v>
      </c>
      <c r="B94" s="2" t="s">
        <v>654</v>
      </c>
      <c r="C94" s="1" t="s">
        <v>104</v>
      </c>
      <c r="D94" s="1" t="s">
        <v>134</v>
      </c>
      <c r="E94">
        <v>2983.8</v>
      </c>
      <c r="F94" s="1">
        <f>MONTH(Table_ExternalData_1912[[#This Row],[ENTRY DATE]])</f>
        <v>9</v>
      </c>
      <c r="G94" s="1" t="str">
        <f>TEXT(Table_ExternalData_1912[[#This Row],[ENTRY DATE]],"mmm")</f>
        <v>Sep</v>
      </c>
      <c r="H94" s="1">
        <f>YEAR(Table_ExternalData_1912[[#This Row],[ENTRY DATE]])</f>
        <v>2021</v>
      </c>
      <c r="I94" s="9">
        <v>536</v>
      </c>
      <c r="J94" t="s">
        <v>612</v>
      </c>
      <c r="K94" t="s">
        <v>630</v>
      </c>
    </row>
    <row r="95" spans="1:11" x14ac:dyDescent="0.3">
      <c r="A95" s="2"/>
      <c r="B95" s="2" t="s">
        <v>654</v>
      </c>
      <c r="C95" s="1" t="s">
        <v>106</v>
      </c>
      <c r="D95" s="1" t="s">
        <v>52</v>
      </c>
      <c r="E95">
        <v>0</v>
      </c>
      <c r="F95" s="1">
        <f>MONTH(Table_ExternalData_1912[[#This Row],[ENTRY DATE]])</f>
        <v>9</v>
      </c>
      <c r="G95" s="1" t="str">
        <f>TEXT(Table_ExternalData_1912[[#This Row],[ENTRY DATE]],"mmm")</f>
        <v>Sep</v>
      </c>
      <c r="H95" s="1">
        <f>YEAR(Table_ExternalData_1912[[#This Row],[ENTRY DATE]])</f>
        <v>2021</v>
      </c>
      <c r="I95" s="9">
        <v>50</v>
      </c>
      <c r="J95" t="s">
        <v>612</v>
      </c>
      <c r="K95" t="s">
        <v>620</v>
      </c>
    </row>
    <row r="96" spans="1:11" x14ac:dyDescent="0.3">
      <c r="A96" s="2"/>
      <c r="B96" s="2" t="s">
        <v>654</v>
      </c>
      <c r="C96" s="1" t="s">
        <v>135</v>
      </c>
      <c r="D96" s="1" t="s">
        <v>52</v>
      </c>
      <c r="E96">
        <v>0</v>
      </c>
      <c r="F96" s="1">
        <f>MONTH(Table_ExternalData_1912[[#This Row],[ENTRY DATE]])</f>
        <v>9</v>
      </c>
      <c r="G96" s="1" t="str">
        <f>TEXT(Table_ExternalData_1912[[#This Row],[ENTRY DATE]],"mmm")</f>
        <v>Sep</v>
      </c>
      <c r="H96" s="1">
        <f>YEAR(Table_ExternalData_1912[[#This Row],[ENTRY DATE]])</f>
        <v>2021</v>
      </c>
      <c r="I96" s="9">
        <v>17.7</v>
      </c>
      <c r="J96" t="s">
        <v>612</v>
      </c>
      <c r="K96" t="s">
        <v>620</v>
      </c>
    </row>
    <row r="97" spans="1:11" x14ac:dyDescent="0.3">
      <c r="A97" s="2">
        <v>44406</v>
      </c>
      <c r="B97" s="2" t="s">
        <v>654</v>
      </c>
      <c r="C97" s="1" t="s">
        <v>89</v>
      </c>
      <c r="D97" s="1" t="s">
        <v>48</v>
      </c>
      <c r="E97">
        <v>2978.8</v>
      </c>
      <c r="F97" s="1">
        <f>MONTH(Table_ExternalData_1912[[#This Row],[ENTRY DATE]])</f>
        <v>9</v>
      </c>
      <c r="G97" s="1" t="str">
        <f>TEXT(Table_ExternalData_1912[[#This Row],[ENTRY DATE]],"mmm")</f>
        <v>Sep</v>
      </c>
      <c r="H97" s="1">
        <f>YEAR(Table_ExternalData_1912[[#This Row],[ENTRY DATE]])</f>
        <v>2021</v>
      </c>
      <c r="I97" s="9">
        <v>6.6</v>
      </c>
      <c r="J97" t="s">
        <v>612</v>
      </c>
      <c r="K97" t="s">
        <v>620</v>
      </c>
    </row>
    <row r="98" spans="1:11" x14ac:dyDescent="0.3">
      <c r="A98" s="2"/>
      <c r="B98" s="2" t="s">
        <v>654</v>
      </c>
      <c r="C98" s="1" t="s">
        <v>136</v>
      </c>
      <c r="D98" s="1" t="s">
        <v>52</v>
      </c>
      <c r="E98">
        <v>0</v>
      </c>
      <c r="F98" s="1">
        <f>MONTH(Table_ExternalData_1912[[#This Row],[ENTRY DATE]])</f>
        <v>9</v>
      </c>
      <c r="G98" s="1" t="str">
        <f>TEXT(Table_ExternalData_1912[[#This Row],[ENTRY DATE]],"mmm")</f>
        <v>Sep</v>
      </c>
      <c r="H98" s="1">
        <f>YEAR(Table_ExternalData_1912[[#This Row],[ENTRY DATE]])</f>
        <v>2021</v>
      </c>
      <c r="I98" s="9">
        <v>36</v>
      </c>
      <c r="J98" t="s">
        <v>612</v>
      </c>
      <c r="K98" t="s">
        <v>632</v>
      </c>
    </row>
    <row r="99" spans="1:11" x14ac:dyDescent="0.3">
      <c r="A99" s="2"/>
      <c r="B99" s="2" t="s">
        <v>654</v>
      </c>
      <c r="C99" s="1" t="s">
        <v>91</v>
      </c>
      <c r="D99" s="1" t="s">
        <v>52</v>
      </c>
      <c r="E99">
        <v>0</v>
      </c>
      <c r="F99" s="1">
        <f>MONTH(Table_ExternalData_1912[[#This Row],[ENTRY DATE]])</f>
        <v>9</v>
      </c>
      <c r="G99" s="1" t="str">
        <f>TEXT(Table_ExternalData_1912[[#This Row],[ENTRY DATE]],"mmm")</f>
        <v>Sep</v>
      </c>
      <c r="H99" s="1">
        <f>YEAR(Table_ExternalData_1912[[#This Row],[ENTRY DATE]])</f>
        <v>2021</v>
      </c>
      <c r="I99" s="9">
        <v>5</v>
      </c>
      <c r="J99" t="s">
        <v>612</v>
      </c>
      <c r="K99" t="s">
        <v>626</v>
      </c>
    </row>
    <row r="100" spans="1:11" x14ac:dyDescent="0.3">
      <c r="A100" s="2"/>
      <c r="B100" s="2" t="s">
        <v>654</v>
      </c>
      <c r="C100" s="1" t="s">
        <v>92</v>
      </c>
      <c r="D100" s="1" t="s">
        <v>52</v>
      </c>
      <c r="E100">
        <v>0</v>
      </c>
      <c r="F100" s="1">
        <f>MONTH(Table_ExternalData_1912[[#This Row],[ENTRY DATE]])</f>
        <v>9</v>
      </c>
      <c r="G100" s="1" t="str">
        <f>TEXT(Table_ExternalData_1912[[#This Row],[ENTRY DATE]],"mmm")</f>
        <v>Sep</v>
      </c>
      <c r="H100" s="1">
        <f>YEAR(Table_ExternalData_1912[[#This Row],[ENTRY DATE]])</f>
        <v>2021</v>
      </c>
      <c r="I100" s="9">
        <v>100</v>
      </c>
      <c r="J100" t="s">
        <v>616</v>
      </c>
      <c r="K100" t="s">
        <v>620</v>
      </c>
    </row>
    <row r="101" spans="1:11" x14ac:dyDescent="0.3">
      <c r="A101" s="2">
        <v>44407</v>
      </c>
      <c r="B101" s="2" t="s">
        <v>654</v>
      </c>
      <c r="C101" s="1" t="s">
        <v>77</v>
      </c>
      <c r="D101" s="1" t="s">
        <v>78</v>
      </c>
      <c r="E101">
        <v>2928.8</v>
      </c>
      <c r="F101" s="1">
        <f>MONTH(Table_ExternalData_1912[[#This Row],[ENTRY DATE]])</f>
        <v>9</v>
      </c>
      <c r="G101" s="1" t="str">
        <f>TEXT(Table_ExternalData_1912[[#This Row],[ENTRY DATE]],"mmm")</f>
        <v>Sep</v>
      </c>
      <c r="H101" s="1">
        <f>YEAR(Table_ExternalData_1912[[#This Row],[ENTRY DATE]])</f>
        <v>2021</v>
      </c>
      <c r="I101" s="9">
        <v>100</v>
      </c>
      <c r="J101" t="s">
        <v>612</v>
      </c>
      <c r="K101" t="s">
        <v>620</v>
      </c>
    </row>
    <row r="102" spans="1:11" x14ac:dyDescent="0.3">
      <c r="A102" s="2">
        <v>44407</v>
      </c>
      <c r="B102" s="2" t="s">
        <v>654</v>
      </c>
      <c r="C102" s="1" t="s">
        <v>47</v>
      </c>
      <c r="D102" s="1" t="s">
        <v>137</v>
      </c>
      <c r="E102">
        <v>2915.9</v>
      </c>
      <c r="F102" s="1">
        <f>MONTH(Table_ExternalData_1912[[#This Row],[ENTRY DATE]])</f>
        <v>9</v>
      </c>
      <c r="G102" s="1" t="str">
        <f>TEXT(Table_ExternalData_1912[[#This Row],[ENTRY DATE]],"mmm")</f>
        <v>Sep</v>
      </c>
      <c r="H102" s="1">
        <f>YEAR(Table_ExternalData_1912[[#This Row],[ENTRY DATE]])</f>
        <v>2021</v>
      </c>
      <c r="I102" s="9">
        <v>15</v>
      </c>
      <c r="J102" t="s">
        <v>612</v>
      </c>
      <c r="K102" t="s">
        <v>624</v>
      </c>
    </row>
    <row r="103" spans="1:11" x14ac:dyDescent="0.3">
      <c r="A103" s="2">
        <v>44407</v>
      </c>
      <c r="B103" s="2" t="s">
        <v>654</v>
      </c>
      <c r="C103" s="1" t="s">
        <v>72</v>
      </c>
      <c r="D103" s="1" t="s">
        <v>138</v>
      </c>
      <c r="E103">
        <v>2843.45</v>
      </c>
      <c r="F103" s="1">
        <f>MONTH(Table_ExternalData_1912[[#This Row],[ENTRY DATE]])</f>
        <v>9</v>
      </c>
      <c r="G103" s="1" t="str">
        <f>TEXT(Table_ExternalData_1912[[#This Row],[ENTRY DATE]],"mmm")</f>
        <v>Sep</v>
      </c>
      <c r="H103" s="1">
        <f>YEAR(Table_ExternalData_1912[[#This Row],[ENTRY DATE]])</f>
        <v>2021</v>
      </c>
      <c r="I103" s="9">
        <v>15</v>
      </c>
      <c r="J103" t="s">
        <v>612</v>
      </c>
      <c r="K103" t="s">
        <v>624</v>
      </c>
    </row>
    <row r="104" spans="1:11" x14ac:dyDescent="0.3">
      <c r="A104" s="2">
        <v>44407</v>
      </c>
      <c r="B104" s="2" t="s">
        <v>654</v>
      </c>
      <c r="C104" s="1" t="s">
        <v>72</v>
      </c>
      <c r="D104" s="1" t="s">
        <v>139</v>
      </c>
      <c r="E104">
        <v>2823.25</v>
      </c>
      <c r="F104" s="1">
        <f>MONTH(Table_ExternalData_1912[[#This Row],[ENTRY DATE]])</f>
        <v>9</v>
      </c>
      <c r="G104" s="1" t="str">
        <f>TEXT(Table_ExternalData_1912[[#This Row],[ENTRY DATE]],"mmm")</f>
        <v>Sep</v>
      </c>
      <c r="H104" s="1">
        <f>YEAR(Table_ExternalData_1912[[#This Row],[ENTRY DATE]])</f>
        <v>2021</v>
      </c>
      <c r="I104" s="9">
        <v>9</v>
      </c>
      <c r="J104" t="s">
        <v>612</v>
      </c>
      <c r="K104" t="s">
        <v>624</v>
      </c>
    </row>
    <row r="105" spans="1:11" x14ac:dyDescent="0.3">
      <c r="A105" s="2"/>
      <c r="B105" s="2" t="s">
        <v>654</v>
      </c>
      <c r="C105" s="1" t="s">
        <v>140</v>
      </c>
      <c r="D105" s="1" t="s">
        <v>52</v>
      </c>
      <c r="E105">
        <v>0</v>
      </c>
      <c r="F105" s="1">
        <f>MONTH(Table_ExternalData_1912[[#This Row],[ENTRY DATE]])</f>
        <v>9</v>
      </c>
      <c r="G105" s="1" t="str">
        <f>TEXT(Table_ExternalData_1912[[#This Row],[ENTRY DATE]],"mmm")</f>
        <v>Sep</v>
      </c>
      <c r="H105" s="1">
        <f>YEAR(Table_ExternalData_1912[[#This Row],[ENTRY DATE]])</f>
        <v>2021</v>
      </c>
      <c r="I105" s="9">
        <v>20</v>
      </c>
      <c r="J105" t="s">
        <v>612</v>
      </c>
      <c r="K105" t="s">
        <v>620</v>
      </c>
    </row>
    <row r="106" spans="1:11" x14ac:dyDescent="0.3">
      <c r="A106" s="2"/>
      <c r="B106" s="2" t="s">
        <v>654</v>
      </c>
      <c r="C106" s="1" t="s">
        <v>141</v>
      </c>
      <c r="D106" s="1" t="s">
        <v>52</v>
      </c>
      <c r="E106">
        <v>0</v>
      </c>
      <c r="F106" s="1">
        <f>MONTH(Table_ExternalData_1912[[#This Row],[ENTRY DATE]])</f>
        <v>9</v>
      </c>
      <c r="G106" s="1" t="str">
        <f>TEXT(Table_ExternalData_1912[[#This Row],[ENTRY DATE]],"mmm")</f>
        <v>Sep</v>
      </c>
      <c r="H106" s="1">
        <f>YEAR(Table_ExternalData_1912[[#This Row],[ENTRY DATE]])</f>
        <v>2021</v>
      </c>
      <c r="I106" s="9">
        <v>2890.33</v>
      </c>
      <c r="J106" t="s">
        <v>616</v>
      </c>
      <c r="K106" t="s">
        <v>615</v>
      </c>
    </row>
    <row r="107" spans="1:11" x14ac:dyDescent="0.3">
      <c r="A107" s="2"/>
      <c r="B107" s="2" t="s">
        <v>654</v>
      </c>
      <c r="C107" s="1" t="s">
        <v>72</v>
      </c>
      <c r="D107" s="1" t="s">
        <v>52</v>
      </c>
      <c r="E107">
        <v>0</v>
      </c>
      <c r="F107" s="1">
        <f>MONTH(Table_ExternalData_1912[[#This Row],[ENTRY DATE]])</f>
        <v>9</v>
      </c>
      <c r="G107" s="1" t="str">
        <f>TEXT(Table_ExternalData_1912[[#This Row],[ENTRY DATE]],"mmm")</f>
        <v>Sep</v>
      </c>
      <c r="H107" s="1">
        <f>YEAR(Table_ExternalData_1912[[#This Row],[ENTRY DATE]])</f>
        <v>2021</v>
      </c>
      <c r="I107" s="9">
        <v>410</v>
      </c>
      <c r="J107" t="s">
        <v>612</v>
      </c>
      <c r="K107" t="s">
        <v>621</v>
      </c>
    </row>
    <row r="108" spans="1:11" x14ac:dyDescent="0.3">
      <c r="A108" s="2">
        <v>44408</v>
      </c>
      <c r="B108" s="2" t="s">
        <v>654</v>
      </c>
      <c r="C108" s="1" t="s">
        <v>47</v>
      </c>
      <c r="D108" s="1" t="s">
        <v>101</v>
      </c>
      <c r="E108">
        <v>2723.25</v>
      </c>
      <c r="F108" s="1">
        <f>MONTH(Table_ExternalData_1912[[#This Row],[ENTRY DATE]])</f>
        <v>9</v>
      </c>
      <c r="G108" s="1" t="str">
        <f>TEXT(Table_ExternalData_1912[[#This Row],[ENTRY DATE]],"mmm")</f>
        <v>Sep</v>
      </c>
      <c r="H108" s="1">
        <f>YEAR(Table_ExternalData_1912[[#This Row],[ENTRY DATE]])</f>
        <v>2021</v>
      </c>
      <c r="I108" s="9">
        <v>100</v>
      </c>
      <c r="J108" t="s">
        <v>612</v>
      </c>
      <c r="K108" t="s">
        <v>626</v>
      </c>
    </row>
    <row r="109" spans="1:11" x14ac:dyDescent="0.3">
      <c r="A109" s="2">
        <v>44409</v>
      </c>
      <c r="B109" s="2" t="s">
        <v>654</v>
      </c>
      <c r="C109" s="1" t="s">
        <v>47</v>
      </c>
      <c r="D109" s="1" t="s">
        <v>48</v>
      </c>
      <c r="E109">
        <v>2718.25</v>
      </c>
      <c r="F109" s="1">
        <f>MONTH(Table_ExternalData_1912[[#This Row],[ENTRY DATE]])</f>
        <v>9</v>
      </c>
      <c r="G109" s="1" t="str">
        <f>TEXT(Table_ExternalData_1912[[#This Row],[ENTRY DATE]],"mmm")</f>
        <v>Sep</v>
      </c>
      <c r="H109" s="1">
        <f>YEAR(Table_ExternalData_1912[[#This Row],[ENTRY DATE]])</f>
        <v>2021</v>
      </c>
      <c r="I109" s="9">
        <v>76.92</v>
      </c>
      <c r="J109" t="s">
        <v>612</v>
      </c>
      <c r="K109" t="s">
        <v>630</v>
      </c>
    </row>
    <row r="110" spans="1:11" x14ac:dyDescent="0.3">
      <c r="A110" s="2">
        <v>44409</v>
      </c>
      <c r="B110" s="2" t="s">
        <v>654</v>
      </c>
      <c r="C110" s="1" t="s">
        <v>49</v>
      </c>
      <c r="D110" s="1" t="s">
        <v>142</v>
      </c>
      <c r="E110">
        <v>2738.25</v>
      </c>
      <c r="F110" s="1">
        <f>MONTH(Table_ExternalData_1912[[#This Row],[ENTRY DATE]])</f>
        <v>9</v>
      </c>
      <c r="G110" s="1" t="str">
        <f>TEXT(Table_ExternalData_1912[[#This Row],[ENTRY DATE]],"mmm")</f>
        <v>Sep</v>
      </c>
      <c r="H110" s="1">
        <f>YEAR(Table_ExternalData_1912[[#This Row],[ENTRY DATE]])</f>
        <v>2021</v>
      </c>
      <c r="I110" s="9">
        <v>2303</v>
      </c>
      <c r="J110" t="s">
        <v>612</v>
      </c>
      <c r="K110" t="s">
        <v>620</v>
      </c>
    </row>
    <row r="111" spans="1:11" x14ac:dyDescent="0.3">
      <c r="A111" s="2"/>
      <c r="B111" s="2" t="s">
        <v>654</v>
      </c>
      <c r="C111" s="1" t="s">
        <v>51</v>
      </c>
      <c r="D111" s="1" t="s">
        <v>52</v>
      </c>
      <c r="E111">
        <v>0</v>
      </c>
      <c r="F111" s="1">
        <f>MONTH(Table_ExternalData_1912[[#This Row],[ENTRY DATE]])</f>
        <v>9</v>
      </c>
      <c r="G111" s="1" t="str">
        <f>TEXT(Table_ExternalData_1912[[#This Row],[ENTRY DATE]],"mmm")</f>
        <v>Sep</v>
      </c>
      <c r="H111" s="1">
        <f>YEAR(Table_ExternalData_1912[[#This Row],[ENTRY DATE]])</f>
        <v>2021</v>
      </c>
      <c r="I111" s="9">
        <v>2318</v>
      </c>
      <c r="J111" t="s">
        <v>612</v>
      </c>
      <c r="K111" t="s">
        <v>620</v>
      </c>
    </row>
    <row r="112" spans="1:11" x14ac:dyDescent="0.3">
      <c r="A112" s="2"/>
      <c r="B112" s="2" t="s">
        <v>654</v>
      </c>
      <c r="C112" s="1" t="s">
        <v>53</v>
      </c>
      <c r="D112" s="1" t="s">
        <v>52</v>
      </c>
      <c r="E112">
        <v>0</v>
      </c>
      <c r="F112" s="1">
        <f>MONTH(Table_ExternalData_1912[[#This Row],[ENTRY DATE]])</f>
        <v>9</v>
      </c>
      <c r="G112" s="1" t="str">
        <f>TEXT(Table_ExternalData_1912[[#This Row],[ENTRY DATE]],"mmm")</f>
        <v>Sep</v>
      </c>
      <c r="H112" s="1">
        <f>YEAR(Table_ExternalData_1912[[#This Row],[ENTRY DATE]])</f>
        <v>2021</v>
      </c>
      <c r="I112" s="9">
        <v>2018</v>
      </c>
      <c r="J112" t="s">
        <v>612</v>
      </c>
      <c r="K112" t="s">
        <v>620</v>
      </c>
    </row>
    <row r="113" spans="1:11" x14ac:dyDescent="0.3">
      <c r="A113" s="2"/>
      <c r="B113" s="2" t="s">
        <v>654</v>
      </c>
      <c r="C113" s="1" t="s">
        <v>54</v>
      </c>
      <c r="D113" s="1" t="s">
        <v>52</v>
      </c>
      <c r="E113">
        <v>0</v>
      </c>
      <c r="F113" s="1">
        <f>MONTH(Table_ExternalData_1912[[#This Row],[ENTRY DATE]])</f>
        <v>9</v>
      </c>
      <c r="G113" s="1" t="str">
        <f>TEXT(Table_ExternalData_1912[[#This Row],[ENTRY DATE]],"mmm")</f>
        <v>Sep</v>
      </c>
      <c r="H113" s="1">
        <f>YEAR(Table_ExternalData_1912[[#This Row],[ENTRY DATE]])</f>
        <v>2021</v>
      </c>
      <c r="I113" s="9">
        <v>2009.5</v>
      </c>
      <c r="J113" t="s">
        <v>612</v>
      </c>
      <c r="K113" t="s">
        <v>620</v>
      </c>
    </row>
    <row r="114" spans="1:11" x14ac:dyDescent="0.3">
      <c r="A114" s="2">
        <v>44409</v>
      </c>
      <c r="B114" s="2" t="s">
        <v>654</v>
      </c>
      <c r="C114" s="1" t="s">
        <v>57</v>
      </c>
      <c r="D114" s="1" t="s">
        <v>143</v>
      </c>
      <c r="E114">
        <v>2520.58</v>
      </c>
      <c r="F114" s="1">
        <f>MONTH(Table_ExternalData_1912[[#This Row],[ENTRY DATE]])</f>
        <v>9</v>
      </c>
      <c r="G114" s="1" t="str">
        <f>TEXT(Table_ExternalData_1912[[#This Row],[ENTRY DATE]],"mmm")</f>
        <v>Sep</v>
      </c>
      <c r="H114" s="1">
        <f>YEAR(Table_ExternalData_1912[[#This Row],[ENTRY DATE]])</f>
        <v>2021</v>
      </c>
      <c r="I114" s="9">
        <v>1946.5</v>
      </c>
      <c r="J114" t="s">
        <v>612</v>
      </c>
      <c r="K114" t="s">
        <v>620</v>
      </c>
    </row>
    <row r="115" spans="1:11" x14ac:dyDescent="0.3">
      <c r="A115" s="2"/>
      <c r="B115" s="2" t="s">
        <v>654</v>
      </c>
      <c r="C115" s="1" t="s">
        <v>51</v>
      </c>
      <c r="D115" s="1" t="s">
        <v>52</v>
      </c>
      <c r="E115">
        <v>0</v>
      </c>
      <c r="F115" s="1">
        <f>MONTH(Table_ExternalData_1912[[#This Row],[ENTRY DATE]])</f>
        <v>1</v>
      </c>
      <c r="G115" s="1" t="str">
        <f>TEXT(Table_ExternalData_1912[[#This Row],[ENTRY DATE]],"mmm")</f>
        <v>Jan</v>
      </c>
      <c r="H115" s="1">
        <f>YEAR(Table_ExternalData_1912[[#This Row],[ENTRY DATE]])</f>
        <v>1900</v>
      </c>
      <c r="I115" s="9">
        <v>5</v>
      </c>
      <c r="J115" t="s">
        <v>612</v>
      </c>
      <c r="K115" t="s">
        <v>620</v>
      </c>
    </row>
    <row r="116" spans="1:11" x14ac:dyDescent="0.3">
      <c r="A116" s="2"/>
      <c r="B116" s="2" t="s">
        <v>654</v>
      </c>
      <c r="C116" s="1" t="s">
        <v>144</v>
      </c>
      <c r="D116" s="1" t="s">
        <v>52</v>
      </c>
      <c r="E116">
        <v>0</v>
      </c>
      <c r="F116" s="1">
        <f>MONTH(Table_ExternalData_1912[[#This Row],[ENTRY DATE]])</f>
        <v>1</v>
      </c>
      <c r="G116" s="1" t="str">
        <f>TEXT(Table_ExternalData_1912[[#This Row],[ENTRY DATE]],"mmm")</f>
        <v>Jan</v>
      </c>
      <c r="H116" s="1">
        <f>YEAR(Table_ExternalData_1912[[#This Row],[ENTRY DATE]])</f>
        <v>1900</v>
      </c>
      <c r="I116" s="9">
        <v>122.64</v>
      </c>
      <c r="J116" t="s">
        <v>612</v>
      </c>
      <c r="K116" t="s">
        <v>626</v>
      </c>
    </row>
    <row r="117" spans="1:11" x14ac:dyDescent="0.3">
      <c r="A117" s="2"/>
      <c r="B117" s="2" t="s">
        <v>654</v>
      </c>
      <c r="C117" s="1" t="s">
        <v>60</v>
      </c>
      <c r="D117" s="1" t="s">
        <v>52</v>
      </c>
      <c r="E117">
        <v>0</v>
      </c>
      <c r="F117" s="1">
        <f>MONTH(Table_ExternalData_1912[[#This Row],[ENTRY DATE]])</f>
        <v>1</v>
      </c>
      <c r="G117" s="1" t="str">
        <f>TEXT(Table_ExternalData_1912[[#This Row],[ENTRY DATE]],"mmm")</f>
        <v>Jan</v>
      </c>
      <c r="H117" s="1">
        <f>YEAR(Table_ExternalData_1912[[#This Row],[ENTRY DATE]])</f>
        <v>1900</v>
      </c>
      <c r="I117" s="9">
        <v>216.23</v>
      </c>
      <c r="J117" t="s">
        <v>612</v>
      </c>
      <c r="K117" t="s">
        <v>614</v>
      </c>
    </row>
    <row r="118" spans="1:11" x14ac:dyDescent="0.3">
      <c r="A118" s="2">
        <v>44410</v>
      </c>
      <c r="B118" s="2" t="s">
        <v>654</v>
      </c>
      <c r="C118" s="1" t="s">
        <v>47</v>
      </c>
      <c r="D118" s="1" t="s">
        <v>55</v>
      </c>
      <c r="E118">
        <v>2397.94</v>
      </c>
      <c r="F118" s="1">
        <f>MONTH(Table_ExternalData_1912[[#This Row],[ENTRY DATE]])</f>
        <v>1</v>
      </c>
      <c r="G118" s="1" t="str">
        <f>TEXT(Table_ExternalData_1912[[#This Row],[ENTRY DATE]],"mmm")</f>
        <v>Jan</v>
      </c>
      <c r="H118" s="1">
        <f>YEAR(Table_ExternalData_1912[[#This Row],[ENTRY DATE]])</f>
        <v>1900</v>
      </c>
      <c r="I118" s="9">
        <v>20</v>
      </c>
      <c r="J118" t="s">
        <v>616</v>
      </c>
      <c r="K118" t="s">
        <v>626</v>
      </c>
    </row>
    <row r="119" spans="1:11" x14ac:dyDescent="0.3">
      <c r="A119" s="2">
        <v>44410</v>
      </c>
      <c r="B119" s="2" t="s">
        <v>654</v>
      </c>
      <c r="C119" s="1" t="s">
        <v>47</v>
      </c>
      <c r="D119" s="1" t="s">
        <v>56</v>
      </c>
      <c r="E119">
        <v>2396.44</v>
      </c>
      <c r="F119" s="1">
        <f>MONTH(Table_ExternalData_1912[[#This Row],[ENTRY DATE]])</f>
        <v>1</v>
      </c>
      <c r="G119" s="1" t="str">
        <f>TEXT(Table_ExternalData_1912[[#This Row],[ENTRY DATE]],"mmm")</f>
        <v>Jan</v>
      </c>
      <c r="H119" s="1">
        <f>YEAR(Table_ExternalData_1912[[#This Row],[ENTRY DATE]])</f>
        <v>1900</v>
      </c>
      <c r="I119" s="9">
        <v>1.5</v>
      </c>
      <c r="J119" t="s">
        <v>612</v>
      </c>
      <c r="K119" t="s">
        <v>620</v>
      </c>
    </row>
    <row r="120" spans="1:11" x14ac:dyDescent="0.3">
      <c r="A120" s="2">
        <v>44411</v>
      </c>
      <c r="B120" s="2" t="s">
        <v>654</v>
      </c>
      <c r="C120" s="1" t="s">
        <v>47</v>
      </c>
      <c r="D120" s="1" t="s">
        <v>145</v>
      </c>
      <c r="E120">
        <v>2391.14</v>
      </c>
      <c r="F120" s="1">
        <f>MONTH(Table_ExternalData_1912[[#This Row],[ENTRY DATE]])</f>
        <v>1</v>
      </c>
      <c r="G120" s="1" t="str">
        <f>TEXT(Table_ExternalData_1912[[#This Row],[ENTRY DATE]],"mmm")</f>
        <v>Jan</v>
      </c>
      <c r="H120" s="1">
        <f>YEAR(Table_ExternalData_1912[[#This Row],[ENTRY DATE]])</f>
        <v>1900</v>
      </c>
      <c r="I120" s="9">
        <v>6.04</v>
      </c>
      <c r="J120" t="s">
        <v>612</v>
      </c>
      <c r="K120" t="s">
        <v>620</v>
      </c>
    </row>
    <row r="121" spans="1:11" x14ac:dyDescent="0.3">
      <c r="A121" s="2">
        <v>44412</v>
      </c>
      <c r="B121" s="2" t="s">
        <v>654</v>
      </c>
      <c r="C121" s="1" t="s">
        <v>62</v>
      </c>
      <c r="D121" s="1" t="s">
        <v>70</v>
      </c>
      <c r="E121">
        <v>2203.64</v>
      </c>
      <c r="F121" s="1">
        <f>MONTH(Table_ExternalData_1912[[#This Row],[ENTRY DATE]])</f>
        <v>1</v>
      </c>
      <c r="G121" s="1" t="str">
        <f>TEXT(Table_ExternalData_1912[[#This Row],[ENTRY DATE]],"mmm")</f>
        <v>Jan</v>
      </c>
      <c r="H121" s="1">
        <f>YEAR(Table_ExternalData_1912[[#This Row],[ENTRY DATE]])</f>
        <v>1900</v>
      </c>
      <c r="I121" s="9">
        <v>30</v>
      </c>
      <c r="J121" t="s">
        <v>612</v>
      </c>
      <c r="K121" t="s">
        <v>613</v>
      </c>
    </row>
    <row r="122" spans="1:11" x14ac:dyDescent="0.3">
      <c r="A122" s="2"/>
      <c r="B122" s="2" t="s">
        <v>654</v>
      </c>
      <c r="C122" s="1" t="s">
        <v>71</v>
      </c>
      <c r="D122" s="1" t="s">
        <v>52</v>
      </c>
      <c r="E122">
        <v>0</v>
      </c>
      <c r="F122" s="1">
        <f>MONTH(Table_ExternalData_1912[[#This Row],[ENTRY DATE]])</f>
        <v>1</v>
      </c>
      <c r="G122" s="1" t="str">
        <f>TEXT(Table_ExternalData_1912[[#This Row],[ENTRY DATE]],"mmm")</f>
        <v>Jan</v>
      </c>
      <c r="H122" s="1">
        <f>YEAR(Table_ExternalData_1912[[#This Row],[ENTRY DATE]])</f>
        <v>1900</v>
      </c>
      <c r="I122" s="9">
        <v>187.5</v>
      </c>
      <c r="J122" t="s">
        <v>612</v>
      </c>
      <c r="K122" t="s">
        <v>630</v>
      </c>
    </row>
    <row r="123" spans="1:11" x14ac:dyDescent="0.3">
      <c r="A123" s="2"/>
      <c r="B123" s="2" t="s">
        <v>654</v>
      </c>
      <c r="C123" s="1" t="s">
        <v>65</v>
      </c>
      <c r="D123" s="1" t="s">
        <v>52</v>
      </c>
      <c r="E123">
        <v>0</v>
      </c>
      <c r="F123" s="1">
        <f>MONTH(Table_ExternalData_1912[[#This Row],[ENTRY DATE]])</f>
        <v>1</v>
      </c>
      <c r="G123" s="1" t="str">
        <f>TEXT(Table_ExternalData_1912[[#This Row],[ENTRY DATE]],"mmm")</f>
        <v>Jan</v>
      </c>
      <c r="H123" s="1">
        <f>YEAR(Table_ExternalData_1912[[#This Row],[ENTRY DATE]])</f>
        <v>1900</v>
      </c>
      <c r="I123" s="9">
        <v>72.75</v>
      </c>
      <c r="J123" t="s">
        <v>612</v>
      </c>
      <c r="K123" t="s">
        <v>620</v>
      </c>
    </row>
    <row r="124" spans="1:11" x14ac:dyDescent="0.3">
      <c r="A124" s="2"/>
      <c r="B124" s="2" t="s">
        <v>654</v>
      </c>
      <c r="C124" s="1" t="s">
        <v>66</v>
      </c>
      <c r="D124" s="1" t="s">
        <v>52</v>
      </c>
      <c r="E124">
        <v>0</v>
      </c>
      <c r="F124" s="1">
        <f>MONTH(Table_ExternalData_1912[[#This Row],[ENTRY DATE]])</f>
        <v>1</v>
      </c>
      <c r="G124" s="1" t="str">
        <f>TEXT(Table_ExternalData_1912[[#This Row],[ENTRY DATE]],"mmm")</f>
        <v>Jan</v>
      </c>
      <c r="H124" s="1">
        <f>YEAR(Table_ExternalData_1912[[#This Row],[ENTRY DATE]])</f>
        <v>1900</v>
      </c>
      <c r="I124" s="9">
        <v>20</v>
      </c>
      <c r="J124" t="s">
        <v>612</v>
      </c>
      <c r="K124" t="s">
        <v>617</v>
      </c>
    </row>
    <row r="125" spans="1:11" x14ac:dyDescent="0.3">
      <c r="A125" s="2">
        <v>44413</v>
      </c>
      <c r="B125" s="2" t="s">
        <v>654</v>
      </c>
      <c r="C125" s="1" t="s">
        <v>84</v>
      </c>
      <c r="D125" s="1" t="s">
        <v>85</v>
      </c>
      <c r="E125">
        <v>2183.64</v>
      </c>
      <c r="F125" s="1">
        <f>MONTH(Table_ExternalData_1912[[#This Row],[ENTRY DATE]])</f>
        <v>1</v>
      </c>
      <c r="G125" s="1" t="str">
        <f>TEXT(Table_ExternalData_1912[[#This Row],[ENTRY DATE]],"mmm")</f>
        <v>Jan</v>
      </c>
      <c r="H125" s="1">
        <f>YEAR(Table_ExternalData_1912[[#This Row],[ENTRY DATE]])</f>
        <v>1900</v>
      </c>
      <c r="I125" s="9">
        <v>536</v>
      </c>
      <c r="J125" t="s">
        <v>612</v>
      </c>
      <c r="K125" t="s">
        <v>630</v>
      </c>
    </row>
    <row r="126" spans="1:11" x14ac:dyDescent="0.3">
      <c r="A126" s="2"/>
      <c r="B126" s="2" t="s">
        <v>654</v>
      </c>
      <c r="C126" s="1" t="s">
        <v>86</v>
      </c>
      <c r="D126" s="1" t="s">
        <v>52</v>
      </c>
      <c r="E126">
        <v>0</v>
      </c>
      <c r="F126" s="1">
        <f>MONTH(Table_ExternalData_1912[[#This Row],[ENTRY DATE]])</f>
        <v>1</v>
      </c>
      <c r="G126" s="1" t="str">
        <f>TEXT(Table_ExternalData_1912[[#This Row],[ENTRY DATE]],"mmm")</f>
        <v>Jan</v>
      </c>
      <c r="H126" s="1">
        <f>YEAR(Table_ExternalData_1912[[#This Row],[ENTRY DATE]])</f>
        <v>1900</v>
      </c>
      <c r="I126" s="9">
        <v>100</v>
      </c>
      <c r="J126" t="s">
        <v>612</v>
      </c>
      <c r="K126" t="s">
        <v>620</v>
      </c>
    </row>
    <row r="127" spans="1:11" x14ac:dyDescent="0.3">
      <c r="A127" s="2"/>
      <c r="B127" s="2" t="s">
        <v>654</v>
      </c>
      <c r="C127" s="1" t="s">
        <v>87</v>
      </c>
      <c r="D127" s="1" t="s">
        <v>52</v>
      </c>
      <c r="E127">
        <v>0</v>
      </c>
      <c r="F127" s="1">
        <f>MONTH(Table_ExternalData_1912[[#This Row],[ENTRY DATE]])</f>
        <v>1</v>
      </c>
      <c r="G127" s="1" t="str">
        <f>TEXT(Table_ExternalData_1912[[#This Row],[ENTRY DATE]],"mmm")</f>
        <v>Jan</v>
      </c>
      <c r="H127" s="1">
        <f>YEAR(Table_ExternalData_1912[[#This Row],[ENTRY DATE]])</f>
        <v>1900</v>
      </c>
      <c r="I127" s="9">
        <v>85.9</v>
      </c>
      <c r="J127" t="s">
        <v>612</v>
      </c>
      <c r="K127" t="s">
        <v>620</v>
      </c>
    </row>
    <row r="128" spans="1:11" x14ac:dyDescent="0.3">
      <c r="A128" s="2"/>
      <c r="B128" s="2" t="s">
        <v>654</v>
      </c>
      <c r="C128" s="1" t="s">
        <v>88</v>
      </c>
      <c r="D128" s="1" t="s">
        <v>52</v>
      </c>
      <c r="E128">
        <v>0</v>
      </c>
      <c r="F128" s="1">
        <f>MONTH(Table_ExternalData_1912[[#This Row],[ENTRY DATE]])</f>
        <v>1</v>
      </c>
      <c r="G128" s="1" t="str">
        <f>TEXT(Table_ExternalData_1912[[#This Row],[ENTRY DATE]],"mmm")</f>
        <v>Jan</v>
      </c>
      <c r="H128" s="1">
        <f>YEAR(Table_ExternalData_1912[[#This Row],[ENTRY DATE]])</f>
        <v>1900</v>
      </c>
      <c r="I128" s="9">
        <v>750</v>
      </c>
      <c r="J128" t="s">
        <v>616</v>
      </c>
      <c r="K128" t="s">
        <v>634</v>
      </c>
    </row>
    <row r="129" spans="1:11" x14ac:dyDescent="0.3">
      <c r="A129" s="2">
        <v>44414</v>
      </c>
      <c r="B129" s="2" t="s">
        <v>654</v>
      </c>
      <c r="C129" s="1" t="s">
        <v>89</v>
      </c>
      <c r="D129" s="1" t="s">
        <v>48</v>
      </c>
      <c r="E129">
        <v>2178.64</v>
      </c>
      <c r="F129" s="1">
        <f>MONTH(Table_ExternalData_1912[[#This Row],[ENTRY DATE]])</f>
        <v>1</v>
      </c>
      <c r="G129" s="1" t="str">
        <f>TEXT(Table_ExternalData_1912[[#This Row],[ENTRY DATE]],"mmm")</f>
        <v>Jan</v>
      </c>
      <c r="H129" s="1">
        <f>YEAR(Table_ExternalData_1912[[#This Row],[ENTRY DATE]])</f>
        <v>1900</v>
      </c>
      <c r="I129" s="9">
        <v>28.15</v>
      </c>
      <c r="J129" t="s">
        <v>612</v>
      </c>
      <c r="K129" t="s">
        <v>622</v>
      </c>
    </row>
    <row r="130" spans="1:11" x14ac:dyDescent="0.3">
      <c r="A130" s="2"/>
      <c r="B130" s="2" t="s">
        <v>654</v>
      </c>
      <c r="C130" s="1" t="s">
        <v>136</v>
      </c>
      <c r="D130" s="1" t="s">
        <v>52</v>
      </c>
      <c r="E130">
        <v>0</v>
      </c>
      <c r="F130" s="1">
        <f>MONTH(Table_ExternalData_1912[[#This Row],[ENTRY DATE]])</f>
        <v>1</v>
      </c>
      <c r="G130" s="1" t="str">
        <f>TEXT(Table_ExternalData_1912[[#This Row],[ENTRY DATE]],"mmm")</f>
        <v>Jan</v>
      </c>
      <c r="H130" s="1">
        <f>YEAR(Table_ExternalData_1912[[#This Row],[ENTRY DATE]])</f>
        <v>1900</v>
      </c>
      <c r="I130" s="9">
        <v>35</v>
      </c>
      <c r="J130" t="s">
        <v>612</v>
      </c>
      <c r="K130" t="s">
        <v>622</v>
      </c>
    </row>
    <row r="131" spans="1:11" x14ac:dyDescent="0.3">
      <c r="A131" s="2"/>
      <c r="B131" s="2" t="s">
        <v>654</v>
      </c>
      <c r="C131" s="1" t="s">
        <v>91</v>
      </c>
      <c r="D131" s="1" t="s">
        <v>52</v>
      </c>
      <c r="E131">
        <v>0</v>
      </c>
      <c r="F131" s="1">
        <f>MONTH(Table_ExternalData_1912[[#This Row],[ENTRY DATE]])</f>
        <v>1</v>
      </c>
      <c r="G131" s="1" t="str">
        <f>TEXT(Table_ExternalData_1912[[#This Row],[ENTRY DATE]],"mmm")</f>
        <v>Jan</v>
      </c>
      <c r="H131" s="1">
        <f>YEAR(Table_ExternalData_1912[[#This Row],[ENTRY DATE]])</f>
        <v>1900</v>
      </c>
      <c r="I131" s="9">
        <v>200</v>
      </c>
      <c r="J131" t="s">
        <v>612</v>
      </c>
      <c r="K131" t="s">
        <v>626</v>
      </c>
    </row>
    <row r="132" spans="1:11" x14ac:dyDescent="0.3">
      <c r="A132" s="2"/>
      <c r="B132" s="2" t="s">
        <v>654</v>
      </c>
      <c r="C132" s="1" t="s">
        <v>92</v>
      </c>
      <c r="D132" s="1" t="s">
        <v>52</v>
      </c>
      <c r="E132">
        <v>0</v>
      </c>
      <c r="F132" s="1">
        <f>MONTH(Table_ExternalData_1912[[#This Row],[ENTRY DATE]])</f>
        <v>1</v>
      </c>
      <c r="G132" s="1" t="str">
        <f>TEXT(Table_ExternalData_1912[[#This Row],[ENTRY DATE]],"mmm")</f>
        <v>Jan</v>
      </c>
      <c r="H132" s="1">
        <f>YEAR(Table_ExternalData_1912[[#This Row],[ENTRY DATE]])</f>
        <v>1900</v>
      </c>
      <c r="I132" s="9">
        <v>30</v>
      </c>
      <c r="J132" t="s">
        <v>612</v>
      </c>
      <c r="K132" t="s">
        <v>635</v>
      </c>
    </row>
    <row r="133" spans="1:11" x14ac:dyDescent="0.3">
      <c r="A133" s="2">
        <v>44414</v>
      </c>
      <c r="B133" s="2" t="s">
        <v>654</v>
      </c>
      <c r="C133" s="1" t="s">
        <v>146</v>
      </c>
      <c r="D133" s="1" t="s">
        <v>147</v>
      </c>
      <c r="E133">
        <v>1978.64</v>
      </c>
      <c r="F133" s="1">
        <f>MONTH(Table_ExternalData_1912[[#This Row],[ENTRY DATE]])</f>
        <v>1</v>
      </c>
      <c r="G133" s="1" t="str">
        <f>TEXT(Table_ExternalData_1912[[#This Row],[ENTRY DATE]],"mmm")</f>
        <v>Jan</v>
      </c>
      <c r="H133" s="1">
        <f>YEAR(Table_ExternalData_1912[[#This Row],[ENTRY DATE]])</f>
        <v>1900</v>
      </c>
      <c r="I133" s="9">
        <v>166.3</v>
      </c>
      <c r="J133" t="s">
        <v>612</v>
      </c>
      <c r="K133" t="s">
        <v>631</v>
      </c>
    </row>
    <row r="134" spans="1:11" x14ac:dyDescent="0.3">
      <c r="A134" s="2">
        <v>44414</v>
      </c>
      <c r="B134" s="2" t="s">
        <v>654</v>
      </c>
      <c r="C134" s="1" t="s">
        <v>148</v>
      </c>
      <c r="D134" s="1" t="s">
        <v>149</v>
      </c>
      <c r="E134">
        <v>2178.64</v>
      </c>
      <c r="F134" s="1">
        <f>MONTH(Table_ExternalData_1912[[#This Row],[ENTRY DATE]])</f>
        <v>1</v>
      </c>
      <c r="G134" s="1" t="str">
        <f>TEXT(Table_ExternalData_1912[[#This Row],[ENTRY DATE]],"mmm")</f>
        <v>Jan</v>
      </c>
      <c r="H134" s="1">
        <f>YEAR(Table_ExternalData_1912[[#This Row],[ENTRY DATE]])</f>
        <v>1900</v>
      </c>
      <c r="I134" s="9">
        <v>166.3</v>
      </c>
      <c r="J134" t="s">
        <v>616</v>
      </c>
      <c r="K134" t="s">
        <v>659</v>
      </c>
    </row>
    <row r="135" spans="1:11" x14ac:dyDescent="0.3">
      <c r="A135" s="2">
        <v>44414</v>
      </c>
      <c r="B135" s="2" t="s">
        <v>654</v>
      </c>
      <c r="C135" s="1" t="s">
        <v>47</v>
      </c>
      <c r="D135" s="1" t="s">
        <v>150</v>
      </c>
      <c r="E135">
        <v>2138.33</v>
      </c>
      <c r="F135" s="1">
        <f>MONTH(Table_ExternalData_1912[[#This Row],[ENTRY DATE]])</f>
        <v>1</v>
      </c>
      <c r="G135" s="1" t="str">
        <f>TEXT(Table_ExternalData_1912[[#This Row],[ENTRY DATE]],"mmm")</f>
        <v>Jan</v>
      </c>
      <c r="H135" s="1">
        <f>YEAR(Table_ExternalData_1912[[#This Row],[ENTRY DATE]])</f>
        <v>1900</v>
      </c>
      <c r="I135" s="9">
        <v>164.67</v>
      </c>
      <c r="J135" t="s">
        <v>612</v>
      </c>
      <c r="K135" t="s">
        <v>631</v>
      </c>
    </row>
    <row r="136" spans="1:11" x14ac:dyDescent="0.3">
      <c r="A136" s="2">
        <v>44414</v>
      </c>
      <c r="B136" s="2" t="s">
        <v>654</v>
      </c>
      <c r="C136" s="1" t="s">
        <v>77</v>
      </c>
      <c r="D136" s="1" t="s">
        <v>101</v>
      </c>
      <c r="E136">
        <v>2038.33</v>
      </c>
      <c r="F136" s="1">
        <f>MONTH(Table_ExternalData_1912[[#This Row],[ENTRY DATE]])</f>
        <v>1</v>
      </c>
      <c r="G136" s="1" t="str">
        <f>TEXT(Table_ExternalData_1912[[#This Row],[ENTRY DATE]],"mmm")</f>
        <v>Jan</v>
      </c>
      <c r="H136" s="1">
        <f>YEAR(Table_ExternalData_1912[[#This Row],[ENTRY DATE]])</f>
        <v>1900</v>
      </c>
      <c r="I136" s="9">
        <v>50</v>
      </c>
      <c r="J136" t="s">
        <v>612</v>
      </c>
      <c r="K136" t="s">
        <v>620</v>
      </c>
    </row>
    <row r="137" spans="1:11" x14ac:dyDescent="0.3">
      <c r="A137" s="2">
        <v>44414</v>
      </c>
      <c r="B137" s="2" t="s">
        <v>654</v>
      </c>
      <c r="C137" s="1" t="s">
        <v>72</v>
      </c>
      <c r="D137" s="1" t="s">
        <v>151</v>
      </c>
      <c r="E137">
        <v>1971.58</v>
      </c>
      <c r="F137" s="1">
        <f>MONTH(Table_ExternalData_1912[[#This Row],[ENTRY DATE]])</f>
        <v>1</v>
      </c>
      <c r="G137" s="1" t="str">
        <f>TEXT(Table_ExternalData_1912[[#This Row],[ENTRY DATE]],"mmm")</f>
        <v>Jan</v>
      </c>
      <c r="H137" s="1">
        <f>YEAR(Table_ExternalData_1912[[#This Row],[ENTRY DATE]])</f>
        <v>1900</v>
      </c>
      <c r="I137" s="9">
        <v>24.3</v>
      </c>
      <c r="J137" t="s">
        <v>612</v>
      </c>
      <c r="K137" t="s">
        <v>620</v>
      </c>
    </row>
    <row r="138" spans="1:11" x14ac:dyDescent="0.3">
      <c r="A138" s="2">
        <v>44416</v>
      </c>
      <c r="B138" s="2" t="s">
        <v>654</v>
      </c>
      <c r="C138" s="1" t="s">
        <v>62</v>
      </c>
      <c r="D138" s="1" t="s">
        <v>96</v>
      </c>
      <c r="E138">
        <v>1435.58</v>
      </c>
      <c r="F138" s="1">
        <f>MONTH(Table_ExternalData_1912[[#This Row],[ENTRY DATE]])</f>
        <v>1</v>
      </c>
      <c r="G138" s="1" t="str">
        <f>TEXT(Table_ExternalData_1912[[#This Row],[ENTRY DATE]],"mmm")</f>
        <v>Jan</v>
      </c>
      <c r="H138" s="1">
        <f>YEAR(Table_ExternalData_1912[[#This Row],[ENTRY DATE]])</f>
        <v>1900</v>
      </c>
      <c r="I138" s="9">
        <v>601</v>
      </c>
      <c r="J138" t="s">
        <v>612</v>
      </c>
      <c r="K138" t="s">
        <v>630</v>
      </c>
    </row>
    <row r="139" spans="1:11" x14ac:dyDescent="0.3">
      <c r="A139" s="2"/>
      <c r="B139" s="2" t="s">
        <v>654</v>
      </c>
      <c r="C139" s="1" t="s">
        <v>97</v>
      </c>
      <c r="D139" s="1" t="s">
        <v>52</v>
      </c>
      <c r="E139">
        <v>0</v>
      </c>
      <c r="F139" s="1">
        <f>MONTH(Table_ExternalData_1912[[#This Row],[ENTRY DATE]])</f>
        <v>1</v>
      </c>
      <c r="G139" s="1" t="str">
        <f>TEXT(Table_ExternalData_1912[[#This Row],[ENTRY DATE]],"mmm")</f>
        <v>Jan</v>
      </c>
      <c r="H139" s="1">
        <f>YEAR(Table_ExternalData_1912[[#This Row],[ENTRY DATE]])</f>
        <v>1900</v>
      </c>
      <c r="I139" s="9">
        <v>2908.25</v>
      </c>
      <c r="J139" t="s">
        <v>616</v>
      </c>
      <c r="K139" t="s">
        <v>615</v>
      </c>
    </row>
    <row r="140" spans="1:11" x14ac:dyDescent="0.3">
      <c r="A140" s="2"/>
      <c r="B140" s="2" t="s">
        <v>654</v>
      </c>
      <c r="C140" s="1" t="s">
        <v>98</v>
      </c>
      <c r="D140" s="1" t="s">
        <v>52</v>
      </c>
      <c r="E140">
        <v>0</v>
      </c>
      <c r="F140" s="1">
        <f>MONTH(Table_ExternalData_1912[[#This Row],[ENTRY DATE]])</f>
        <v>1</v>
      </c>
      <c r="G140" s="1" t="str">
        <f>TEXT(Table_ExternalData_1912[[#This Row],[ENTRY DATE]],"mmm")</f>
        <v>Jan</v>
      </c>
      <c r="H140" s="1">
        <f>YEAR(Table_ExternalData_1912[[#This Row],[ENTRY DATE]])</f>
        <v>1900</v>
      </c>
      <c r="I140" s="9">
        <v>170</v>
      </c>
      <c r="J140" t="s">
        <v>612</v>
      </c>
      <c r="K140" t="s">
        <v>621</v>
      </c>
    </row>
    <row r="141" spans="1:11" x14ac:dyDescent="0.3">
      <c r="A141" s="2"/>
      <c r="B141" s="2" t="s">
        <v>654</v>
      </c>
      <c r="C141" s="1" t="s">
        <v>99</v>
      </c>
      <c r="D141" s="1" t="s">
        <v>52</v>
      </c>
      <c r="E141">
        <v>0</v>
      </c>
      <c r="F141" s="1">
        <f>MONTH(Table_ExternalData_1912[[#This Row],[ENTRY DATE]])</f>
        <v>1</v>
      </c>
      <c r="G141" s="1" t="str">
        <f>TEXT(Table_ExternalData_1912[[#This Row],[ENTRY DATE]],"mmm")</f>
        <v>Jan</v>
      </c>
      <c r="H141" s="1">
        <f>YEAR(Table_ExternalData_1912[[#This Row],[ENTRY DATE]])</f>
        <v>1900</v>
      </c>
      <c r="I141" s="9">
        <v>180</v>
      </c>
      <c r="J141" t="s">
        <v>612</v>
      </c>
      <c r="K141" t="s">
        <v>626</v>
      </c>
    </row>
    <row r="142" spans="1:11" x14ac:dyDescent="0.3">
      <c r="A142" s="2">
        <v>44418</v>
      </c>
      <c r="B142" s="2" t="s">
        <v>654</v>
      </c>
      <c r="C142" s="1" t="s">
        <v>57</v>
      </c>
      <c r="D142" s="1" t="s">
        <v>101</v>
      </c>
      <c r="E142">
        <v>1335.58</v>
      </c>
      <c r="F142" s="1">
        <f>MONTH(Table_ExternalData_1912[[#This Row],[ENTRY DATE]])</f>
        <v>1</v>
      </c>
      <c r="G142" s="1" t="str">
        <f>TEXT(Table_ExternalData_1912[[#This Row],[ENTRY DATE]],"mmm")</f>
        <v>Jan</v>
      </c>
      <c r="H142" s="1">
        <f>YEAR(Table_ExternalData_1912[[#This Row],[ENTRY DATE]])</f>
        <v>1900</v>
      </c>
      <c r="I142" s="9">
        <v>83.05</v>
      </c>
      <c r="J142" t="s">
        <v>612</v>
      </c>
      <c r="K142" t="s">
        <v>626</v>
      </c>
    </row>
    <row r="143" spans="1:11" x14ac:dyDescent="0.3">
      <c r="A143" s="2"/>
      <c r="B143" s="2" t="s">
        <v>654</v>
      </c>
      <c r="C143" s="1" t="s">
        <v>68</v>
      </c>
      <c r="D143" s="1" t="s">
        <v>52</v>
      </c>
      <c r="E143">
        <v>0</v>
      </c>
      <c r="F143" s="1">
        <f>MONTH(Table_ExternalData_1912[[#This Row],[ENTRY DATE]])</f>
        <v>1</v>
      </c>
      <c r="G143" s="1" t="str">
        <f>TEXT(Table_ExternalData_1912[[#This Row],[ENTRY DATE]],"mmm")</f>
        <v>Jan</v>
      </c>
      <c r="H143" s="1">
        <f>YEAR(Table_ExternalData_1912[[#This Row],[ENTRY DATE]])</f>
        <v>1900</v>
      </c>
      <c r="I143" s="9">
        <v>76.92</v>
      </c>
      <c r="J143" t="s">
        <v>612</v>
      </c>
      <c r="K143" t="s">
        <v>630</v>
      </c>
    </row>
    <row r="144" spans="1:11" x14ac:dyDescent="0.3">
      <c r="A144" s="2"/>
      <c r="B144" s="2" t="s">
        <v>654</v>
      </c>
      <c r="C144" s="1" t="s">
        <v>152</v>
      </c>
      <c r="D144" s="1" t="s">
        <v>52</v>
      </c>
      <c r="E144">
        <v>0</v>
      </c>
      <c r="F144" s="1">
        <f>MONTH(Table_ExternalData_1912[[#This Row],[ENTRY DATE]])</f>
        <v>1</v>
      </c>
      <c r="G144" s="1" t="str">
        <f>TEXT(Table_ExternalData_1912[[#This Row],[ENTRY DATE]],"mmm")</f>
        <v>Jan</v>
      </c>
      <c r="H144" s="1">
        <f>YEAR(Table_ExternalData_1912[[#This Row],[ENTRY DATE]])</f>
        <v>1900</v>
      </c>
      <c r="I144" s="9">
        <v>15</v>
      </c>
      <c r="J144" t="s">
        <v>612</v>
      </c>
      <c r="K144" t="s">
        <v>624</v>
      </c>
    </row>
    <row r="145" spans="1:11" x14ac:dyDescent="0.3">
      <c r="A145" s="2"/>
      <c r="B145" s="2" t="s">
        <v>654</v>
      </c>
      <c r="C145" s="1" t="s">
        <v>60</v>
      </c>
      <c r="D145" s="1" t="s">
        <v>52</v>
      </c>
      <c r="E145">
        <v>0</v>
      </c>
      <c r="F145" s="1">
        <f>MONTH(Table_ExternalData_1912[[#This Row],[ENTRY DATE]])</f>
        <v>1</v>
      </c>
      <c r="G145" s="1" t="str">
        <f>TEXT(Table_ExternalData_1912[[#This Row],[ENTRY DATE]],"mmm")</f>
        <v>Jan</v>
      </c>
      <c r="H145" s="1">
        <f>YEAR(Table_ExternalData_1912[[#This Row],[ENTRY DATE]])</f>
        <v>1900</v>
      </c>
      <c r="I145" s="9">
        <v>15</v>
      </c>
      <c r="J145" t="s">
        <v>612</v>
      </c>
      <c r="K145" t="s">
        <v>624</v>
      </c>
    </row>
    <row r="146" spans="1:11" x14ac:dyDescent="0.3">
      <c r="A146" s="2">
        <v>44419</v>
      </c>
      <c r="B146" s="2" t="s">
        <v>654</v>
      </c>
      <c r="C146" s="1" t="s">
        <v>47</v>
      </c>
      <c r="D146" s="1" t="s">
        <v>78</v>
      </c>
      <c r="E146">
        <v>1285.58</v>
      </c>
      <c r="F146" s="1">
        <f>MONTH(Table_ExternalData_1912[[#This Row],[ENTRY DATE]])</f>
        <v>1</v>
      </c>
      <c r="G146" s="1" t="str">
        <f>TEXT(Table_ExternalData_1912[[#This Row],[ENTRY DATE]],"mmm")</f>
        <v>Jan</v>
      </c>
      <c r="H146" s="1">
        <f>YEAR(Table_ExternalData_1912[[#This Row],[ENTRY DATE]])</f>
        <v>1900</v>
      </c>
      <c r="I146" s="9">
        <v>500</v>
      </c>
      <c r="J146" t="s">
        <v>612</v>
      </c>
      <c r="K146" t="s">
        <v>620</v>
      </c>
    </row>
    <row r="147" spans="1:11" x14ac:dyDescent="0.3">
      <c r="A147" s="2">
        <v>44420</v>
      </c>
      <c r="B147" s="2" t="s">
        <v>654</v>
      </c>
      <c r="C147" s="1" t="s">
        <v>115</v>
      </c>
      <c r="D147" s="1" t="s">
        <v>116</v>
      </c>
      <c r="E147">
        <v>284.58</v>
      </c>
      <c r="F147" s="1">
        <f>MONTH(Table_ExternalData_1912[[#This Row],[ENTRY DATE]])</f>
        <v>1</v>
      </c>
      <c r="G147" s="1" t="str">
        <f>TEXT(Table_ExternalData_1912[[#This Row],[ENTRY DATE]],"mmm")</f>
        <v>Jan</v>
      </c>
      <c r="H147" s="1">
        <f>YEAR(Table_ExternalData_1912[[#This Row],[ENTRY DATE]])</f>
        <v>1900</v>
      </c>
      <c r="I147" s="9">
        <v>79.95</v>
      </c>
      <c r="J147" t="s">
        <v>612</v>
      </c>
      <c r="K147" t="s">
        <v>620</v>
      </c>
    </row>
    <row r="148" spans="1:11" x14ac:dyDescent="0.3">
      <c r="A148" s="2"/>
      <c r="B148" s="2" t="s">
        <v>654</v>
      </c>
      <c r="C148" s="1" t="s">
        <v>97</v>
      </c>
      <c r="D148" s="1" t="s">
        <v>52</v>
      </c>
      <c r="E148">
        <v>0</v>
      </c>
      <c r="F148" s="1">
        <f>MONTH(Table_ExternalData_1912[[#This Row],[ENTRY DATE]])</f>
        <v>1</v>
      </c>
      <c r="G148" s="1" t="str">
        <f>TEXT(Table_ExternalData_1912[[#This Row],[ENTRY DATE]],"mmm")</f>
        <v>Jan</v>
      </c>
      <c r="H148" s="1">
        <f>YEAR(Table_ExternalData_1912[[#This Row],[ENTRY DATE]])</f>
        <v>1900</v>
      </c>
      <c r="I148" s="9">
        <v>5.5</v>
      </c>
      <c r="J148" t="s">
        <v>612</v>
      </c>
      <c r="K148" t="s">
        <v>624</v>
      </c>
    </row>
    <row r="149" spans="1:11" x14ac:dyDescent="0.3">
      <c r="A149" s="2"/>
      <c r="B149" s="2" t="s">
        <v>654</v>
      </c>
      <c r="C149" s="1" t="s">
        <v>117</v>
      </c>
      <c r="D149" s="1" t="s">
        <v>52</v>
      </c>
      <c r="E149">
        <v>0</v>
      </c>
      <c r="F149" s="1">
        <f>MONTH(Table_ExternalData_1912[[#This Row],[ENTRY DATE]])</f>
        <v>1</v>
      </c>
      <c r="G149" s="1" t="str">
        <f>TEXT(Table_ExternalData_1912[[#This Row],[ENTRY DATE]],"mmm")</f>
        <v>Jan</v>
      </c>
      <c r="H149" s="1">
        <f>YEAR(Table_ExternalData_1912[[#This Row],[ENTRY DATE]])</f>
        <v>1900</v>
      </c>
      <c r="I149" s="9">
        <v>200</v>
      </c>
      <c r="J149" t="s">
        <v>612</v>
      </c>
      <c r="K149" t="s">
        <v>613</v>
      </c>
    </row>
    <row r="150" spans="1:11" x14ac:dyDescent="0.3">
      <c r="A150" s="2"/>
      <c r="B150" s="2" t="s">
        <v>654</v>
      </c>
      <c r="C150" s="1" t="s">
        <v>118</v>
      </c>
      <c r="D150" s="1" t="s">
        <v>52</v>
      </c>
      <c r="E150">
        <v>0</v>
      </c>
      <c r="F150" s="1">
        <f>MONTH(Table_ExternalData_1912[[#This Row],[ENTRY DATE]])</f>
        <v>1</v>
      </c>
      <c r="G150" s="1" t="str">
        <f>TEXT(Table_ExternalData_1912[[#This Row],[ENTRY DATE]],"mmm")</f>
        <v>Jan</v>
      </c>
      <c r="H150" s="1">
        <f>YEAR(Table_ExternalData_1912[[#This Row],[ENTRY DATE]])</f>
        <v>1900</v>
      </c>
      <c r="I150" s="9">
        <v>200</v>
      </c>
      <c r="J150" t="s">
        <v>616</v>
      </c>
      <c r="K150" t="s">
        <v>659</v>
      </c>
    </row>
    <row r="151" spans="1:11" x14ac:dyDescent="0.3">
      <c r="A151" s="2">
        <v>44427</v>
      </c>
      <c r="B151" s="2" t="s">
        <v>654</v>
      </c>
      <c r="C151" s="1" t="s">
        <v>153</v>
      </c>
      <c r="D151" s="1" t="s">
        <v>154</v>
      </c>
      <c r="E151">
        <v>164.58</v>
      </c>
      <c r="F151" s="1">
        <f>MONTH(Table_ExternalData_1912[[#This Row],[ENTRY DATE]])</f>
        <v>1</v>
      </c>
      <c r="G151" s="1" t="str">
        <f>TEXT(Table_ExternalData_1912[[#This Row],[ENTRY DATE]],"mmm")</f>
        <v>Jan</v>
      </c>
      <c r="H151" s="1">
        <f>YEAR(Table_ExternalData_1912[[#This Row],[ENTRY DATE]])</f>
        <v>1900</v>
      </c>
      <c r="I151" s="9">
        <v>41.66</v>
      </c>
      <c r="J151" t="s">
        <v>612</v>
      </c>
      <c r="K151" t="s">
        <v>613</v>
      </c>
    </row>
    <row r="152" spans="1:11" x14ac:dyDescent="0.3">
      <c r="A152" s="2"/>
      <c r="B152" s="2" t="s">
        <v>654</v>
      </c>
      <c r="C152" s="1" t="s">
        <v>155</v>
      </c>
      <c r="D152" s="1" t="s">
        <v>52</v>
      </c>
      <c r="E152">
        <v>0</v>
      </c>
      <c r="F152" s="1">
        <f>MONTH(Table_ExternalData_1912[[#This Row],[ENTRY DATE]])</f>
        <v>1</v>
      </c>
      <c r="G152" s="1" t="str">
        <f>TEXT(Table_ExternalData_1912[[#This Row],[ENTRY DATE]],"mmm")</f>
        <v>Jan</v>
      </c>
      <c r="H152" s="1">
        <f>YEAR(Table_ExternalData_1912[[#This Row],[ENTRY DATE]])</f>
        <v>1900</v>
      </c>
      <c r="I152" s="9">
        <v>5</v>
      </c>
      <c r="J152" t="s">
        <v>612</v>
      </c>
      <c r="K152" t="s">
        <v>626</v>
      </c>
    </row>
    <row r="153" spans="1:11" x14ac:dyDescent="0.3">
      <c r="A153" s="2"/>
      <c r="B153" s="2" t="s">
        <v>654</v>
      </c>
      <c r="C153" s="1" t="s">
        <v>156</v>
      </c>
      <c r="D153" s="1" t="s">
        <v>52</v>
      </c>
      <c r="E153">
        <v>0</v>
      </c>
      <c r="F153" s="1">
        <f>MONTH(Table_ExternalData_1912[[#This Row],[ENTRY DATE]])</f>
        <v>1</v>
      </c>
      <c r="G153" s="1" t="str">
        <f>TEXT(Table_ExternalData_1912[[#This Row],[ENTRY DATE]],"mmm")</f>
        <v>Jan</v>
      </c>
      <c r="H153" s="1">
        <f>YEAR(Table_ExternalData_1912[[#This Row],[ENTRY DATE]])</f>
        <v>1900</v>
      </c>
      <c r="I153" s="9">
        <v>5</v>
      </c>
      <c r="J153" t="s">
        <v>612</v>
      </c>
      <c r="K153" t="s">
        <v>626</v>
      </c>
    </row>
    <row r="154" spans="1:11" x14ac:dyDescent="0.3">
      <c r="A154" s="2"/>
      <c r="B154" s="2" t="s">
        <v>654</v>
      </c>
      <c r="C154" s="1" t="s">
        <v>157</v>
      </c>
      <c r="D154" s="1" t="s">
        <v>52</v>
      </c>
      <c r="E154">
        <v>0</v>
      </c>
      <c r="F154" s="1">
        <f>MONTH(Table_ExternalData_1912[[#This Row],[ENTRY DATE]])</f>
        <v>1</v>
      </c>
      <c r="G154" s="1" t="str">
        <f>TEXT(Table_ExternalData_1912[[#This Row],[ENTRY DATE]],"mmm")</f>
        <v>Jan</v>
      </c>
      <c r="H154" s="1">
        <f>YEAR(Table_ExternalData_1912[[#This Row],[ENTRY DATE]])</f>
        <v>1900</v>
      </c>
      <c r="I154" s="9">
        <v>20</v>
      </c>
      <c r="J154" t="s">
        <v>616</v>
      </c>
      <c r="K154" t="s">
        <v>626</v>
      </c>
    </row>
    <row r="155" spans="1:11" x14ac:dyDescent="0.3">
      <c r="A155" s="2">
        <v>44429</v>
      </c>
      <c r="B155" s="2" t="s">
        <v>654</v>
      </c>
      <c r="C155" s="1" t="s">
        <v>153</v>
      </c>
      <c r="D155" s="1" t="s">
        <v>158</v>
      </c>
      <c r="E155">
        <v>125.75</v>
      </c>
      <c r="F155" s="1">
        <f>MONTH(Table_ExternalData_1912[[#This Row],[ENTRY DATE]])</f>
        <v>1</v>
      </c>
      <c r="G155" s="1" t="str">
        <f>TEXT(Table_ExternalData_1912[[#This Row],[ENTRY DATE]],"mmm")</f>
        <v>Jan</v>
      </c>
      <c r="H155" s="1">
        <f>YEAR(Table_ExternalData_1912[[#This Row],[ENTRY DATE]])</f>
        <v>1900</v>
      </c>
      <c r="I155" s="9">
        <v>122.64</v>
      </c>
      <c r="J155" t="s">
        <v>612</v>
      </c>
      <c r="K155" t="s">
        <v>626</v>
      </c>
    </row>
    <row r="156" spans="1:11" x14ac:dyDescent="0.3">
      <c r="A156" s="2"/>
      <c r="B156" s="2" t="s">
        <v>654</v>
      </c>
      <c r="C156" s="1" t="s">
        <v>159</v>
      </c>
      <c r="D156" s="1" t="s">
        <v>52</v>
      </c>
      <c r="E156">
        <v>0</v>
      </c>
      <c r="F156" s="1">
        <f>MONTH(Table_ExternalData_1912[[#This Row],[ENTRY DATE]])</f>
        <v>1</v>
      </c>
      <c r="G156" s="1" t="str">
        <f>TEXT(Table_ExternalData_1912[[#This Row],[ENTRY DATE]],"mmm")</f>
        <v>Jan</v>
      </c>
      <c r="H156" s="1">
        <f>YEAR(Table_ExternalData_1912[[#This Row],[ENTRY DATE]])</f>
        <v>1900</v>
      </c>
      <c r="I156" s="9">
        <v>1.5</v>
      </c>
      <c r="J156" t="s">
        <v>612</v>
      </c>
      <c r="K156" t="s">
        <v>620</v>
      </c>
    </row>
    <row r="157" spans="1:11" x14ac:dyDescent="0.3">
      <c r="A157" s="2"/>
      <c r="B157" s="2" t="s">
        <v>654</v>
      </c>
      <c r="C157" s="1" t="s">
        <v>160</v>
      </c>
      <c r="D157" s="1" t="s">
        <v>52</v>
      </c>
      <c r="E157">
        <v>0</v>
      </c>
      <c r="F157" s="1">
        <f>MONTH(Table_ExternalData_1912[[#This Row],[ENTRY DATE]])</f>
        <v>1</v>
      </c>
      <c r="G157" s="1" t="str">
        <f>TEXT(Table_ExternalData_1912[[#This Row],[ENTRY DATE]],"mmm")</f>
        <v>Jan</v>
      </c>
      <c r="H157" s="1">
        <f>YEAR(Table_ExternalData_1912[[#This Row],[ENTRY DATE]])</f>
        <v>1900</v>
      </c>
      <c r="I157" s="9">
        <v>200</v>
      </c>
      <c r="J157" t="s">
        <v>612</v>
      </c>
      <c r="K157" t="s">
        <v>613</v>
      </c>
    </row>
    <row r="158" spans="1:11" x14ac:dyDescent="0.3">
      <c r="A158" s="2"/>
      <c r="B158" s="2" t="s">
        <v>654</v>
      </c>
      <c r="C158" s="1" t="s">
        <v>161</v>
      </c>
      <c r="D158" s="1" t="s">
        <v>52</v>
      </c>
      <c r="E158">
        <v>0</v>
      </c>
      <c r="F158" s="1">
        <f>MONTH(Table_ExternalData_1912[[#This Row],[ENTRY DATE]])</f>
        <v>1</v>
      </c>
      <c r="G158" s="1" t="str">
        <f>TEXT(Table_ExternalData_1912[[#This Row],[ENTRY DATE]],"mmm")</f>
        <v>Jan</v>
      </c>
      <c r="H158" s="1">
        <f>YEAR(Table_ExternalData_1912[[#This Row],[ENTRY DATE]])</f>
        <v>1900</v>
      </c>
      <c r="I158" s="9">
        <v>200</v>
      </c>
      <c r="J158" t="s">
        <v>616</v>
      </c>
      <c r="K158" t="s">
        <v>659</v>
      </c>
    </row>
    <row r="159" spans="1:11" x14ac:dyDescent="0.3">
      <c r="A159" s="2">
        <v>44435</v>
      </c>
      <c r="B159" s="2" t="s">
        <v>654</v>
      </c>
      <c r="C159" s="1" t="s">
        <v>89</v>
      </c>
      <c r="D159" s="1" t="s">
        <v>48</v>
      </c>
      <c r="E159">
        <v>120.75</v>
      </c>
      <c r="F159" s="1">
        <f>MONTH(Table_ExternalData_1912[[#This Row],[ENTRY DATE]])</f>
        <v>1</v>
      </c>
      <c r="G159" s="1" t="str">
        <f>TEXT(Table_ExternalData_1912[[#This Row],[ENTRY DATE]],"mmm")</f>
        <v>Jan</v>
      </c>
      <c r="H159" s="1">
        <f>YEAR(Table_ExternalData_1912[[#This Row],[ENTRY DATE]])</f>
        <v>1900</v>
      </c>
      <c r="I159" s="9">
        <v>39.020000000000003</v>
      </c>
      <c r="J159" t="s">
        <v>612</v>
      </c>
      <c r="K159" t="s">
        <v>613</v>
      </c>
    </row>
    <row r="160" spans="1:11" x14ac:dyDescent="0.3">
      <c r="A160" s="2"/>
      <c r="B160" s="2" t="s">
        <v>654</v>
      </c>
      <c r="C160" s="1" t="s">
        <v>136</v>
      </c>
      <c r="D160" s="1" t="s">
        <v>52</v>
      </c>
      <c r="E160">
        <v>0</v>
      </c>
      <c r="F160" s="1">
        <f>MONTH(Table_ExternalData_1912[[#This Row],[ENTRY DATE]])</f>
        <v>1</v>
      </c>
      <c r="G160" s="1" t="str">
        <f>TEXT(Table_ExternalData_1912[[#This Row],[ENTRY DATE]],"mmm")</f>
        <v>Jan</v>
      </c>
      <c r="H160" s="1">
        <f>YEAR(Table_ExternalData_1912[[#This Row],[ENTRY DATE]])</f>
        <v>1900</v>
      </c>
      <c r="I160" s="9">
        <v>221.78</v>
      </c>
      <c r="J160" t="s">
        <v>612</v>
      </c>
      <c r="K160" t="s">
        <v>614</v>
      </c>
    </row>
    <row r="161" spans="1:11" x14ac:dyDescent="0.3">
      <c r="A161" s="2"/>
      <c r="B161" s="2" t="s">
        <v>654</v>
      </c>
      <c r="C161" s="1" t="s">
        <v>91</v>
      </c>
      <c r="D161" s="1" t="s">
        <v>52</v>
      </c>
      <c r="E161">
        <v>0</v>
      </c>
      <c r="F161" s="1">
        <f>MONTH(Table_ExternalData_1912[[#This Row],[ENTRY DATE]])</f>
        <v>1</v>
      </c>
      <c r="G161" s="1" t="str">
        <f>TEXT(Table_ExternalData_1912[[#This Row],[ENTRY DATE]],"mmm")</f>
        <v>Jan</v>
      </c>
      <c r="H161" s="1">
        <f>YEAR(Table_ExternalData_1912[[#This Row],[ENTRY DATE]])</f>
        <v>1900</v>
      </c>
      <c r="I161" s="9">
        <v>37</v>
      </c>
      <c r="J161" t="s">
        <v>612</v>
      </c>
      <c r="K161" t="s">
        <v>621</v>
      </c>
    </row>
    <row r="162" spans="1:11" x14ac:dyDescent="0.3">
      <c r="A162" s="2"/>
      <c r="B162" s="2" t="s">
        <v>654</v>
      </c>
      <c r="C162" s="1" t="s">
        <v>92</v>
      </c>
      <c r="D162" s="1" t="s">
        <v>52</v>
      </c>
      <c r="E162">
        <v>0</v>
      </c>
      <c r="F162" s="1">
        <f>MONTH(Table_ExternalData_1912[[#This Row],[ENTRY DATE]])</f>
        <v>1</v>
      </c>
      <c r="G162" s="1" t="str">
        <f>TEXT(Table_ExternalData_1912[[#This Row],[ENTRY DATE]],"mmm")</f>
        <v>Jan</v>
      </c>
      <c r="H162" s="1">
        <f>YEAR(Table_ExternalData_1912[[#This Row],[ENTRY DATE]])</f>
        <v>1900</v>
      </c>
      <c r="I162" s="9">
        <v>2.5</v>
      </c>
      <c r="J162" t="s">
        <v>612</v>
      </c>
      <c r="K162" t="s">
        <v>622</v>
      </c>
    </row>
    <row r="163" spans="1:11" x14ac:dyDescent="0.3">
      <c r="A163" s="2">
        <v>44435</v>
      </c>
      <c r="B163" s="2" t="s">
        <v>654</v>
      </c>
      <c r="C163" s="1" t="s">
        <v>79</v>
      </c>
      <c r="D163" s="1" t="s">
        <v>162</v>
      </c>
      <c r="E163">
        <v>3088.3</v>
      </c>
      <c r="F163" s="1">
        <f>MONTH(Table_ExternalData_1912[[#This Row],[ENTRY DATE]])</f>
        <v>1</v>
      </c>
      <c r="G163" s="1" t="str">
        <f>TEXT(Table_ExternalData_1912[[#This Row],[ENTRY DATE]],"mmm")</f>
        <v>Jan</v>
      </c>
      <c r="H163" s="1">
        <f>YEAR(Table_ExternalData_1912[[#This Row],[ENTRY DATE]])</f>
        <v>1900</v>
      </c>
      <c r="I163" s="9">
        <v>187.5</v>
      </c>
      <c r="J163" t="s">
        <v>612</v>
      </c>
      <c r="K163" t="s">
        <v>630</v>
      </c>
    </row>
    <row r="164" spans="1:11" x14ac:dyDescent="0.3">
      <c r="A164" s="2"/>
      <c r="B164" s="2" t="s">
        <v>654</v>
      </c>
      <c r="C164" s="1" t="s">
        <v>129</v>
      </c>
      <c r="D164" s="1" t="s">
        <v>52</v>
      </c>
      <c r="E164">
        <v>0</v>
      </c>
      <c r="F164" s="1">
        <f>MONTH(Table_ExternalData_1912[[#This Row],[ENTRY DATE]])</f>
        <v>1</v>
      </c>
      <c r="G164" s="1" t="str">
        <f>TEXT(Table_ExternalData_1912[[#This Row],[ENTRY DATE]],"mmm")</f>
        <v>Jan</v>
      </c>
      <c r="H164" s="1">
        <f>YEAR(Table_ExternalData_1912[[#This Row],[ENTRY DATE]])</f>
        <v>1900</v>
      </c>
      <c r="I164" s="9">
        <v>62.5</v>
      </c>
      <c r="J164" t="s">
        <v>612</v>
      </c>
      <c r="K164" t="s">
        <v>630</v>
      </c>
    </row>
    <row r="165" spans="1:11" x14ac:dyDescent="0.3">
      <c r="A165" s="2"/>
      <c r="B165" s="2" t="s">
        <v>654</v>
      </c>
      <c r="C165" s="1" t="s">
        <v>130</v>
      </c>
      <c r="D165" s="1" t="s">
        <v>52</v>
      </c>
      <c r="E165">
        <v>0</v>
      </c>
      <c r="F165" s="1">
        <f>MONTH(Table_ExternalData_1912[[#This Row],[ENTRY DATE]])</f>
        <v>1</v>
      </c>
      <c r="G165" s="1" t="str">
        <f>TEXT(Table_ExternalData_1912[[#This Row],[ENTRY DATE]],"mmm")</f>
        <v>Jan</v>
      </c>
      <c r="H165" s="1">
        <f>YEAR(Table_ExternalData_1912[[#This Row],[ENTRY DATE]])</f>
        <v>1900</v>
      </c>
      <c r="I165" s="9">
        <v>19.899999999999999</v>
      </c>
      <c r="J165" t="s">
        <v>612</v>
      </c>
      <c r="K165" t="s">
        <v>622</v>
      </c>
    </row>
    <row r="166" spans="1:11" x14ac:dyDescent="0.3">
      <c r="A166" s="2"/>
      <c r="B166" s="2" t="s">
        <v>654</v>
      </c>
      <c r="C166" s="1" t="s">
        <v>130</v>
      </c>
      <c r="D166" s="1" t="s">
        <v>52</v>
      </c>
      <c r="E166">
        <v>0</v>
      </c>
      <c r="F166" s="1">
        <f>MONTH(Table_ExternalData_1912[[#This Row],[ENTRY DATE]])</f>
        <v>1</v>
      </c>
      <c r="G166" s="1" t="str">
        <f>TEXT(Table_ExternalData_1912[[#This Row],[ENTRY DATE]],"mmm")</f>
        <v>Jan</v>
      </c>
      <c r="H166" s="1">
        <f>YEAR(Table_ExternalData_1912[[#This Row],[ENTRY DATE]])</f>
        <v>1900</v>
      </c>
      <c r="I166" s="9">
        <v>16.399999999999999</v>
      </c>
      <c r="J166" t="s">
        <v>612</v>
      </c>
      <c r="K166" t="s">
        <v>622</v>
      </c>
    </row>
    <row r="167" spans="1:11" x14ac:dyDescent="0.3">
      <c r="A167" s="2">
        <v>44435</v>
      </c>
      <c r="B167" s="2" t="s">
        <v>654</v>
      </c>
      <c r="C167" s="1" t="s">
        <v>77</v>
      </c>
      <c r="D167" s="1" t="s">
        <v>101</v>
      </c>
      <c r="E167">
        <v>2988.3</v>
      </c>
      <c r="F167" s="1">
        <f>MONTH(Table_ExternalData_1912[[#This Row],[ENTRY DATE]])</f>
        <v>1</v>
      </c>
      <c r="G167" s="1" t="str">
        <f>TEXT(Table_ExternalData_1912[[#This Row],[ENTRY DATE]],"mmm")</f>
        <v>Jan</v>
      </c>
      <c r="H167" s="1">
        <f>YEAR(Table_ExternalData_1912[[#This Row],[ENTRY DATE]])</f>
        <v>1900</v>
      </c>
      <c r="I167" s="9">
        <v>9.9</v>
      </c>
      <c r="J167" t="s">
        <v>612</v>
      </c>
      <c r="K167" t="s">
        <v>622</v>
      </c>
    </row>
    <row r="168" spans="1:11" x14ac:dyDescent="0.3">
      <c r="A168" s="2">
        <v>44435</v>
      </c>
      <c r="B168" s="2" t="s">
        <v>654</v>
      </c>
      <c r="C168" s="1" t="s">
        <v>104</v>
      </c>
      <c r="D168" s="1" t="s">
        <v>149</v>
      </c>
      <c r="E168">
        <v>3188.3</v>
      </c>
      <c r="F168" s="1">
        <f>MONTH(Table_ExternalData_1912[[#This Row],[ENTRY DATE]])</f>
        <v>1</v>
      </c>
      <c r="G168" s="1" t="str">
        <f>TEXT(Table_ExternalData_1912[[#This Row],[ENTRY DATE]],"mmm")</f>
        <v>Jan</v>
      </c>
      <c r="H168" s="1">
        <f>YEAR(Table_ExternalData_1912[[#This Row],[ENTRY DATE]])</f>
        <v>1900</v>
      </c>
      <c r="I168" s="9">
        <v>20</v>
      </c>
      <c r="J168" t="s">
        <v>612</v>
      </c>
      <c r="K168" t="s">
        <v>617</v>
      </c>
    </row>
    <row r="169" spans="1:11" x14ac:dyDescent="0.3">
      <c r="A169" s="2"/>
      <c r="B169" s="2" t="s">
        <v>654</v>
      </c>
      <c r="C169" s="1" t="s">
        <v>106</v>
      </c>
      <c r="D169" s="1" t="s">
        <v>52</v>
      </c>
      <c r="E169">
        <v>0</v>
      </c>
      <c r="F169" s="1">
        <f>MONTH(Table_ExternalData_1912[[#This Row],[ENTRY DATE]])</f>
        <v>1</v>
      </c>
      <c r="G169" s="1" t="str">
        <f>TEXT(Table_ExternalData_1912[[#This Row],[ENTRY DATE]],"mmm")</f>
        <v>Jan</v>
      </c>
      <c r="H169" s="1">
        <f>YEAR(Table_ExternalData_1912[[#This Row],[ENTRY DATE]])</f>
        <v>1900</v>
      </c>
      <c r="I169" s="9">
        <v>260.04000000000002</v>
      </c>
      <c r="J169" t="s">
        <v>616</v>
      </c>
      <c r="K169" t="s">
        <v>628</v>
      </c>
    </row>
    <row r="170" spans="1:11" x14ac:dyDescent="0.3">
      <c r="A170" s="2"/>
      <c r="B170" s="2" t="s">
        <v>654</v>
      </c>
      <c r="C170" s="1" t="s">
        <v>163</v>
      </c>
      <c r="D170" s="1" t="s">
        <v>52</v>
      </c>
      <c r="E170">
        <v>0</v>
      </c>
      <c r="F170" s="1">
        <f>MONTH(Table_ExternalData_1912[[#This Row],[ENTRY DATE]])</f>
        <v>1</v>
      </c>
      <c r="G170" s="1" t="str">
        <f>TEXT(Table_ExternalData_1912[[#This Row],[ENTRY DATE]],"mmm")</f>
        <v>Jan</v>
      </c>
      <c r="H170" s="1">
        <f>YEAR(Table_ExternalData_1912[[#This Row],[ENTRY DATE]])</f>
        <v>1900</v>
      </c>
      <c r="I170" s="9">
        <v>10</v>
      </c>
      <c r="J170" t="s">
        <v>612</v>
      </c>
      <c r="K170" t="s">
        <v>613</v>
      </c>
    </row>
    <row r="171" spans="1:11" x14ac:dyDescent="0.3">
      <c r="A171" s="2">
        <v>44435</v>
      </c>
      <c r="B171" s="2" t="s">
        <v>654</v>
      </c>
      <c r="C171" s="1" t="s">
        <v>72</v>
      </c>
      <c r="D171" s="1" t="s">
        <v>164</v>
      </c>
      <c r="E171">
        <v>3102.8</v>
      </c>
      <c r="F171" s="1">
        <f>MONTH(Table_ExternalData_1912[[#This Row],[ENTRY DATE]])</f>
        <v>1</v>
      </c>
      <c r="G171" s="1" t="str">
        <f>TEXT(Table_ExternalData_1912[[#This Row],[ENTRY DATE]],"mmm")</f>
        <v>Jan</v>
      </c>
      <c r="H171" s="1">
        <f>YEAR(Table_ExternalData_1912[[#This Row],[ENTRY DATE]])</f>
        <v>1900</v>
      </c>
      <c r="I171" s="9">
        <v>43.44</v>
      </c>
      <c r="J171" t="s">
        <v>612</v>
      </c>
      <c r="K171" t="s">
        <v>621</v>
      </c>
    </row>
    <row r="172" spans="1:11" x14ac:dyDescent="0.3">
      <c r="A172" s="2"/>
      <c r="B172" s="2" t="s">
        <v>654</v>
      </c>
      <c r="C172" s="1" t="s">
        <v>165</v>
      </c>
      <c r="D172" s="1" t="s">
        <v>52</v>
      </c>
      <c r="E172">
        <v>0</v>
      </c>
      <c r="F172" s="1">
        <f>MONTH(Table_ExternalData_1912[[#This Row],[ENTRY DATE]])</f>
        <v>1</v>
      </c>
      <c r="G172" s="1" t="str">
        <f>TEXT(Table_ExternalData_1912[[#This Row],[ENTRY DATE]],"mmm")</f>
        <v>Jan</v>
      </c>
      <c r="H172" s="1">
        <f>YEAR(Table_ExternalData_1912[[#This Row],[ENTRY DATE]])</f>
        <v>1900</v>
      </c>
      <c r="I172" s="9">
        <v>5.52</v>
      </c>
      <c r="J172" t="s">
        <v>612</v>
      </c>
      <c r="K172" t="s">
        <v>620</v>
      </c>
    </row>
    <row r="173" spans="1:11" x14ac:dyDescent="0.3">
      <c r="A173" s="2"/>
      <c r="B173" s="2" t="s">
        <v>654</v>
      </c>
      <c r="C173" s="1" t="s">
        <v>166</v>
      </c>
      <c r="D173" s="1" t="s">
        <v>52</v>
      </c>
      <c r="E173">
        <v>0</v>
      </c>
      <c r="F173" s="1">
        <f>MONTH(Table_ExternalData_1912[[#This Row],[ENTRY DATE]])</f>
        <v>1</v>
      </c>
      <c r="G173" s="1" t="str">
        <f>TEXT(Table_ExternalData_1912[[#This Row],[ENTRY DATE]],"mmm")</f>
        <v>Jan</v>
      </c>
      <c r="H173" s="1">
        <f>YEAR(Table_ExternalData_1912[[#This Row],[ENTRY DATE]])</f>
        <v>1900</v>
      </c>
      <c r="I173" s="9">
        <v>200</v>
      </c>
      <c r="J173" t="s">
        <v>612</v>
      </c>
      <c r="K173" t="s">
        <v>613</v>
      </c>
    </row>
    <row r="174" spans="1:11" x14ac:dyDescent="0.3">
      <c r="A174" s="2"/>
      <c r="B174" s="2" t="s">
        <v>654</v>
      </c>
      <c r="C174" s="1" t="s">
        <v>72</v>
      </c>
      <c r="D174" s="1" t="s">
        <v>52</v>
      </c>
      <c r="E174">
        <v>0</v>
      </c>
      <c r="F174" s="1">
        <f>MONTH(Table_ExternalData_1912[[#This Row],[ENTRY DATE]])</f>
        <v>1</v>
      </c>
      <c r="G174" s="1" t="str">
        <f>TEXT(Table_ExternalData_1912[[#This Row],[ENTRY DATE]],"mmm")</f>
        <v>Jan</v>
      </c>
      <c r="H174" s="1">
        <f>YEAR(Table_ExternalData_1912[[#This Row],[ENTRY DATE]])</f>
        <v>1900</v>
      </c>
      <c r="I174" s="9">
        <v>200</v>
      </c>
      <c r="J174" t="s">
        <v>616</v>
      </c>
      <c r="K174" t="s">
        <v>659</v>
      </c>
    </row>
    <row r="175" spans="1:11" x14ac:dyDescent="0.3">
      <c r="A175" s="2">
        <v>44435</v>
      </c>
      <c r="B175" s="2" t="s">
        <v>654</v>
      </c>
      <c r="C175" s="1" t="s">
        <v>72</v>
      </c>
      <c r="D175" s="1" t="s">
        <v>167</v>
      </c>
      <c r="E175">
        <v>3080.8</v>
      </c>
      <c r="F175" s="1">
        <f>MONTH(Table_ExternalData_1912[[#This Row],[ENTRY DATE]])</f>
        <v>1</v>
      </c>
      <c r="G175" s="1" t="str">
        <f>TEXT(Table_ExternalData_1912[[#This Row],[ENTRY DATE]],"mmm")</f>
        <v>Jan</v>
      </c>
      <c r="H175" s="1">
        <f>YEAR(Table_ExternalData_1912[[#This Row],[ENTRY DATE]])</f>
        <v>1900</v>
      </c>
      <c r="I175" s="9">
        <v>40.479999999999997</v>
      </c>
      <c r="J175" t="s">
        <v>612</v>
      </c>
      <c r="K175" t="s">
        <v>613</v>
      </c>
    </row>
    <row r="176" spans="1:11" x14ac:dyDescent="0.3">
      <c r="A176" s="2"/>
      <c r="B176" s="2" t="s">
        <v>654</v>
      </c>
      <c r="C176" s="1" t="s">
        <v>168</v>
      </c>
      <c r="D176" s="1" t="s">
        <v>52</v>
      </c>
      <c r="E176">
        <v>0</v>
      </c>
      <c r="F176" s="1">
        <f>MONTH(Table_ExternalData_1912[[#This Row],[ENTRY DATE]])</f>
        <v>1</v>
      </c>
      <c r="G176" s="1" t="str">
        <f>TEXT(Table_ExternalData_1912[[#This Row],[ENTRY DATE]],"mmm")</f>
        <v>Jan</v>
      </c>
      <c r="H176" s="1">
        <f>YEAR(Table_ExternalData_1912[[#This Row],[ENTRY DATE]])</f>
        <v>1900</v>
      </c>
      <c r="I176" s="9">
        <v>50</v>
      </c>
      <c r="J176" t="s">
        <v>612</v>
      </c>
      <c r="K176" t="s">
        <v>621</v>
      </c>
    </row>
    <row r="177" spans="1:11" x14ac:dyDescent="0.3">
      <c r="A177" s="2"/>
      <c r="B177" s="2" t="s">
        <v>654</v>
      </c>
      <c r="C177" s="1" t="s">
        <v>141</v>
      </c>
      <c r="D177" s="1" t="s">
        <v>52</v>
      </c>
      <c r="E177">
        <v>0</v>
      </c>
      <c r="F177" s="1">
        <f>MONTH(Table_ExternalData_1912[[#This Row],[ENTRY DATE]])</f>
        <v>1</v>
      </c>
      <c r="G177" s="1" t="str">
        <f>TEXT(Table_ExternalData_1912[[#This Row],[ENTRY DATE]],"mmm")</f>
        <v>Jan</v>
      </c>
      <c r="H177" s="1">
        <f>YEAR(Table_ExternalData_1912[[#This Row],[ENTRY DATE]])</f>
        <v>1900</v>
      </c>
      <c r="I177" s="9">
        <v>14</v>
      </c>
      <c r="J177" t="s">
        <v>612</v>
      </c>
      <c r="K177" t="s">
        <v>621</v>
      </c>
    </row>
    <row r="178" spans="1:11" x14ac:dyDescent="0.3">
      <c r="A178" s="2"/>
      <c r="B178" s="2" t="s">
        <v>654</v>
      </c>
      <c r="C178" s="1" t="s">
        <v>72</v>
      </c>
      <c r="D178" s="1" t="s">
        <v>52</v>
      </c>
      <c r="E178">
        <v>0</v>
      </c>
      <c r="F178" s="1">
        <f>MONTH(Table_ExternalData_1912[[#This Row],[ENTRY DATE]])</f>
        <v>1</v>
      </c>
      <c r="G178" s="1" t="str">
        <f>TEXT(Table_ExternalData_1912[[#This Row],[ENTRY DATE]],"mmm")</f>
        <v>Jan</v>
      </c>
      <c r="H178" s="1">
        <f>YEAR(Table_ExternalData_1912[[#This Row],[ENTRY DATE]])</f>
        <v>1900</v>
      </c>
      <c r="I178" s="9">
        <v>32</v>
      </c>
      <c r="J178" t="s">
        <v>612</v>
      </c>
      <c r="K178" t="s">
        <v>621</v>
      </c>
    </row>
    <row r="179" spans="1:11" x14ac:dyDescent="0.3">
      <c r="A179" s="2">
        <v>44435</v>
      </c>
      <c r="B179" s="2" t="s">
        <v>654</v>
      </c>
      <c r="C179" s="1" t="s">
        <v>146</v>
      </c>
      <c r="D179" s="1" t="s">
        <v>147</v>
      </c>
      <c r="E179">
        <v>2880.8</v>
      </c>
      <c r="F179" s="1">
        <f>MONTH(Table_ExternalData_1912[[#This Row],[ENTRY DATE]])</f>
        <v>1</v>
      </c>
      <c r="G179" s="1" t="str">
        <f>TEXT(Table_ExternalData_1912[[#This Row],[ENTRY DATE]],"mmm")</f>
        <v>Jan</v>
      </c>
      <c r="H179" s="1">
        <f>YEAR(Table_ExternalData_1912[[#This Row],[ENTRY DATE]])</f>
        <v>1900</v>
      </c>
      <c r="I179" s="9">
        <v>100</v>
      </c>
      <c r="J179" t="s">
        <v>612</v>
      </c>
      <c r="K179" t="s">
        <v>621</v>
      </c>
    </row>
    <row r="180" spans="1:11" x14ac:dyDescent="0.3">
      <c r="A180" s="2">
        <v>44435</v>
      </c>
      <c r="B180" s="2" t="s">
        <v>654</v>
      </c>
      <c r="C180" s="1" t="s">
        <v>148</v>
      </c>
      <c r="D180" s="1" t="s">
        <v>149</v>
      </c>
      <c r="E180">
        <v>3080.8</v>
      </c>
      <c r="F180" s="1">
        <f>MONTH(Table_ExternalData_1912[[#This Row],[ENTRY DATE]])</f>
        <v>1</v>
      </c>
      <c r="G180" s="1" t="str">
        <f>TEXT(Table_ExternalData_1912[[#This Row],[ENTRY DATE]],"mmm")</f>
        <v>Jan</v>
      </c>
      <c r="H180" s="1">
        <f>YEAR(Table_ExternalData_1912[[#This Row],[ENTRY DATE]])</f>
        <v>1900</v>
      </c>
      <c r="I180" s="9">
        <v>21.9</v>
      </c>
      <c r="J180" t="s">
        <v>612</v>
      </c>
      <c r="K180" t="s">
        <v>621</v>
      </c>
    </row>
    <row r="181" spans="1:11" x14ac:dyDescent="0.3">
      <c r="A181" s="2">
        <v>44435</v>
      </c>
      <c r="B181" s="2" t="s">
        <v>654</v>
      </c>
      <c r="C181" s="1" t="s">
        <v>47</v>
      </c>
      <c r="D181" s="1" t="s">
        <v>169</v>
      </c>
      <c r="E181">
        <v>3044.14</v>
      </c>
      <c r="F181" s="1">
        <f>MONTH(Table_ExternalData_1912[[#This Row],[ENTRY DATE]])</f>
        <v>1</v>
      </c>
      <c r="G181" s="1" t="str">
        <f>TEXT(Table_ExternalData_1912[[#This Row],[ENTRY DATE]],"mmm")</f>
        <v>Jan</v>
      </c>
      <c r="H181" s="1">
        <f>YEAR(Table_ExternalData_1912[[#This Row],[ENTRY DATE]])</f>
        <v>1900</v>
      </c>
      <c r="I181" s="9">
        <v>200</v>
      </c>
      <c r="J181" t="s">
        <v>612</v>
      </c>
      <c r="K181" t="s">
        <v>613</v>
      </c>
    </row>
    <row r="182" spans="1:11" x14ac:dyDescent="0.3">
      <c r="A182" s="2">
        <v>44435</v>
      </c>
      <c r="B182" s="2" t="s">
        <v>654</v>
      </c>
      <c r="C182" s="1" t="s">
        <v>115</v>
      </c>
      <c r="D182" s="1" t="s">
        <v>147</v>
      </c>
      <c r="E182">
        <v>2844.14</v>
      </c>
      <c r="F182" s="1">
        <f>MONTH(Table_ExternalData_1912[[#This Row],[ENTRY DATE]])</f>
        <v>1</v>
      </c>
      <c r="G182" s="1" t="str">
        <f>TEXT(Table_ExternalData_1912[[#This Row],[ENTRY DATE]],"mmm")</f>
        <v>Jan</v>
      </c>
      <c r="H182" s="1">
        <f>YEAR(Table_ExternalData_1912[[#This Row],[ENTRY DATE]])</f>
        <v>1900</v>
      </c>
      <c r="I182" s="9">
        <v>200</v>
      </c>
      <c r="J182" t="s">
        <v>616</v>
      </c>
      <c r="K182" t="s">
        <v>659</v>
      </c>
    </row>
    <row r="183" spans="1:11" x14ac:dyDescent="0.3">
      <c r="A183" s="2"/>
      <c r="B183" s="2" t="s">
        <v>654</v>
      </c>
      <c r="C183" s="1" t="s">
        <v>97</v>
      </c>
      <c r="D183" s="1" t="s">
        <v>52</v>
      </c>
      <c r="E183">
        <v>0</v>
      </c>
      <c r="F183" s="1">
        <f>MONTH(Table_ExternalData_1912[[#This Row],[ENTRY DATE]])</f>
        <v>1</v>
      </c>
      <c r="G183" s="1" t="str">
        <f>TEXT(Table_ExternalData_1912[[#This Row],[ENTRY DATE]],"mmm")</f>
        <v>Jan</v>
      </c>
      <c r="H183" s="1">
        <f>YEAR(Table_ExternalData_1912[[#This Row],[ENTRY DATE]])</f>
        <v>1900</v>
      </c>
      <c r="I183" s="9">
        <v>18.559999999999999</v>
      </c>
      <c r="J183" t="s">
        <v>612</v>
      </c>
      <c r="K183" t="s">
        <v>613</v>
      </c>
    </row>
    <row r="184" spans="1:11" x14ac:dyDescent="0.3">
      <c r="A184" s="2"/>
      <c r="B184" s="2" t="s">
        <v>654</v>
      </c>
      <c r="C184" s="1" t="s">
        <v>65</v>
      </c>
      <c r="D184" s="1" t="s">
        <v>52</v>
      </c>
      <c r="E184">
        <v>0</v>
      </c>
      <c r="F184" s="1">
        <f>MONTH(Table_ExternalData_1912[[#This Row],[ENTRY DATE]])</f>
        <v>1</v>
      </c>
      <c r="G184" s="1" t="str">
        <f>TEXT(Table_ExternalData_1912[[#This Row],[ENTRY DATE]],"mmm")</f>
        <v>Jan</v>
      </c>
      <c r="H184" s="1">
        <f>YEAR(Table_ExternalData_1912[[#This Row],[ENTRY DATE]])</f>
        <v>1900</v>
      </c>
      <c r="I184" s="9">
        <v>50</v>
      </c>
      <c r="J184" t="s">
        <v>612</v>
      </c>
      <c r="K184" t="s">
        <v>613</v>
      </c>
    </row>
    <row r="185" spans="1:11" x14ac:dyDescent="0.3">
      <c r="A185" s="2"/>
      <c r="B185" s="2" t="s">
        <v>654</v>
      </c>
      <c r="C185" s="1" t="s">
        <v>170</v>
      </c>
      <c r="D185" s="1" t="s">
        <v>52</v>
      </c>
      <c r="E185">
        <v>0</v>
      </c>
      <c r="F185" s="1">
        <f>MONTH(Table_ExternalData_1912[[#This Row],[ENTRY DATE]])</f>
        <v>1</v>
      </c>
      <c r="G185" s="1" t="str">
        <f>TEXT(Table_ExternalData_1912[[#This Row],[ENTRY DATE]],"mmm")</f>
        <v>Jan</v>
      </c>
      <c r="H185" s="1">
        <f>YEAR(Table_ExternalData_1912[[#This Row],[ENTRY DATE]])</f>
        <v>1900</v>
      </c>
      <c r="I185" s="9">
        <v>536</v>
      </c>
      <c r="J185" t="s">
        <v>612</v>
      </c>
      <c r="K185" t="s">
        <v>630</v>
      </c>
    </row>
    <row r="186" spans="1:11" x14ac:dyDescent="0.3">
      <c r="A186" s="2">
        <v>44436</v>
      </c>
      <c r="B186" s="2" t="s">
        <v>654</v>
      </c>
      <c r="C186" s="1" t="s">
        <v>62</v>
      </c>
      <c r="D186" s="1" t="s">
        <v>171</v>
      </c>
      <c r="E186">
        <v>2767.22</v>
      </c>
      <c r="F186" s="1">
        <f>MONTH(Table_ExternalData_1912[[#This Row],[ENTRY DATE]])</f>
        <v>1</v>
      </c>
      <c r="G186" s="1" t="str">
        <f>TEXT(Table_ExternalData_1912[[#This Row],[ENTRY DATE]],"mmm")</f>
        <v>Jan</v>
      </c>
      <c r="H186" s="1">
        <f>YEAR(Table_ExternalData_1912[[#This Row],[ENTRY DATE]])</f>
        <v>1900</v>
      </c>
      <c r="I186" s="9">
        <v>45.9</v>
      </c>
      <c r="J186" t="s">
        <v>612</v>
      </c>
      <c r="K186" t="s">
        <v>622</v>
      </c>
    </row>
    <row r="187" spans="1:11" x14ac:dyDescent="0.3">
      <c r="A187" s="2"/>
      <c r="B187" s="2" t="s">
        <v>654</v>
      </c>
      <c r="C187" s="1" t="s">
        <v>172</v>
      </c>
      <c r="D187" s="1" t="s">
        <v>52</v>
      </c>
      <c r="E187">
        <v>0</v>
      </c>
      <c r="F187" s="1">
        <f>MONTH(Table_ExternalData_1912[[#This Row],[ENTRY DATE]])</f>
        <v>1</v>
      </c>
      <c r="G187" s="1" t="str">
        <f>TEXT(Table_ExternalData_1912[[#This Row],[ENTRY DATE]],"mmm")</f>
        <v>Jan</v>
      </c>
      <c r="H187" s="1">
        <f>YEAR(Table_ExternalData_1912[[#This Row],[ENTRY DATE]])</f>
        <v>1900</v>
      </c>
      <c r="I187" s="9">
        <v>150</v>
      </c>
      <c r="J187" t="s">
        <v>612</v>
      </c>
      <c r="K187" t="s">
        <v>618</v>
      </c>
    </row>
    <row r="188" spans="1:11" x14ac:dyDescent="0.3">
      <c r="A188" s="2"/>
      <c r="B188" s="2" t="s">
        <v>654</v>
      </c>
      <c r="C188" s="1" t="s">
        <v>65</v>
      </c>
      <c r="D188" s="1" t="s">
        <v>52</v>
      </c>
      <c r="E188">
        <v>0</v>
      </c>
      <c r="F188" s="1">
        <f>MONTH(Table_ExternalData_1912[[#This Row],[ENTRY DATE]])</f>
        <v>1</v>
      </c>
      <c r="G188" s="1" t="str">
        <f>TEXT(Table_ExternalData_1912[[#This Row],[ENTRY DATE]],"mmm")</f>
        <v>Jan</v>
      </c>
      <c r="H188" s="1">
        <f>YEAR(Table_ExternalData_1912[[#This Row],[ENTRY DATE]])</f>
        <v>1900</v>
      </c>
      <c r="I188" s="9">
        <v>60</v>
      </c>
      <c r="J188" t="s">
        <v>612</v>
      </c>
      <c r="K188" t="s">
        <v>621</v>
      </c>
    </row>
    <row r="189" spans="1:11" x14ac:dyDescent="0.3">
      <c r="A189" s="2"/>
      <c r="B189" s="2" t="s">
        <v>654</v>
      </c>
      <c r="C189" s="1" t="s">
        <v>66</v>
      </c>
      <c r="D189" s="1" t="s">
        <v>52</v>
      </c>
      <c r="E189">
        <v>0</v>
      </c>
      <c r="F189" s="1">
        <f>MONTH(Table_ExternalData_1912[[#This Row],[ENTRY DATE]])</f>
        <v>1</v>
      </c>
      <c r="G189" s="1" t="str">
        <f>TEXT(Table_ExternalData_1912[[#This Row],[ENTRY DATE]],"mmm")</f>
        <v>Jan</v>
      </c>
      <c r="H189" s="1">
        <f>YEAR(Table_ExternalData_1912[[#This Row],[ENTRY DATE]])</f>
        <v>1900</v>
      </c>
      <c r="I189" s="9">
        <v>200</v>
      </c>
      <c r="J189" t="s">
        <v>612</v>
      </c>
      <c r="K189" t="s">
        <v>613</v>
      </c>
    </row>
    <row r="190" spans="1:11" x14ac:dyDescent="0.3">
      <c r="A190" s="2">
        <v>44436</v>
      </c>
      <c r="B190" s="2" t="s">
        <v>654</v>
      </c>
      <c r="C190" s="1" t="s">
        <v>115</v>
      </c>
      <c r="D190" s="1" t="s">
        <v>116</v>
      </c>
      <c r="E190">
        <v>1766.22</v>
      </c>
      <c r="F190" s="1">
        <f>MONTH(Table_ExternalData_1912[[#This Row],[ENTRY DATE]])</f>
        <v>1</v>
      </c>
      <c r="G190" s="1" t="str">
        <f>TEXT(Table_ExternalData_1912[[#This Row],[ENTRY DATE]],"mmm")</f>
        <v>Jan</v>
      </c>
      <c r="H190" s="1">
        <f>YEAR(Table_ExternalData_1912[[#This Row],[ENTRY DATE]])</f>
        <v>1900</v>
      </c>
      <c r="I190" s="9">
        <v>200</v>
      </c>
      <c r="J190" t="s">
        <v>616</v>
      </c>
      <c r="K190" t="s">
        <v>659</v>
      </c>
    </row>
    <row r="191" spans="1:11" x14ac:dyDescent="0.3">
      <c r="A191" s="2"/>
      <c r="B191" s="2" t="s">
        <v>654</v>
      </c>
      <c r="C191" s="1" t="s">
        <v>97</v>
      </c>
      <c r="D191" s="1" t="s">
        <v>52</v>
      </c>
      <c r="E191">
        <v>0</v>
      </c>
      <c r="F191" s="1">
        <f>MONTH(Table_ExternalData_1912[[#This Row],[ENTRY DATE]])</f>
        <v>1</v>
      </c>
      <c r="G191" s="1" t="str">
        <f>TEXT(Table_ExternalData_1912[[#This Row],[ENTRY DATE]],"mmm")</f>
        <v>Jan</v>
      </c>
      <c r="H191" s="1">
        <f>YEAR(Table_ExternalData_1912[[#This Row],[ENTRY DATE]])</f>
        <v>1900</v>
      </c>
      <c r="I191" s="9">
        <v>55.53</v>
      </c>
      <c r="J191" t="s">
        <v>612</v>
      </c>
      <c r="K191" t="s">
        <v>613</v>
      </c>
    </row>
    <row r="192" spans="1:11" x14ac:dyDescent="0.3">
      <c r="A192" s="2"/>
      <c r="B192" s="2" t="s">
        <v>654</v>
      </c>
      <c r="C192" s="1" t="s">
        <v>117</v>
      </c>
      <c r="D192" s="1" t="s">
        <v>52</v>
      </c>
      <c r="E192">
        <v>0</v>
      </c>
      <c r="F192" s="1">
        <f>MONTH(Table_ExternalData_1912[[#This Row],[ENTRY DATE]])</f>
        <v>1</v>
      </c>
      <c r="G192" s="1" t="str">
        <f>TEXT(Table_ExternalData_1912[[#This Row],[ENTRY DATE]],"mmm")</f>
        <v>Jan</v>
      </c>
      <c r="H192" s="1">
        <f>YEAR(Table_ExternalData_1912[[#This Row],[ENTRY DATE]])</f>
        <v>1900</v>
      </c>
      <c r="I192" s="9">
        <v>500</v>
      </c>
      <c r="J192" t="s">
        <v>616</v>
      </c>
      <c r="K192" t="s">
        <v>620</v>
      </c>
    </row>
    <row r="193" spans="1:11" x14ac:dyDescent="0.3">
      <c r="A193" s="2"/>
      <c r="B193" s="2" t="s">
        <v>654</v>
      </c>
      <c r="C193" s="1" t="s">
        <v>118</v>
      </c>
      <c r="D193" s="1" t="s">
        <v>52</v>
      </c>
      <c r="E193">
        <v>0</v>
      </c>
      <c r="F193" s="1">
        <f>MONTH(Table_ExternalData_1912[[#This Row],[ENTRY DATE]])</f>
        <v>1</v>
      </c>
      <c r="G193" s="1" t="str">
        <f>TEXT(Table_ExternalData_1912[[#This Row],[ENTRY DATE]],"mmm")</f>
        <v>Jan</v>
      </c>
      <c r="H193" s="1">
        <f>YEAR(Table_ExternalData_1912[[#This Row],[ENTRY DATE]])</f>
        <v>1900</v>
      </c>
      <c r="I193" s="9">
        <v>350</v>
      </c>
      <c r="J193" t="s">
        <v>612</v>
      </c>
      <c r="K193" t="s">
        <v>626</v>
      </c>
    </row>
    <row r="194" spans="1:11" x14ac:dyDescent="0.3">
      <c r="A194" s="2">
        <v>44437</v>
      </c>
      <c r="B194" s="2" t="s">
        <v>654</v>
      </c>
      <c r="C194" s="1" t="s">
        <v>57</v>
      </c>
      <c r="D194" s="1" t="s">
        <v>131</v>
      </c>
      <c r="E194">
        <v>1616.22</v>
      </c>
      <c r="F194" s="1">
        <f>MONTH(Table_ExternalData_1912[[#This Row],[ENTRY DATE]])</f>
        <v>1</v>
      </c>
      <c r="G194" s="1" t="str">
        <f>TEXT(Table_ExternalData_1912[[#This Row],[ENTRY DATE]],"mmm")</f>
        <v>Jan</v>
      </c>
      <c r="H194" s="1">
        <f>YEAR(Table_ExternalData_1912[[#This Row],[ENTRY DATE]])</f>
        <v>1900</v>
      </c>
      <c r="I194" s="9">
        <v>150</v>
      </c>
      <c r="J194" t="s">
        <v>612</v>
      </c>
      <c r="K194" t="s">
        <v>624</v>
      </c>
    </row>
    <row r="195" spans="1:11" x14ac:dyDescent="0.3">
      <c r="A195" s="2"/>
      <c r="B195" s="2" t="s">
        <v>654</v>
      </c>
      <c r="C195" s="1" t="s">
        <v>68</v>
      </c>
      <c r="D195" s="1" t="s">
        <v>52</v>
      </c>
      <c r="E195">
        <v>0</v>
      </c>
      <c r="F195" s="1">
        <f>MONTH(Table_ExternalData_1912[[#This Row],[ENTRY DATE]])</f>
        <v>1</v>
      </c>
      <c r="G195" s="1" t="str">
        <f>TEXT(Table_ExternalData_1912[[#This Row],[ENTRY DATE]],"mmm")</f>
        <v>Jan</v>
      </c>
      <c r="H195" s="1">
        <f>YEAR(Table_ExternalData_1912[[#This Row],[ENTRY DATE]])</f>
        <v>1900</v>
      </c>
      <c r="I195" s="9">
        <v>5</v>
      </c>
      <c r="J195" t="s">
        <v>612</v>
      </c>
      <c r="K195" t="s">
        <v>620</v>
      </c>
    </row>
    <row r="196" spans="1:11" x14ac:dyDescent="0.3">
      <c r="A196" s="2"/>
      <c r="B196" s="2" t="s">
        <v>654</v>
      </c>
      <c r="C196" s="1" t="s">
        <v>173</v>
      </c>
      <c r="D196" s="1" t="s">
        <v>52</v>
      </c>
      <c r="E196">
        <v>0</v>
      </c>
      <c r="F196" s="1">
        <f>MONTH(Table_ExternalData_1912[[#This Row],[ENTRY DATE]])</f>
        <v>1</v>
      </c>
      <c r="G196" s="1" t="str">
        <f>TEXT(Table_ExternalData_1912[[#This Row],[ENTRY DATE]],"mmm")</f>
        <v>Jan</v>
      </c>
      <c r="H196" s="1">
        <f>YEAR(Table_ExternalData_1912[[#This Row],[ENTRY DATE]])</f>
        <v>1900</v>
      </c>
      <c r="I196" s="9">
        <v>15</v>
      </c>
      <c r="J196" t="s">
        <v>612</v>
      </c>
      <c r="K196" t="s">
        <v>626</v>
      </c>
    </row>
    <row r="197" spans="1:11" x14ac:dyDescent="0.3">
      <c r="A197" s="2"/>
      <c r="B197" s="2" t="s">
        <v>654</v>
      </c>
      <c r="C197" s="1" t="s">
        <v>60</v>
      </c>
      <c r="D197" s="1" t="s">
        <v>52</v>
      </c>
      <c r="E197">
        <v>0</v>
      </c>
      <c r="F197" s="1">
        <f>MONTH(Table_ExternalData_1912[[#This Row],[ENTRY DATE]])</f>
        <v>1</v>
      </c>
      <c r="G197" s="1" t="str">
        <f>TEXT(Table_ExternalData_1912[[#This Row],[ENTRY DATE]],"mmm")</f>
        <v>Jan</v>
      </c>
      <c r="H197" s="1">
        <f>YEAR(Table_ExternalData_1912[[#This Row],[ENTRY DATE]])</f>
        <v>1900</v>
      </c>
      <c r="I197" s="9">
        <v>50</v>
      </c>
      <c r="J197" t="s">
        <v>612</v>
      </c>
      <c r="K197" t="s">
        <v>620</v>
      </c>
    </row>
    <row r="198" spans="1:11" x14ac:dyDescent="0.3">
      <c r="A198" s="2">
        <v>44437</v>
      </c>
      <c r="B198" s="2" t="s">
        <v>654</v>
      </c>
      <c r="C198" s="1" t="s">
        <v>115</v>
      </c>
      <c r="D198" s="1" t="s">
        <v>174</v>
      </c>
      <c r="E198">
        <v>1561.22</v>
      </c>
      <c r="F198" s="1">
        <f>MONTH(Table_ExternalData_1912[[#This Row],[ENTRY DATE]])</f>
        <v>1</v>
      </c>
      <c r="G198" s="1" t="str">
        <f>TEXT(Table_ExternalData_1912[[#This Row],[ENTRY DATE]],"mmm")</f>
        <v>Jan</v>
      </c>
      <c r="H198" s="1">
        <f>YEAR(Table_ExternalData_1912[[#This Row],[ENTRY DATE]])</f>
        <v>1900</v>
      </c>
      <c r="I198" s="9">
        <v>42.7</v>
      </c>
      <c r="J198" t="s">
        <v>612</v>
      </c>
      <c r="K198" t="s">
        <v>622</v>
      </c>
    </row>
    <row r="199" spans="1:11" x14ac:dyDescent="0.3">
      <c r="A199" s="2"/>
      <c r="B199" s="2" t="s">
        <v>654</v>
      </c>
      <c r="C199" s="1" t="s">
        <v>175</v>
      </c>
      <c r="D199" s="1" t="s">
        <v>52</v>
      </c>
      <c r="E199">
        <v>0</v>
      </c>
      <c r="F199" s="1">
        <f>MONTH(Table_ExternalData_1912[[#This Row],[ENTRY DATE]])</f>
        <v>1</v>
      </c>
      <c r="G199" s="1" t="str">
        <f>TEXT(Table_ExternalData_1912[[#This Row],[ENTRY DATE]],"mmm")</f>
        <v>Jan</v>
      </c>
      <c r="H199" s="1">
        <f>YEAR(Table_ExternalData_1912[[#This Row],[ENTRY DATE]])</f>
        <v>1900</v>
      </c>
      <c r="I199" s="9">
        <v>57.2</v>
      </c>
      <c r="J199" t="s">
        <v>612</v>
      </c>
      <c r="K199" t="s">
        <v>624</v>
      </c>
    </row>
    <row r="200" spans="1:11" x14ac:dyDescent="0.3">
      <c r="A200" s="2"/>
      <c r="B200" s="2" t="s">
        <v>654</v>
      </c>
      <c r="C200" s="1" t="s">
        <v>176</v>
      </c>
      <c r="D200" s="1" t="s">
        <v>52</v>
      </c>
      <c r="E200">
        <v>0</v>
      </c>
      <c r="F200" s="1">
        <f>MONTH(Table_ExternalData_1912[[#This Row],[ENTRY DATE]])</f>
        <v>1</v>
      </c>
      <c r="G200" s="1" t="str">
        <f>TEXT(Table_ExternalData_1912[[#This Row],[ENTRY DATE]],"mmm")</f>
        <v>Jan</v>
      </c>
      <c r="H200" s="1">
        <f>YEAR(Table_ExternalData_1912[[#This Row],[ENTRY DATE]])</f>
        <v>1900</v>
      </c>
      <c r="I200" s="9">
        <v>18.5</v>
      </c>
      <c r="J200" t="s">
        <v>612</v>
      </c>
      <c r="K200" t="s">
        <v>620</v>
      </c>
    </row>
    <row r="201" spans="1:11" x14ac:dyDescent="0.3">
      <c r="A201" s="2">
        <v>44440</v>
      </c>
      <c r="B201" s="2" t="s">
        <v>654</v>
      </c>
      <c r="C201" s="1" t="s">
        <v>47</v>
      </c>
      <c r="D201" s="1" t="s">
        <v>48</v>
      </c>
      <c r="E201">
        <v>1556.22</v>
      </c>
      <c r="F201" s="1">
        <f>MONTH(Table_ExternalData_1912[[#This Row],[ENTRY DATE]])</f>
        <v>1</v>
      </c>
      <c r="G201" s="1" t="str">
        <f>TEXT(Table_ExternalData_1912[[#This Row],[ENTRY DATE]],"mmm")</f>
        <v>Jan</v>
      </c>
      <c r="H201" s="1">
        <f>YEAR(Table_ExternalData_1912[[#This Row],[ENTRY DATE]])</f>
        <v>1900</v>
      </c>
      <c r="I201" s="9">
        <v>200</v>
      </c>
      <c r="J201" t="s">
        <v>616</v>
      </c>
      <c r="K201" t="s">
        <v>626</v>
      </c>
    </row>
    <row r="202" spans="1:11" x14ac:dyDescent="0.3">
      <c r="A202" s="2">
        <v>44440</v>
      </c>
      <c r="B202" s="2" t="s">
        <v>654</v>
      </c>
      <c r="C202" s="1" t="s">
        <v>49</v>
      </c>
      <c r="D202" s="1" t="s">
        <v>142</v>
      </c>
      <c r="E202">
        <v>1576.22</v>
      </c>
      <c r="F202" s="1">
        <f>MONTH(Table_ExternalData_1912[[#This Row],[ENTRY DATE]])</f>
        <v>1</v>
      </c>
      <c r="G202" s="1" t="str">
        <f>TEXT(Table_ExternalData_1912[[#This Row],[ENTRY DATE]],"mmm")</f>
        <v>Jan</v>
      </c>
      <c r="H202" s="1">
        <f>YEAR(Table_ExternalData_1912[[#This Row],[ENTRY DATE]])</f>
        <v>1900</v>
      </c>
      <c r="I202" s="9">
        <v>200</v>
      </c>
      <c r="J202" t="s">
        <v>612</v>
      </c>
      <c r="K202" t="s">
        <v>620</v>
      </c>
    </row>
    <row r="203" spans="1:11" x14ac:dyDescent="0.3">
      <c r="A203" s="2"/>
      <c r="B203" s="2" t="s">
        <v>654</v>
      </c>
      <c r="C203" s="1" t="s">
        <v>51</v>
      </c>
      <c r="D203" s="1" t="s">
        <v>52</v>
      </c>
      <c r="E203">
        <v>0</v>
      </c>
      <c r="F203" s="1">
        <f>MONTH(Table_ExternalData_1912[[#This Row],[ENTRY DATE]])</f>
        <v>1</v>
      </c>
      <c r="G203" s="1" t="str">
        <f>TEXT(Table_ExternalData_1912[[#This Row],[ENTRY DATE]],"mmm")</f>
        <v>Jan</v>
      </c>
      <c r="H203" s="1">
        <f>YEAR(Table_ExternalData_1912[[#This Row],[ENTRY DATE]])</f>
        <v>1900</v>
      </c>
      <c r="I203" s="9">
        <v>43</v>
      </c>
      <c r="J203" t="s">
        <v>612</v>
      </c>
      <c r="K203" t="s">
        <v>624</v>
      </c>
    </row>
    <row r="204" spans="1:11" x14ac:dyDescent="0.3">
      <c r="A204" s="2"/>
      <c r="B204" s="2" t="s">
        <v>654</v>
      </c>
      <c r="C204" s="1" t="s">
        <v>177</v>
      </c>
      <c r="D204" s="1" t="s">
        <v>52</v>
      </c>
      <c r="E204">
        <v>0</v>
      </c>
      <c r="F204" s="1">
        <f>MONTH(Table_ExternalData_1912[[#This Row],[ENTRY DATE]])</f>
        <v>1</v>
      </c>
      <c r="G204" s="1" t="str">
        <f>TEXT(Table_ExternalData_1912[[#This Row],[ENTRY DATE]],"mmm")</f>
        <v>Jan</v>
      </c>
      <c r="H204" s="1">
        <f>YEAR(Table_ExternalData_1912[[#This Row],[ENTRY DATE]])</f>
        <v>1900</v>
      </c>
      <c r="I204" s="9">
        <v>5.28</v>
      </c>
      <c r="J204" t="s">
        <v>612</v>
      </c>
      <c r="K204" t="s">
        <v>620</v>
      </c>
    </row>
    <row r="205" spans="1:11" x14ac:dyDescent="0.3">
      <c r="A205" s="2"/>
      <c r="B205" s="2" t="s">
        <v>654</v>
      </c>
      <c r="C205" s="1" t="s">
        <v>178</v>
      </c>
      <c r="D205" s="1" t="s">
        <v>52</v>
      </c>
      <c r="E205">
        <v>0</v>
      </c>
      <c r="F205" s="1">
        <f>MONTH(Table_ExternalData_1912[[#This Row],[ENTRY DATE]])</f>
        <v>1</v>
      </c>
      <c r="G205" s="1" t="str">
        <f>TEXT(Table_ExternalData_1912[[#This Row],[ENTRY DATE]],"mmm")</f>
        <v>Jan</v>
      </c>
      <c r="H205" s="1">
        <f>YEAR(Table_ExternalData_1912[[#This Row],[ENTRY DATE]])</f>
        <v>1900</v>
      </c>
      <c r="I205" s="9">
        <v>2979.55</v>
      </c>
      <c r="J205" t="s">
        <v>616</v>
      </c>
      <c r="K205" t="s">
        <v>615</v>
      </c>
    </row>
    <row r="206" spans="1:11" x14ac:dyDescent="0.3">
      <c r="A206" s="2">
        <v>44440</v>
      </c>
      <c r="B206" s="2" t="s">
        <v>654</v>
      </c>
      <c r="C206" s="1" t="s">
        <v>49</v>
      </c>
      <c r="D206" s="1" t="s">
        <v>121</v>
      </c>
      <c r="E206">
        <v>1676.22</v>
      </c>
      <c r="F206" s="1">
        <f>MONTH(Table_ExternalData_1912[[#This Row],[ENTRY DATE]])</f>
        <v>1</v>
      </c>
      <c r="G206" s="1" t="str">
        <f>TEXT(Table_ExternalData_1912[[#This Row],[ENTRY DATE]],"mmm")</f>
        <v>Jan</v>
      </c>
      <c r="H206" s="1">
        <f>YEAR(Table_ExternalData_1912[[#This Row],[ENTRY DATE]])</f>
        <v>1900</v>
      </c>
      <c r="I206" s="9">
        <v>119.9</v>
      </c>
      <c r="J206" t="s">
        <v>612</v>
      </c>
      <c r="K206" t="s">
        <v>624</v>
      </c>
    </row>
    <row r="207" spans="1:11" x14ac:dyDescent="0.3">
      <c r="A207" s="2"/>
      <c r="B207" s="2" t="s">
        <v>654</v>
      </c>
      <c r="C207" s="1" t="s">
        <v>68</v>
      </c>
      <c r="D207" s="1" t="s">
        <v>52</v>
      </c>
      <c r="E207">
        <v>0</v>
      </c>
      <c r="F207" s="1">
        <f>MONTH(Table_ExternalData_1912[[#This Row],[ENTRY DATE]])</f>
        <v>1</v>
      </c>
      <c r="G207" s="1" t="str">
        <f>TEXT(Table_ExternalData_1912[[#This Row],[ENTRY DATE]],"mmm")</f>
        <v>Jan</v>
      </c>
      <c r="H207" s="1">
        <f>YEAR(Table_ExternalData_1912[[#This Row],[ENTRY DATE]])</f>
        <v>1900</v>
      </c>
      <c r="I207" s="9">
        <v>40.6</v>
      </c>
      <c r="J207" t="s">
        <v>612</v>
      </c>
      <c r="K207" t="s">
        <v>624</v>
      </c>
    </row>
    <row r="208" spans="1:11" x14ac:dyDescent="0.3">
      <c r="A208" s="2"/>
      <c r="B208" s="2" t="s">
        <v>654</v>
      </c>
      <c r="C208" s="1" t="s">
        <v>179</v>
      </c>
      <c r="D208" s="1" t="s">
        <v>52</v>
      </c>
      <c r="E208">
        <v>0</v>
      </c>
      <c r="F208" s="1">
        <f>MONTH(Table_ExternalData_1912[[#This Row],[ENTRY DATE]])</f>
        <v>1</v>
      </c>
      <c r="G208" s="1" t="str">
        <f>TEXT(Table_ExternalData_1912[[#This Row],[ENTRY DATE]],"mmm")</f>
        <v>Jan</v>
      </c>
      <c r="H208" s="1">
        <f>YEAR(Table_ExternalData_1912[[#This Row],[ENTRY DATE]])</f>
        <v>1900</v>
      </c>
      <c r="I208" s="9">
        <v>153.94999999999999</v>
      </c>
      <c r="J208" t="s">
        <v>612</v>
      </c>
      <c r="K208" t="s">
        <v>620</v>
      </c>
    </row>
    <row r="209" spans="1:11" x14ac:dyDescent="0.3">
      <c r="A209" s="2"/>
      <c r="B209" s="2" t="s">
        <v>654</v>
      </c>
      <c r="C209" s="1" t="s">
        <v>178</v>
      </c>
      <c r="D209" s="1" t="s">
        <v>52</v>
      </c>
      <c r="E209">
        <v>0</v>
      </c>
      <c r="F209" s="1">
        <f>MONTH(Table_ExternalData_1912[[#This Row],[ENTRY DATE]])</f>
        <v>1</v>
      </c>
      <c r="G209" s="1" t="str">
        <f>TEXT(Table_ExternalData_1912[[#This Row],[ENTRY DATE]],"mmm")</f>
        <v>Jan</v>
      </c>
      <c r="H209" s="1">
        <f>YEAR(Table_ExternalData_1912[[#This Row],[ENTRY DATE]])</f>
        <v>1900</v>
      </c>
      <c r="I209" s="9">
        <v>200</v>
      </c>
      <c r="J209" t="s">
        <v>612</v>
      </c>
      <c r="K209" t="s">
        <v>613</v>
      </c>
    </row>
    <row r="210" spans="1:11" x14ac:dyDescent="0.3">
      <c r="A210" s="2">
        <v>44440</v>
      </c>
      <c r="B210" s="2" t="s">
        <v>654</v>
      </c>
      <c r="C210" s="1" t="s">
        <v>47</v>
      </c>
      <c r="D210" s="1" t="s">
        <v>55</v>
      </c>
      <c r="E210">
        <v>1553.58</v>
      </c>
      <c r="F210" s="1">
        <f>MONTH(Table_ExternalData_1912[[#This Row],[ENTRY DATE]])</f>
        <v>1</v>
      </c>
      <c r="G210" s="1" t="str">
        <f>TEXT(Table_ExternalData_1912[[#This Row],[ENTRY DATE]],"mmm")</f>
        <v>Jan</v>
      </c>
      <c r="H210" s="1">
        <f>YEAR(Table_ExternalData_1912[[#This Row],[ENTRY DATE]])</f>
        <v>1900</v>
      </c>
      <c r="I210" s="9">
        <v>200</v>
      </c>
      <c r="J210" t="s">
        <v>616</v>
      </c>
      <c r="K210" t="s">
        <v>659</v>
      </c>
    </row>
    <row r="211" spans="1:11" x14ac:dyDescent="0.3">
      <c r="A211" s="2">
        <v>44440</v>
      </c>
      <c r="B211" s="2" t="s">
        <v>654</v>
      </c>
      <c r="C211" s="1" t="s">
        <v>47</v>
      </c>
      <c r="D211" s="1" t="s">
        <v>56</v>
      </c>
      <c r="E211">
        <v>1552.08</v>
      </c>
      <c r="F211" s="1">
        <f>MONTH(Table_ExternalData_1912[[#This Row],[ENTRY DATE]])</f>
        <v>1</v>
      </c>
      <c r="G211" s="1" t="str">
        <f>TEXT(Table_ExternalData_1912[[#This Row],[ENTRY DATE]],"mmm")</f>
        <v>Jan</v>
      </c>
      <c r="H211" s="1">
        <f>YEAR(Table_ExternalData_1912[[#This Row],[ENTRY DATE]])</f>
        <v>1900</v>
      </c>
      <c r="I211" s="9">
        <v>20.89</v>
      </c>
      <c r="J211" t="s">
        <v>612</v>
      </c>
      <c r="K211" t="s">
        <v>620</v>
      </c>
    </row>
    <row r="212" spans="1:11" x14ac:dyDescent="0.3">
      <c r="A212" s="2">
        <v>44440</v>
      </c>
      <c r="B212" s="2" t="s">
        <v>654</v>
      </c>
      <c r="C212" s="1" t="s">
        <v>57</v>
      </c>
      <c r="D212" s="1" t="s">
        <v>180</v>
      </c>
      <c r="E212">
        <v>1334.28</v>
      </c>
      <c r="F212" s="1">
        <f>MONTH(Table_ExternalData_1912[[#This Row],[ENTRY DATE]])</f>
        <v>1</v>
      </c>
      <c r="G212" s="1" t="str">
        <f>TEXT(Table_ExternalData_1912[[#This Row],[ENTRY DATE]],"mmm")</f>
        <v>Jan</v>
      </c>
      <c r="H212" s="1">
        <f>YEAR(Table_ExternalData_1912[[#This Row],[ENTRY DATE]])</f>
        <v>1900</v>
      </c>
      <c r="I212" s="9">
        <v>100</v>
      </c>
      <c r="J212" t="s">
        <v>612</v>
      </c>
      <c r="K212" t="s">
        <v>620</v>
      </c>
    </row>
    <row r="213" spans="1:11" x14ac:dyDescent="0.3">
      <c r="A213" s="2"/>
      <c r="B213" s="2" t="s">
        <v>654</v>
      </c>
      <c r="C213" s="1" t="s">
        <v>51</v>
      </c>
      <c r="D213" s="1" t="s">
        <v>52</v>
      </c>
      <c r="E213">
        <v>0</v>
      </c>
      <c r="F213" s="1">
        <f>MONTH(Table_ExternalData_1912[[#This Row],[ENTRY DATE]])</f>
        <v>1</v>
      </c>
      <c r="G213" s="1" t="str">
        <f>TEXT(Table_ExternalData_1912[[#This Row],[ENTRY DATE]],"mmm")</f>
        <v>Jan</v>
      </c>
      <c r="H213" s="1">
        <f>YEAR(Table_ExternalData_1912[[#This Row],[ENTRY DATE]])</f>
        <v>1900</v>
      </c>
      <c r="I213" s="9">
        <v>110.1</v>
      </c>
      <c r="J213" t="s">
        <v>612</v>
      </c>
      <c r="K213" t="s">
        <v>618</v>
      </c>
    </row>
    <row r="214" spans="1:11" x14ac:dyDescent="0.3">
      <c r="A214" s="2"/>
      <c r="B214" s="2" t="s">
        <v>654</v>
      </c>
      <c r="C214" s="1" t="s">
        <v>181</v>
      </c>
      <c r="D214" s="1" t="s">
        <v>52</v>
      </c>
      <c r="E214">
        <v>0</v>
      </c>
      <c r="F214" s="1">
        <f>MONTH(Table_ExternalData_1912[[#This Row],[ENTRY DATE]])</f>
        <v>1</v>
      </c>
      <c r="G214" s="1" t="str">
        <f>TEXT(Table_ExternalData_1912[[#This Row],[ENTRY DATE]],"mmm")</f>
        <v>Jan</v>
      </c>
      <c r="H214" s="1">
        <f>YEAR(Table_ExternalData_1912[[#This Row],[ENTRY DATE]])</f>
        <v>1900</v>
      </c>
      <c r="I214" s="9">
        <v>76.92</v>
      </c>
      <c r="J214" t="s">
        <v>612</v>
      </c>
      <c r="K214" t="s">
        <v>630</v>
      </c>
    </row>
    <row r="215" spans="1:11" x14ac:dyDescent="0.3">
      <c r="A215" s="2"/>
      <c r="B215" s="2" t="s">
        <v>654</v>
      </c>
      <c r="C215" s="1" t="s">
        <v>60</v>
      </c>
      <c r="D215" s="1" t="s">
        <v>52</v>
      </c>
      <c r="E215">
        <v>0</v>
      </c>
      <c r="F215" s="1">
        <f>MONTH(Table_ExternalData_1912[[#This Row],[ENTRY DATE]])</f>
        <v>1</v>
      </c>
      <c r="G215" s="1" t="str">
        <f>TEXT(Table_ExternalData_1912[[#This Row],[ENTRY DATE]],"mmm")</f>
        <v>Jan</v>
      </c>
      <c r="H215" s="1">
        <f>YEAR(Table_ExternalData_1912[[#This Row],[ENTRY DATE]])</f>
        <v>1900</v>
      </c>
      <c r="I215" s="9">
        <v>100</v>
      </c>
      <c r="J215" t="s">
        <v>612</v>
      </c>
      <c r="K215" t="s">
        <v>626</v>
      </c>
    </row>
    <row r="216" spans="1:11" x14ac:dyDescent="0.3">
      <c r="A216" s="2">
        <v>44443</v>
      </c>
      <c r="B216" s="2" t="s">
        <v>654</v>
      </c>
      <c r="C216" s="1" t="s">
        <v>100</v>
      </c>
      <c r="D216" s="1" t="s">
        <v>101</v>
      </c>
      <c r="E216">
        <v>1234.28</v>
      </c>
      <c r="F216" s="1">
        <f>MONTH(Table_ExternalData_1912[[#This Row],[ENTRY DATE]])</f>
        <v>1</v>
      </c>
      <c r="G216" s="1" t="str">
        <f>TEXT(Table_ExternalData_1912[[#This Row],[ENTRY DATE]],"mmm")</f>
        <v>Jan</v>
      </c>
      <c r="H216" s="1">
        <f>YEAR(Table_ExternalData_1912[[#This Row],[ENTRY DATE]])</f>
        <v>1900</v>
      </c>
      <c r="I216" s="9">
        <v>200</v>
      </c>
      <c r="J216" t="s">
        <v>612</v>
      </c>
      <c r="K216" t="s">
        <v>628</v>
      </c>
    </row>
    <row r="217" spans="1:11" x14ac:dyDescent="0.3">
      <c r="A217" s="2"/>
      <c r="B217" s="2" t="s">
        <v>654</v>
      </c>
      <c r="C217" s="1" t="s">
        <v>182</v>
      </c>
      <c r="D217" s="1" t="s">
        <v>52</v>
      </c>
      <c r="E217">
        <v>0</v>
      </c>
      <c r="F217" s="1">
        <f>MONTH(Table_ExternalData_1912[[#This Row],[ENTRY DATE]])</f>
        <v>1</v>
      </c>
      <c r="G217" s="1" t="str">
        <f>TEXT(Table_ExternalData_1912[[#This Row],[ENTRY DATE]],"mmm")</f>
        <v>Jan</v>
      </c>
      <c r="H217" s="1">
        <f>YEAR(Table_ExternalData_1912[[#This Row],[ENTRY DATE]])</f>
        <v>1900</v>
      </c>
      <c r="I217" s="9">
        <v>5</v>
      </c>
      <c r="J217" t="s">
        <v>612</v>
      </c>
      <c r="K217" t="s">
        <v>620</v>
      </c>
    </row>
    <row r="218" spans="1:11" x14ac:dyDescent="0.3">
      <c r="A218" s="2"/>
      <c r="B218" s="2" t="s">
        <v>654</v>
      </c>
      <c r="C218" s="1" t="s">
        <v>112</v>
      </c>
      <c r="D218" s="1" t="s">
        <v>52</v>
      </c>
      <c r="E218">
        <v>0</v>
      </c>
      <c r="F218" s="1">
        <f>MONTH(Table_ExternalData_1912[[#This Row],[ENTRY DATE]])</f>
        <v>1</v>
      </c>
      <c r="G218" s="1" t="str">
        <f>TEXT(Table_ExternalData_1912[[#This Row],[ENTRY DATE]],"mmm")</f>
        <v>Jan</v>
      </c>
      <c r="H218" s="1">
        <f>YEAR(Table_ExternalData_1912[[#This Row],[ENTRY DATE]])</f>
        <v>1900</v>
      </c>
      <c r="I218" s="9">
        <v>180</v>
      </c>
      <c r="J218" t="s">
        <v>612</v>
      </c>
      <c r="K218" t="s">
        <v>626</v>
      </c>
    </row>
    <row r="219" spans="1:11" x14ac:dyDescent="0.3">
      <c r="A219" s="2">
        <v>44443</v>
      </c>
      <c r="B219" s="2" t="s">
        <v>654</v>
      </c>
      <c r="C219" s="1" t="s">
        <v>62</v>
      </c>
      <c r="D219" s="1" t="s">
        <v>70</v>
      </c>
      <c r="E219">
        <v>1046.78</v>
      </c>
      <c r="F219" s="1">
        <f>MONTH(Table_ExternalData_1912[[#This Row],[ENTRY DATE]])</f>
        <v>1</v>
      </c>
      <c r="G219" s="1" t="str">
        <f>TEXT(Table_ExternalData_1912[[#This Row],[ENTRY DATE]],"mmm")</f>
        <v>Jan</v>
      </c>
      <c r="H219" s="1">
        <f>YEAR(Table_ExternalData_1912[[#This Row],[ENTRY DATE]])</f>
        <v>1900</v>
      </c>
      <c r="I219" s="9">
        <v>20</v>
      </c>
      <c r="J219" t="s">
        <v>616</v>
      </c>
      <c r="K219" t="s">
        <v>626</v>
      </c>
    </row>
    <row r="220" spans="1:11" x14ac:dyDescent="0.3">
      <c r="A220" s="2"/>
      <c r="B220" s="2" t="s">
        <v>654</v>
      </c>
      <c r="C220" s="1" t="s">
        <v>71</v>
      </c>
      <c r="D220" s="1" t="s">
        <v>52</v>
      </c>
      <c r="E220">
        <v>0</v>
      </c>
      <c r="F220" s="1">
        <f>MONTH(Table_ExternalData_1912[[#This Row],[ENTRY DATE]])</f>
        <v>1</v>
      </c>
      <c r="G220" s="1" t="str">
        <f>TEXT(Table_ExternalData_1912[[#This Row],[ENTRY DATE]],"mmm")</f>
        <v>Jan</v>
      </c>
      <c r="H220" s="1">
        <f>YEAR(Table_ExternalData_1912[[#This Row],[ENTRY DATE]])</f>
        <v>1900</v>
      </c>
      <c r="I220" s="9">
        <v>219.6</v>
      </c>
      <c r="J220" t="s">
        <v>612</v>
      </c>
      <c r="K220" t="s">
        <v>614</v>
      </c>
    </row>
    <row r="221" spans="1:11" x14ac:dyDescent="0.3">
      <c r="A221" s="2"/>
      <c r="B221" s="2" t="s">
        <v>654</v>
      </c>
      <c r="C221" s="1" t="s">
        <v>65</v>
      </c>
      <c r="D221" s="1" t="s">
        <v>52</v>
      </c>
      <c r="E221">
        <v>0</v>
      </c>
      <c r="F221" s="1">
        <f>MONTH(Table_ExternalData_1912[[#This Row],[ENTRY DATE]])</f>
        <v>1</v>
      </c>
      <c r="G221" s="1" t="str">
        <f>TEXT(Table_ExternalData_1912[[#This Row],[ENTRY DATE]],"mmm")</f>
        <v>Jan</v>
      </c>
      <c r="H221" s="1">
        <f>YEAR(Table_ExternalData_1912[[#This Row],[ENTRY DATE]])</f>
        <v>1900</v>
      </c>
      <c r="I221" s="9">
        <v>1.5</v>
      </c>
      <c r="J221" t="s">
        <v>612</v>
      </c>
      <c r="K221" t="s">
        <v>620</v>
      </c>
    </row>
    <row r="222" spans="1:11" x14ac:dyDescent="0.3">
      <c r="A222" s="2"/>
      <c r="B222" s="2" t="s">
        <v>654</v>
      </c>
      <c r="C222" s="1" t="s">
        <v>66</v>
      </c>
      <c r="D222" s="1" t="s">
        <v>52</v>
      </c>
      <c r="E222">
        <v>0</v>
      </c>
      <c r="F222" s="1">
        <f>MONTH(Table_ExternalData_1912[[#This Row],[ENTRY DATE]])</f>
        <v>1</v>
      </c>
      <c r="G222" s="1" t="str">
        <f>TEXT(Table_ExternalData_1912[[#This Row],[ENTRY DATE]],"mmm")</f>
        <v>Jan</v>
      </c>
      <c r="H222" s="1">
        <f>YEAR(Table_ExternalData_1912[[#This Row],[ENTRY DATE]])</f>
        <v>1900</v>
      </c>
      <c r="I222" s="9">
        <v>122.64</v>
      </c>
      <c r="J222" t="s">
        <v>612</v>
      </c>
      <c r="K222" t="s">
        <v>626</v>
      </c>
    </row>
    <row r="223" spans="1:11" x14ac:dyDescent="0.3">
      <c r="A223" s="2">
        <v>44444</v>
      </c>
      <c r="B223" s="2" t="s">
        <v>654</v>
      </c>
      <c r="C223" s="1" t="s">
        <v>84</v>
      </c>
      <c r="D223" s="1" t="s">
        <v>85</v>
      </c>
      <c r="E223">
        <v>1026.78</v>
      </c>
      <c r="F223" s="1">
        <f>MONTH(Table_ExternalData_1912[[#This Row],[ENTRY DATE]])</f>
        <v>1</v>
      </c>
      <c r="G223" s="1" t="str">
        <f>TEXT(Table_ExternalData_1912[[#This Row],[ENTRY DATE]],"mmm")</f>
        <v>Jan</v>
      </c>
      <c r="H223" s="1">
        <f>YEAR(Table_ExternalData_1912[[#This Row],[ENTRY DATE]])</f>
        <v>1900</v>
      </c>
      <c r="I223" s="9">
        <v>261</v>
      </c>
      <c r="J223" t="s">
        <v>612</v>
      </c>
      <c r="K223" t="s">
        <v>628</v>
      </c>
    </row>
    <row r="224" spans="1:11" x14ac:dyDescent="0.3">
      <c r="A224" s="2"/>
      <c r="B224" s="2" t="s">
        <v>654</v>
      </c>
      <c r="C224" s="1" t="s">
        <v>86</v>
      </c>
      <c r="D224" s="1" t="s">
        <v>52</v>
      </c>
      <c r="E224">
        <v>0</v>
      </c>
      <c r="F224" s="1">
        <f>MONTH(Table_ExternalData_1912[[#This Row],[ENTRY DATE]])</f>
        <v>1</v>
      </c>
      <c r="G224" s="1" t="str">
        <f>TEXT(Table_ExternalData_1912[[#This Row],[ENTRY DATE]],"mmm")</f>
        <v>Jan</v>
      </c>
      <c r="H224" s="1">
        <f>YEAR(Table_ExternalData_1912[[#This Row],[ENTRY DATE]])</f>
        <v>1900</v>
      </c>
      <c r="I224" s="9">
        <v>120</v>
      </c>
      <c r="J224" t="s">
        <v>612</v>
      </c>
      <c r="K224" t="s">
        <v>626</v>
      </c>
    </row>
    <row r="225" spans="1:11" x14ac:dyDescent="0.3">
      <c r="A225" s="2"/>
      <c r="B225" s="2" t="s">
        <v>654</v>
      </c>
      <c r="C225" s="1" t="s">
        <v>87</v>
      </c>
      <c r="D225" s="1" t="s">
        <v>52</v>
      </c>
      <c r="E225">
        <v>0</v>
      </c>
      <c r="F225" s="1">
        <f>MONTH(Table_ExternalData_1912[[#This Row],[ENTRY DATE]])</f>
        <v>1</v>
      </c>
      <c r="G225" s="1" t="str">
        <f>TEXT(Table_ExternalData_1912[[#This Row],[ENTRY DATE]],"mmm")</f>
        <v>Jan</v>
      </c>
      <c r="H225" s="1">
        <f>YEAR(Table_ExternalData_1912[[#This Row],[ENTRY DATE]])</f>
        <v>1900</v>
      </c>
      <c r="I225" s="9">
        <v>187.5</v>
      </c>
      <c r="J225" t="s">
        <v>612</v>
      </c>
      <c r="K225" t="s">
        <v>630</v>
      </c>
    </row>
    <row r="226" spans="1:11" x14ac:dyDescent="0.3">
      <c r="A226" s="2"/>
      <c r="B226" s="2" t="s">
        <v>654</v>
      </c>
      <c r="C226" s="1" t="s">
        <v>88</v>
      </c>
      <c r="D226" s="1" t="s">
        <v>52</v>
      </c>
      <c r="E226">
        <v>0</v>
      </c>
      <c r="F226" s="1">
        <f>MONTH(Table_ExternalData_1912[[#This Row],[ENTRY DATE]])</f>
        <v>1</v>
      </c>
      <c r="G226" s="1" t="str">
        <f>TEXT(Table_ExternalData_1912[[#This Row],[ENTRY DATE]],"mmm")</f>
        <v>Jan</v>
      </c>
      <c r="H226" s="1">
        <f>YEAR(Table_ExternalData_1912[[#This Row],[ENTRY DATE]])</f>
        <v>1900</v>
      </c>
      <c r="I226" s="9">
        <v>62.5</v>
      </c>
      <c r="J226" t="s">
        <v>612</v>
      </c>
      <c r="K226" t="s">
        <v>630</v>
      </c>
    </row>
    <row r="227" spans="1:11" x14ac:dyDescent="0.3">
      <c r="A227" s="2">
        <v>44444</v>
      </c>
      <c r="B227" s="2" t="s">
        <v>654</v>
      </c>
      <c r="C227" s="1" t="s">
        <v>146</v>
      </c>
      <c r="D227" s="1" t="s">
        <v>183</v>
      </c>
      <c r="E227">
        <v>818.36</v>
      </c>
      <c r="F227" s="1">
        <f>MONTH(Table_ExternalData_1912[[#This Row],[ENTRY DATE]])</f>
        <v>1</v>
      </c>
      <c r="G227" s="1" t="str">
        <f>TEXT(Table_ExternalData_1912[[#This Row],[ENTRY DATE]],"mmm")</f>
        <v>Jan</v>
      </c>
      <c r="H227" s="1">
        <f>YEAR(Table_ExternalData_1912[[#This Row],[ENTRY DATE]])</f>
        <v>1900</v>
      </c>
      <c r="I227" s="9">
        <v>5</v>
      </c>
      <c r="J227" t="s">
        <v>612</v>
      </c>
      <c r="K227" t="s">
        <v>626</v>
      </c>
    </row>
    <row r="228" spans="1:11" x14ac:dyDescent="0.3">
      <c r="A228" s="2">
        <v>44446</v>
      </c>
      <c r="B228" s="2" t="s">
        <v>654</v>
      </c>
      <c r="C228" s="1" t="s">
        <v>148</v>
      </c>
      <c r="D228" s="1" t="s">
        <v>184</v>
      </c>
      <c r="E228">
        <v>1026.78</v>
      </c>
      <c r="F228" s="1">
        <f>MONTH(Table_ExternalData_1912[[#This Row],[ENTRY DATE]])</f>
        <v>1</v>
      </c>
      <c r="G228" s="1" t="str">
        <f>TEXT(Table_ExternalData_1912[[#This Row],[ENTRY DATE]],"mmm")</f>
        <v>Jan</v>
      </c>
      <c r="H228" s="1">
        <f>YEAR(Table_ExternalData_1912[[#This Row],[ENTRY DATE]])</f>
        <v>1900</v>
      </c>
      <c r="I228" s="9">
        <v>20</v>
      </c>
      <c r="J228" t="s">
        <v>612</v>
      </c>
      <c r="K228" t="s">
        <v>617</v>
      </c>
    </row>
    <row r="229" spans="1:11" x14ac:dyDescent="0.3">
      <c r="A229" s="2">
        <v>44446</v>
      </c>
      <c r="B229" s="2" t="s">
        <v>654</v>
      </c>
      <c r="C229" s="1" t="s">
        <v>47</v>
      </c>
      <c r="D229" s="1" t="s">
        <v>185</v>
      </c>
      <c r="E229">
        <v>820.41</v>
      </c>
      <c r="F229" s="1">
        <f>MONTH(Table_ExternalData_1912[[#This Row],[ENTRY DATE]])</f>
        <v>1</v>
      </c>
      <c r="G229" s="1" t="str">
        <f>TEXT(Table_ExternalData_1912[[#This Row],[ENTRY DATE]],"mmm")</f>
        <v>Jan</v>
      </c>
      <c r="H229" s="1">
        <f>YEAR(Table_ExternalData_1912[[#This Row],[ENTRY DATE]])</f>
        <v>1900</v>
      </c>
      <c r="I229" s="9">
        <v>120</v>
      </c>
      <c r="J229" t="s">
        <v>612</v>
      </c>
      <c r="K229" t="s">
        <v>630</v>
      </c>
    </row>
    <row r="230" spans="1:11" x14ac:dyDescent="0.3">
      <c r="A230" s="2">
        <v>44446</v>
      </c>
      <c r="B230" s="2" t="s">
        <v>654</v>
      </c>
      <c r="C230" s="1" t="s">
        <v>57</v>
      </c>
      <c r="D230" s="1" t="s">
        <v>186</v>
      </c>
      <c r="E230">
        <v>750.41</v>
      </c>
      <c r="F230" s="1">
        <f>MONTH(Table_ExternalData_1912[[#This Row],[ENTRY DATE]])</f>
        <v>1</v>
      </c>
      <c r="G230" s="1" t="str">
        <f>TEXT(Table_ExternalData_1912[[#This Row],[ENTRY DATE]],"mmm")</f>
        <v>Jan</v>
      </c>
      <c r="H230" s="1">
        <f>YEAR(Table_ExternalData_1912[[#This Row],[ENTRY DATE]])</f>
        <v>1900</v>
      </c>
      <c r="I230" s="9">
        <v>50</v>
      </c>
      <c r="J230" t="s">
        <v>612</v>
      </c>
      <c r="K230" t="s">
        <v>620</v>
      </c>
    </row>
    <row r="231" spans="1:11" x14ac:dyDescent="0.3">
      <c r="A231" s="2"/>
      <c r="B231" s="2" t="s">
        <v>654</v>
      </c>
      <c r="C231" s="1" t="s">
        <v>68</v>
      </c>
      <c r="D231" s="1" t="s">
        <v>52</v>
      </c>
      <c r="E231">
        <v>0</v>
      </c>
      <c r="F231" s="1">
        <f>MONTH(Table_ExternalData_1912[[#This Row],[ENTRY DATE]])</f>
        <v>1</v>
      </c>
      <c r="G231" s="1" t="str">
        <f>TEXT(Table_ExternalData_1912[[#This Row],[ENTRY DATE]],"mmm")</f>
        <v>Jan</v>
      </c>
      <c r="H231" s="1">
        <f>YEAR(Table_ExternalData_1912[[#This Row],[ENTRY DATE]])</f>
        <v>1900</v>
      </c>
      <c r="I231" s="9">
        <v>536</v>
      </c>
      <c r="J231" t="s">
        <v>612</v>
      </c>
      <c r="K231" t="s">
        <v>630</v>
      </c>
    </row>
    <row r="232" spans="1:11" x14ac:dyDescent="0.3">
      <c r="A232" s="2"/>
      <c r="B232" s="2" t="s">
        <v>654</v>
      </c>
      <c r="C232" s="1" t="s">
        <v>187</v>
      </c>
      <c r="D232" s="1" t="s">
        <v>52</v>
      </c>
      <c r="E232">
        <v>0</v>
      </c>
      <c r="F232" s="1">
        <f>MONTH(Table_ExternalData_1912[[#This Row],[ENTRY DATE]])</f>
        <v>1</v>
      </c>
      <c r="G232" s="1" t="str">
        <f>TEXT(Table_ExternalData_1912[[#This Row],[ENTRY DATE]],"mmm")</f>
        <v>Jan</v>
      </c>
      <c r="H232" s="1">
        <f>YEAR(Table_ExternalData_1912[[#This Row],[ENTRY DATE]])</f>
        <v>1900</v>
      </c>
      <c r="I232" s="9">
        <v>44.15</v>
      </c>
      <c r="J232" t="s">
        <v>612</v>
      </c>
      <c r="K232" t="s">
        <v>620</v>
      </c>
    </row>
    <row r="233" spans="1:11" x14ac:dyDescent="0.3">
      <c r="A233" s="2"/>
      <c r="B233" s="2" t="s">
        <v>654</v>
      </c>
      <c r="C233" s="1" t="s">
        <v>60</v>
      </c>
      <c r="D233" s="1" t="s">
        <v>52</v>
      </c>
      <c r="E233">
        <v>0</v>
      </c>
      <c r="F233" s="1">
        <f>MONTH(Table_ExternalData_1912[[#This Row],[ENTRY DATE]])</f>
        <v>1</v>
      </c>
      <c r="G233" s="1" t="str">
        <f>TEXT(Table_ExternalData_1912[[#This Row],[ENTRY DATE]],"mmm")</f>
        <v>Jan</v>
      </c>
      <c r="H233" s="1">
        <f>YEAR(Table_ExternalData_1912[[#This Row],[ENTRY DATE]])</f>
        <v>1900</v>
      </c>
      <c r="I233" s="9">
        <v>100</v>
      </c>
      <c r="J233" t="s">
        <v>612</v>
      </c>
      <c r="K233" t="s">
        <v>620</v>
      </c>
    </row>
    <row r="234" spans="1:11" x14ac:dyDescent="0.3">
      <c r="A234" s="2">
        <v>44447</v>
      </c>
      <c r="B234" s="2" t="s">
        <v>654</v>
      </c>
      <c r="C234" s="1" t="s">
        <v>47</v>
      </c>
      <c r="D234" s="1" t="s">
        <v>188</v>
      </c>
      <c r="E234">
        <v>744.89</v>
      </c>
      <c r="F234" s="1">
        <f>MONTH(Table_ExternalData_1912[[#This Row],[ENTRY DATE]])</f>
        <v>1</v>
      </c>
      <c r="G234" s="1" t="str">
        <f>TEXT(Table_ExternalData_1912[[#This Row],[ENTRY DATE]],"mmm")</f>
        <v>Jan</v>
      </c>
      <c r="H234" s="1">
        <f>YEAR(Table_ExternalData_1912[[#This Row],[ENTRY DATE]])</f>
        <v>1900</v>
      </c>
      <c r="I234" s="9">
        <v>50</v>
      </c>
      <c r="J234" t="s">
        <v>612</v>
      </c>
      <c r="K234" t="s">
        <v>620</v>
      </c>
    </row>
    <row r="235" spans="1:11" x14ac:dyDescent="0.3">
      <c r="A235" s="2">
        <v>44447</v>
      </c>
      <c r="B235" s="2" t="s">
        <v>654</v>
      </c>
      <c r="C235" s="1" t="s">
        <v>77</v>
      </c>
      <c r="D235" s="1" t="s">
        <v>78</v>
      </c>
      <c r="E235">
        <v>694.89</v>
      </c>
      <c r="F235" s="1">
        <f>MONTH(Table_ExternalData_1912[[#This Row],[ENTRY DATE]])</f>
        <v>1</v>
      </c>
      <c r="G235" s="1" t="str">
        <f>TEXT(Table_ExternalData_1912[[#This Row],[ENTRY DATE]],"mmm")</f>
        <v>Jan</v>
      </c>
      <c r="H235" s="1">
        <f>YEAR(Table_ExternalData_1912[[#This Row],[ENTRY DATE]])</f>
        <v>1900</v>
      </c>
      <c r="I235" s="9">
        <v>200</v>
      </c>
      <c r="J235" t="s">
        <v>612</v>
      </c>
      <c r="K235" t="s">
        <v>613</v>
      </c>
    </row>
    <row r="236" spans="1:11" x14ac:dyDescent="0.3">
      <c r="A236" s="2">
        <v>44447</v>
      </c>
      <c r="B236" s="2" t="s">
        <v>654</v>
      </c>
      <c r="C236" s="1" t="s">
        <v>62</v>
      </c>
      <c r="D236" s="1" t="s">
        <v>96</v>
      </c>
      <c r="E236">
        <v>158.88999999999999</v>
      </c>
      <c r="F236" s="1">
        <f>MONTH(Table_ExternalData_1912[[#This Row],[ENTRY DATE]])</f>
        <v>1</v>
      </c>
      <c r="G236" s="1" t="str">
        <f>TEXT(Table_ExternalData_1912[[#This Row],[ENTRY DATE]],"mmm")</f>
        <v>Jan</v>
      </c>
      <c r="H236" s="1">
        <f>YEAR(Table_ExternalData_1912[[#This Row],[ENTRY DATE]])</f>
        <v>1900</v>
      </c>
      <c r="I236" s="9">
        <v>200</v>
      </c>
      <c r="J236" t="s">
        <v>616</v>
      </c>
      <c r="K236" t="s">
        <v>659</v>
      </c>
    </row>
    <row r="237" spans="1:11" x14ac:dyDescent="0.3">
      <c r="A237" s="2"/>
      <c r="B237" s="2" t="s">
        <v>654</v>
      </c>
      <c r="C237" s="1" t="s">
        <v>97</v>
      </c>
      <c r="D237" s="1" t="s">
        <v>52</v>
      </c>
      <c r="E237">
        <v>0</v>
      </c>
      <c r="F237" s="1">
        <f>MONTH(Table_ExternalData_1912[[#This Row],[ENTRY DATE]])</f>
        <v>1</v>
      </c>
      <c r="G237" s="1" t="str">
        <f>TEXT(Table_ExternalData_1912[[#This Row],[ENTRY DATE]],"mmm")</f>
        <v>Jan</v>
      </c>
      <c r="H237" s="1">
        <f>YEAR(Table_ExternalData_1912[[#This Row],[ENTRY DATE]])</f>
        <v>1900</v>
      </c>
      <c r="I237" s="9">
        <v>38.479999999999997</v>
      </c>
      <c r="J237" t="s">
        <v>612</v>
      </c>
      <c r="K237" t="s">
        <v>620</v>
      </c>
    </row>
    <row r="238" spans="1:11" x14ac:dyDescent="0.3">
      <c r="A238" s="2"/>
      <c r="B238" s="2" t="s">
        <v>654</v>
      </c>
      <c r="C238" s="1" t="s">
        <v>98</v>
      </c>
      <c r="D238" s="1" t="s">
        <v>52</v>
      </c>
      <c r="E238">
        <v>0</v>
      </c>
      <c r="F238" s="1">
        <f>MONTH(Table_ExternalData_1912[[#This Row],[ENTRY DATE]])</f>
        <v>1</v>
      </c>
      <c r="G238" s="1" t="str">
        <f>TEXT(Table_ExternalData_1912[[#This Row],[ENTRY DATE]],"mmm")</f>
        <v>Jan</v>
      </c>
      <c r="H238" s="1">
        <f>YEAR(Table_ExternalData_1912[[#This Row],[ENTRY DATE]])</f>
        <v>1900</v>
      </c>
      <c r="I238" s="9">
        <v>60</v>
      </c>
      <c r="J238" t="s">
        <v>612</v>
      </c>
      <c r="K238" t="s">
        <v>620</v>
      </c>
    </row>
    <row r="239" spans="1:11" x14ac:dyDescent="0.3">
      <c r="A239" s="2"/>
      <c r="B239" s="2" t="s">
        <v>654</v>
      </c>
      <c r="C239" s="1" t="s">
        <v>99</v>
      </c>
      <c r="D239" s="1" t="s">
        <v>52</v>
      </c>
      <c r="E239">
        <v>0</v>
      </c>
      <c r="F239" s="1">
        <f>MONTH(Table_ExternalData_1912[[#This Row],[ENTRY DATE]])</f>
        <v>1</v>
      </c>
      <c r="G239" s="1" t="str">
        <f>TEXT(Table_ExternalData_1912[[#This Row],[ENTRY DATE]],"mmm")</f>
        <v>Jan</v>
      </c>
      <c r="H239" s="1">
        <f>YEAR(Table_ExternalData_1912[[#This Row],[ENTRY DATE]])</f>
        <v>1900</v>
      </c>
      <c r="I239" s="9">
        <v>800</v>
      </c>
      <c r="J239" t="s">
        <v>612</v>
      </c>
      <c r="K239" t="s">
        <v>630</v>
      </c>
    </row>
    <row r="240" spans="1:11" x14ac:dyDescent="0.3">
      <c r="A240" s="2">
        <v>44450</v>
      </c>
      <c r="B240" s="2" t="s">
        <v>654</v>
      </c>
      <c r="C240" s="1" t="s">
        <v>47</v>
      </c>
      <c r="D240" s="1" t="s">
        <v>78</v>
      </c>
      <c r="E240">
        <v>108.89</v>
      </c>
      <c r="F240" s="1">
        <f>MONTH(Table_ExternalData_1912[[#This Row],[ENTRY DATE]])</f>
        <v>1</v>
      </c>
      <c r="G240" s="1" t="str">
        <f>TEXT(Table_ExternalData_1912[[#This Row],[ENTRY DATE]],"mmm")</f>
        <v>Jan</v>
      </c>
      <c r="H240" s="1">
        <f>YEAR(Table_ExternalData_1912[[#This Row],[ENTRY DATE]])</f>
        <v>1900</v>
      </c>
      <c r="I240" s="9">
        <v>200</v>
      </c>
      <c r="J240" t="s">
        <v>612</v>
      </c>
      <c r="K240" t="s">
        <v>630</v>
      </c>
    </row>
    <row r="241" spans="1:11" x14ac:dyDescent="0.3">
      <c r="A241" s="2">
        <v>44450</v>
      </c>
      <c r="B241" s="2" t="s">
        <v>654</v>
      </c>
      <c r="C241" s="1" t="s">
        <v>72</v>
      </c>
      <c r="D241" s="1" t="s">
        <v>189</v>
      </c>
      <c r="E241">
        <v>91.19</v>
      </c>
      <c r="F241" s="1">
        <f>MONTH(Table_ExternalData_1912[[#This Row],[ENTRY DATE]])</f>
        <v>1</v>
      </c>
      <c r="G241" s="1" t="str">
        <f>TEXT(Table_ExternalData_1912[[#This Row],[ENTRY DATE]],"mmm")</f>
        <v>Jan</v>
      </c>
      <c r="H241" s="1">
        <f>YEAR(Table_ExternalData_1912[[#This Row],[ENTRY DATE]])</f>
        <v>1900</v>
      </c>
      <c r="I241" s="9">
        <v>1000</v>
      </c>
      <c r="J241" t="s">
        <v>612</v>
      </c>
      <c r="K241" t="s">
        <v>630</v>
      </c>
    </row>
    <row r="242" spans="1:11" x14ac:dyDescent="0.3">
      <c r="A242" s="2">
        <v>44450</v>
      </c>
      <c r="B242" s="2" t="s">
        <v>654</v>
      </c>
      <c r="C242" s="1" t="s">
        <v>47</v>
      </c>
      <c r="D242" s="1" t="s">
        <v>190</v>
      </c>
      <c r="E242">
        <v>84.59</v>
      </c>
      <c r="F242" s="1">
        <f>MONTH(Table_ExternalData_1912[[#This Row],[ENTRY DATE]])</f>
        <v>1</v>
      </c>
      <c r="G242" s="1" t="str">
        <f>TEXT(Table_ExternalData_1912[[#This Row],[ENTRY DATE]],"mmm")</f>
        <v>Jan</v>
      </c>
      <c r="H242" s="1">
        <f>YEAR(Table_ExternalData_1912[[#This Row],[ENTRY DATE]])</f>
        <v>1900</v>
      </c>
      <c r="I242" s="9">
        <v>5.88</v>
      </c>
      <c r="J242" t="s">
        <v>612</v>
      </c>
      <c r="K242" t="s">
        <v>620</v>
      </c>
    </row>
    <row r="243" spans="1:11" x14ac:dyDescent="0.3">
      <c r="A243" s="2">
        <v>44452</v>
      </c>
      <c r="B243" s="2" t="s">
        <v>654</v>
      </c>
      <c r="C243" s="1" t="s">
        <v>57</v>
      </c>
      <c r="D243" s="1" t="s">
        <v>191</v>
      </c>
      <c r="E243">
        <v>48.59</v>
      </c>
      <c r="F243" s="1">
        <f>MONTH(Table_ExternalData_1912[[#This Row],[ENTRY DATE]])</f>
        <v>1</v>
      </c>
      <c r="G243" s="1" t="str">
        <f>TEXT(Table_ExternalData_1912[[#This Row],[ENTRY DATE]],"mmm")</f>
        <v>Jan</v>
      </c>
      <c r="H243" s="1">
        <f>YEAR(Table_ExternalData_1912[[#This Row],[ENTRY DATE]])</f>
        <v>1900</v>
      </c>
      <c r="I243" s="9">
        <v>20</v>
      </c>
      <c r="J243" t="s">
        <v>612</v>
      </c>
      <c r="K243" t="s">
        <v>620</v>
      </c>
    </row>
    <row r="244" spans="1:11" x14ac:dyDescent="0.3">
      <c r="A244" s="2"/>
      <c r="B244" s="2" t="s">
        <v>654</v>
      </c>
      <c r="C244" s="1" t="s">
        <v>192</v>
      </c>
      <c r="D244" s="1" t="s">
        <v>52</v>
      </c>
      <c r="E244">
        <v>0</v>
      </c>
      <c r="F244" s="1">
        <f>MONTH(Table_ExternalData_1912[[#This Row],[ENTRY DATE]])</f>
        <v>1</v>
      </c>
      <c r="G244" s="1" t="str">
        <f>TEXT(Table_ExternalData_1912[[#This Row],[ENTRY DATE]],"mmm")</f>
        <v>Jan</v>
      </c>
      <c r="H244" s="1">
        <f>YEAR(Table_ExternalData_1912[[#This Row],[ENTRY DATE]])</f>
        <v>1900</v>
      </c>
      <c r="I244" s="9">
        <v>50</v>
      </c>
      <c r="J244" t="s">
        <v>612</v>
      </c>
      <c r="K244" t="s">
        <v>620</v>
      </c>
    </row>
    <row r="245" spans="1:11" x14ac:dyDescent="0.3">
      <c r="A245" s="2"/>
      <c r="B245" s="2" t="s">
        <v>654</v>
      </c>
      <c r="C245" s="1" t="s">
        <v>193</v>
      </c>
      <c r="D245" s="1" t="s">
        <v>52</v>
      </c>
      <c r="E245">
        <v>0</v>
      </c>
      <c r="F245" s="1">
        <f>MONTH(Table_ExternalData_1912[[#This Row],[ENTRY DATE]])</f>
        <v>1</v>
      </c>
      <c r="G245" s="1" t="str">
        <f>TEXT(Table_ExternalData_1912[[#This Row],[ENTRY DATE]],"mmm")</f>
        <v>Jan</v>
      </c>
      <c r="H245" s="1">
        <f>YEAR(Table_ExternalData_1912[[#This Row],[ENTRY DATE]])</f>
        <v>1900</v>
      </c>
      <c r="I245" s="9">
        <v>14.5</v>
      </c>
      <c r="J245" t="s">
        <v>612</v>
      </c>
      <c r="K245" t="s">
        <v>620</v>
      </c>
    </row>
    <row r="246" spans="1:11" x14ac:dyDescent="0.3">
      <c r="A246" s="2"/>
      <c r="B246" s="2" t="s">
        <v>654</v>
      </c>
      <c r="C246" s="1" t="s">
        <v>60</v>
      </c>
      <c r="D246" s="1" t="s">
        <v>52</v>
      </c>
      <c r="E246">
        <v>0</v>
      </c>
      <c r="F246" s="1">
        <f>MONTH(Table_ExternalData_1912[[#This Row],[ENTRY DATE]])</f>
        <v>1</v>
      </c>
      <c r="G246" s="1" t="str">
        <f>TEXT(Table_ExternalData_1912[[#This Row],[ENTRY DATE]],"mmm")</f>
        <v>Jan</v>
      </c>
      <c r="H246" s="1">
        <f>YEAR(Table_ExternalData_1912[[#This Row],[ENTRY DATE]])</f>
        <v>1900</v>
      </c>
      <c r="I246" s="9">
        <v>20</v>
      </c>
      <c r="J246" t="s">
        <v>616</v>
      </c>
      <c r="K246" t="s">
        <v>626</v>
      </c>
    </row>
    <row r="247" spans="1:11" x14ac:dyDescent="0.3">
      <c r="A247" s="2">
        <v>44455</v>
      </c>
      <c r="B247" s="2" t="s">
        <v>654</v>
      </c>
      <c r="C247" s="1" t="s">
        <v>89</v>
      </c>
      <c r="D247" s="1" t="s">
        <v>48</v>
      </c>
      <c r="E247">
        <v>43.59</v>
      </c>
      <c r="F247" s="1">
        <f>MONTH(Table_ExternalData_1912[[#This Row],[ENTRY DATE]])</f>
        <v>1</v>
      </c>
      <c r="G247" s="1" t="str">
        <f>TEXT(Table_ExternalData_1912[[#This Row],[ENTRY DATE]],"mmm")</f>
        <v>Jan</v>
      </c>
      <c r="H247" s="1">
        <f>YEAR(Table_ExternalData_1912[[#This Row],[ENTRY DATE]])</f>
        <v>1900</v>
      </c>
      <c r="I247" s="9">
        <v>16.95</v>
      </c>
      <c r="J247" t="s">
        <v>612</v>
      </c>
      <c r="K247" t="s">
        <v>618</v>
      </c>
    </row>
    <row r="248" spans="1:11" x14ac:dyDescent="0.3">
      <c r="A248" s="2"/>
      <c r="B248" s="2" t="s">
        <v>654</v>
      </c>
      <c r="C248" s="1" t="s">
        <v>136</v>
      </c>
      <c r="D248" s="1" t="s">
        <v>52</v>
      </c>
      <c r="E248">
        <v>0</v>
      </c>
      <c r="F248" s="1">
        <f>MONTH(Table_ExternalData_1912[[#This Row],[ENTRY DATE]])</f>
        <v>1</v>
      </c>
      <c r="G248" s="1" t="str">
        <f>TEXT(Table_ExternalData_1912[[#This Row],[ENTRY DATE]],"mmm")</f>
        <v>Jan</v>
      </c>
      <c r="H248" s="1">
        <f>YEAR(Table_ExternalData_1912[[#This Row],[ENTRY DATE]])</f>
        <v>1900</v>
      </c>
      <c r="I248" s="9">
        <v>20</v>
      </c>
      <c r="J248" t="s">
        <v>612</v>
      </c>
      <c r="K248" t="s">
        <v>613</v>
      </c>
    </row>
    <row r="249" spans="1:11" x14ac:dyDescent="0.3">
      <c r="A249" s="2"/>
      <c r="B249" s="2" t="s">
        <v>654</v>
      </c>
      <c r="C249" s="1" t="s">
        <v>91</v>
      </c>
      <c r="D249" s="1" t="s">
        <v>52</v>
      </c>
      <c r="E249">
        <v>0</v>
      </c>
      <c r="F249" s="1">
        <f>MONTH(Table_ExternalData_1912[[#This Row],[ENTRY DATE]])</f>
        <v>1</v>
      </c>
      <c r="G249" s="1" t="str">
        <f>TEXT(Table_ExternalData_1912[[#This Row],[ENTRY DATE]],"mmm")</f>
        <v>Jan</v>
      </c>
      <c r="H249" s="1">
        <f>YEAR(Table_ExternalData_1912[[#This Row],[ENTRY DATE]])</f>
        <v>1900</v>
      </c>
      <c r="I249" s="9">
        <v>20</v>
      </c>
      <c r="J249" t="s">
        <v>612</v>
      </c>
      <c r="K249" t="s">
        <v>613</v>
      </c>
    </row>
    <row r="250" spans="1:11" x14ac:dyDescent="0.3">
      <c r="A250" s="2"/>
      <c r="B250" s="2" t="s">
        <v>654</v>
      </c>
      <c r="C250" s="1" t="s">
        <v>92</v>
      </c>
      <c r="D250" s="1" t="s">
        <v>52</v>
      </c>
      <c r="E250">
        <v>0</v>
      </c>
      <c r="F250" s="1">
        <f>MONTH(Table_ExternalData_1912[[#This Row],[ENTRY DATE]])</f>
        <v>1</v>
      </c>
      <c r="G250" s="1" t="str">
        <f>TEXT(Table_ExternalData_1912[[#This Row],[ENTRY DATE]],"mmm")</f>
        <v>Jan</v>
      </c>
      <c r="H250" s="1">
        <f>YEAR(Table_ExternalData_1912[[#This Row],[ENTRY DATE]])</f>
        <v>1900</v>
      </c>
      <c r="I250" s="9">
        <v>20</v>
      </c>
      <c r="J250" t="s">
        <v>612</v>
      </c>
      <c r="K250" t="s">
        <v>613</v>
      </c>
    </row>
    <row r="251" spans="1:11" x14ac:dyDescent="0.3">
      <c r="A251" s="2">
        <v>44456</v>
      </c>
      <c r="B251" s="2" t="s">
        <v>654</v>
      </c>
      <c r="C251" s="1" t="s">
        <v>49</v>
      </c>
      <c r="D251" s="1" t="s">
        <v>121</v>
      </c>
      <c r="E251">
        <v>143.59</v>
      </c>
      <c r="F251" s="1">
        <f>MONTH(Table_ExternalData_1912[[#This Row],[ENTRY DATE]])</f>
        <v>1</v>
      </c>
      <c r="G251" s="1" t="str">
        <f>TEXT(Table_ExternalData_1912[[#This Row],[ENTRY DATE]],"mmm")</f>
        <v>Jan</v>
      </c>
      <c r="H251" s="1">
        <f>YEAR(Table_ExternalData_1912[[#This Row],[ENTRY DATE]])</f>
        <v>1900</v>
      </c>
      <c r="I251" s="9">
        <v>10</v>
      </c>
      <c r="J251" t="s">
        <v>612</v>
      </c>
      <c r="K251" t="s">
        <v>618</v>
      </c>
    </row>
    <row r="252" spans="1:11" x14ac:dyDescent="0.3">
      <c r="A252" s="2"/>
      <c r="B252" s="2" t="s">
        <v>654</v>
      </c>
      <c r="C252" s="1" t="s">
        <v>68</v>
      </c>
      <c r="D252" s="1" t="s">
        <v>52</v>
      </c>
      <c r="E252">
        <v>0</v>
      </c>
      <c r="F252" s="1">
        <f>MONTH(Table_ExternalData_1912[[#This Row],[ENTRY DATE]])</f>
        <v>1</v>
      </c>
      <c r="G252" s="1" t="str">
        <f>TEXT(Table_ExternalData_1912[[#This Row],[ENTRY DATE]],"mmm")</f>
        <v>Jan</v>
      </c>
      <c r="H252" s="1">
        <f>YEAR(Table_ExternalData_1912[[#This Row],[ENTRY DATE]])</f>
        <v>1900</v>
      </c>
      <c r="I252" s="9">
        <v>25.85</v>
      </c>
      <c r="J252" t="s">
        <v>612</v>
      </c>
      <c r="K252" t="s">
        <v>618</v>
      </c>
    </row>
    <row r="253" spans="1:11" x14ac:dyDescent="0.3">
      <c r="A253" s="2"/>
      <c r="B253" s="2" t="s">
        <v>654</v>
      </c>
      <c r="C253" s="1" t="s">
        <v>194</v>
      </c>
      <c r="D253" s="1" t="s">
        <v>52</v>
      </c>
      <c r="E253">
        <v>0</v>
      </c>
      <c r="F253" s="1">
        <f>MONTH(Table_ExternalData_1912[[#This Row],[ENTRY DATE]])</f>
        <v>1</v>
      </c>
      <c r="G253" s="1" t="str">
        <f>TEXT(Table_ExternalData_1912[[#This Row],[ENTRY DATE]],"mmm")</f>
        <v>Jan</v>
      </c>
      <c r="H253" s="1">
        <f>YEAR(Table_ExternalData_1912[[#This Row],[ENTRY DATE]])</f>
        <v>1900</v>
      </c>
      <c r="I253" s="9">
        <v>2811.95</v>
      </c>
      <c r="J253" t="s">
        <v>616</v>
      </c>
      <c r="K253" t="s">
        <v>615</v>
      </c>
    </row>
    <row r="254" spans="1:11" x14ac:dyDescent="0.3">
      <c r="A254" s="2"/>
      <c r="B254" s="2" t="s">
        <v>654</v>
      </c>
      <c r="C254" s="1" t="s">
        <v>178</v>
      </c>
      <c r="D254" s="1" t="s">
        <v>52</v>
      </c>
      <c r="E254">
        <v>0</v>
      </c>
      <c r="F254" s="1">
        <f>MONTH(Table_ExternalData_1912[[#This Row],[ENTRY DATE]])</f>
        <v>1</v>
      </c>
      <c r="G254" s="1" t="str">
        <f>TEXT(Table_ExternalData_1912[[#This Row],[ENTRY DATE]],"mmm")</f>
        <v>Jan</v>
      </c>
      <c r="H254" s="1">
        <f>YEAR(Table_ExternalData_1912[[#This Row],[ENTRY DATE]])</f>
        <v>1900</v>
      </c>
      <c r="I254" s="9">
        <v>100</v>
      </c>
      <c r="J254" t="s">
        <v>612</v>
      </c>
      <c r="K254" t="s">
        <v>626</v>
      </c>
    </row>
    <row r="255" spans="1:11" x14ac:dyDescent="0.3">
      <c r="A255" s="2">
        <v>44456</v>
      </c>
      <c r="B255" s="2" t="s">
        <v>654</v>
      </c>
      <c r="C255" s="1" t="s">
        <v>47</v>
      </c>
      <c r="D255" s="1" t="s">
        <v>101</v>
      </c>
      <c r="E255">
        <v>43.59</v>
      </c>
      <c r="F255" s="1">
        <f>MONTH(Table_ExternalData_1912[[#This Row],[ENTRY DATE]])</f>
        <v>1</v>
      </c>
      <c r="G255" s="1" t="str">
        <f>TEXT(Table_ExternalData_1912[[#This Row],[ENTRY DATE]],"mmm")</f>
        <v>Jan</v>
      </c>
      <c r="H255" s="1">
        <f>YEAR(Table_ExternalData_1912[[#This Row],[ENTRY DATE]])</f>
        <v>1900</v>
      </c>
      <c r="I255" s="9">
        <v>96</v>
      </c>
      <c r="J255" t="s">
        <v>612</v>
      </c>
      <c r="K255" t="s">
        <v>626</v>
      </c>
    </row>
    <row r="256" spans="1:11" x14ac:dyDescent="0.3">
      <c r="A256" s="2">
        <v>44457</v>
      </c>
      <c r="B256" s="2" t="s">
        <v>654</v>
      </c>
      <c r="C256" s="1" t="s">
        <v>72</v>
      </c>
      <c r="D256" s="1" t="s">
        <v>195</v>
      </c>
      <c r="E256">
        <v>28.59</v>
      </c>
      <c r="F256" s="1">
        <f>MONTH(Table_ExternalData_1912[[#This Row],[ENTRY DATE]])</f>
        <v>1</v>
      </c>
      <c r="G256" s="1" t="str">
        <f>TEXT(Table_ExternalData_1912[[#This Row],[ENTRY DATE]],"mmm")</f>
        <v>Jan</v>
      </c>
      <c r="H256" s="1">
        <f>YEAR(Table_ExternalData_1912[[#This Row],[ENTRY DATE]])</f>
        <v>1900</v>
      </c>
      <c r="I256" s="9">
        <v>76.92</v>
      </c>
      <c r="J256" t="s">
        <v>612</v>
      </c>
      <c r="K256" t="s">
        <v>630</v>
      </c>
    </row>
    <row r="257" spans="1:11" x14ac:dyDescent="0.3">
      <c r="A257" s="2"/>
      <c r="B257" s="2" t="s">
        <v>654</v>
      </c>
      <c r="C257" s="1" t="s">
        <v>196</v>
      </c>
      <c r="D257" s="1" t="s">
        <v>52</v>
      </c>
      <c r="E257">
        <v>0</v>
      </c>
      <c r="F257" s="1">
        <f>MONTH(Table_ExternalData_1912[[#This Row],[ENTRY DATE]])</f>
        <v>1</v>
      </c>
      <c r="G257" s="1" t="str">
        <f>TEXT(Table_ExternalData_1912[[#This Row],[ENTRY DATE]],"mmm")</f>
        <v>Jan</v>
      </c>
      <c r="H257" s="1">
        <f>YEAR(Table_ExternalData_1912[[#This Row],[ENTRY DATE]])</f>
        <v>1900</v>
      </c>
      <c r="I257" s="9">
        <v>200</v>
      </c>
      <c r="J257" t="s">
        <v>612</v>
      </c>
      <c r="K257" t="s">
        <v>613</v>
      </c>
    </row>
    <row r="258" spans="1:11" x14ac:dyDescent="0.3">
      <c r="A258" s="2"/>
      <c r="B258" s="2" t="s">
        <v>654</v>
      </c>
      <c r="C258" s="1" t="s">
        <v>197</v>
      </c>
      <c r="D258" s="1" t="s">
        <v>52</v>
      </c>
      <c r="E258">
        <v>0</v>
      </c>
      <c r="F258" s="1">
        <f>MONTH(Table_ExternalData_1912[[#This Row],[ENTRY DATE]])</f>
        <v>1</v>
      </c>
      <c r="G258" s="1" t="str">
        <f>TEXT(Table_ExternalData_1912[[#This Row],[ENTRY DATE]],"mmm")</f>
        <v>Jan</v>
      </c>
      <c r="H258" s="1">
        <f>YEAR(Table_ExternalData_1912[[#This Row],[ENTRY DATE]])</f>
        <v>1900</v>
      </c>
      <c r="I258" s="9">
        <v>200</v>
      </c>
      <c r="J258" t="s">
        <v>616</v>
      </c>
      <c r="K258" t="s">
        <v>659</v>
      </c>
    </row>
    <row r="259" spans="1:11" x14ac:dyDescent="0.3">
      <c r="A259" s="2"/>
      <c r="B259" s="2" t="s">
        <v>654</v>
      </c>
      <c r="C259" s="1" t="s">
        <v>72</v>
      </c>
      <c r="D259" s="1" t="s">
        <v>52</v>
      </c>
      <c r="E259">
        <v>0</v>
      </c>
      <c r="F259" s="1">
        <f>MONTH(Table_ExternalData_1912[[#This Row],[ENTRY DATE]])</f>
        <v>1</v>
      </c>
      <c r="G259" s="1" t="str">
        <f>TEXT(Table_ExternalData_1912[[#This Row],[ENTRY DATE]],"mmm")</f>
        <v>Jan</v>
      </c>
      <c r="H259" s="1">
        <f>YEAR(Table_ExternalData_1912[[#This Row],[ENTRY DATE]])</f>
        <v>1900</v>
      </c>
      <c r="I259" s="9">
        <v>52</v>
      </c>
      <c r="J259" t="s">
        <v>612</v>
      </c>
      <c r="K259" t="s">
        <v>620</v>
      </c>
    </row>
    <row r="260" spans="1:11" x14ac:dyDescent="0.3">
      <c r="A260" s="2">
        <v>44457</v>
      </c>
      <c r="B260" s="2" t="s">
        <v>654</v>
      </c>
      <c r="C260" s="1" t="s">
        <v>198</v>
      </c>
      <c r="D260" s="1" t="s">
        <v>199</v>
      </c>
      <c r="E260">
        <v>43.59</v>
      </c>
      <c r="F260" s="1">
        <f>MONTH(Table_ExternalData_1912[[#This Row],[ENTRY DATE]])</f>
        <v>1</v>
      </c>
      <c r="G260" s="1" t="str">
        <f>TEXT(Table_ExternalData_1912[[#This Row],[ENTRY DATE]],"mmm")</f>
        <v>Jan</v>
      </c>
      <c r="H260" s="1">
        <f>YEAR(Table_ExternalData_1912[[#This Row],[ENTRY DATE]])</f>
        <v>1900</v>
      </c>
      <c r="I260" s="9">
        <v>267</v>
      </c>
      <c r="J260" t="s">
        <v>612</v>
      </c>
      <c r="K260" t="s">
        <v>628</v>
      </c>
    </row>
    <row r="261" spans="1:11" x14ac:dyDescent="0.3">
      <c r="A261" s="2"/>
      <c r="B261" s="2" t="s">
        <v>654</v>
      </c>
      <c r="C261" s="1" t="s">
        <v>196</v>
      </c>
      <c r="D261" s="1" t="s">
        <v>52</v>
      </c>
      <c r="E261">
        <v>0</v>
      </c>
      <c r="F261" s="1">
        <f>MONTH(Table_ExternalData_1912[[#This Row],[ENTRY DATE]])</f>
        <v>1</v>
      </c>
      <c r="G261" s="1" t="str">
        <f>TEXT(Table_ExternalData_1912[[#This Row],[ENTRY DATE]],"mmm")</f>
        <v>Jan</v>
      </c>
      <c r="H261" s="1">
        <f>YEAR(Table_ExternalData_1912[[#This Row],[ENTRY DATE]])</f>
        <v>1900</v>
      </c>
      <c r="I261" s="9">
        <v>180</v>
      </c>
      <c r="J261" t="s">
        <v>612</v>
      </c>
      <c r="K261" t="s">
        <v>626</v>
      </c>
    </row>
    <row r="262" spans="1:11" x14ac:dyDescent="0.3">
      <c r="A262" s="2"/>
      <c r="B262" s="2" t="s">
        <v>654</v>
      </c>
      <c r="C262" s="1" t="s">
        <v>197</v>
      </c>
      <c r="D262" s="1" t="s">
        <v>52</v>
      </c>
      <c r="E262">
        <v>0</v>
      </c>
      <c r="F262" s="1">
        <f>MONTH(Table_ExternalData_1912[[#This Row],[ENTRY DATE]])</f>
        <v>1</v>
      </c>
      <c r="G262" s="1" t="str">
        <f>TEXT(Table_ExternalData_1912[[#This Row],[ENTRY DATE]],"mmm")</f>
        <v>Jan</v>
      </c>
      <c r="H262" s="1">
        <f>YEAR(Table_ExternalData_1912[[#This Row],[ENTRY DATE]])</f>
        <v>1900</v>
      </c>
      <c r="I262" s="9">
        <v>93</v>
      </c>
      <c r="J262" t="s">
        <v>612</v>
      </c>
      <c r="K262" t="s">
        <v>621</v>
      </c>
    </row>
    <row r="263" spans="1:11" x14ac:dyDescent="0.3">
      <c r="A263" s="2"/>
      <c r="B263" s="2" t="s">
        <v>654</v>
      </c>
      <c r="C263" s="1" t="s">
        <v>72</v>
      </c>
      <c r="D263" s="1" t="s">
        <v>52</v>
      </c>
      <c r="E263">
        <v>0</v>
      </c>
      <c r="F263" s="1">
        <f>MONTH(Table_ExternalData_1912[[#This Row],[ENTRY DATE]])</f>
        <v>1</v>
      </c>
      <c r="G263" s="1" t="str">
        <f>TEXT(Table_ExternalData_1912[[#This Row],[ENTRY DATE]],"mmm")</f>
        <v>Jan</v>
      </c>
      <c r="H263" s="1">
        <f>YEAR(Table_ExternalData_1912[[#This Row],[ENTRY DATE]])</f>
        <v>1900</v>
      </c>
      <c r="I263" s="9">
        <v>100</v>
      </c>
      <c r="J263" t="s">
        <v>612</v>
      </c>
      <c r="K263" t="s">
        <v>617</v>
      </c>
    </row>
    <row r="264" spans="1:11" x14ac:dyDescent="0.3">
      <c r="A264" s="2">
        <v>44457</v>
      </c>
      <c r="B264" s="2" t="s">
        <v>654</v>
      </c>
      <c r="C264" s="1" t="s">
        <v>72</v>
      </c>
      <c r="D264" s="1" t="s">
        <v>200</v>
      </c>
      <c r="E264">
        <v>34.590000000000003</v>
      </c>
      <c r="F264" s="1">
        <f>MONTH(Table_ExternalData_1912[[#This Row],[ENTRY DATE]])</f>
        <v>1</v>
      </c>
      <c r="G264" s="1" t="str">
        <f>TEXT(Table_ExternalData_1912[[#This Row],[ENTRY DATE]],"mmm")</f>
        <v>Jan</v>
      </c>
      <c r="H264" s="1">
        <f>YEAR(Table_ExternalData_1912[[#This Row],[ENTRY DATE]])</f>
        <v>1900</v>
      </c>
      <c r="I264" s="9">
        <v>24.9</v>
      </c>
      <c r="J264" t="s">
        <v>612</v>
      </c>
      <c r="K264" t="s">
        <v>618</v>
      </c>
    </row>
    <row r="265" spans="1:11" x14ac:dyDescent="0.3">
      <c r="A265" s="2"/>
      <c r="B265" s="2" t="s">
        <v>654</v>
      </c>
      <c r="C265" s="1" t="s">
        <v>196</v>
      </c>
      <c r="D265" s="1" t="s">
        <v>52</v>
      </c>
      <c r="E265">
        <v>0</v>
      </c>
      <c r="F265" s="1">
        <f>MONTH(Table_ExternalData_1912[[#This Row],[ENTRY DATE]])</f>
        <v>1</v>
      </c>
      <c r="G265" s="1" t="str">
        <f>TEXT(Table_ExternalData_1912[[#This Row],[ENTRY DATE]],"mmm")</f>
        <v>Jan</v>
      </c>
      <c r="H265" s="1">
        <f>YEAR(Table_ExternalData_1912[[#This Row],[ENTRY DATE]])</f>
        <v>1900</v>
      </c>
      <c r="I265" s="9">
        <v>128.6</v>
      </c>
      <c r="J265" t="s">
        <v>612</v>
      </c>
      <c r="K265" t="s">
        <v>618</v>
      </c>
    </row>
    <row r="266" spans="1:11" x14ac:dyDescent="0.3">
      <c r="A266" s="2"/>
      <c r="B266" s="2" t="s">
        <v>654</v>
      </c>
      <c r="C266" s="1" t="s">
        <v>197</v>
      </c>
      <c r="D266" s="1" t="s">
        <v>52</v>
      </c>
      <c r="E266">
        <v>0</v>
      </c>
      <c r="F266" s="1">
        <f>MONTH(Table_ExternalData_1912[[#This Row],[ENTRY DATE]])</f>
        <v>1</v>
      </c>
      <c r="G266" s="1" t="str">
        <f>TEXT(Table_ExternalData_1912[[#This Row],[ENTRY DATE]],"mmm")</f>
        <v>Jan</v>
      </c>
      <c r="H266" s="1">
        <f>YEAR(Table_ExternalData_1912[[#This Row],[ENTRY DATE]])</f>
        <v>1900</v>
      </c>
      <c r="I266" s="9">
        <v>100</v>
      </c>
      <c r="J266" t="s">
        <v>612</v>
      </c>
      <c r="K266" t="s">
        <v>620</v>
      </c>
    </row>
    <row r="267" spans="1:11" x14ac:dyDescent="0.3">
      <c r="A267" s="2"/>
      <c r="B267" s="2" t="s">
        <v>654</v>
      </c>
      <c r="C267" s="1" t="s">
        <v>72</v>
      </c>
      <c r="D267" s="1" t="s">
        <v>52</v>
      </c>
      <c r="E267">
        <v>0</v>
      </c>
      <c r="F267" s="1">
        <f>MONTH(Table_ExternalData_1912[[#This Row],[ENTRY DATE]])</f>
        <v>1</v>
      </c>
      <c r="G267" s="1" t="str">
        <f>TEXT(Table_ExternalData_1912[[#This Row],[ENTRY DATE]],"mmm")</f>
        <v>Jan</v>
      </c>
      <c r="H267" s="1">
        <f>YEAR(Table_ExternalData_1912[[#This Row],[ENTRY DATE]])</f>
        <v>1900</v>
      </c>
      <c r="I267" s="9">
        <v>0.89</v>
      </c>
      <c r="J267" t="s">
        <v>616</v>
      </c>
      <c r="K267" t="s">
        <v>628</v>
      </c>
    </row>
    <row r="268" spans="1:11" x14ac:dyDescent="0.3">
      <c r="A268" s="2">
        <v>44457</v>
      </c>
      <c r="B268" s="2" t="s">
        <v>654</v>
      </c>
      <c r="C268" s="1" t="s">
        <v>57</v>
      </c>
      <c r="D268" s="1" t="s">
        <v>85</v>
      </c>
      <c r="E268">
        <v>14.59</v>
      </c>
      <c r="F268" s="1">
        <f>MONTH(Table_ExternalData_1912[[#This Row],[ENTRY DATE]])</f>
        <v>1</v>
      </c>
      <c r="G268" s="1" t="str">
        <f>TEXT(Table_ExternalData_1912[[#This Row],[ENTRY DATE]],"mmm")</f>
        <v>Jan</v>
      </c>
      <c r="H268" s="1">
        <f>YEAR(Table_ExternalData_1912[[#This Row],[ENTRY DATE]])</f>
        <v>1900</v>
      </c>
      <c r="I268" s="9">
        <v>5</v>
      </c>
      <c r="J268" t="s">
        <v>612</v>
      </c>
      <c r="K268" t="s">
        <v>620</v>
      </c>
    </row>
    <row r="269" spans="1:11" x14ac:dyDescent="0.3">
      <c r="A269" s="2"/>
      <c r="B269" s="2" t="s">
        <v>654</v>
      </c>
      <c r="C269" s="1" t="s">
        <v>201</v>
      </c>
      <c r="D269" s="1" t="s">
        <v>52</v>
      </c>
      <c r="E269">
        <v>0</v>
      </c>
      <c r="F269" s="1">
        <f>MONTH(Table_ExternalData_1912[[#This Row],[ENTRY DATE]])</f>
        <v>1</v>
      </c>
      <c r="G269" s="1" t="str">
        <f>TEXT(Table_ExternalData_1912[[#This Row],[ENTRY DATE]],"mmm")</f>
        <v>Jan</v>
      </c>
      <c r="H269" s="1">
        <f>YEAR(Table_ExternalData_1912[[#This Row],[ENTRY DATE]])</f>
        <v>1900</v>
      </c>
      <c r="I269" s="9">
        <v>66</v>
      </c>
      <c r="J269" t="s">
        <v>612</v>
      </c>
      <c r="K269" t="s">
        <v>624</v>
      </c>
    </row>
    <row r="270" spans="1:11" x14ac:dyDescent="0.3">
      <c r="A270" s="2"/>
      <c r="B270" s="2" t="s">
        <v>654</v>
      </c>
      <c r="C270" s="1" t="s">
        <v>202</v>
      </c>
      <c r="D270" s="1" t="s">
        <v>52</v>
      </c>
      <c r="E270">
        <v>0</v>
      </c>
      <c r="F270" s="1">
        <f>MONTH(Table_ExternalData_1912[[#This Row],[ENTRY DATE]])</f>
        <v>1</v>
      </c>
      <c r="G270" s="1" t="str">
        <f>TEXT(Table_ExternalData_1912[[#This Row],[ENTRY DATE]],"mmm")</f>
        <v>Jan</v>
      </c>
      <c r="H270" s="1">
        <f>YEAR(Table_ExternalData_1912[[#This Row],[ENTRY DATE]])</f>
        <v>1900</v>
      </c>
      <c r="I270" s="9">
        <v>20</v>
      </c>
      <c r="J270" t="s">
        <v>616</v>
      </c>
      <c r="K270" t="s">
        <v>626</v>
      </c>
    </row>
    <row r="271" spans="1:11" x14ac:dyDescent="0.3">
      <c r="A271" s="2"/>
      <c r="B271" s="2" t="s">
        <v>654</v>
      </c>
      <c r="C271" s="1" t="s">
        <v>60</v>
      </c>
      <c r="D271" s="1" t="s">
        <v>52</v>
      </c>
      <c r="E271">
        <v>0</v>
      </c>
      <c r="F271" s="1">
        <f>MONTH(Table_ExternalData_1912[[#This Row],[ENTRY DATE]])</f>
        <v>1</v>
      </c>
      <c r="G271" s="1" t="str">
        <f>TEXT(Table_ExternalData_1912[[#This Row],[ENTRY DATE]],"mmm")</f>
        <v>Jan</v>
      </c>
      <c r="H271" s="1">
        <f>YEAR(Table_ExternalData_1912[[#This Row],[ENTRY DATE]])</f>
        <v>1900</v>
      </c>
      <c r="I271" s="9">
        <v>1.5</v>
      </c>
      <c r="J271" t="s">
        <v>612</v>
      </c>
      <c r="K271" t="s">
        <v>620</v>
      </c>
    </row>
    <row r="272" spans="1:11" x14ac:dyDescent="0.3">
      <c r="A272" s="2">
        <v>44467</v>
      </c>
      <c r="B272" s="2" t="s">
        <v>654</v>
      </c>
      <c r="C272" s="1" t="s">
        <v>79</v>
      </c>
      <c r="D272" s="1" t="s">
        <v>203</v>
      </c>
      <c r="E272">
        <v>2904.92</v>
      </c>
      <c r="F272" s="1">
        <f>MONTH(Table_ExternalData_1912[[#This Row],[ENTRY DATE]])</f>
        <v>1</v>
      </c>
      <c r="G272" s="1" t="str">
        <f>TEXT(Table_ExternalData_1912[[#This Row],[ENTRY DATE]],"mmm")</f>
        <v>Jan</v>
      </c>
      <c r="H272" s="1">
        <f>YEAR(Table_ExternalData_1912[[#This Row],[ENTRY DATE]])</f>
        <v>1900</v>
      </c>
      <c r="I272" s="9">
        <v>200</v>
      </c>
      <c r="J272" t="s">
        <v>612</v>
      </c>
      <c r="K272" t="s">
        <v>614</v>
      </c>
    </row>
    <row r="273" spans="1:11" x14ac:dyDescent="0.3">
      <c r="A273" s="2"/>
      <c r="B273" s="2" t="s">
        <v>654</v>
      </c>
      <c r="C273" s="1" t="s">
        <v>129</v>
      </c>
      <c r="D273" s="1" t="s">
        <v>52</v>
      </c>
      <c r="E273">
        <v>0</v>
      </c>
      <c r="F273" s="1">
        <f>MONTH(Table_ExternalData_1912[[#This Row],[ENTRY DATE]])</f>
        <v>1</v>
      </c>
      <c r="G273" s="1" t="str">
        <f>TEXT(Table_ExternalData_1912[[#This Row],[ENTRY DATE]],"mmm")</f>
        <v>Jan</v>
      </c>
      <c r="H273" s="1">
        <f>YEAR(Table_ExternalData_1912[[#This Row],[ENTRY DATE]])</f>
        <v>1900</v>
      </c>
      <c r="I273" s="9">
        <v>59.8</v>
      </c>
      <c r="J273" t="s">
        <v>612</v>
      </c>
      <c r="K273" t="s">
        <v>624</v>
      </c>
    </row>
    <row r="274" spans="1:11" x14ac:dyDescent="0.3">
      <c r="A274" s="2"/>
      <c r="B274" s="2" t="s">
        <v>654</v>
      </c>
      <c r="C274" s="1" t="s">
        <v>130</v>
      </c>
      <c r="D274" s="1" t="s">
        <v>52</v>
      </c>
      <c r="E274">
        <v>0</v>
      </c>
      <c r="F274" s="1">
        <f>MONTH(Table_ExternalData_1912[[#This Row],[ENTRY DATE]])</f>
        <v>1</v>
      </c>
      <c r="G274" s="1" t="str">
        <f>TEXT(Table_ExternalData_1912[[#This Row],[ENTRY DATE]],"mmm")</f>
        <v>Jan</v>
      </c>
      <c r="H274" s="1">
        <f>YEAR(Table_ExternalData_1912[[#This Row],[ENTRY DATE]])</f>
        <v>1900</v>
      </c>
      <c r="I274" s="9">
        <v>5.82</v>
      </c>
      <c r="J274" t="s">
        <v>612</v>
      </c>
      <c r="K274" t="s">
        <v>620</v>
      </c>
    </row>
    <row r="275" spans="1:11" x14ac:dyDescent="0.3">
      <c r="A275" s="2"/>
      <c r="B275" s="2" t="s">
        <v>654</v>
      </c>
      <c r="C275" s="1" t="s">
        <v>130</v>
      </c>
      <c r="D275" s="1" t="s">
        <v>52</v>
      </c>
      <c r="E275">
        <v>0</v>
      </c>
      <c r="F275" s="1">
        <f>MONTH(Table_ExternalData_1912[[#This Row],[ENTRY DATE]])</f>
        <v>1</v>
      </c>
      <c r="G275" s="1" t="str">
        <f>TEXT(Table_ExternalData_1912[[#This Row],[ENTRY DATE]],"mmm")</f>
        <v>Jan</v>
      </c>
      <c r="H275" s="1">
        <f>YEAR(Table_ExternalData_1912[[#This Row],[ENTRY DATE]])</f>
        <v>1900</v>
      </c>
      <c r="I275" s="9">
        <v>122.64</v>
      </c>
      <c r="J275" t="s">
        <v>612</v>
      </c>
      <c r="K275" t="s">
        <v>626</v>
      </c>
    </row>
    <row r="276" spans="1:11" x14ac:dyDescent="0.3">
      <c r="A276" s="2">
        <v>44467</v>
      </c>
      <c r="B276" s="2" t="s">
        <v>654</v>
      </c>
      <c r="C276" s="1" t="s">
        <v>57</v>
      </c>
      <c r="D276" s="1" t="s">
        <v>204</v>
      </c>
      <c r="E276">
        <v>2494.92</v>
      </c>
      <c r="F276" s="1">
        <f>MONTH(Table_ExternalData_1912[[#This Row],[ENTRY DATE]])</f>
        <v>1</v>
      </c>
      <c r="G276" s="1" t="str">
        <f>TEXT(Table_ExternalData_1912[[#This Row],[ENTRY DATE]],"mmm")</f>
        <v>Jan</v>
      </c>
      <c r="H276" s="1">
        <f>YEAR(Table_ExternalData_1912[[#This Row],[ENTRY DATE]])</f>
        <v>1900</v>
      </c>
      <c r="I276" s="9">
        <v>65</v>
      </c>
      <c r="J276" t="s">
        <v>616</v>
      </c>
      <c r="K276" t="s">
        <v>626</v>
      </c>
    </row>
    <row r="277" spans="1:11" x14ac:dyDescent="0.3">
      <c r="A277" s="2"/>
      <c r="B277" s="2" t="s">
        <v>654</v>
      </c>
      <c r="C277" s="1" t="s">
        <v>205</v>
      </c>
      <c r="D277" s="1" t="s">
        <v>52</v>
      </c>
      <c r="E277">
        <v>0</v>
      </c>
      <c r="F277" s="1">
        <f>MONTH(Table_ExternalData_1912[[#This Row],[ENTRY DATE]])</f>
        <v>1</v>
      </c>
      <c r="G277" s="1" t="str">
        <f>TEXT(Table_ExternalData_1912[[#This Row],[ENTRY DATE]],"mmm")</f>
        <v>Jan</v>
      </c>
      <c r="H277" s="1">
        <f>YEAR(Table_ExternalData_1912[[#This Row],[ENTRY DATE]])</f>
        <v>1900</v>
      </c>
      <c r="I277" s="9">
        <v>62.5</v>
      </c>
      <c r="J277" t="s">
        <v>612</v>
      </c>
      <c r="K277" t="s">
        <v>630</v>
      </c>
    </row>
    <row r="278" spans="1:11" x14ac:dyDescent="0.3">
      <c r="A278" s="2"/>
      <c r="B278" s="2" t="s">
        <v>654</v>
      </c>
      <c r="C278" s="1" t="s">
        <v>206</v>
      </c>
      <c r="D278" s="1" t="s">
        <v>52</v>
      </c>
      <c r="E278">
        <v>0</v>
      </c>
      <c r="F278" s="1">
        <f>MONTH(Table_ExternalData_1912[[#This Row],[ENTRY DATE]])</f>
        <v>1</v>
      </c>
      <c r="G278" s="1" t="str">
        <f>TEXT(Table_ExternalData_1912[[#This Row],[ENTRY DATE]],"mmm")</f>
        <v>Jan</v>
      </c>
      <c r="H278" s="1">
        <f>YEAR(Table_ExternalData_1912[[#This Row],[ENTRY DATE]])</f>
        <v>1900</v>
      </c>
      <c r="I278" s="9">
        <v>1</v>
      </c>
      <c r="J278" t="s">
        <v>612</v>
      </c>
      <c r="K278" t="s">
        <v>620</v>
      </c>
    </row>
    <row r="279" spans="1:11" x14ac:dyDescent="0.3">
      <c r="A279" s="2"/>
      <c r="B279" s="2" t="s">
        <v>654</v>
      </c>
      <c r="C279" s="1" t="s">
        <v>60</v>
      </c>
      <c r="D279" s="1" t="s">
        <v>52</v>
      </c>
      <c r="E279">
        <v>0</v>
      </c>
      <c r="F279" s="1">
        <f>MONTH(Table_ExternalData_1912[[#This Row],[ENTRY DATE]])</f>
        <v>1</v>
      </c>
      <c r="G279" s="1" t="str">
        <f>TEXT(Table_ExternalData_1912[[#This Row],[ENTRY DATE]],"mmm")</f>
        <v>Jan</v>
      </c>
      <c r="H279" s="1">
        <f>YEAR(Table_ExternalData_1912[[#This Row],[ENTRY DATE]])</f>
        <v>1900</v>
      </c>
      <c r="I279" s="9">
        <v>20</v>
      </c>
      <c r="J279" t="s">
        <v>612</v>
      </c>
      <c r="K279" t="s">
        <v>617</v>
      </c>
    </row>
    <row r="280" spans="1:11" x14ac:dyDescent="0.3">
      <c r="A280" s="2">
        <v>44467</v>
      </c>
      <c r="B280" s="2" t="s">
        <v>654</v>
      </c>
      <c r="C280" s="1" t="s">
        <v>100</v>
      </c>
      <c r="D280" s="1" t="s">
        <v>101</v>
      </c>
      <c r="E280">
        <v>2394.92</v>
      </c>
      <c r="F280" s="1">
        <f>MONTH(Table_ExternalData_1912[[#This Row],[ENTRY DATE]])</f>
        <v>1</v>
      </c>
      <c r="G280" s="1" t="str">
        <f>TEXT(Table_ExternalData_1912[[#This Row],[ENTRY DATE]],"mmm")</f>
        <v>Jan</v>
      </c>
      <c r="H280" s="1">
        <f>YEAR(Table_ExternalData_1912[[#This Row],[ENTRY DATE]])</f>
        <v>1900</v>
      </c>
      <c r="I280" s="9">
        <v>11</v>
      </c>
      <c r="J280" t="s">
        <v>612</v>
      </c>
      <c r="K280" t="s">
        <v>628</v>
      </c>
    </row>
    <row r="281" spans="1:11" x14ac:dyDescent="0.3">
      <c r="A281" s="2"/>
      <c r="B281" s="2" t="s">
        <v>654</v>
      </c>
      <c r="C281" s="1" t="s">
        <v>182</v>
      </c>
      <c r="D281" s="1" t="s">
        <v>52</v>
      </c>
      <c r="E281">
        <v>0</v>
      </c>
      <c r="F281" s="1">
        <f>MONTH(Table_ExternalData_1912[[#This Row],[ENTRY DATE]])</f>
        <v>1</v>
      </c>
      <c r="G281" s="1" t="str">
        <f>TEXT(Table_ExternalData_1912[[#This Row],[ENTRY DATE]],"mmm")</f>
        <v>Jan</v>
      </c>
      <c r="H281" s="1">
        <f>YEAR(Table_ExternalData_1912[[#This Row],[ENTRY DATE]])</f>
        <v>1900</v>
      </c>
      <c r="I281" s="9">
        <v>200</v>
      </c>
      <c r="J281" t="s">
        <v>612</v>
      </c>
      <c r="K281" t="s">
        <v>613</v>
      </c>
    </row>
    <row r="282" spans="1:11" x14ac:dyDescent="0.3">
      <c r="A282" s="2"/>
      <c r="B282" s="2" t="s">
        <v>654</v>
      </c>
      <c r="C282" s="1" t="s">
        <v>112</v>
      </c>
      <c r="D282" s="1" t="s">
        <v>52</v>
      </c>
      <c r="E282">
        <v>0</v>
      </c>
      <c r="F282" s="1">
        <f>MONTH(Table_ExternalData_1912[[#This Row],[ENTRY DATE]])</f>
        <v>1</v>
      </c>
      <c r="G282" s="1" t="str">
        <f>TEXT(Table_ExternalData_1912[[#This Row],[ENTRY DATE]],"mmm")</f>
        <v>Jan</v>
      </c>
      <c r="H282" s="1">
        <f>YEAR(Table_ExternalData_1912[[#This Row],[ENTRY DATE]])</f>
        <v>1900</v>
      </c>
      <c r="I282" s="9">
        <v>200</v>
      </c>
      <c r="J282" t="s">
        <v>616</v>
      </c>
      <c r="K282" t="s">
        <v>659</v>
      </c>
    </row>
    <row r="283" spans="1:11" x14ac:dyDescent="0.3">
      <c r="A283" s="2"/>
      <c r="B283" s="2" t="s">
        <v>654</v>
      </c>
      <c r="C283" s="1" t="s">
        <v>181</v>
      </c>
      <c r="D283" s="1" t="s">
        <v>52</v>
      </c>
      <c r="E283">
        <v>0</v>
      </c>
      <c r="F283" s="1">
        <f>MONTH(Table_ExternalData_1912[[#This Row],[ENTRY DATE]])</f>
        <v>1</v>
      </c>
      <c r="G283" s="1" t="str">
        <f>TEXT(Table_ExternalData_1912[[#This Row],[ENTRY DATE]],"mmm")</f>
        <v>Jan</v>
      </c>
      <c r="H283" s="1">
        <f>YEAR(Table_ExternalData_1912[[#This Row],[ENTRY DATE]])</f>
        <v>1900</v>
      </c>
      <c r="I283" s="9">
        <v>48.14</v>
      </c>
      <c r="J283" t="s">
        <v>612</v>
      </c>
      <c r="K283" t="s">
        <v>620</v>
      </c>
    </row>
    <row r="284" spans="1:11" x14ac:dyDescent="0.3">
      <c r="A284" s="2">
        <v>44467</v>
      </c>
      <c r="B284" s="2" t="s">
        <v>654</v>
      </c>
      <c r="C284" s="1" t="s">
        <v>62</v>
      </c>
      <c r="D284" s="1" t="s">
        <v>171</v>
      </c>
      <c r="E284">
        <v>2318</v>
      </c>
      <c r="F284" s="1">
        <f>MONTH(Table_ExternalData_1912[[#This Row],[ENTRY DATE]])</f>
        <v>1</v>
      </c>
      <c r="G284" s="1" t="str">
        <f>TEXT(Table_ExternalData_1912[[#This Row],[ENTRY DATE]],"mmm")</f>
        <v>Jan</v>
      </c>
      <c r="H284" s="1">
        <f>YEAR(Table_ExternalData_1912[[#This Row],[ENTRY DATE]])</f>
        <v>1900</v>
      </c>
      <c r="I284" s="9">
        <v>150</v>
      </c>
      <c r="J284" t="s">
        <v>612</v>
      </c>
      <c r="K284" t="s">
        <v>620</v>
      </c>
    </row>
    <row r="285" spans="1:11" x14ac:dyDescent="0.3">
      <c r="A285" s="2"/>
      <c r="B285" s="2" t="s">
        <v>654</v>
      </c>
      <c r="C285" s="1" t="s">
        <v>172</v>
      </c>
      <c r="D285" s="1" t="s">
        <v>52</v>
      </c>
      <c r="E285">
        <v>0</v>
      </c>
      <c r="F285" s="1">
        <f>MONTH(Table_ExternalData_1912[[#This Row],[ENTRY DATE]])</f>
        <v>1</v>
      </c>
      <c r="G285" s="1" t="str">
        <f>TEXT(Table_ExternalData_1912[[#This Row],[ENTRY DATE]],"mmm")</f>
        <v>Jan</v>
      </c>
      <c r="H285" s="1">
        <f>YEAR(Table_ExternalData_1912[[#This Row],[ENTRY DATE]])</f>
        <v>1900</v>
      </c>
      <c r="I285" s="9">
        <v>29.4</v>
      </c>
      <c r="J285" t="s">
        <v>612</v>
      </c>
      <c r="K285" t="s">
        <v>632</v>
      </c>
    </row>
    <row r="286" spans="1:11" x14ac:dyDescent="0.3">
      <c r="A286" s="2"/>
      <c r="B286" s="2" t="s">
        <v>654</v>
      </c>
      <c r="C286" s="1" t="s">
        <v>65</v>
      </c>
      <c r="D286" s="1" t="s">
        <v>52</v>
      </c>
      <c r="E286">
        <v>0</v>
      </c>
      <c r="F286" s="1">
        <f>MONTH(Table_ExternalData_1912[[#This Row],[ENTRY DATE]])</f>
        <v>1</v>
      </c>
      <c r="G286" s="1" t="str">
        <f>TEXT(Table_ExternalData_1912[[#This Row],[ENTRY DATE]],"mmm")</f>
        <v>Jan</v>
      </c>
      <c r="H286" s="1">
        <f>YEAR(Table_ExternalData_1912[[#This Row],[ENTRY DATE]])</f>
        <v>1900</v>
      </c>
      <c r="I286" s="9">
        <v>536</v>
      </c>
      <c r="J286" t="s">
        <v>612</v>
      </c>
      <c r="K286" t="s">
        <v>630</v>
      </c>
    </row>
    <row r="287" spans="1:11" x14ac:dyDescent="0.3">
      <c r="A287" s="2"/>
      <c r="B287" s="2" t="s">
        <v>654</v>
      </c>
      <c r="C287" s="1" t="s">
        <v>66</v>
      </c>
      <c r="D287" s="1" t="s">
        <v>52</v>
      </c>
      <c r="E287">
        <v>0</v>
      </c>
      <c r="F287" s="1">
        <f>MONTH(Table_ExternalData_1912[[#This Row],[ENTRY DATE]])</f>
        <v>1</v>
      </c>
      <c r="G287" s="1" t="str">
        <f>TEXT(Table_ExternalData_1912[[#This Row],[ENTRY DATE]],"mmm")</f>
        <v>Jan</v>
      </c>
      <c r="H287" s="1">
        <f>YEAR(Table_ExternalData_1912[[#This Row],[ENTRY DATE]])</f>
        <v>1900</v>
      </c>
      <c r="I287" s="9">
        <v>37.799999999999997</v>
      </c>
      <c r="J287" t="s">
        <v>612</v>
      </c>
      <c r="K287" t="s">
        <v>620</v>
      </c>
    </row>
    <row r="288" spans="1:11" x14ac:dyDescent="0.3">
      <c r="A288" s="2">
        <v>44468</v>
      </c>
      <c r="B288" s="2" t="s">
        <v>654</v>
      </c>
      <c r="C288" s="1" t="s">
        <v>72</v>
      </c>
      <c r="D288" s="1" t="s">
        <v>207</v>
      </c>
      <c r="E288">
        <v>0</v>
      </c>
      <c r="F288" s="1">
        <f>MONTH(Table_ExternalData_1912[[#This Row],[ENTRY DATE]])</f>
        <v>1</v>
      </c>
      <c r="G288" s="1" t="str">
        <f>TEXT(Table_ExternalData_1912[[#This Row],[ENTRY DATE]],"mmm")</f>
        <v>Jan</v>
      </c>
      <c r="H288" s="1">
        <f>YEAR(Table_ExternalData_1912[[#This Row],[ENTRY DATE]])</f>
        <v>1900</v>
      </c>
      <c r="I288" s="9">
        <v>100</v>
      </c>
      <c r="J288" t="s">
        <v>612</v>
      </c>
      <c r="K288" t="s">
        <v>620</v>
      </c>
    </row>
    <row r="289" spans="1:11" x14ac:dyDescent="0.3">
      <c r="A289" s="2"/>
      <c r="B289" s="2" t="s">
        <v>654</v>
      </c>
      <c r="C289" s="1" t="s">
        <v>196</v>
      </c>
      <c r="D289" s="1" t="s">
        <v>52</v>
      </c>
      <c r="E289">
        <v>0</v>
      </c>
      <c r="F289" s="1">
        <f>MONTH(Table_ExternalData_1912[[#This Row],[ENTRY DATE]])</f>
        <v>1</v>
      </c>
      <c r="G289" s="1" t="str">
        <f>TEXT(Table_ExternalData_1912[[#This Row],[ENTRY DATE]],"mmm")</f>
        <v>Jan</v>
      </c>
      <c r="H289" s="1">
        <f>YEAR(Table_ExternalData_1912[[#This Row],[ENTRY DATE]])</f>
        <v>1900</v>
      </c>
      <c r="I289" s="9">
        <v>48.27</v>
      </c>
      <c r="J289" t="s">
        <v>612</v>
      </c>
      <c r="K289" t="s">
        <v>621</v>
      </c>
    </row>
    <row r="290" spans="1:11" x14ac:dyDescent="0.3">
      <c r="A290" s="2"/>
      <c r="B290" s="2" t="s">
        <v>654</v>
      </c>
      <c r="C290" s="1" t="s">
        <v>197</v>
      </c>
      <c r="D290" s="1" t="s">
        <v>52</v>
      </c>
      <c r="E290">
        <v>0</v>
      </c>
      <c r="F290" s="1">
        <f>MONTH(Table_ExternalData_1912[[#This Row],[ENTRY DATE]])</f>
        <v>1</v>
      </c>
      <c r="G290" s="1" t="str">
        <f>TEXT(Table_ExternalData_1912[[#This Row],[ENTRY DATE]],"mmm")</f>
        <v>Jan</v>
      </c>
      <c r="H290" s="1">
        <f>YEAR(Table_ExternalData_1912[[#This Row],[ENTRY DATE]])</f>
        <v>1900</v>
      </c>
      <c r="I290" s="9">
        <v>53</v>
      </c>
      <c r="J290" t="s">
        <v>612</v>
      </c>
      <c r="K290" t="s">
        <v>621</v>
      </c>
    </row>
    <row r="291" spans="1:11" x14ac:dyDescent="0.3">
      <c r="A291" s="2"/>
      <c r="B291" s="2" t="s">
        <v>654</v>
      </c>
      <c r="C291" s="1" t="s">
        <v>72</v>
      </c>
      <c r="D291" s="1" t="s">
        <v>52</v>
      </c>
      <c r="E291">
        <v>0</v>
      </c>
      <c r="F291" s="1">
        <f>MONTH(Table_ExternalData_1912[[#This Row],[ENTRY DATE]])</f>
        <v>1</v>
      </c>
      <c r="G291" s="1" t="str">
        <f>TEXT(Table_ExternalData_1912[[#This Row],[ENTRY DATE]],"mmm")</f>
        <v>Jan</v>
      </c>
      <c r="H291" s="1">
        <f>YEAR(Table_ExternalData_1912[[#This Row],[ENTRY DATE]])</f>
        <v>1900</v>
      </c>
      <c r="I291" s="9">
        <v>50</v>
      </c>
      <c r="J291" t="s">
        <v>612</v>
      </c>
      <c r="K291" t="s">
        <v>620</v>
      </c>
    </row>
    <row r="292" spans="1:11" x14ac:dyDescent="0.3">
      <c r="A292" s="2">
        <v>44468</v>
      </c>
      <c r="B292" s="2" t="s">
        <v>654</v>
      </c>
      <c r="C292" s="1" t="s">
        <v>198</v>
      </c>
      <c r="D292" s="1" t="s">
        <v>208</v>
      </c>
      <c r="E292">
        <v>0</v>
      </c>
      <c r="F292" s="1">
        <f>MONTH(Table_ExternalData_1912[[#This Row],[ENTRY DATE]])</f>
        <v>1</v>
      </c>
      <c r="G292" s="1" t="str">
        <f>TEXT(Table_ExternalData_1912[[#This Row],[ENTRY DATE]],"mmm")</f>
        <v>Jan</v>
      </c>
      <c r="H292" s="1">
        <f>YEAR(Table_ExternalData_1912[[#This Row],[ENTRY DATE]])</f>
        <v>1900</v>
      </c>
      <c r="I292" s="9">
        <v>8.8000000000000007</v>
      </c>
      <c r="J292" t="s">
        <v>612</v>
      </c>
      <c r="K292" t="s">
        <v>624</v>
      </c>
    </row>
    <row r="293" spans="1:11" x14ac:dyDescent="0.3">
      <c r="A293" s="2"/>
      <c r="B293" s="2" t="s">
        <v>654</v>
      </c>
      <c r="C293" s="1" t="s">
        <v>196</v>
      </c>
      <c r="D293" s="1" t="s">
        <v>52</v>
      </c>
      <c r="E293">
        <v>0</v>
      </c>
      <c r="F293" s="1">
        <f>MONTH(Table_ExternalData_1912[[#This Row],[ENTRY DATE]])</f>
        <v>1</v>
      </c>
      <c r="G293" s="1" t="str">
        <f>TEXT(Table_ExternalData_1912[[#This Row],[ENTRY DATE]],"mmm")</f>
        <v>Jan</v>
      </c>
      <c r="H293" s="1">
        <f>YEAR(Table_ExternalData_1912[[#This Row],[ENTRY DATE]])</f>
        <v>1900</v>
      </c>
      <c r="I293" s="9">
        <v>50</v>
      </c>
      <c r="J293" t="s">
        <v>612</v>
      </c>
      <c r="K293" t="s">
        <v>620</v>
      </c>
    </row>
    <row r="294" spans="1:11" x14ac:dyDescent="0.3">
      <c r="A294" s="2"/>
      <c r="B294" s="2" t="s">
        <v>654</v>
      </c>
      <c r="C294" s="1" t="s">
        <v>197</v>
      </c>
      <c r="D294" s="1" t="s">
        <v>52</v>
      </c>
      <c r="E294">
        <v>0</v>
      </c>
      <c r="F294" s="1">
        <f>MONTH(Table_ExternalData_1912[[#This Row],[ENTRY DATE]])</f>
        <v>1</v>
      </c>
      <c r="G294" s="1" t="str">
        <f>TEXT(Table_ExternalData_1912[[#This Row],[ENTRY DATE]],"mmm")</f>
        <v>Jan</v>
      </c>
      <c r="H294" s="1">
        <f>YEAR(Table_ExternalData_1912[[#This Row],[ENTRY DATE]])</f>
        <v>1900</v>
      </c>
      <c r="I294" s="9">
        <v>4.8</v>
      </c>
      <c r="J294" t="s">
        <v>612</v>
      </c>
      <c r="K294" t="s">
        <v>620</v>
      </c>
    </row>
    <row r="295" spans="1:11" x14ac:dyDescent="0.3">
      <c r="A295" s="2"/>
      <c r="B295" s="2" t="s">
        <v>654</v>
      </c>
      <c r="C295" s="1" t="s">
        <v>72</v>
      </c>
      <c r="D295" s="1" t="s">
        <v>52</v>
      </c>
      <c r="E295">
        <v>0</v>
      </c>
      <c r="F295" s="1">
        <f>MONTH(Table_ExternalData_1912[[#This Row],[ENTRY DATE]])</f>
        <v>1</v>
      </c>
      <c r="G295" s="1" t="str">
        <f>TEXT(Table_ExternalData_1912[[#This Row],[ENTRY DATE]],"mmm")</f>
        <v>Jan</v>
      </c>
      <c r="H295" s="1">
        <f>YEAR(Table_ExternalData_1912[[#This Row],[ENTRY DATE]])</f>
        <v>1900</v>
      </c>
      <c r="I295" s="9">
        <v>2823.95</v>
      </c>
      <c r="J295" t="s">
        <v>616</v>
      </c>
      <c r="K295" t="s">
        <v>615</v>
      </c>
    </row>
    <row r="296" spans="1:11" x14ac:dyDescent="0.3">
      <c r="A296" s="2">
        <v>44468</v>
      </c>
      <c r="B296" s="2" t="s">
        <v>654</v>
      </c>
      <c r="C296" s="1" t="s">
        <v>77</v>
      </c>
      <c r="D296" s="1" t="s">
        <v>209</v>
      </c>
      <c r="E296">
        <v>0</v>
      </c>
      <c r="F296" s="1">
        <f>MONTH(Table_ExternalData_1912[[#This Row],[ENTRY DATE]])</f>
        <v>1</v>
      </c>
      <c r="G296" s="1" t="str">
        <f>TEXT(Table_ExternalData_1912[[#This Row],[ENTRY DATE]],"mmm")</f>
        <v>Jan</v>
      </c>
      <c r="H296" s="1">
        <f>YEAR(Table_ExternalData_1912[[#This Row],[ENTRY DATE]])</f>
        <v>1900</v>
      </c>
      <c r="I296" s="9">
        <v>2011.15</v>
      </c>
      <c r="J296" t="s">
        <v>616</v>
      </c>
      <c r="K296" t="s">
        <v>615</v>
      </c>
    </row>
    <row r="297" spans="1:11" x14ac:dyDescent="0.3">
      <c r="A297" s="2">
        <v>44468</v>
      </c>
      <c r="B297" s="2" t="s">
        <v>654</v>
      </c>
      <c r="C297" s="1" t="s">
        <v>72</v>
      </c>
      <c r="D297" s="1" t="s">
        <v>210</v>
      </c>
      <c r="E297">
        <v>0</v>
      </c>
      <c r="F297" s="1">
        <f>MONTH(Table_ExternalData_1912[[#This Row],[ENTRY DATE]])</f>
        <v>1</v>
      </c>
      <c r="G297" s="1" t="str">
        <f>TEXT(Table_ExternalData_1912[[#This Row],[ENTRY DATE]],"mmm")</f>
        <v>Jan</v>
      </c>
      <c r="H297" s="1">
        <f>YEAR(Table_ExternalData_1912[[#This Row],[ENTRY DATE]])</f>
        <v>1900</v>
      </c>
      <c r="I297" s="9">
        <v>500</v>
      </c>
      <c r="J297" t="s">
        <v>612</v>
      </c>
      <c r="K297" t="s">
        <v>628</v>
      </c>
    </row>
    <row r="298" spans="1:11" x14ac:dyDescent="0.3">
      <c r="A298" s="2"/>
      <c r="B298" s="2" t="s">
        <v>654</v>
      </c>
      <c r="C298" s="1" t="s">
        <v>196</v>
      </c>
      <c r="D298" s="1" t="s">
        <v>52</v>
      </c>
      <c r="E298">
        <v>0</v>
      </c>
      <c r="F298" s="1">
        <f>MONTH(Table_ExternalData_1912[[#This Row],[ENTRY DATE]])</f>
        <v>1</v>
      </c>
      <c r="G298" s="1" t="str">
        <f>TEXT(Table_ExternalData_1912[[#This Row],[ENTRY DATE]],"mmm")</f>
        <v>Jan</v>
      </c>
      <c r="H298" s="1">
        <f>YEAR(Table_ExternalData_1912[[#This Row],[ENTRY DATE]])</f>
        <v>1900</v>
      </c>
      <c r="I298" s="9">
        <v>187.52</v>
      </c>
      <c r="J298" t="s">
        <v>616</v>
      </c>
      <c r="K298" t="s">
        <v>620</v>
      </c>
    </row>
    <row r="299" spans="1:11" x14ac:dyDescent="0.3">
      <c r="A299" s="2"/>
      <c r="B299" s="2" t="s">
        <v>654</v>
      </c>
      <c r="C299" s="1" t="s">
        <v>197</v>
      </c>
      <c r="D299" s="1" t="s">
        <v>52</v>
      </c>
      <c r="E299">
        <v>0</v>
      </c>
      <c r="F299" s="1">
        <f>MONTH(Table_ExternalData_1912[[#This Row],[ENTRY DATE]])</f>
        <v>1</v>
      </c>
      <c r="G299" s="1" t="str">
        <f>TEXT(Table_ExternalData_1912[[#This Row],[ENTRY DATE]],"mmm")</f>
        <v>Jan</v>
      </c>
      <c r="H299" s="1">
        <f>YEAR(Table_ExternalData_1912[[#This Row],[ENTRY DATE]])</f>
        <v>1900</v>
      </c>
      <c r="I299" s="9">
        <v>1000</v>
      </c>
      <c r="J299" t="s">
        <v>612</v>
      </c>
      <c r="K299" t="s">
        <v>628</v>
      </c>
    </row>
    <row r="300" spans="1:11" x14ac:dyDescent="0.3">
      <c r="A300" s="2"/>
      <c r="B300" s="2" t="s">
        <v>654</v>
      </c>
      <c r="C300" s="1" t="s">
        <v>72</v>
      </c>
      <c r="D300" s="1" t="s">
        <v>52</v>
      </c>
      <c r="E300">
        <v>0</v>
      </c>
      <c r="F300" s="1">
        <f>MONTH(Table_ExternalData_1912[[#This Row],[ENTRY DATE]])</f>
        <v>1</v>
      </c>
      <c r="G300" s="1" t="str">
        <f>TEXT(Table_ExternalData_1912[[#This Row],[ENTRY DATE]],"mmm")</f>
        <v>Jan</v>
      </c>
      <c r="H300" s="1">
        <f>YEAR(Table_ExternalData_1912[[#This Row],[ENTRY DATE]])</f>
        <v>1900</v>
      </c>
      <c r="I300" s="9">
        <v>501</v>
      </c>
      <c r="J300" t="s">
        <v>612</v>
      </c>
      <c r="K300" t="s">
        <v>628</v>
      </c>
    </row>
    <row r="301" spans="1:11" x14ac:dyDescent="0.3">
      <c r="A301" s="2">
        <v>44469</v>
      </c>
      <c r="B301" s="2" t="s">
        <v>654</v>
      </c>
      <c r="C301" s="1" t="s">
        <v>115</v>
      </c>
      <c r="D301" s="1" t="s">
        <v>211</v>
      </c>
      <c r="E301">
        <v>0</v>
      </c>
      <c r="F301" s="1">
        <f>MONTH(Table_ExternalData_1912[[#This Row],[ENTRY DATE]])</f>
        <v>1</v>
      </c>
      <c r="G301" s="1" t="str">
        <f>TEXT(Table_ExternalData_1912[[#This Row],[ENTRY DATE]],"mmm")</f>
        <v>Jan</v>
      </c>
      <c r="H301" s="1">
        <f>YEAR(Table_ExternalData_1912[[#This Row],[ENTRY DATE]])</f>
        <v>1900</v>
      </c>
      <c r="I301" s="9">
        <v>265</v>
      </c>
      <c r="J301" t="s">
        <v>612</v>
      </c>
      <c r="K301" t="s">
        <v>628</v>
      </c>
    </row>
    <row r="302" spans="1:11" x14ac:dyDescent="0.3">
      <c r="A302" s="2"/>
      <c r="B302" s="2" t="s">
        <v>654</v>
      </c>
      <c r="C302" s="1" t="s">
        <v>132</v>
      </c>
      <c r="D302" s="1" t="s">
        <v>52</v>
      </c>
      <c r="E302">
        <v>0</v>
      </c>
      <c r="F302" s="1">
        <f>MONTH(Table_ExternalData_1912[[#This Row],[ENTRY DATE]])</f>
        <v>1</v>
      </c>
      <c r="G302" s="1" t="str">
        <f>TEXT(Table_ExternalData_1912[[#This Row],[ENTRY DATE]],"mmm")</f>
        <v>Jan</v>
      </c>
      <c r="H302" s="1">
        <f>YEAR(Table_ExternalData_1912[[#This Row],[ENTRY DATE]])</f>
        <v>1900</v>
      </c>
      <c r="I302" s="9">
        <v>150</v>
      </c>
      <c r="J302" t="s">
        <v>612</v>
      </c>
      <c r="K302" t="s">
        <v>618</v>
      </c>
    </row>
    <row r="303" spans="1:11" x14ac:dyDescent="0.3">
      <c r="A303" s="2"/>
      <c r="B303" s="2" t="s">
        <v>654</v>
      </c>
      <c r="C303" s="1" t="s">
        <v>212</v>
      </c>
      <c r="D303" s="1" t="s">
        <v>52</v>
      </c>
      <c r="E303">
        <v>0</v>
      </c>
      <c r="F303" s="1">
        <f>MONTH(Table_ExternalData_1912[[#This Row],[ENTRY DATE]])</f>
        <v>1</v>
      </c>
      <c r="G303" s="1" t="str">
        <f>TEXT(Table_ExternalData_1912[[#This Row],[ENTRY DATE]],"mmm")</f>
        <v>Jan</v>
      </c>
      <c r="H303" s="1">
        <f>YEAR(Table_ExternalData_1912[[#This Row],[ENTRY DATE]])</f>
        <v>1900</v>
      </c>
      <c r="I303" s="9">
        <v>76.92</v>
      </c>
      <c r="J303" t="s">
        <v>612</v>
      </c>
      <c r="K303" t="s">
        <v>630</v>
      </c>
    </row>
    <row r="304" spans="1:11" x14ac:dyDescent="0.3">
      <c r="A304" s="2"/>
      <c r="B304" s="2" t="s">
        <v>654</v>
      </c>
      <c r="C304" s="1" t="s">
        <v>213</v>
      </c>
      <c r="D304" s="1" t="s">
        <v>52</v>
      </c>
      <c r="E304">
        <v>0</v>
      </c>
      <c r="F304" s="1">
        <f>MONTH(Table_ExternalData_1912[[#This Row],[ENTRY DATE]])</f>
        <v>1</v>
      </c>
      <c r="G304" s="1" t="str">
        <f>TEXT(Table_ExternalData_1912[[#This Row],[ENTRY DATE]],"mmm")</f>
        <v>Jan</v>
      </c>
      <c r="H304" s="1">
        <f>YEAR(Table_ExternalData_1912[[#This Row],[ENTRY DATE]])</f>
        <v>1900</v>
      </c>
      <c r="I304" s="9">
        <v>200</v>
      </c>
      <c r="J304" t="s">
        <v>612</v>
      </c>
      <c r="K304" t="s">
        <v>613</v>
      </c>
    </row>
    <row r="305" spans="1:11" x14ac:dyDescent="0.3">
      <c r="A305" s="2"/>
      <c r="B305" s="2" t="s">
        <v>654</v>
      </c>
      <c r="C305" s="1" t="s">
        <v>214</v>
      </c>
      <c r="D305" s="1" t="s">
        <v>52</v>
      </c>
      <c r="E305">
        <v>0</v>
      </c>
      <c r="F305" s="1">
        <f>MONTH(Table_ExternalData_1912[[#This Row],[ENTRY DATE]])</f>
        <v>1</v>
      </c>
      <c r="G305" s="1" t="str">
        <f>TEXT(Table_ExternalData_1912[[#This Row],[ENTRY DATE]],"mmm")</f>
        <v>Jan</v>
      </c>
      <c r="H305" s="1">
        <f>YEAR(Table_ExternalData_1912[[#This Row],[ENTRY DATE]])</f>
        <v>1900</v>
      </c>
      <c r="I305" s="9">
        <v>200</v>
      </c>
      <c r="J305" t="s">
        <v>616</v>
      </c>
      <c r="K305" t="s">
        <v>659</v>
      </c>
    </row>
    <row r="306" spans="1:11" x14ac:dyDescent="0.3">
      <c r="A306" s="2"/>
      <c r="B306" s="2" t="s">
        <v>666</v>
      </c>
      <c r="C306" s="1" t="s">
        <v>215</v>
      </c>
      <c r="D306" s="1" t="s">
        <v>52</v>
      </c>
      <c r="E306">
        <v>0</v>
      </c>
      <c r="F306" s="1">
        <f>MONTH(Table_ExternalData_1912[[#This Row],[ENTRY DATE]])</f>
        <v>1</v>
      </c>
      <c r="G306" s="1" t="str">
        <f>TEXT(Table_ExternalData_1912[[#This Row],[ENTRY DATE]],"mmm")</f>
        <v>Jan</v>
      </c>
      <c r="H306" s="1">
        <f>YEAR(Table_ExternalData_1912[[#This Row],[ENTRY DATE]])</f>
        <v>1900</v>
      </c>
      <c r="I306" s="9">
        <v>1000</v>
      </c>
      <c r="J306" t="s">
        <v>616</v>
      </c>
      <c r="K306" t="s">
        <v>615</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425D-924F-46E7-BC7B-EB5DAACA45C1}">
  <dimension ref="A1:F6"/>
  <sheetViews>
    <sheetView workbookViewId="0">
      <selection activeCell="G23" sqref="G23"/>
    </sheetView>
  </sheetViews>
  <sheetFormatPr defaultRowHeight="14.4" x14ac:dyDescent="0.3"/>
  <cols>
    <col min="1" max="1" width="9" bestFit="1" customWidth="1"/>
    <col min="2" max="2" width="9.21875" bestFit="1" customWidth="1"/>
    <col min="3" max="3" width="21.44140625" customWidth="1"/>
    <col min="4" max="4" width="15.44140625" bestFit="1" customWidth="1"/>
    <col min="5" max="5" width="7.33203125" bestFit="1" customWidth="1"/>
    <col min="6" max="6" width="19.33203125" customWidth="1"/>
  </cols>
  <sheetData>
    <row r="1" spans="1:6" x14ac:dyDescent="0.3">
      <c r="A1" t="s">
        <v>609</v>
      </c>
    </row>
    <row r="2" spans="1:6" x14ac:dyDescent="0.3">
      <c r="B2" t="s">
        <v>660</v>
      </c>
      <c r="C2" t="s">
        <v>664</v>
      </c>
      <c r="D2" t="s">
        <v>661</v>
      </c>
      <c r="E2" t="s">
        <v>662</v>
      </c>
      <c r="F2" t="s">
        <v>665</v>
      </c>
    </row>
    <row r="3" spans="1:6" x14ac:dyDescent="0.3">
      <c r="A3" t="s">
        <v>608</v>
      </c>
      <c r="B3" s="2">
        <v>44348</v>
      </c>
      <c r="C3">
        <v>53000</v>
      </c>
      <c r="D3">
        <v>536</v>
      </c>
      <c r="E3">
        <v>3.16</v>
      </c>
      <c r="F3">
        <v>108</v>
      </c>
    </row>
    <row r="4" spans="1:6" x14ac:dyDescent="0.3">
      <c r="A4" t="s">
        <v>610</v>
      </c>
      <c r="C4">
        <v>2207.52</v>
      </c>
      <c r="D4">
        <v>122.64</v>
      </c>
      <c r="E4">
        <v>0</v>
      </c>
      <c r="F4">
        <v>18</v>
      </c>
    </row>
    <row r="5" spans="1:6" x14ac:dyDescent="0.3">
      <c r="A5" t="s">
        <v>388</v>
      </c>
      <c r="C5">
        <v>2232</v>
      </c>
      <c r="D5">
        <v>93</v>
      </c>
      <c r="E5">
        <v>0</v>
      </c>
    </row>
    <row r="6" spans="1:6" x14ac:dyDescent="0.3">
      <c r="E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F0E11-9216-4BC3-BED1-0E984F292EE7}">
  <dimension ref="A1:G45"/>
  <sheetViews>
    <sheetView workbookViewId="0">
      <selection activeCell="L17" sqref="L17"/>
    </sheetView>
  </sheetViews>
  <sheetFormatPr defaultRowHeight="14.4" x14ac:dyDescent="0.3"/>
  <cols>
    <col min="1" max="1" width="9.5546875" bestFit="1" customWidth="1"/>
    <col min="2" max="2" width="24.88671875" bestFit="1" customWidth="1"/>
    <col min="3" max="3" width="8" bestFit="1" customWidth="1"/>
    <col min="4" max="4" width="14.88671875" style="10" bestFit="1" customWidth="1"/>
    <col min="5" max="5" width="14.33203125" style="10" bestFit="1" customWidth="1"/>
    <col min="6" max="6" width="6.88671875" bestFit="1" customWidth="1"/>
    <col min="7" max="7" width="10.77734375" bestFit="1" customWidth="1"/>
  </cols>
  <sheetData>
    <row r="1" spans="1:7" x14ac:dyDescent="0.3">
      <c r="A1" t="s">
        <v>0</v>
      </c>
    </row>
    <row r="3" spans="1:7" x14ac:dyDescent="0.3">
      <c r="A3" s="1" t="s">
        <v>3</v>
      </c>
      <c r="B3" t="s">
        <v>657</v>
      </c>
      <c r="C3" t="s">
        <v>658</v>
      </c>
      <c r="D3" t="s">
        <v>7</v>
      </c>
      <c r="E3" t="s">
        <v>8</v>
      </c>
      <c r="F3" t="s">
        <v>9</v>
      </c>
      <c r="G3" t="s">
        <v>606</v>
      </c>
    </row>
    <row r="4" spans="1:7" x14ac:dyDescent="0.3">
      <c r="A4" s="2">
        <v>44203</v>
      </c>
      <c r="B4" s="1" t="s">
        <v>4</v>
      </c>
      <c r="C4">
        <v>393</v>
      </c>
      <c r="D4" s="1">
        <f>MONTH(EPF_merge[[#This Row],[Date]])</f>
        <v>1</v>
      </c>
      <c r="E4" s="1" t="str">
        <f>TEXT(EPF_merge[[#This Row],[Date]],"mmm")</f>
        <v>Jan</v>
      </c>
      <c r="F4" s="1">
        <f>YEAR(EPF_merge[[#This Row],[Date]])</f>
        <v>2021</v>
      </c>
      <c r="G4" s="1" t="s">
        <v>607</v>
      </c>
    </row>
    <row r="5" spans="1:7" x14ac:dyDescent="0.3">
      <c r="A5" s="2">
        <v>44203</v>
      </c>
      <c r="B5" s="1" t="s">
        <v>5</v>
      </c>
      <c r="C5">
        <v>212</v>
      </c>
      <c r="D5" s="1">
        <f>MONTH(EPF_merge[[#This Row],[Date]])</f>
        <v>1</v>
      </c>
      <c r="E5" s="1" t="str">
        <f>TEXT(EPF_merge[[#This Row],[Date]],"mmm")</f>
        <v>Jan</v>
      </c>
      <c r="F5" s="1">
        <f>YEAR(EPF_merge[[#This Row],[Date]])</f>
        <v>2021</v>
      </c>
      <c r="G5" s="1" t="s">
        <v>607</v>
      </c>
    </row>
    <row r="6" spans="1:7" x14ac:dyDescent="0.3">
      <c r="A6" s="2">
        <v>44247</v>
      </c>
      <c r="B6" s="1" t="s">
        <v>4</v>
      </c>
      <c r="C6">
        <v>403</v>
      </c>
      <c r="D6" s="1">
        <f>MONTH(EPF_merge[[#This Row],[Date]])</f>
        <v>2</v>
      </c>
      <c r="E6" s="1" t="str">
        <f>TEXT(EPF_merge[[#This Row],[Date]],"mmm")</f>
        <v>Feb</v>
      </c>
      <c r="F6" s="1">
        <f>YEAR(EPF_merge[[#This Row],[Date]])</f>
        <v>2021</v>
      </c>
      <c r="G6" s="1" t="s">
        <v>607</v>
      </c>
    </row>
    <row r="7" spans="1:7" x14ac:dyDescent="0.3">
      <c r="A7" s="2">
        <v>44247</v>
      </c>
      <c r="B7" s="1" t="s">
        <v>5</v>
      </c>
      <c r="C7">
        <v>341</v>
      </c>
      <c r="D7" s="1">
        <f>MONTH(EPF_merge[[#This Row],[Date]])</f>
        <v>2</v>
      </c>
      <c r="E7" s="1" t="str">
        <f>TEXT(EPF_merge[[#This Row],[Date]],"mmm")</f>
        <v>Feb</v>
      </c>
      <c r="F7" s="1">
        <f>YEAR(EPF_merge[[#This Row],[Date]])</f>
        <v>2021</v>
      </c>
      <c r="G7" s="1" t="s">
        <v>607</v>
      </c>
    </row>
    <row r="8" spans="1:7" x14ac:dyDescent="0.3">
      <c r="A8" s="2">
        <v>44259</v>
      </c>
      <c r="B8" s="1" t="s">
        <v>4</v>
      </c>
      <c r="C8">
        <v>435</v>
      </c>
      <c r="D8" s="1">
        <f>MONTH(EPF_merge[[#This Row],[Date]])</f>
        <v>3</v>
      </c>
      <c r="E8" s="1" t="str">
        <f>TEXT(EPF_merge[[#This Row],[Date]],"mmm")</f>
        <v>Mar</v>
      </c>
      <c r="F8" s="1">
        <f>YEAR(EPF_merge[[#This Row],[Date]])</f>
        <v>2021</v>
      </c>
      <c r="G8" s="1" t="s">
        <v>607</v>
      </c>
    </row>
    <row r="9" spans="1:7" x14ac:dyDescent="0.3">
      <c r="A9" s="2">
        <v>44259</v>
      </c>
      <c r="B9" s="1" t="s">
        <v>5</v>
      </c>
      <c r="C9">
        <v>368</v>
      </c>
      <c r="D9" s="1">
        <f>MONTH(EPF_merge[[#This Row],[Date]])</f>
        <v>3</v>
      </c>
      <c r="E9" s="1" t="str">
        <f>TEXT(EPF_merge[[#This Row],[Date]],"mmm")</f>
        <v>Mar</v>
      </c>
      <c r="F9" s="1">
        <f>YEAR(EPF_merge[[#This Row],[Date]])</f>
        <v>2021</v>
      </c>
      <c r="G9" s="1" t="s">
        <v>607</v>
      </c>
    </row>
    <row r="10" spans="1:7" x14ac:dyDescent="0.3">
      <c r="A10" s="2">
        <v>44289</v>
      </c>
      <c r="B10" s="1" t="s">
        <v>4</v>
      </c>
      <c r="C10">
        <v>427</v>
      </c>
      <c r="D10" s="1">
        <f>MONTH(EPF_merge[[#This Row],[Date]])</f>
        <v>4</v>
      </c>
      <c r="E10" s="1" t="str">
        <f>TEXT(EPF_merge[[#This Row],[Date]],"mmm")</f>
        <v>Apr</v>
      </c>
      <c r="F10" s="1">
        <f>YEAR(EPF_merge[[#This Row],[Date]])</f>
        <v>2021</v>
      </c>
      <c r="G10" s="1" t="s">
        <v>607</v>
      </c>
    </row>
    <row r="11" spans="1:7" x14ac:dyDescent="0.3">
      <c r="A11" s="2">
        <v>44289</v>
      </c>
      <c r="B11" s="1" t="s">
        <v>5</v>
      </c>
      <c r="C11">
        <v>361</v>
      </c>
      <c r="D11" s="1">
        <f>MONTH(EPF_merge[[#This Row],[Date]])</f>
        <v>4</v>
      </c>
      <c r="E11" s="1" t="str">
        <f>TEXT(EPF_merge[[#This Row],[Date]],"mmm")</f>
        <v>Apr</v>
      </c>
      <c r="F11" s="1">
        <f>YEAR(EPF_merge[[#This Row],[Date]])</f>
        <v>2021</v>
      </c>
      <c r="G11" s="1" t="s">
        <v>607</v>
      </c>
    </row>
    <row r="12" spans="1:7" x14ac:dyDescent="0.3">
      <c r="A12" s="2">
        <v>44322</v>
      </c>
      <c r="B12" s="1" t="s">
        <v>4</v>
      </c>
      <c r="C12">
        <v>427</v>
      </c>
      <c r="D12" s="1">
        <f>MONTH(EPF_merge[[#This Row],[Date]])</f>
        <v>5</v>
      </c>
      <c r="E12" s="1" t="str">
        <f>TEXT(EPF_merge[[#This Row],[Date]],"mmm")</f>
        <v>May</v>
      </c>
      <c r="F12" s="1">
        <f>YEAR(EPF_merge[[#This Row],[Date]])</f>
        <v>2021</v>
      </c>
      <c r="G12" s="1" t="s">
        <v>607</v>
      </c>
    </row>
    <row r="13" spans="1:7" x14ac:dyDescent="0.3">
      <c r="A13" s="2">
        <v>44322</v>
      </c>
      <c r="B13" s="1" t="s">
        <v>5</v>
      </c>
      <c r="C13">
        <v>361</v>
      </c>
      <c r="D13" s="1">
        <f>MONTH(EPF_merge[[#This Row],[Date]])</f>
        <v>5</v>
      </c>
      <c r="E13" s="1" t="str">
        <f>TEXT(EPF_merge[[#This Row],[Date]],"mmm")</f>
        <v>May</v>
      </c>
      <c r="F13" s="1">
        <f>YEAR(EPF_merge[[#This Row],[Date]])</f>
        <v>2021</v>
      </c>
      <c r="G13" s="1" t="s">
        <v>607</v>
      </c>
    </row>
    <row r="14" spans="1:7" x14ac:dyDescent="0.3">
      <c r="A14" s="2">
        <v>44350</v>
      </c>
      <c r="B14" s="1" t="s">
        <v>4</v>
      </c>
      <c r="C14">
        <v>427</v>
      </c>
      <c r="D14" s="1">
        <f>MONTH(EPF_merge[[#This Row],[Date]])</f>
        <v>6</v>
      </c>
      <c r="E14" s="1" t="str">
        <f>TEXT(EPF_merge[[#This Row],[Date]],"mmm")</f>
        <v>Jun</v>
      </c>
      <c r="F14" s="1">
        <f>YEAR(EPF_merge[[#This Row],[Date]])</f>
        <v>2021</v>
      </c>
      <c r="G14" s="1" t="s">
        <v>607</v>
      </c>
    </row>
    <row r="15" spans="1:7" x14ac:dyDescent="0.3">
      <c r="A15" s="2">
        <v>44350</v>
      </c>
      <c r="B15" s="1" t="s">
        <v>5</v>
      </c>
      <c r="C15">
        <v>361</v>
      </c>
      <c r="D15" s="1">
        <f>MONTH(EPF_merge[[#This Row],[Date]])</f>
        <v>6</v>
      </c>
      <c r="E15" s="1" t="str">
        <f>TEXT(EPF_merge[[#This Row],[Date]],"mmm")</f>
        <v>Jun</v>
      </c>
      <c r="F15" s="1">
        <f>YEAR(EPF_merge[[#This Row],[Date]])</f>
        <v>2021</v>
      </c>
      <c r="G15" s="1" t="s">
        <v>607</v>
      </c>
    </row>
    <row r="16" spans="1:7" x14ac:dyDescent="0.3">
      <c r="A16" s="2">
        <v>44383</v>
      </c>
      <c r="B16" s="1" t="s">
        <v>4</v>
      </c>
      <c r="C16">
        <v>427</v>
      </c>
      <c r="D16" s="1">
        <f>MONTH(EPF_merge[[#This Row],[Date]])</f>
        <v>7</v>
      </c>
      <c r="E16" s="1" t="str">
        <f>TEXT(EPF_merge[[#This Row],[Date]],"mmm")</f>
        <v>Jul</v>
      </c>
      <c r="F16" s="1">
        <f>YEAR(EPF_merge[[#This Row],[Date]])</f>
        <v>2021</v>
      </c>
      <c r="G16" s="1" t="s">
        <v>607</v>
      </c>
    </row>
    <row r="17" spans="1:7" x14ac:dyDescent="0.3">
      <c r="A17" s="2">
        <v>44383</v>
      </c>
      <c r="B17" s="1" t="s">
        <v>5</v>
      </c>
      <c r="C17">
        <v>361</v>
      </c>
      <c r="D17" s="1">
        <f>MONTH(EPF_merge[[#This Row],[Date]])</f>
        <v>7</v>
      </c>
      <c r="E17" s="1" t="str">
        <f>TEXT(EPF_merge[[#This Row],[Date]],"mmm")</f>
        <v>Jul</v>
      </c>
      <c r="F17" s="1">
        <f>YEAR(EPF_merge[[#This Row],[Date]])</f>
        <v>2021</v>
      </c>
      <c r="G17" s="1" t="s">
        <v>607</v>
      </c>
    </row>
    <row r="18" spans="1:7" x14ac:dyDescent="0.3">
      <c r="A18" s="2">
        <v>44412</v>
      </c>
      <c r="B18" s="1" t="s">
        <v>4</v>
      </c>
      <c r="C18">
        <v>409</v>
      </c>
      <c r="D18" s="1">
        <f>MONTH(EPF_merge[[#This Row],[Date]])</f>
        <v>8</v>
      </c>
      <c r="E18" s="1" t="str">
        <f>TEXT(EPF_merge[[#This Row],[Date]],"mmm")</f>
        <v>Aug</v>
      </c>
      <c r="F18" s="1">
        <f>YEAR(EPF_merge[[#This Row],[Date]])</f>
        <v>2021</v>
      </c>
      <c r="G18" s="1" t="s">
        <v>607</v>
      </c>
    </row>
    <row r="19" spans="1:7" x14ac:dyDescent="0.3">
      <c r="A19" s="2">
        <v>44412</v>
      </c>
      <c r="B19" s="1" t="s">
        <v>5</v>
      </c>
      <c r="C19">
        <v>346</v>
      </c>
      <c r="D19" s="1">
        <f>MONTH(EPF_merge[[#This Row],[Date]])</f>
        <v>8</v>
      </c>
      <c r="E19" s="1" t="str">
        <f>TEXT(EPF_merge[[#This Row],[Date]],"mmm")</f>
        <v>Aug</v>
      </c>
      <c r="F19" s="1">
        <f>YEAR(EPF_merge[[#This Row],[Date]])</f>
        <v>2021</v>
      </c>
      <c r="G19" s="1" t="s">
        <v>607</v>
      </c>
    </row>
    <row r="20" spans="1:7" x14ac:dyDescent="0.3">
      <c r="A20" s="2">
        <v>44446</v>
      </c>
      <c r="B20" s="1" t="s">
        <v>4</v>
      </c>
      <c r="C20">
        <v>440</v>
      </c>
      <c r="D20" s="1">
        <f>MONTH(EPF_merge[[#This Row],[Date]])</f>
        <v>9</v>
      </c>
      <c r="E20" s="1" t="str">
        <f>TEXT(EPF_merge[[#This Row],[Date]],"mmm")</f>
        <v>Sep</v>
      </c>
      <c r="F20" s="1">
        <f>YEAR(EPF_merge[[#This Row],[Date]])</f>
        <v>2021</v>
      </c>
      <c r="G20" s="1" t="s">
        <v>607</v>
      </c>
    </row>
    <row r="21" spans="1:7" x14ac:dyDescent="0.3">
      <c r="A21" s="2">
        <v>44446</v>
      </c>
      <c r="B21" s="1" t="s">
        <v>5</v>
      </c>
      <c r="C21">
        <v>372</v>
      </c>
      <c r="D21" s="1">
        <f>MONTH(EPF_merge[[#This Row],[Date]])</f>
        <v>9</v>
      </c>
      <c r="E21" s="1" t="str">
        <f>TEXT(EPF_merge[[#This Row],[Date]],"mmm")</f>
        <v>Sep</v>
      </c>
      <c r="F21" s="1">
        <f>YEAR(EPF_merge[[#This Row],[Date]])</f>
        <v>2021</v>
      </c>
      <c r="G21" s="1" t="s">
        <v>607</v>
      </c>
    </row>
    <row r="22" spans="1:7" x14ac:dyDescent="0.3">
      <c r="A22" s="2">
        <v>44474</v>
      </c>
      <c r="B22" s="1" t="s">
        <v>4</v>
      </c>
      <c r="C22">
        <v>422</v>
      </c>
      <c r="D22" s="1">
        <f>MONTH(EPF_merge[[#This Row],[Date]])</f>
        <v>10</v>
      </c>
      <c r="E22" s="1" t="str">
        <f>TEXT(EPF_merge[[#This Row],[Date]],"mmm")</f>
        <v>Oct</v>
      </c>
      <c r="F22" s="1">
        <f>YEAR(EPF_merge[[#This Row],[Date]])</f>
        <v>2021</v>
      </c>
      <c r="G22" s="1" t="s">
        <v>607</v>
      </c>
    </row>
    <row r="23" spans="1:7" x14ac:dyDescent="0.3">
      <c r="A23" s="2">
        <v>44474</v>
      </c>
      <c r="B23" s="1" t="s">
        <v>5</v>
      </c>
      <c r="C23">
        <v>357</v>
      </c>
      <c r="D23" s="1">
        <f>MONTH(EPF_merge[[#This Row],[Date]])</f>
        <v>10</v>
      </c>
      <c r="E23" s="1" t="str">
        <f>TEXT(EPF_merge[[#This Row],[Date]],"mmm")</f>
        <v>Oct</v>
      </c>
      <c r="F23" s="1">
        <f>YEAR(EPF_merge[[#This Row],[Date]])</f>
        <v>2021</v>
      </c>
      <c r="G23" s="1" t="s">
        <v>607</v>
      </c>
    </row>
    <row r="24" spans="1:7" x14ac:dyDescent="0.3">
      <c r="A24" s="2">
        <v>44504</v>
      </c>
      <c r="B24" s="1" t="s">
        <v>4</v>
      </c>
      <c r="C24">
        <v>429</v>
      </c>
      <c r="D24" s="1">
        <f>MONTH(EPF_merge[[#This Row],[Date]])</f>
        <v>11</v>
      </c>
      <c r="E24" s="1" t="str">
        <f>TEXT(EPF_merge[[#This Row],[Date]],"mmm")</f>
        <v>Nov</v>
      </c>
      <c r="F24" s="1">
        <f>YEAR(EPF_merge[[#This Row],[Date]])</f>
        <v>2021</v>
      </c>
      <c r="G24" s="1" t="s">
        <v>607</v>
      </c>
    </row>
    <row r="25" spans="1:7" x14ac:dyDescent="0.3">
      <c r="A25" s="2">
        <v>44504</v>
      </c>
      <c r="B25" s="1" t="s">
        <v>5</v>
      </c>
      <c r="C25">
        <v>363</v>
      </c>
      <c r="D25" s="1">
        <f>MONTH(EPF_merge[[#This Row],[Date]])</f>
        <v>11</v>
      </c>
      <c r="E25" s="1" t="str">
        <f>TEXT(EPF_merge[[#This Row],[Date]],"mmm")</f>
        <v>Nov</v>
      </c>
      <c r="F25" s="1">
        <f>YEAR(EPF_merge[[#This Row],[Date]])</f>
        <v>2021</v>
      </c>
      <c r="G25" s="1" t="s">
        <v>607</v>
      </c>
    </row>
    <row r="26" spans="1:7" x14ac:dyDescent="0.3">
      <c r="A26" s="2">
        <v>44537</v>
      </c>
      <c r="B26" s="1" t="s">
        <v>4</v>
      </c>
      <c r="C26">
        <v>440</v>
      </c>
      <c r="D26" s="1">
        <f>MONTH(EPF_merge[[#This Row],[Date]])</f>
        <v>12</v>
      </c>
      <c r="E26" s="1" t="str">
        <f>TEXT(EPF_merge[[#This Row],[Date]],"mmm")</f>
        <v>Dec</v>
      </c>
      <c r="F26" s="1">
        <f>YEAR(EPF_merge[[#This Row],[Date]])</f>
        <v>2021</v>
      </c>
      <c r="G26" s="1" t="s">
        <v>607</v>
      </c>
    </row>
    <row r="27" spans="1:7" x14ac:dyDescent="0.3">
      <c r="A27" s="2">
        <v>44537</v>
      </c>
      <c r="B27" s="1" t="s">
        <v>5</v>
      </c>
      <c r="C27">
        <v>372</v>
      </c>
      <c r="D27" s="1">
        <f>MONTH(EPF_merge[[#This Row],[Date]])</f>
        <v>12</v>
      </c>
      <c r="E27" s="1" t="str">
        <f>TEXT(EPF_merge[[#This Row],[Date]],"mmm")</f>
        <v>Dec</v>
      </c>
      <c r="F27" s="1">
        <f>YEAR(EPF_merge[[#This Row],[Date]])</f>
        <v>2021</v>
      </c>
      <c r="G27" s="1" t="s">
        <v>607</v>
      </c>
    </row>
    <row r="28" spans="1:7" x14ac:dyDescent="0.3">
      <c r="A28" s="2">
        <v>44569</v>
      </c>
      <c r="B28" s="1" t="s">
        <v>4</v>
      </c>
      <c r="C28">
        <v>416</v>
      </c>
      <c r="D28" s="1">
        <f>MONTH(EPF_merge[[#This Row],[Date]])</f>
        <v>1</v>
      </c>
      <c r="E28" s="1" t="str">
        <f>TEXT(EPF_merge[[#This Row],[Date]],"mmm")</f>
        <v>Jan</v>
      </c>
      <c r="F28" s="1">
        <f>YEAR(EPF_merge[[#This Row],[Date]])</f>
        <v>2022</v>
      </c>
      <c r="G28" s="1" t="s">
        <v>607</v>
      </c>
    </row>
    <row r="29" spans="1:7" x14ac:dyDescent="0.3">
      <c r="A29" s="2">
        <v>44569</v>
      </c>
      <c r="B29" s="1" t="s">
        <v>5</v>
      </c>
      <c r="C29">
        <v>352</v>
      </c>
      <c r="D29" s="1">
        <f>MONTH(EPF_merge[[#This Row],[Date]])</f>
        <v>1</v>
      </c>
      <c r="E29" s="1" t="str">
        <f>TEXT(EPF_merge[[#This Row],[Date]],"mmm")</f>
        <v>Jan</v>
      </c>
      <c r="F29" s="1">
        <f>YEAR(EPF_merge[[#This Row],[Date]])</f>
        <v>2022</v>
      </c>
      <c r="G29" s="1" t="s">
        <v>607</v>
      </c>
    </row>
    <row r="30" spans="1:7" x14ac:dyDescent="0.3">
      <c r="A30" s="2">
        <v>44592</v>
      </c>
      <c r="B30" s="1" t="s">
        <v>4</v>
      </c>
      <c r="C30">
        <v>0</v>
      </c>
      <c r="D30" s="1">
        <f>MONTH(EPF_merge[[#This Row],[Date]])</f>
        <v>1</v>
      </c>
      <c r="E30" s="1" t="str">
        <f>TEXT(EPF_merge[[#This Row],[Date]],"mmm")</f>
        <v>Jan</v>
      </c>
      <c r="F30" s="1">
        <f>YEAR(EPF_merge[[#This Row],[Date]])</f>
        <v>2022</v>
      </c>
      <c r="G30" s="1" t="s">
        <v>607</v>
      </c>
    </row>
    <row r="31" spans="1:7" x14ac:dyDescent="0.3">
      <c r="A31" s="2">
        <v>44592</v>
      </c>
      <c r="B31" s="1" t="s">
        <v>5</v>
      </c>
      <c r="C31">
        <v>1000</v>
      </c>
      <c r="D31" s="1">
        <f>MONTH(EPF_merge[[#This Row],[Date]])</f>
        <v>1</v>
      </c>
      <c r="E31" s="1" t="str">
        <f>TEXT(EPF_merge[[#This Row],[Date]],"mmm")</f>
        <v>Jan</v>
      </c>
      <c r="F31" s="1">
        <f>YEAR(EPF_merge[[#This Row],[Date]])</f>
        <v>2022</v>
      </c>
      <c r="G31" s="1" t="s">
        <v>607</v>
      </c>
    </row>
    <row r="32" spans="1:7" x14ac:dyDescent="0.3">
      <c r="A32" s="2">
        <v>44601</v>
      </c>
      <c r="B32" s="1" t="s">
        <v>4</v>
      </c>
      <c r="C32">
        <v>684</v>
      </c>
      <c r="D32" s="1">
        <f>MONTH(EPF_merge[[#This Row],[Date]])</f>
        <v>2</v>
      </c>
      <c r="E32" s="1" t="str">
        <f>TEXT(EPF_merge[[#This Row],[Date]],"mmm")</f>
        <v>Feb</v>
      </c>
      <c r="F32" s="1">
        <f>YEAR(EPF_merge[[#This Row],[Date]])</f>
        <v>2022</v>
      </c>
      <c r="G32" s="1" t="s">
        <v>607</v>
      </c>
    </row>
    <row r="33" spans="1:7" x14ac:dyDescent="0.3">
      <c r="A33" s="2">
        <v>44601</v>
      </c>
      <c r="B33" s="1" t="s">
        <v>5</v>
      </c>
      <c r="C33">
        <v>627</v>
      </c>
      <c r="D33" s="1">
        <f>MONTH(EPF_merge[[#This Row],[Date]])</f>
        <v>2</v>
      </c>
      <c r="E33" s="1" t="str">
        <f>TEXT(EPF_merge[[#This Row],[Date]],"mmm")</f>
        <v>Feb</v>
      </c>
      <c r="F33" s="1">
        <f>YEAR(EPF_merge[[#This Row],[Date]])</f>
        <v>2022</v>
      </c>
      <c r="G33" s="1" t="s">
        <v>607</v>
      </c>
    </row>
    <row r="34" spans="1:7" x14ac:dyDescent="0.3">
      <c r="A34" s="2">
        <v>44628</v>
      </c>
      <c r="B34" s="1" t="s">
        <v>4</v>
      </c>
      <c r="C34">
        <v>432</v>
      </c>
      <c r="D34" s="1">
        <f>MONTH(EPF_merge[[#This Row],[Date]])</f>
        <v>3</v>
      </c>
      <c r="E34" s="1" t="str">
        <f>TEXT(EPF_merge[[#This Row],[Date]],"mmm")</f>
        <v>Mar</v>
      </c>
      <c r="F34" s="1">
        <f>YEAR(EPF_merge[[#This Row],[Date]])</f>
        <v>2022</v>
      </c>
      <c r="G34" s="1" t="s">
        <v>607</v>
      </c>
    </row>
    <row r="35" spans="1:7" x14ac:dyDescent="0.3">
      <c r="A35" s="2">
        <v>44628</v>
      </c>
      <c r="B35" s="1" t="s">
        <v>5</v>
      </c>
      <c r="C35">
        <v>366</v>
      </c>
      <c r="D35" s="1">
        <f>MONTH(EPF_merge[[#This Row],[Date]])</f>
        <v>3</v>
      </c>
      <c r="E35" s="1" t="str">
        <f>TEXT(EPF_merge[[#This Row],[Date]],"mmm")</f>
        <v>Mar</v>
      </c>
      <c r="F35" s="1">
        <f>YEAR(EPF_merge[[#This Row],[Date]])</f>
        <v>2022</v>
      </c>
      <c r="G35" s="1" t="s">
        <v>607</v>
      </c>
    </row>
    <row r="36" spans="1:7" x14ac:dyDescent="0.3">
      <c r="A36" s="2">
        <v>44656</v>
      </c>
      <c r="B36" s="1" t="s">
        <v>4</v>
      </c>
      <c r="C36">
        <v>427</v>
      </c>
      <c r="D36" s="1">
        <f>MONTH(EPF_merge[[#This Row],[Date]])</f>
        <v>4</v>
      </c>
      <c r="E36" s="1" t="str">
        <f>TEXT(EPF_merge[[#This Row],[Date]],"mmm")</f>
        <v>Apr</v>
      </c>
      <c r="F36" s="1">
        <f>YEAR(EPF_merge[[#This Row],[Date]])</f>
        <v>2022</v>
      </c>
      <c r="G36" s="1" t="s">
        <v>607</v>
      </c>
    </row>
    <row r="37" spans="1:7" x14ac:dyDescent="0.3">
      <c r="A37" s="2">
        <v>44656</v>
      </c>
      <c r="B37" s="1" t="s">
        <v>5</v>
      </c>
      <c r="C37">
        <v>361</v>
      </c>
      <c r="D37" s="1">
        <f>MONTH(EPF_merge[[#This Row],[Date]])</f>
        <v>4</v>
      </c>
      <c r="E37" s="1" t="str">
        <f>TEXT(EPF_merge[[#This Row],[Date]],"mmm")</f>
        <v>Apr</v>
      </c>
      <c r="F37" s="1">
        <f>YEAR(EPF_merge[[#This Row],[Date]])</f>
        <v>2022</v>
      </c>
      <c r="G37" s="1" t="s">
        <v>607</v>
      </c>
    </row>
    <row r="38" spans="1:7" x14ac:dyDescent="0.3">
      <c r="A38" s="2">
        <v>44691</v>
      </c>
      <c r="B38" s="1" t="s">
        <v>4</v>
      </c>
      <c r="C38">
        <v>455</v>
      </c>
      <c r="D38" s="1">
        <f>MONTH(EPF_merge[[#This Row],[Date]])</f>
        <v>5</v>
      </c>
      <c r="E38" s="1" t="str">
        <f>TEXT(EPF_merge[[#This Row],[Date]],"mmm")</f>
        <v>May</v>
      </c>
      <c r="F38" s="1">
        <f>YEAR(EPF_merge[[#This Row],[Date]])</f>
        <v>2022</v>
      </c>
      <c r="G38" s="1" t="s">
        <v>607</v>
      </c>
    </row>
    <row r="39" spans="1:7" x14ac:dyDescent="0.3">
      <c r="A39" s="2">
        <v>44691</v>
      </c>
      <c r="B39" s="1" t="s">
        <v>5</v>
      </c>
      <c r="C39">
        <v>525</v>
      </c>
      <c r="D39" s="1">
        <f>MONTH(EPF_merge[[#This Row],[Date]])</f>
        <v>5</v>
      </c>
      <c r="E39" s="1" t="str">
        <f>TEXT(EPF_merge[[#This Row],[Date]],"mmm")</f>
        <v>May</v>
      </c>
      <c r="F39" s="1">
        <f>YEAR(EPF_merge[[#This Row],[Date]])</f>
        <v>2022</v>
      </c>
      <c r="G39" s="1" t="s">
        <v>607</v>
      </c>
    </row>
    <row r="40" spans="1:7" x14ac:dyDescent="0.3">
      <c r="A40" s="2">
        <v>44726</v>
      </c>
      <c r="B40" s="1" t="s">
        <v>4</v>
      </c>
      <c r="C40">
        <v>458</v>
      </c>
      <c r="D40" s="1">
        <f>MONTH(EPF_merge[[#This Row],[Date]])</f>
        <v>6</v>
      </c>
      <c r="E40" s="1" t="str">
        <f>TEXT(EPF_merge[[#This Row],[Date]],"mmm")</f>
        <v>Jun</v>
      </c>
      <c r="F40" s="1">
        <f>YEAR(EPF_merge[[#This Row],[Date]])</f>
        <v>2022</v>
      </c>
      <c r="G40" s="1" t="s">
        <v>607</v>
      </c>
    </row>
    <row r="41" spans="1:7" x14ac:dyDescent="0.3">
      <c r="A41" s="2">
        <v>44726</v>
      </c>
      <c r="B41" s="1" t="s">
        <v>5</v>
      </c>
      <c r="C41">
        <v>528</v>
      </c>
      <c r="D41" s="1">
        <f>MONTH(EPF_merge[[#This Row],[Date]])</f>
        <v>6</v>
      </c>
      <c r="E41" s="1" t="str">
        <f>TEXT(EPF_merge[[#This Row],[Date]],"mmm")</f>
        <v>Jun</v>
      </c>
      <c r="F41" s="1">
        <f>YEAR(EPF_merge[[#This Row],[Date]])</f>
        <v>2022</v>
      </c>
      <c r="G41" s="1" t="s">
        <v>607</v>
      </c>
    </row>
    <row r="42" spans="1:7" x14ac:dyDescent="0.3">
      <c r="A42" s="2">
        <v>44755</v>
      </c>
      <c r="B42" s="1" t="s">
        <v>4</v>
      </c>
      <c r="C42">
        <v>445</v>
      </c>
      <c r="D42" s="1">
        <f>MONTH(EPF_merge[[#This Row],[Date]])</f>
        <v>7</v>
      </c>
      <c r="E42" s="1" t="str">
        <f>TEXT(EPF_merge[[#This Row],[Date]],"mmm")</f>
        <v>Jul</v>
      </c>
      <c r="F42" s="1">
        <f>YEAR(EPF_merge[[#This Row],[Date]])</f>
        <v>2022</v>
      </c>
      <c r="G42" s="1" t="s">
        <v>607</v>
      </c>
    </row>
    <row r="43" spans="1:7" x14ac:dyDescent="0.3">
      <c r="A43" s="2">
        <v>44755</v>
      </c>
      <c r="B43" s="1" t="s">
        <v>5</v>
      </c>
      <c r="C43">
        <v>513</v>
      </c>
      <c r="D43" s="1">
        <f>MONTH(EPF_merge[[#This Row],[Date]])</f>
        <v>7</v>
      </c>
      <c r="E43" s="1" t="str">
        <f>TEXT(EPF_merge[[#This Row],[Date]],"mmm")</f>
        <v>Jul</v>
      </c>
      <c r="F43" s="1">
        <f>YEAR(EPF_merge[[#This Row],[Date]])</f>
        <v>2022</v>
      </c>
      <c r="G43" s="1" t="s">
        <v>607</v>
      </c>
    </row>
    <row r="44" spans="1:7" x14ac:dyDescent="0.3">
      <c r="A44" s="2">
        <v>44785</v>
      </c>
      <c r="B44" s="1" t="s">
        <v>4</v>
      </c>
      <c r="C44">
        <v>450</v>
      </c>
      <c r="D44" s="1">
        <f>MONTH(EPF_merge[[#This Row],[Date]])</f>
        <v>8</v>
      </c>
      <c r="E44" s="1" t="str">
        <f>TEXT(EPF_merge[[#This Row],[Date]],"mmm")</f>
        <v>Aug</v>
      </c>
      <c r="F44" s="1">
        <f>YEAR(EPF_merge[[#This Row],[Date]])</f>
        <v>2022</v>
      </c>
      <c r="G44" s="1" t="s">
        <v>607</v>
      </c>
    </row>
    <row r="45" spans="1:7" x14ac:dyDescent="0.3">
      <c r="A45" s="2">
        <v>44785</v>
      </c>
      <c r="B45" s="1" t="s">
        <v>5</v>
      </c>
      <c r="C45">
        <v>519</v>
      </c>
      <c r="D45" s="1">
        <f>MONTH(EPF_merge[[#This Row],[Date]])</f>
        <v>8</v>
      </c>
      <c r="E45" s="1" t="str">
        <f>TEXT(EPF_merge[[#This Row],[Date]],"mmm")</f>
        <v>Aug</v>
      </c>
      <c r="F45" s="1">
        <f>YEAR(EPF_merge[[#This Row],[Date]])</f>
        <v>2022</v>
      </c>
      <c r="G45" s="1" t="s">
        <v>607</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9AD8-C07C-4ABC-822B-31C376C903AE}">
  <dimension ref="A1:J37"/>
  <sheetViews>
    <sheetView topLeftCell="C28" workbookViewId="0">
      <selection activeCell="L21" sqref="L21"/>
    </sheetView>
  </sheetViews>
  <sheetFormatPr defaultColWidth="22.88671875" defaultRowHeight="14.4" x14ac:dyDescent="0.3"/>
  <cols>
    <col min="1" max="1" width="10.5546875" style="3" bestFit="1" customWidth="1"/>
    <col min="2" max="2" width="31.88671875" style="3" bestFit="1" customWidth="1"/>
    <col min="3" max="3" width="17.88671875" style="3" bestFit="1" customWidth="1"/>
    <col min="4" max="4" width="13.21875" style="6" bestFit="1" customWidth="1"/>
    <col min="5" max="5" width="14.77734375" style="3" bestFit="1" customWidth="1"/>
    <col min="6" max="6" width="9" style="3" bestFit="1" customWidth="1"/>
    <col min="7" max="7" width="6.88671875" style="3" bestFit="1" customWidth="1"/>
    <col min="8" max="8" width="10.77734375" style="3" bestFit="1" customWidth="1"/>
    <col min="9" max="9" width="20.5546875" style="3" bestFit="1" customWidth="1"/>
    <col min="10" max="10" width="10.77734375" style="3" bestFit="1" customWidth="1"/>
    <col min="11" max="16384" width="22.88671875" style="3"/>
  </cols>
  <sheetData>
    <row r="1" spans="1:10" x14ac:dyDescent="0.3">
      <c r="A1" s="3" t="s">
        <v>2</v>
      </c>
    </row>
    <row r="3" spans="1:10" x14ac:dyDescent="0.3">
      <c r="A3" s="4" t="s">
        <v>3</v>
      </c>
      <c r="B3" s="4" t="s">
        <v>10</v>
      </c>
      <c r="C3" s="4" t="s">
        <v>11</v>
      </c>
      <c r="D3" s="6" t="s">
        <v>12</v>
      </c>
      <c r="E3" s="3" t="s">
        <v>40</v>
      </c>
      <c r="F3" s="3" t="s">
        <v>6</v>
      </c>
      <c r="G3" s="3" t="s">
        <v>9</v>
      </c>
      <c r="H3" s="3" t="s">
        <v>606</v>
      </c>
      <c r="I3" s="3" t="s">
        <v>611</v>
      </c>
      <c r="J3" s="3" t="s">
        <v>385</v>
      </c>
    </row>
    <row r="4" spans="1:10" x14ac:dyDescent="0.3">
      <c r="A4" s="5">
        <v>43466</v>
      </c>
      <c r="B4" s="4" t="s">
        <v>682</v>
      </c>
      <c r="C4" s="7" t="s">
        <v>683</v>
      </c>
      <c r="D4" s="11">
        <v>0</v>
      </c>
      <c r="E4" s="4">
        <f>MONTH(ASNB_MERGE[[#This Row],[Date]])</f>
        <v>1</v>
      </c>
      <c r="F4" s="4" t="str">
        <f>TEXT(ASNB_MERGE[[#This Row],[Date]],"mmm")</f>
        <v>Jan</v>
      </c>
      <c r="G4" s="4">
        <f>YEAR(ASNB_MERGE[[#This Row],[Date]])</f>
        <v>2019</v>
      </c>
      <c r="H4" s="4" t="str">
        <f>IF(LEFT(ASNB_MERGE[[#This Row],[Amount Invested]],1)="-","Expenses", "Saving")</f>
        <v>Saving</v>
      </c>
      <c r="I4" s="7" t="str">
        <f>IF(LEFT(ASNB_MERGE[[#This Row],[Amount Invested]],1)="-",MID(ASNB_MERGE[[#This Row],[Amount Invested]],3,LEN(ASNB_MERGE[[#This Row],[Amount Invested]])-2),ASNB_MERGE[[#This Row],[Amount Invested]])</f>
        <v>0.00</v>
      </c>
      <c r="J4" s="4">
        <f>ASNB_MERGE[[#This Row],[Transaction Amount]]*1</f>
        <v>0</v>
      </c>
    </row>
    <row r="5" spans="1:10" x14ac:dyDescent="0.3">
      <c r="A5" s="5">
        <v>43633</v>
      </c>
      <c r="B5" s="4" t="s">
        <v>13</v>
      </c>
      <c r="C5" s="7" t="s">
        <v>14</v>
      </c>
      <c r="D5" s="11">
        <v>10</v>
      </c>
      <c r="E5" s="4">
        <f>MONTH(ASNB_MERGE[[#This Row],[Date]])</f>
        <v>6</v>
      </c>
      <c r="F5" s="4" t="str">
        <f>TEXT(ASNB_MERGE[[#This Row],[Date]],"mmm")</f>
        <v>Jun</v>
      </c>
      <c r="G5" s="4">
        <f>YEAR(ASNB_MERGE[[#This Row],[Date]])</f>
        <v>2019</v>
      </c>
      <c r="H5" s="4" t="str">
        <f>IF(LEFT(ASNB_MERGE[[#This Row],[Amount Invested]],1)="-","Expenses", "Saving")</f>
        <v>Saving</v>
      </c>
      <c r="I5" s="7" t="str">
        <f>IF(LEFT(ASNB_MERGE[[#This Row],[Amount Invested]],1)="-",MID(ASNB_MERGE[[#This Row],[Amount Invested]],3,LEN(ASNB_MERGE[[#This Row],[Amount Invested]])-2),ASNB_MERGE[[#This Row],[Amount Invested]])</f>
        <v>10.00</v>
      </c>
      <c r="J5" s="4">
        <f>ASNB_MERGE[[#This Row],[Transaction Amount]]*1</f>
        <v>10</v>
      </c>
    </row>
    <row r="6" spans="1:10" x14ac:dyDescent="0.3">
      <c r="A6" s="5">
        <v>43686</v>
      </c>
      <c r="B6" s="4" t="s">
        <v>15</v>
      </c>
      <c r="C6" s="7" t="s">
        <v>16</v>
      </c>
      <c r="D6" s="11">
        <v>11</v>
      </c>
      <c r="E6" s="4">
        <f>MONTH(ASNB_MERGE[[#This Row],[Date]])</f>
        <v>8</v>
      </c>
      <c r="F6" s="4" t="str">
        <f>TEXT(ASNB_MERGE[[#This Row],[Date]],"mmm")</f>
        <v>Aug</v>
      </c>
      <c r="G6" s="4">
        <f>YEAR(ASNB_MERGE[[#This Row],[Date]])</f>
        <v>2019</v>
      </c>
      <c r="H6" s="4" t="str">
        <f>IF(LEFT(ASNB_MERGE[[#This Row],[Amount Invested]],1)="-","Expenses", "Saving")</f>
        <v>Saving</v>
      </c>
      <c r="I6" s="7" t="str">
        <f>IF(LEFT(ASNB_MERGE[[#This Row],[Amount Invested]],1)="-",MID(ASNB_MERGE[[#This Row],[Amount Invested]],3,LEN(ASNB_MERGE[[#This Row],[Amount Invested]])-2),ASNB_MERGE[[#This Row],[Amount Invested]])</f>
        <v>1.00</v>
      </c>
      <c r="J6" s="4">
        <f>ASNB_MERGE[[#This Row],[Transaction Amount]]*1</f>
        <v>1</v>
      </c>
    </row>
    <row r="7" spans="1:10" x14ac:dyDescent="0.3">
      <c r="A7" s="5">
        <v>43741</v>
      </c>
      <c r="B7" s="4" t="s">
        <v>17</v>
      </c>
      <c r="C7" s="7" t="s">
        <v>18</v>
      </c>
      <c r="D7" s="11">
        <v>61</v>
      </c>
      <c r="E7" s="4">
        <f>MONTH(ASNB_MERGE[[#This Row],[Date]])</f>
        <v>10</v>
      </c>
      <c r="F7" s="4" t="str">
        <f>TEXT(ASNB_MERGE[[#This Row],[Date]],"mmm")</f>
        <v>Oct</v>
      </c>
      <c r="G7" s="4">
        <f>YEAR(ASNB_MERGE[[#This Row],[Date]])</f>
        <v>2019</v>
      </c>
      <c r="H7" s="4" t="str">
        <f>IF(LEFT(ASNB_MERGE[[#This Row],[Amount Invested]],1)="-","Expenses", "Saving")</f>
        <v>Saving</v>
      </c>
      <c r="I7" s="7" t="str">
        <f>IF(LEFT(ASNB_MERGE[[#This Row],[Amount Invested]],1)="-",MID(ASNB_MERGE[[#This Row],[Amount Invested]],3,LEN(ASNB_MERGE[[#This Row],[Amount Invested]])-2),ASNB_MERGE[[#This Row],[Amount Invested]])</f>
        <v>50.00</v>
      </c>
      <c r="J7" s="4">
        <f>ASNB_MERGE[[#This Row],[Transaction Amount]]*1</f>
        <v>50</v>
      </c>
    </row>
    <row r="8" spans="1:10" x14ac:dyDescent="0.3">
      <c r="A8" s="5">
        <v>43762</v>
      </c>
      <c r="B8" s="4" t="s">
        <v>13</v>
      </c>
      <c r="C8" s="7" t="s">
        <v>19</v>
      </c>
      <c r="D8" s="11">
        <v>2061</v>
      </c>
      <c r="E8" s="4">
        <f>MONTH(ASNB_MERGE[[#This Row],[Date]])</f>
        <v>10</v>
      </c>
      <c r="F8" s="4" t="str">
        <f>TEXT(ASNB_MERGE[[#This Row],[Date]],"mmm")</f>
        <v>Oct</v>
      </c>
      <c r="G8" s="4">
        <f>YEAR(ASNB_MERGE[[#This Row],[Date]])</f>
        <v>2019</v>
      </c>
      <c r="H8" s="4" t="str">
        <f>IF(LEFT(ASNB_MERGE[[#This Row],[Amount Invested]],1)="-","Expenses", "Saving")</f>
        <v>Saving</v>
      </c>
      <c r="I8" s="7" t="str">
        <f>IF(LEFT(ASNB_MERGE[[#This Row],[Amount Invested]],1)="-",MID(ASNB_MERGE[[#This Row],[Amount Invested]],3,LEN(ASNB_MERGE[[#This Row],[Amount Invested]])-2),ASNB_MERGE[[#This Row],[Amount Invested]])</f>
        <v>2,000.00</v>
      </c>
      <c r="J8" s="4">
        <f>ASNB_MERGE[[#This Row],[Transaction Amount]]*1</f>
        <v>2000</v>
      </c>
    </row>
    <row r="9" spans="1:10" x14ac:dyDescent="0.3">
      <c r="A9" s="5">
        <v>43767</v>
      </c>
      <c r="B9" s="4" t="s">
        <v>20</v>
      </c>
      <c r="C9" s="7" t="s">
        <v>21</v>
      </c>
      <c r="D9" s="11">
        <v>61</v>
      </c>
      <c r="E9" s="4">
        <f>MONTH(ASNB_MERGE[[#This Row],[Date]])</f>
        <v>10</v>
      </c>
      <c r="F9" s="4" t="str">
        <f>TEXT(ASNB_MERGE[[#This Row],[Date]],"mmm")</f>
        <v>Oct</v>
      </c>
      <c r="G9" s="4">
        <f>YEAR(ASNB_MERGE[[#This Row],[Date]])</f>
        <v>2019</v>
      </c>
      <c r="H9" s="4" t="str">
        <f>IF(LEFT(ASNB_MERGE[[#This Row],[Amount Invested]],1)="-","Expenses", "Saving")</f>
        <v>Expenses</v>
      </c>
      <c r="I9" s="7" t="str">
        <f>IF(LEFT(ASNB_MERGE[[#This Row],[Amount Invested]],1)="-",MID(ASNB_MERGE[[#This Row],[Amount Invested]],3,LEN(ASNB_MERGE[[#This Row],[Amount Invested]])-2),ASNB_MERGE[[#This Row],[Amount Invested]])</f>
        <v>2,000.00</v>
      </c>
      <c r="J9" s="4">
        <f>ASNB_MERGE[[#This Row],[Transaction Amount]]*1</f>
        <v>2000</v>
      </c>
    </row>
    <row r="10" spans="1:10" x14ac:dyDescent="0.3">
      <c r="A10" s="5">
        <v>43774</v>
      </c>
      <c r="B10" s="4" t="s">
        <v>22</v>
      </c>
      <c r="C10" s="7" t="s">
        <v>23</v>
      </c>
      <c r="D10" s="11">
        <v>20061</v>
      </c>
      <c r="E10" s="4">
        <f>MONTH(ASNB_MERGE[[#This Row],[Date]])</f>
        <v>11</v>
      </c>
      <c r="F10" s="4" t="str">
        <f>TEXT(ASNB_MERGE[[#This Row],[Date]],"mmm")</f>
        <v>Nov</v>
      </c>
      <c r="G10" s="4">
        <f>YEAR(ASNB_MERGE[[#This Row],[Date]])</f>
        <v>2019</v>
      </c>
      <c r="H10" s="4" t="str">
        <f>IF(LEFT(ASNB_MERGE[[#This Row],[Amount Invested]],1)="-","Expenses", "Saving")</f>
        <v>Saving</v>
      </c>
      <c r="I10" s="7" t="str">
        <f>IF(LEFT(ASNB_MERGE[[#This Row],[Amount Invested]],1)="-",MID(ASNB_MERGE[[#This Row],[Amount Invested]],3,LEN(ASNB_MERGE[[#This Row],[Amount Invested]])-2),ASNB_MERGE[[#This Row],[Amount Invested]])</f>
        <v>20,000.00</v>
      </c>
      <c r="J10" s="4">
        <f>ASNB_MERGE[[#This Row],[Transaction Amount]]*1</f>
        <v>20000</v>
      </c>
    </row>
    <row r="11" spans="1:10" x14ac:dyDescent="0.3">
      <c r="A11" s="5">
        <v>43780</v>
      </c>
      <c r="B11" s="4" t="s">
        <v>17</v>
      </c>
      <c r="C11" s="7" t="s">
        <v>18</v>
      </c>
      <c r="D11" s="11">
        <v>20111</v>
      </c>
      <c r="E11" s="4">
        <f>MONTH(ASNB_MERGE[[#This Row],[Date]])</f>
        <v>11</v>
      </c>
      <c r="F11" s="4" t="str">
        <f>TEXT(ASNB_MERGE[[#This Row],[Date]],"mmm")</f>
        <v>Nov</v>
      </c>
      <c r="G11" s="4">
        <f>YEAR(ASNB_MERGE[[#This Row],[Date]])</f>
        <v>2019</v>
      </c>
      <c r="H11" s="4" t="str">
        <f>IF(LEFT(ASNB_MERGE[[#This Row],[Amount Invested]],1)="-","Expenses", "Saving")</f>
        <v>Saving</v>
      </c>
      <c r="I11" s="7" t="str">
        <f>IF(LEFT(ASNB_MERGE[[#This Row],[Amount Invested]],1)="-",MID(ASNB_MERGE[[#This Row],[Amount Invested]],3,LEN(ASNB_MERGE[[#This Row],[Amount Invested]])-2),ASNB_MERGE[[#This Row],[Amount Invested]])</f>
        <v>50.00</v>
      </c>
      <c r="J11" s="4">
        <f>ASNB_MERGE[[#This Row],[Transaction Amount]]*1</f>
        <v>50</v>
      </c>
    </row>
    <row r="12" spans="1:10" x14ac:dyDescent="0.3">
      <c r="A12" s="5">
        <v>43803</v>
      </c>
      <c r="B12" s="4" t="s">
        <v>20</v>
      </c>
      <c r="C12" s="7" t="s">
        <v>24</v>
      </c>
      <c r="D12" s="11">
        <v>20001</v>
      </c>
      <c r="E12" s="4">
        <f>MONTH(ASNB_MERGE[[#This Row],[Date]])</f>
        <v>12</v>
      </c>
      <c r="F12" s="4" t="str">
        <f>TEXT(ASNB_MERGE[[#This Row],[Date]],"mmm")</f>
        <v>Dec</v>
      </c>
      <c r="G12" s="4">
        <f>YEAR(ASNB_MERGE[[#This Row],[Date]])</f>
        <v>2019</v>
      </c>
      <c r="H12" s="4" t="str">
        <f>IF(LEFT(ASNB_MERGE[[#This Row],[Amount Invested]],1)="-","Expenses", "Saving")</f>
        <v>Expenses</v>
      </c>
      <c r="I12" s="7" t="str">
        <f>IF(LEFT(ASNB_MERGE[[#This Row],[Amount Invested]],1)="-",MID(ASNB_MERGE[[#This Row],[Amount Invested]],3,LEN(ASNB_MERGE[[#This Row],[Amount Invested]])-2),ASNB_MERGE[[#This Row],[Amount Invested]])</f>
        <v>110.00</v>
      </c>
      <c r="J12" s="4">
        <f>ASNB_MERGE[[#This Row],[Transaction Amount]]*1</f>
        <v>110</v>
      </c>
    </row>
    <row r="13" spans="1:10" x14ac:dyDescent="0.3">
      <c r="A13" s="5">
        <v>43810</v>
      </c>
      <c r="B13" s="4" t="s">
        <v>17</v>
      </c>
      <c r="C13" s="7" t="s">
        <v>18</v>
      </c>
      <c r="D13" s="11">
        <v>20051</v>
      </c>
      <c r="E13" s="4">
        <f>MONTH(ASNB_MERGE[[#This Row],[Date]])</f>
        <v>12</v>
      </c>
      <c r="F13" s="4" t="str">
        <f>TEXT(ASNB_MERGE[[#This Row],[Date]],"mmm")</f>
        <v>Dec</v>
      </c>
      <c r="G13" s="4">
        <f>YEAR(ASNB_MERGE[[#This Row],[Date]])</f>
        <v>2019</v>
      </c>
      <c r="H13" s="4" t="str">
        <f>IF(LEFT(ASNB_MERGE[[#This Row],[Amount Invested]],1)="-","Expenses", "Saving")</f>
        <v>Saving</v>
      </c>
      <c r="I13" s="7" t="str">
        <f>IF(LEFT(ASNB_MERGE[[#This Row],[Amount Invested]],1)="-",MID(ASNB_MERGE[[#This Row],[Amount Invested]],3,LEN(ASNB_MERGE[[#This Row],[Amount Invested]])-2),ASNB_MERGE[[#This Row],[Amount Invested]])</f>
        <v>50.00</v>
      </c>
      <c r="J13" s="4">
        <f>ASNB_MERGE[[#This Row],[Transaction Amount]]*1</f>
        <v>50</v>
      </c>
    </row>
    <row r="14" spans="1:10" x14ac:dyDescent="0.3">
      <c r="A14" s="5">
        <v>43831</v>
      </c>
      <c r="B14" s="4" t="s">
        <v>682</v>
      </c>
      <c r="C14" s="7" t="s">
        <v>683</v>
      </c>
      <c r="D14" s="11">
        <v>20051</v>
      </c>
      <c r="E14" s="4">
        <f>MONTH(ASNB_MERGE[[#This Row],[Date]])</f>
        <v>1</v>
      </c>
      <c r="F14" s="4" t="str">
        <f>TEXT(ASNB_MERGE[[#This Row],[Date]],"mmm")</f>
        <v>Jan</v>
      </c>
      <c r="G14" s="4">
        <f>YEAR(ASNB_MERGE[[#This Row],[Date]])</f>
        <v>2020</v>
      </c>
      <c r="H14" s="4" t="str">
        <f>IF(LEFT(ASNB_MERGE[[#This Row],[Amount Invested]],1)="-","Expenses", "Saving")</f>
        <v>Saving</v>
      </c>
      <c r="I14" s="7" t="str">
        <f>IF(LEFT(ASNB_MERGE[[#This Row],[Amount Invested]],1)="-",MID(ASNB_MERGE[[#This Row],[Amount Invested]],3,LEN(ASNB_MERGE[[#This Row],[Amount Invested]])-2),ASNB_MERGE[[#This Row],[Amount Invested]])</f>
        <v>0.00</v>
      </c>
      <c r="J14" s="4">
        <f>ASNB_MERGE[[#This Row],[Transaction Amount]]*1</f>
        <v>0</v>
      </c>
    </row>
    <row r="15" spans="1:10" x14ac:dyDescent="0.3">
      <c r="A15" s="5">
        <v>43831</v>
      </c>
      <c r="B15" s="4" t="s">
        <v>25</v>
      </c>
      <c r="C15" s="7" t="s">
        <v>26</v>
      </c>
      <c r="D15" s="11">
        <v>20134.759999999998</v>
      </c>
      <c r="E15" s="4">
        <f>MONTH(ASNB_MERGE[[#This Row],[Date]])</f>
        <v>1</v>
      </c>
      <c r="F15" s="4" t="str">
        <f>TEXT(ASNB_MERGE[[#This Row],[Date]],"mmm")</f>
        <v>Jan</v>
      </c>
      <c r="G15" s="4">
        <f>YEAR(ASNB_MERGE[[#This Row],[Date]])</f>
        <v>2020</v>
      </c>
      <c r="H15" s="4" t="str">
        <f>IF(LEFT(ASNB_MERGE[[#This Row],[Amount Invested]],1)="-","Expenses", "Saving")</f>
        <v>Saving</v>
      </c>
      <c r="I15" s="7" t="str">
        <f>IF(LEFT(ASNB_MERGE[[#This Row],[Amount Invested]],1)="-",MID(ASNB_MERGE[[#This Row],[Amount Invested]],3,LEN(ASNB_MERGE[[#This Row],[Amount Invested]])-2),ASNB_MERGE[[#This Row],[Amount Invested]])</f>
        <v>83.76</v>
      </c>
      <c r="J15" s="4">
        <f>ASNB_MERGE[[#This Row],[Transaction Amount]]*1</f>
        <v>83.76</v>
      </c>
    </row>
    <row r="16" spans="1:10" x14ac:dyDescent="0.3">
      <c r="A16" s="5">
        <v>43831</v>
      </c>
      <c r="B16" s="4" t="s">
        <v>27</v>
      </c>
      <c r="C16" s="7" t="s">
        <v>28</v>
      </c>
      <c r="D16" s="11">
        <v>20143.13</v>
      </c>
      <c r="E16" s="4">
        <f>MONTH(ASNB_MERGE[[#This Row],[Date]])</f>
        <v>1</v>
      </c>
      <c r="F16" s="4" t="str">
        <f>TEXT(ASNB_MERGE[[#This Row],[Date]],"mmm")</f>
        <v>Jan</v>
      </c>
      <c r="G16" s="4">
        <f>YEAR(ASNB_MERGE[[#This Row],[Date]])</f>
        <v>2020</v>
      </c>
      <c r="H16" s="4" t="str">
        <f>IF(LEFT(ASNB_MERGE[[#This Row],[Amount Invested]],1)="-","Expenses", "Saving")</f>
        <v>Saving</v>
      </c>
      <c r="I16" s="7" t="str">
        <f>IF(LEFT(ASNB_MERGE[[#This Row],[Amount Invested]],1)="-",MID(ASNB_MERGE[[#This Row],[Amount Invested]],3,LEN(ASNB_MERGE[[#This Row],[Amount Invested]])-2),ASNB_MERGE[[#This Row],[Amount Invested]])</f>
        <v>8.37</v>
      </c>
      <c r="J16" s="4">
        <f>ASNB_MERGE[[#This Row],[Transaction Amount]]*1</f>
        <v>8.3699999999999992</v>
      </c>
    </row>
    <row r="17" spans="1:10" x14ac:dyDescent="0.3">
      <c r="A17" s="5">
        <v>43835</v>
      </c>
      <c r="B17" s="4" t="s">
        <v>20</v>
      </c>
      <c r="C17" s="7" t="s">
        <v>29</v>
      </c>
      <c r="D17" s="11">
        <v>20003.13</v>
      </c>
      <c r="E17" s="4">
        <f>MONTH(ASNB_MERGE[[#This Row],[Date]])</f>
        <v>1</v>
      </c>
      <c r="F17" s="4" t="str">
        <f>TEXT(ASNB_MERGE[[#This Row],[Date]],"mmm")</f>
        <v>Jan</v>
      </c>
      <c r="G17" s="4">
        <f>YEAR(ASNB_MERGE[[#This Row],[Date]])</f>
        <v>2020</v>
      </c>
      <c r="H17" s="4" t="str">
        <f>IF(LEFT(ASNB_MERGE[[#This Row],[Amount Invested]],1)="-","Expenses", "Saving")</f>
        <v>Expenses</v>
      </c>
      <c r="I17" s="7" t="str">
        <f>IF(LEFT(ASNB_MERGE[[#This Row],[Amount Invested]],1)="-",MID(ASNB_MERGE[[#This Row],[Amount Invested]],3,LEN(ASNB_MERGE[[#This Row],[Amount Invested]])-2),ASNB_MERGE[[#This Row],[Amount Invested]])</f>
        <v>140.00</v>
      </c>
      <c r="J17" s="4">
        <f>ASNB_MERGE[[#This Row],[Transaction Amount]]*1</f>
        <v>140</v>
      </c>
    </row>
    <row r="18" spans="1:10" x14ac:dyDescent="0.3">
      <c r="A18" s="5">
        <v>43843</v>
      </c>
      <c r="B18" s="4" t="s">
        <v>17</v>
      </c>
      <c r="C18" s="7" t="s">
        <v>18</v>
      </c>
      <c r="D18" s="11">
        <v>20053.13</v>
      </c>
      <c r="E18" s="4">
        <f>MONTH(ASNB_MERGE[[#This Row],[Date]])</f>
        <v>1</v>
      </c>
      <c r="F18" s="4" t="str">
        <f>TEXT(ASNB_MERGE[[#This Row],[Date]],"mmm")</f>
        <v>Jan</v>
      </c>
      <c r="G18" s="4">
        <f>YEAR(ASNB_MERGE[[#This Row],[Date]])</f>
        <v>2020</v>
      </c>
      <c r="H18" s="4" t="str">
        <f>IF(LEFT(ASNB_MERGE[[#This Row],[Amount Invested]],1)="-","Expenses", "Saving")</f>
        <v>Saving</v>
      </c>
      <c r="I18" s="7" t="str">
        <f>IF(LEFT(ASNB_MERGE[[#This Row],[Amount Invested]],1)="-",MID(ASNB_MERGE[[#This Row],[Amount Invested]],3,LEN(ASNB_MERGE[[#This Row],[Amount Invested]])-2),ASNB_MERGE[[#This Row],[Amount Invested]])</f>
        <v>50.00</v>
      </c>
      <c r="J18" s="4">
        <f>ASNB_MERGE[[#This Row],[Transaction Amount]]*1</f>
        <v>50</v>
      </c>
    </row>
    <row r="19" spans="1:10" x14ac:dyDescent="0.3">
      <c r="A19" s="5">
        <v>43898</v>
      </c>
      <c r="B19" s="4" t="s">
        <v>13</v>
      </c>
      <c r="C19" s="7" t="s">
        <v>30</v>
      </c>
      <c r="D19" s="11">
        <v>20163.13</v>
      </c>
      <c r="E19" s="4">
        <f>MONTH(ASNB_MERGE[[#This Row],[Date]])</f>
        <v>3</v>
      </c>
      <c r="F19" s="4" t="str">
        <f>TEXT(ASNB_MERGE[[#This Row],[Date]],"mmm")</f>
        <v>Mar</v>
      </c>
      <c r="G19" s="4">
        <f>YEAR(ASNB_MERGE[[#This Row],[Date]])</f>
        <v>2020</v>
      </c>
      <c r="H19" s="4" t="str">
        <f>IF(LEFT(ASNB_MERGE[[#This Row],[Amount Invested]],1)="-","Expenses", "Saving")</f>
        <v>Saving</v>
      </c>
      <c r="I19" s="7" t="str">
        <f>IF(LEFT(ASNB_MERGE[[#This Row],[Amount Invested]],1)="-",MID(ASNB_MERGE[[#This Row],[Amount Invested]],3,LEN(ASNB_MERGE[[#This Row],[Amount Invested]])-2),ASNB_MERGE[[#This Row],[Amount Invested]])</f>
        <v>110.00</v>
      </c>
      <c r="J19" s="4">
        <f>ASNB_MERGE[[#This Row],[Transaction Amount]]*1</f>
        <v>110</v>
      </c>
    </row>
    <row r="20" spans="1:10" x14ac:dyDescent="0.3">
      <c r="A20" s="5">
        <v>43901</v>
      </c>
      <c r="B20" s="4" t="s">
        <v>20</v>
      </c>
      <c r="C20" s="7" t="s">
        <v>31</v>
      </c>
      <c r="D20" s="11">
        <v>20003.13</v>
      </c>
      <c r="E20" s="4">
        <f>MONTH(ASNB_MERGE[[#This Row],[Date]])</f>
        <v>3</v>
      </c>
      <c r="F20" s="4" t="str">
        <f>TEXT(ASNB_MERGE[[#This Row],[Date]],"mmm")</f>
        <v>Mar</v>
      </c>
      <c r="G20" s="4">
        <f>YEAR(ASNB_MERGE[[#This Row],[Date]])</f>
        <v>2020</v>
      </c>
      <c r="H20" s="4" t="str">
        <f>IF(LEFT(ASNB_MERGE[[#This Row],[Amount Invested]],1)="-","Expenses", "Saving")</f>
        <v>Expenses</v>
      </c>
      <c r="I20" s="7" t="str">
        <f>IF(LEFT(ASNB_MERGE[[#This Row],[Amount Invested]],1)="-",MID(ASNB_MERGE[[#This Row],[Amount Invested]],3,LEN(ASNB_MERGE[[#This Row],[Amount Invested]])-2),ASNB_MERGE[[#This Row],[Amount Invested]])</f>
        <v>160.00</v>
      </c>
      <c r="J20" s="4">
        <f>ASNB_MERGE[[#This Row],[Transaction Amount]]*1</f>
        <v>160</v>
      </c>
    </row>
    <row r="21" spans="1:10" x14ac:dyDescent="0.3">
      <c r="A21" s="5">
        <v>43985</v>
      </c>
      <c r="B21" s="4" t="s">
        <v>17</v>
      </c>
      <c r="C21" s="7" t="s">
        <v>18</v>
      </c>
      <c r="D21" s="11">
        <v>20053.13</v>
      </c>
      <c r="E21" s="4">
        <f>MONTH(ASNB_MERGE[[#This Row],[Date]])</f>
        <v>6</v>
      </c>
      <c r="F21" s="4" t="str">
        <f>TEXT(ASNB_MERGE[[#This Row],[Date]],"mmm")</f>
        <v>Jun</v>
      </c>
      <c r="G21" s="4">
        <f>YEAR(ASNB_MERGE[[#This Row],[Date]])</f>
        <v>2020</v>
      </c>
      <c r="H21" s="4" t="str">
        <f>IF(LEFT(ASNB_MERGE[[#This Row],[Amount Invested]],1)="-","Expenses", "Saving")</f>
        <v>Saving</v>
      </c>
      <c r="I21" s="7" t="str">
        <f>IF(LEFT(ASNB_MERGE[[#This Row],[Amount Invested]],1)="-",MID(ASNB_MERGE[[#This Row],[Amount Invested]],3,LEN(ASNB_MERGE[[#This Row],[Amount Invested]])-2),ASNB_MERGE[[#This Row],[Amount Invested]])</f>
        <v>50.00</v>
      </c>
      <c r="J21" s="4">
        <f>ASNB_MERGE[[#This Row],[Transaction Amount]]*1</f>
        <v>50</v>
      </c>
    </row>
    <row r="22" spans="1:10" x14ac:dyDescent="0.3">
      <c r="A22" s="5">
        <v>44015</v>
      </c>
      <c r="B22" s="4" t="s">
        <v>17</v>
      </c>
      <c r="C22" s="7" t="s">
        <v>18</v>
      </c>
      <c r="D22" s="11">
        <v>20103.13</v>
      </c>
      <c r="E22" s="4">
        <f>MONTH(ASNB_MERGE[[#This Row],[Date]])</f>
        <v>7</v>
      </c>
      <c r="F22" s="4" t="str">
        <f>TEXT(ASNB_MERGE[[#This Row],[Date]],"mmm")</f>
        <v>Jul</v>
      </c>
      <c r="G22" s="4">
        <f>YEAR(ASNB_MERGE[[#This Row],[Date]])</f>
        <v>2020</v>
      </c>
      <c r="H22" s="4" t="str">
        <f>IF(LEFT(ASNB_MERGE[[#This Row],[Amount Invested]],1)="-","Expenses", "Saving")</f>
        <v>Saving</v>
      </c>
      <c r="I22" s="7" t="str">
        <f>IF(LEFT(ASNB_MERGE[[#This Row],[Amount Invested]],1)="-",MID(ASNB_MERGE[[#This Row],[Amount Invested]],3,LEN(ASNB_MERGE[[#This Row],[Amount Invested]])-2),ASNB_MERGE[[#This Row],[Amount Invested]])</f>
        <v>50.00</v>
      </c>
      <c r="J22" s="4">
        <f>ASNB_MERGE[[#This Row],[Transaction Amount]]*1</f>
        <v>50</v>
      </c>
    </row>
    <row r="23" spans="1:10" x14ac:dyDescent="0.3">
      <c r="A23" s="5">
        <v>44047</v>
      </c>
      <c r="B23" s="4" t="s">
        <v>17</v>
      </c>
      <c r="C23" s="7" t="s">
        <v>18</v>
      </c>
      <c r="D23" s="11">
        <v>20153.13</v>
      </c>
      <c r="E23" s="4">
        <f>MONTH(ASNB_MERGE[[#This Row],[Date]])</f>
        <v>8</v>
      </c>
      <c r="F23" s="4" t="str">
        <f>TEXT(ASNB_MERGE[[#This Row],[Date]],"mmm")</f>
        <v>Aug</v>
      </c>
      <c r="G23" s="4">
        <f>YEAR(ASNB_MERGE[[#This Row],[Date]])</f>
        <v>2020</v>
      </c>
      <c r="H23" s="4" t="str">
        <f>IF(LEFT(ASNB_MERGE[[#This Row],[Amount Invested]],1)="-","Expenses", "Saving")</f>
        <v>Saving</v>
      </c>
      <c r="I23" s="7" t="str">
        <f>IF(LEFT(ASNB_MERGE[[#This Row],[Amount Invested]],1)="-",MID(ASNB_MERGE[[#This Row],[Amount Invested]],3,LEN(ASNB_MERGE[[#This Row],[Amount Invested]])-2),ASNB_MERGE[[#This Row],[Amount Invested]])</f>
        <v>50.00</v>
      </c>
      <c r="J23" s="4">
        <f>ASNB_MERGE[[#This Row],[Transaction Amount]]*1</f>
        <v>50</v>
      </c>
    </row>
    <row r="24" spans="1:10" x14ac:dyDescent="0.3">
      <c r="A24" s="5">
        <v>44138</v>
      </c>
      <c r="B24" s="4" t="s">
        <v>17</v>
      </c>
      <c r="C24" s="7" t="s">
        <v>18</v>
      </c>
      <c r="D24" s="11">
        <v>20203.13</v>
      </c>
      <c r="E24" s="4">
        <f>MONTH(ASNB_MERGE[[#This Row],[Date]])</f>
        <v>11</v>
      </c>
      <c r="F24" s="4" t="str">
        <f>TEXT(ASNB_MERGE[[#This Row],[Date]],"mmm")</f>
        <v>Nov</v>
      </c>
      <c r="G24" s="4">
        <f>YEAR(ASNB_MERGE[[#This Row],[Date]])</f>
        <v>2020</v>
      </c>
      <c r="H24" s="4" t="str">
        <f>IF(LEFT(ASNB_MERGE[[#This Row],[Amount Invested]],1)="-","Expenses", "Saving")</f>
        <v>Saving</v>
      </c>
      <c r="I24" s="7" t="str">
        <f>IF(LEFT(ASNB_MERGE[[#This Row],[Amount Invested]],1)="-",MID(ASNB_MERGE[[#This Row],[Amount Invested]],3,LEN(ASNB_MERGE[[#This Row],[Amount Invested]])-2),ASNB_MERGE[[#This Row],[Amount Invested]])</f>
        <v>50.00</v>
      </c>
      <c r="J24" s="4">
        <f>ASNB_MERGE[[#This Row],[Transaction Amount]]*1</f>
        <v>50</v>
      </c>
    </row>
    <row r="25" spans="1:10" x14ac:dyDescent="0.3">
      <c r="A25" s="5">
        <v>44197</v>
      </c>
      <c r="B25" s="4" t="s">
        <v>682</v>
      </c>
      <c r="C25" s="7" t="s">
        <v>683</v>
      </c>
      <c r="D25" s="11">
        <v>20203.13</v>
      </c>
      <c r="E25" s="4">
        <f>MONTH(ASNB_MERGE[[#This Row],[Date]])</f>
        <v>1</v>
      </c>
      <c r="F25" s="4" t="str">
        <f>TEXT(ASNB_MERGE[[#This Row],[Date]],"mmm")</f>
        <v>Jan</v>
      </c>
      <c r="G25" s="4">
        <f>YEAR(ASNB_MERGE[[#This Row],[Date]])</f>
        <v>2021</v>
      </c>
      <c r="H25" s="4" t="str">
        <f>IF(LEFT(ASNB_MERGE[[#This Row],[Amount Invested]],1)="-","Expenses", "Saving")</f>
        <v>Saving</v>
      </c>
      <c r="I25" s="7" t="str">
        <f>IF(LEFT(ASNB_MERGE[[#This Row],[Amount Invested]],1)="-",MID(ASNB_MERGE[[#This Row],[Amount Invested]],3,LEN(ASNB_MERGE[[#This Row],[Amount Invested]])-2),ASNB_MERGE[[#This Row],[Amount Invested]])</f>
        <v>0.00</v>
      </c>
      <c r="J25" s="4">
        <f>ASNB_MERGE[[#This Row],[Transaction Amount]]*1</f>
        <v>0</v>
      </c>
    </row>
    <row r="26" spans="1:10" x14ac:dyDescent="0.3">
      <c r="A26" s="5">
        <v>44197</v>
      </c>
      <c r="B26" s="4" t="s">
        <v>25</v>
      </c>
      <c r="C26" s="7" t="s">
        <v>32</v>
      </c>
      <c r="D26" s="11">
        <v>20905.72</v>
      </c>
      <c r="E26" s="4">
        <f>MONTH(ASNB_MERGE[[#This Row],[Date]])</f>
        <v>1</v>
      </c>
      <c r="F26" s="4" t="str">
        <f>TEXT(ASNB_MERGE[[#This Row],[Date]],"mmm")</f>
        <v>Jan</v>
      </c>
      <c r="G26" s="4">
        <f>YEAR(ASNB_MERGE[[#This Row],[Date]])</f>
        <v>2021</v>
      </c>
      <c r="H26" s="4" t="str">
        <f>IF(LEFT(ASNB_MERGE[[#This Row],[Amount Invested]],1)="-","Expenses", "Saving")</f>
        <v>Saving</v>
      </c>
      <c r="I26" s="7" t="str">
        <f>IF(LEFT(ASNB_MERGE[[#This Row],[Amount Invested]],1)="-",MID(ASNB_MERGE[[#This Row],[Amount Invested]],3,LEN(ASNB_MERGE[[#This Row],[Amount Invested]])-2),ASNB_MERGE[[#This Row],[Amount Invested]])</f>
        <v>702.59</v>
      </c>
      <c r="J26" s="4">
        <f>ASNB_MERGE[[#This Row],[Transaction Amount]]*1</f>
        <v>702.59</v>
      </c>
    </row>
    <row r="27" spans="1:10" x14ac:dyDescent="0.3">
      <c r="A27" s="5">
        <v>44197</v>
      </c>
      <c r="B27" s="4" t="s">
        <v>27</v>
      </c>
      <c r="C27" s="7" t="s">
        <v>33</v>
      </c>
      <c r="D27" s="11">
        <v>21056.27</v>
      </c>
      <c r="E27" s="4">
        <f>MONTH(ASNB_MERGE[[#This Row],[Date]])</f>
        <v>1</v>
      </c>
      <c r="F27" s="4" t="str">
        <f>TEXT(ASNB_MERGE[[#This Row],[Date]],"mmm")</f>
        <v>Jan</v>
      </c>
      <c r="G27" s="4">
        <f>YEAR(ASNB_MERGE[[#This Row],[Date]])</f>
        <v>2021</v>
      </c>
      <c r="H27" s="4" t="str">
        <f>IF(LEFT(ASNB_MERGE[[#This Row],[Amount Invested]],1)="-","Expenses", "Saving")</f>
        <v>Saving</v>
      </c>
      <c r="I27" s="7" t="str">
        <f>IF(LEFT(ASNB_MERGE[[#This Row],[Amount Invested]],1)="-",MID(ASNB_MERGE[[#This Row],[Amount Invested]],3,LEN(ASNB_MERGE[[#This Row],[Amount Invested]])-2),ASNB_MERGE[[#This Row],[Amount Invested]])</f>
        <v>150.55</v>
      </c>
      <c r="J27" s="4">
        <f>ASNB_MERGE[[#This Row],[Transaction Amount]]*1</f>
        <v>150.55000000000001</v>
      </c>
    </row>
    <row r="28" spans="1:10" x14ac:dyDescent="0.3">
      <c r="A28" s="5">
        <v>44197</v>
      </c>
      <c r="B28" s="4" t="s">
        <v>34</v>
      </c>
      <c r="C28" s="7" t="s">
        <v>33</v>
      </c>
      <c r="D28" s="11">
        <v>21206.82</v>
      </c>
      <c r="E28" s="4">
        <f>MONTH(ASNB_MERGE[[#This Row],[Date]])</f>
        <v>1</v>
      </c>
      <c r="F28" s="4" t="str">
        <f>TEXT(ASNB_MERGE[[#This Row],[Date]],"mmm")</f>
        <v>Jan</v>
      </c>
      <c r="G28" s="4">
        <f>YEAR(ASNB_MERGE[[#This Row],[Date]])</f>
        <v>2021</v>
      </c>
      <c r="H28" s="4" t="str">
        <f>IF(LEFT(ASNB_MERGE[[#This Row],[Amount Invested]],1)="-","Expenses", "Saving")</f>
        <v>Saving</v>
      </c>
      <c r="I28" s="7" t="str">
        <f>IF(LEFT(ASNB_MERGE[[#This Row],[Amount Invested]],1)="-",MID(ASNB_MERGE[[#This Row],[Amount Invested]],3,LEN(ASNB_MERGE[[#This Row],[Amount Invested]])-2),ASNB_MERGE[[#This Row],[Amount Invested]])</f>
        <v>150.55</v>
      </c>
      <c r="J28" s="4">
        <f>ASNB_MERGE[[#This Row],[Transaction Amount]]*1</f>
        <v>150.55000000000001</v>
      </c>
    </row>
    <row r="29" spans="1:10" x14ac:dyDescent="0.3">
      <c r="A29" s="5">
        <v>44200</v>
      </c>
      <c r="B29" s="4" t="s">
        <v>20</v>
      </c>
      <c r="C29" s="7" t="s">
        <v>35</v>
      </c>
      <c r="D29" s="11">
        <v>20206.82</v>
      </c>
      <c r="E29" s="4">
        <f>MONTH(ASNB_MERGE[[#This Row],[Date]])</f>
        <v>1</v>
      </c>
      <c r="F29" s="4" t="str">
        <f>TEXT(ASNB_MERGE[[#This Row],[Date]],"mmm")</f>
        <v>Jan</v>
      </c>
      <c r="G29" s="4">
        <f>YEAR(ASNB_MERGE[[#This Row],[Date]])</f>
        <v>2021</v>
      </c>
      <c r="H29" s="4" t="str">
        <f>IF(LEFT(ASNB_MERGE[[#This Row],[Amount Invested]],1)="-","Expenses", "Saving")</f>
        <v>Expenses</v>
      </c>
      <c r="I29" s="7" t="str">
        <f>IF(LEFT(ASNB_MERGE[[#This Row],[Amount Invested]],1)="-",MID(ASNB_MERGE[[#This Row],[Amount Invested]],3,LEN(ASNB_MERGE[[#This Row],[Amount Invested]])-2),ASNB_MERGE[[#This Row],[Amount Invested]])</f>
        <v>1,000.00</v>
      </c>
      <c r="J29" s="4">
        <f>ASNB_MERGE[[#This Row],[Transaction Amount]]*1</f>
        <v>1000</v>
      </c>
    </row>
    <row r="30" spans="1:10" x14ac:dyDescent="0.3">
      <c r="A30" s="5">
        <v>44223</v>
      </c>
      <c r="B30" s="4" t="s">
        <v>36</v>
      </c>
      <c r="C30" s="7" t="s">
        <v>37</v>
      </c>
      <c r="D30" s="11">
        <v>20506.82</v>
      </c>
      <c r="E30" s="4">
        <f>MONTH(ASNB_MERGE[[#This Row],[Date]])</f>
        <v>1</v>
      </c>
      <c r="F30" s="4" t="str">
        <f>TEXT(ASNB_MERGE[[#This Row],[Date]],"mmm")</f>
        <v>Jan</v>
      </c>
      <c r="G30" s="4">
        <f>YEAR(ASNB_MERGE[[#This Row],[Date]])</f>
        <v>2021</v>
      </c>
      <c r="H30" s="4" t="str">
        <f>IF(LEFT(ASNB_MERGE[[#This Row],[Amount Invested]],1)="-","Expenses", "Saving")</f>
        <v>Saving</v>
      </c>
      <c r="I30" s="7" t="str">
        <f>IF(LEFT(ASNB_MERGE[[#This Row],[Amount Invested]],1)="-",MID(ASNB_MERGE[[#This Row],[Amount Invested]],3,LEN(ASNB_MERGE[[#This Row],[Amount Invested]])-2),ASNB_MERGE[[#This Row],[Amount Invested]])</f>
        <v>300.00</v>
      </c>
      <c r="J30" s="4">
        <f>ASNB_MERGE[[#This Row],[Transaction Amount]]*1</f>
        <v>300</v>
      </c>
    </row>
    <row r="31" spans="1:10" x14ac:dyDescent="0.3">
      <c r="A31" s="5">
        <v>44232</v>
      </c>
      <c r="B31" s="4" t="s">
        <v>17</v>
      </c>
      <c r="C31" s="7" t="s">
        <v>18</v>
      </c>
      <c r="D31" s="11">
        <v>20556.82</v>
      </c>
      <c r="E31" s="4">
        <f>MONTH(ASNB_MERGE[[#This Row],[Date]])</f>
        <v>2</v>
      </c>
      <c r="F31" s="4" t="str">
        <f>TEXT(ASNB_MERGE[[#This Row],[Date]],"mmm")</f>
        <v>Feb</v>
      </c>
      <c r="G31" s="4">
        <f>YEAR(ASNB_MERGE[[#This Row],[Date]])</f>
        <v>2021</v>
      </c>
      <c r="H31" s="4" t="str">
        <f>IF(LEFT(ASNB_MERGE[[#This Row],[Amount Invested]],1)="-","Expenses", "Saving")</f>
        <v>Saving</v>
      </c>
      <c r="I31" s="7" t="str">
        <f>IF(LEFT(ASNB_MERGE[[#This Row],[Amount Invested]],1)="-",MID(ASNB_MERGE[[#This Row],[Amount Invested]],3,LEN(ASNB_MERGE[[#This Row],[Amount Invested]])-2),ASNB_MERGE[[#This Row],[Amount Invested]])</f>
        <v>50.00</v>
      </c>
      <c r="J31" s="4">
        <f>ASNB_MERGE[[#This Row],[Transaction Amount]]*1</f>
        <v>50</v>
      </c>
    </row>
    <row r="32" spans="1:10" x14ac:dyDescent="0.3">
      <c r="A32" s="5">
        <v>44322</v>
      </c>
      <c r="B32" s="4" t="s">
        <v>36</v>
      </c>
      <c r="C32" s="7" t="s">
        <v>38</v>
      </c>
      <c r="D32" s="11">
        <v>30556.82</v>
      </c>
      <c r="E32" s="4">
        <f>MONTH(ASNB_MERGE[[#This Row],[Date]])</f>
        <v>5</v>
      </c>
      <c r="F32" s="4" t="str">
        <f>TEXT(ASNB_MERGE[[#This Row],[Date]],"mmm")</f>
        <v>May</v>
      </c>
      <c r="G32" s="4">
        <f>YEAR(ASNB_MERGE[[#This Row],[Date]])</f>
        <v>2021</v>
      </c>
      <c r="H32" s="4" t="str">
        <f>IF(LEFT(ASNB_MERGE[[#This Row],[Amount Invested]],1)="-","Expenses", "Saving")</f>
        <v>Saving</v>
      </c>
      <c r="I32" s="7" t="str">
        <f>IF(LEFT(ASNB_MERGE[[#This Row],[Amount Invested]],1)="-",MID(ASNB_MERGE[[#This Row],[Amount Invested]],3,LEN(ASNB_MERGE[[#This Row],[Amount Invested]])-2),ASNB_MERGE[[#This Row],[Amount Invested]])</f>
        <v>10,000.00</v>
      </c>
      <c r="J32" s="4">
        <f>ASNB_MERGE[[#This Row],[Transaction Amount]]*1</f>
        <v>10000</v>
      </c>
    </row>
    <row r="33" spans="1:10" x14ac:dyDescent="0.3">
      <c r="A33" s="5">
        <v>44350</v>
      </c>
      <c r="B33" s="4" t="s">
        <v>17</v>
      </c>
      <c r="C33" s="7" t="s">
        <v>18</v>
      </c>
      <c r="D33" s="11">
        <v>30606.82</v>
      </c>
      <c r="E33" s="4">
        <f>MONTH(ASNB_MERGE[[#This Row],[Date]])</f>
        <v>6</v>
      </c>
      <c r="F33" s="4" t="str">
        <f>TEXT(ASNB_MERGE[[#This Row],[Date]],"mmm")</f>
        <v>Jun</v>
      </c>
      <c r="G33" s="4">
        <f>YEAR(ASNB_MERGE[[#This Row],[Date]])</f>
        <v>2021</v>
      </c>
      <c r="H33" s="4" t="str">
        <f>IF(LEFT(ASNB_MERGE[[#This Row],[Amount Invested]],1)="-","Expenses", "Saving")</f>
        <v>Saving</v>
      </c>
      <c r="I33" s="7" t="str">
        <f>IF(LEFT(ASNB_MERGE[[#This Row],[Amount Invested]],1)="-",MID(ASNB_MERGE[[#This Row],[Amount Invested]],3,LEN(ASNB_MERGE[[#This Row],[Amount Invested]])-2),ASNB_MERGE[[#This Row],[Amount Invested]])</f>
        <v>50.00</v>
      </c>
      <c r="J33" s="4">
        <f>ASNB_MERGE[[#This Row],[Transaction Amount]]*1</f>
        <v>50</v>
      </c>
    </row>
    <row r="34" spans="1:10" x14ac:dyDescent="0.3">
      <c r="A34" s="5">
        <v>44382</v>
      </c>
      <c r="B34" s="4" t="s">
        <v>17</v>
      </c>
      <c r="C34" s="7" t="s">
        <v>18</v>
      </c>
      <c r="D34" s="11">
        <v>30656.82</v>
      </c>
      <c r="E34" s="4">
        <f>MONTH(ASNB_MERGE[[#This Row],[Date]])</f>
        <v>7</v>
      </c>
      <c r="F34" s="4" t="str">
        <f>TEXT(ASNB_MERGE[[#This Row],[Date]],"mmm")</f>
        <v>Jul</v>
      </c>
      <c r="G34" s="4">
        <f>YEAR(ASNB_MERGE[[#This Row],[Date]])</f>
        <v>2021</v>
      </c>
      <c r="H34" s="4" t="str">
        <f>IF(LEFT(ASNB_MERGE[[#This Row],[Amount Invested]],1)="-","Expenses", "Saving")</f>
        <v>Saving</v>
      </c>
      <c r="I34" s="7" t="str">
        <f>IF(LEFT(ASNB_MERGE[[#This Row],[Amount Invested]],1)="-",MID(ASNB_MERGE[[#This Row],[Amount Invested]],3,LEN(ASNB_MERGE[[#This Row],[Amount Invested]])-2),ASNB_MERGE[[#This Row],[Amount Invested]])</f>
        <v>50.00</v>
      </c>
      <c r="J34" s="4">
        <f>ASNB_MERGE[[#This Row],[Transaction Amount]]*1</f>
        <v>50</v>
      </c>
    </row>
    <row r="35" spans="1:10" x14ac:dyDescent="0.3">
      <c r="A35" s="5">
        <v>44411</v>
      </c>
      <c r="B35" s="4" t="s">
        <v>17</v>
      </c>
      <c r="C35" s="7" t="s">
        <v>18</v>
      </c>
      <c r="D35" s="11">
        <v>30706.82</v>
      </c>
      <c r="E35" s="4">
        <f>MONTH(ASNB_MERGE[[#This Row],[Date]])</f>
        <v>8</v>
      </c>
      <c r="F35" s="4" t="str">
        <f>TEXT(ASNB_MERGE[[#This Row],[Date]],"mmm")</f>
        <v>Aug</v>
      </c>
      <c r="G35" s="4">
        <f>YEAR(ASNB_MERGE[[#This Row],[Date]])</f>
        <v>2021</v>
      </c>
      <c r="H35" s="4" t="str">
        <f>IF(LEFT(ASNB_MERGE[[#This Row],[Amount Invested]],1)="-","Expenses", "Saving")</f>
        <v>Saving</v>
      </c>
      <c r="I35" s="7" t="str">
        <f>IF(LEFT(ASNB_MERGE[[#This Row],[Amount Invested]],1)="-",MID(ASNB_MERGE[[#This Row],[Amount Invested]],3,LEN(ASNB_MERGE[[#This Row],[Amount Invested]])-2),ASNB_MERGE[[#This Row],[Amount Invested]])</f>
        <v>50.00</v>
      </c>
      <c r="J35" s="4">
        <f>ASNB_MERGE[[#This Row],[Transaction Amount]]*1</f>
        <v>50</v>
      </c>
    </row>
    <row r="36" spans="1:10" x14ac:dyDescent="0.3">
      <c r="A36" s="5">
        <v>44427</v>
      </c>
      <c r="B36" s="4" t="s">
        <v>36</v>
      </c>
      <c r="C36" s="7" t="s">
        <v>39</v>
      </c>
      <c r="D36" s="11">
        <v>30826.82</v>
      </c>
      <c r="E36" s="4">
        <f>MONTH(ASNB_MERGE[[#This Row],[Date]])</f>
        <v>8</v>
      </c>
      <c r="F36" s="4" t="str">
        <f>TEXT(ASNB_MERGE[[#This Row],[Date]],"mmm")</f>
        <v>Aug</v>
      </c>
      <c r="G36" s="4">
        <f>YEAR(ASNB_MERGE[[#This Row],[Date]])</f>
        <v>2021</v>
      </c>
      <c r="H36" s="4" t="str">
        <f>IF(LEFT(ASNB_MERGE[[#This Row],[Amount Invested]],1)="-","Expenses", "Saving")</f>
        <v>Saving</v>
      </c>
      <c r="I36" s="7" t="str">
        <f>IF(LEFT(ASNB_MERGE[[#This Row],[Amount Invested]],1)="-",MID(ASNB_MERGE[[#This Row],[Amount Invested]],3,LEN(ASNB_MERGE[[#This Row],[Amount Invested]])-2),ASNB_MERGE[[#This Row],[Amount Invested]])</f>
        <v>120.00</v>
      </c>
      <c r="J36" s="4">
        <f>ASNB_MERGE[[#This Row],[Transaction Amount]]*1</f>
        <v>120</v>
      </c>
    </row>
    <row r="37" spans="1:10" x14ac:dyDescent="0.3">
      <c r="A37" s="5">
        <v>44442</v>
      </c>
      <c r="B37" s="4" t="s">
        <v>17</v>
      </c>
      <c r="C37" s="7" t="s">
        <v>18</v>
      </c>
      <c r="D37" s="11">
        <v>30876.82</v>
      </c>
      <c r="E37" s="4">
        <f>MONTH(ASNB_MERGE[[#This Row],[Date]])</f>
        <v>9</v>
      </c>
      <c r="F37" s="4" t="str">
        <f>TEXT(ASNB_MERGE[[#This Row],[Date]],"mmm")</f>
        <v>Sep</v>
      </c>
      <c r="G37" s="4">
        <f>YEAR(ASNB_MERGE[[#This Row],[Date]])</f>
        <v>2021</v>
      </c>
      <c r="H37" s="4" t="str">
        <f>IF(LEFT(ASNB_MERGE[[#This Row],[Amount Invested]],1)="-","Expenses", "Saving")</f>
        <v>Saving</v>
      </c>
      <c r="I37" s="7" t="str">
        <f>IF(LEFT(ASNB_MERGE[[#This Row],[Amount Invested]],1)="-",MID(ASNB_MERGE[[#This Row],[Amount Invested]],3,LEN(ASNB_MERGE[[#This Row],[Amount Invested]])-2),ASNB_MERGE[[#This Row],[Amount Invested]])</f>
        <v>50.00</v>
      </c>
      <c r="J37" s="4">
        <f>ASNB_MERGE[[#This Row],[Transaction Amount]]*1</f>
        <v>50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 E P F   2 0 2 2 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 E P F   2 0 2 2 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 C o l u m n s \ B u l a n   C a r u m a n < / K e y > < / a : K e y > < a : V a l u e   i : t y p e = " T a b l e W i d g e t B a s e V i e w S t a t e " / > < / a : K e y V a l u e O f D i a g r a m O b j e c t K e y a n y T y p e z b w N T n L X > < a : K e y V a l u e O f D i a g r a m O b j e c t K e y a n y T y p e z b w N T n L X > < a : K e y > < K e y > C o l u m n s \ T a r i k h < / K e y > < / a : K e y > < a : V a l u e   i : t y p e = " T a b l e W i d g e t B a s e V i e w S t a t e " / > < / a : K e y V a l u e O f D i a g r a m O b j e c t K e y a n y T y p e z b w N T n L X > < a : K e y V a l u e O f D i a g r a m O b j e c t K e y a n y T y p e z b w N T n L X > < a : K e y > < K e y > C o l u m n s \ C a r u m a n   M a j i k a n   ( R M ) < / K e y > < / a : K e y > < a : V a l u e   i : t y p e = " T a b l e W i d g e t B a s e V i e w S t a t e " / > < / a : K e y V a l u e O f D i a g r a m O b j e c t K e y a n y T y p e z b w N T n L X > < a : K e y V a l u e O f D i a g r a m O b j e c t K e y a n y T y p e z b w N T n L X > < a : K e y > < K e y > C o l u m n s \ C a r u m a n   A h l i   ( R M ) < / K e y > < / a : K e y > < a : V a l u e   i : t y p e = " T a b l e W i d g e t B a s e V i e w S t a t e " / > < / a : K e y V a l u e O f D i a g r a m O b j e c t K e y a n y T y p e z b w N T n L X > < a : K e y V a l u e O f D i a g r a m O b j e c t K e y a n y T y p e z b w N T n L X > < a : K e y > < K e y > C o l u m n s \ J u m l a h   ( R M ) 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 A S N B _ M E R G E 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 A S N B _ M E R G E 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 C o l u m n s \ T r a n s a c t i o n   D e t a i l s < / K e y > < / a : K e y > < a : V a l u e   i : t y p e = " T a b l e W i d g e t B a s e V i e w S t a t e " / > < / a : K e y V a l u e O f D i a g r a m O b j e c t K e y a n y T y p e z b w N T n L X > < a : K e y V a l u e O f D i a g r a m O b j e c t K e y a n y T y p e z b w N T n L X > < a : K e y > < K e y > C o l u m n s \ A m o u n t   I n v e s t e d < / 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 T a b l e _ E x t e r n a l D a t a _ 1 9 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 T a b l e _ E x t e r n a l D a t a _ 1 9 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 C o l u m n s \ E N T R Y   D A T E 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 C o l u m n s \ T R A N S A C T I O N < / 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 C o l u m n s \ D A T E   A M E N D < / 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 C o l u m n s \ H e l p e r < / K e y > < / a : K e y > < a : V a l u e   i : t y p e = " T a b l e W i d g e t B a s e V i e w S t a t e " / > < / a : K e y V a l u e O f D i a g r a m O b j e c t K e y a n y T y p e z b w N T n L X > < a : K e y V a l u e O f D i a g r a m O b j e c t K e y a n y T y p e z b w N T n L X > < a : K e y > < K e y > C o l u m n s \ l e n < / 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 2 0 2 2 - 0 8 - 3 1 T 1 1 : 0 7 : 2 4 . 4 9 6 3 1 1 + 0 8 : 0 0 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A S N B _ M E R G E _ 7 6 c e c 2 9 6 - 5 1 4 b - 4 0 c 5 - b c b d - 7 d 7 2 e 9 1 6 2 e b 2 , E P F   2 0 2 2 _ 2 f 4 3 7 6 b 4 - 8 a 2 5 - 4 2 0 7 - 9 5 6 3 - 4 f 6 4 2 e c 0 0 0 e d , T a b l e _ E x t e r n a l D a t a _ 1 9 _ e 9 9 1 1 8 5 6 - 5 d 5 d - 4 1 5 5 - a 5 6 9 - 6 1 a d 6 8 8 5 9 0 5 d , C a l e n d a r ] ] > < / 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 A S N B _ M E R G E 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 A S N B _ M E R G E 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 C o l u m n s \ T r a n s a c t i o n   D e t a i l s < / K e y > < / D i a g r a m O b j e c t K e y > < D i a g r a m O b j e c t K e y > < K e y > C o l u m n s \ A m o u n t   I n v e s t e d < / K e y > < / D i a g r a m O b j e c t K e y > < D i a g r a m O b j e c t K e y > < K e y > C o l u m n s \ B a l a n c e < / K e y > < / D i a g r a m O b j e c t K e y > < D i a g r a m O b j e c t K e y > < K e y > C o l u m n s \ m o n t h   ( N u m ) < / K e y > < / D i a g r a m O b j e c t K e y > < D i a g r a m O b j e c t K e y > < K e y > C o l u m n s \ M o n t h < / K e y > < / D i a g r a m O b j e c t K e y > < D i a g r a m O b j e c t K e y > < K e y > C o l u m n s \ Y e a r < / K e y > < / D i a g r a m O b j e c t K e y > < D i a g r a m O b j e c t K e y > < K e y > C o l u m n s \ C a t e g o r y < / K e y > < / D i a g r a m O b j e c t K e y > < D i a g r a m O b j e c t K e y > < K e y > C o l u m n s \ T r a n s a c t i o n 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 C o l u m n s \ T r a n s a c t i o n   D e t a i l s < / K e y > < / a : K e y > < a : V a l u e   i : t y p e = " M e a s u r e G r i d N o d e V i e w S t a t e " > < C o l u m n > 1 < / C o l u m n > < L a y e d O u t > t r u e < / L a y e d O u t > < / a : V a l u e > < / a : K e y V a l u e O f D i a g r a m O b j e c t K e y a n y T y p e z b w N T n L X > < a : K e y V a l u e O f D i a g r a m O b j e c t K e y a n y T y p e z b w N T n L X > < a : K e y > < K e y > C o l u m n s \ A m o u n t   I n v e s t e d < / K e y > < / a : K e y > < a : V a l u e   i : t y p e = " M e a s u r e G r i d N o d e V i e w S t a t e " > < C o l u m n > 2 < / C o l u m n > < L a y e d O u t > t r u e < / L a y e d O u t > < / a : V a l u e > < / a : K e y V a l u e O f D i a g r a m O b j e c t K e y a n y T y p e z b w N T n L X > < a : K e y V a l u e O f D i a g r a m O b j e c t K e y a n y T y p e z b w N T n L X > < a : K e y > < K e y > C o l u m n s \ B a l a n c e < / K e y > < / a : K e y > < a : V a l u e   i : t y p e = " M e a s u r e G r i d N o d e V i e w S t a t e " > < C o l u m n > 3 < / C o l u m n > < L a y e d O u t > t r u e < / L a y e d O u t > < / a : V a l u e > < / a : K e y V a l u e O f D i a g r a m O b j e c t K e y a n y T y p e z b w N T n L X > < a : K e y V a l u e O f D i a g r a m O b j e c t K e y a n y T y p e z b w N T n L X > < a : K e y > < K e y > C o l u m n s \ m o n t h   ( N u m ) < / 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 C o l u m n s \ T r a n s a c t i o n   A m o u n t < / K e y > < / a : K e y > < a : V a l u e   i : t y p e = " M e a s u r e G r i d N o d e V i e w S t a t e " > < C o l u m n > 8 < / C o l u m n > < L a y e d O u t > t r u e < / L a y e d O u t > < / a : V a l u e > < / a : K e y V a l u e O f D i a g r a m O b j e c t K e y a n y T y p e z b w N T n L X > < / V i e w S t a t e s > < / D i a g r a m M a n a g e r . S e r i a l i z a b l e D i a g r a m > < D i a g r a m M a n a g e r . S e r i a l i z a b l e D i a g r a m > < A d a p t e r   i : t y p e = " M e a s u r e D i a g r a m S a n d b o x A d a p t e r " > < T a b l e N a m e > E P F   2 0 2 2 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 E P F   2 0 2 2 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 C o l u m n s \ B u l a n   C a r u m a n < / K e y > < / D i a g r a m O b j e c t K e y > < D i a g r a m O b j e c t K e y > < K e y > C o l u m n s \ T a r i k h < / K e y > < / D i a g r a m O b j e c t K e y > < D i a g r a m O b j e c t K e y > < K e y > C o l u m n s \ C a r u m a n   M a j i k a n   ( R M ) < / K e y > < / D i a g r a m O b j e c t K e y > < D i a g r a m O b j e c t K e y > < K e y > C o l u m n s \ C a r u m a n   A h l i   ( R M ) < / K e y > < / D i a g r a m O b j e c t K e y > < D i a g r a m O b j e c t K e y > < K e y > C o l u m n s \ J u m l a h   ( R M ) 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 C o l u m n s \ B u l a n   C a r u m a n < / K e y > < / a : K e y > < a : V a l u e   i : t y p e = " M e a s u r e G r i d N o d e V i e w S t a t e " > < L a y e d O u t > t r u e < / L a y e d O u t > < / a : V a l u e > < / a : K e y V a l u e O f D i a g r a m O b j e c t K e y a n y T y p e z b w N T n L X > < a : K e y V a l u e O f D i a g r a m O b j e c t K e y a n y T y p e z b w N T n L X > < a : K e y > < K e y > C o l u m n s \ T a r i k h < / K e y > < / a : K e y > < a : V a l u e   i : t y p e = " M e a s u r e G r i d N o d e V i e w S t a t e " > < C o l u m n > 1 < / C o l u m n > < L a y e d O u t > t r u e < / L a y e d O u t > < / a : V a l u e > < / a : K e y V a l u e O f D i a g r a m O b j e c t K e y a n y T y p e z b w N T n L X > < a : K e y V a l u e O f D i a g r a m O b j e c t K e y a n y T y p e z b w N T n L X > < a : K e y > < K e y > C o l u m n s \ C a r u m a n   M a j i k a n   ( R M ) < / K e y > < / a : K e y > < a : V a l u e   i : t y p e = " M e a s u r e G r i d N o d e V i e w S t a t e " > < C o l u m n > 2 < / C o l u m n > < L a y e d O u t > t r u e < / L a y e d O u t > < / a : V a l u e > < / a : K e y V a l u e O f D i a g r a m O b j e c t K e y a n y T y p e z b w N T n L X > < a : K e y V a l u e O f D i a g r a m O b j e c t K e y a n y T y p e z b w N T n L X > < a : K e y > < K e y > C o l u m n s \ C a r u m a n   A h l i   ( R M ) < / K e y > < / a : K e y > < a : V a l u e   i : t y p e = " M e a s u r e G r i d N o d e V i e w S t a t e " > < C o l u m n > 3 < / C o l u m n > < L a y e d O u t > t r u e < / L a y e d O u t > < / a : V a l u e > < / a : K e y V a l u e O f D i a g r a m O b j e c t K e y a n y T y p e z b w N T n L X > < a : K e y V a l u e O f D i a g r a m O b j e c t K e y a n y T y p e z b w N T n L X > < a : K e y > < K e y > C o l u m n s \ J u m l a h   ( R M ) < / K e y > < / a : K e y > < a : V a l u e   i : t y p e = " M e a s u r e G r i d N o d e V i e w S t a t e " > < C o l u m n > 4 < / C o l u m n > < L a y e d O u t > t r u e < / L a y e d O u t > < / a : V a l u e > < / a : K e y V a l u e O f D i a g r a m O b j e c t K e y a n y T y p e z b w N T n L X > < / V i e w S t a t e s > < / D i a g r a m M a n a g e r . S e r i a l i z a b l e D i a g r a m > < D i a g r a m M a n a g e r . S e r i a l i z a b l e D i a g r a m > < A d a p t e r   i : t y p e = " M e a s u r e D i a g r a m S a n d b o x A d a p t e r " > < T a b l e N a m e > T a b l e _ E x t e r n a l D a t a _ 1 9 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 T a b l e _ E x t e r n a l D a t a _ 1 9 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 C o l u m n s \ E N T R Y   D A T E < / K e y > < / D i a g r a m O b j e c t K e y > < D i a g r a m O b j e c t K e y > < K e y > C o l u m n s \ D e s c r i p t i o n < / K e y > < / D i a g r a m O b j e c t K e y > < D i a g r a m O b j e c t K e y > < K e y > C o l u m n s \ T R A N S A C T I O N < / K e y > < / D i a g r a m O b j e c t K e y > < D i a g r a m O b j e c t K e y > < K e y > C o l u m n s \ M O N T H   ( N U M ) < / K e y > < / D i a g r a m O b j e c t K e y > < D i a g r a m O b j e c t K e y > < K e y > C o l u m n s \ D A T E   A M E N D < / K e y > < / D i a g r a m O b j e c t K e y > < D i a g r a m O b j e c t K e y > < K e y > C o l u m n s \ C o l u m n 1 < / K e y > < / D i a g r a m O b j e c t K e y > < D i a g r a m O b j e c t K e y > < K e y > C o l u m n s \ C o l u m n 2 < / K e y > < / D i a g r a m O b j e c t K e y > < D i a g r a m O b j e c t K e y > < K e y > C o l u m n s \ C o l u m n 3 < / K e y > < / D i a g r a m O b j e c t K e y > < D i a g r a m O b j e c t K e y > < K e y > C o l u m n s \ C o l u m n 4 < / K e y > < / D i a g r a m O b j e c t K e y > < D i a g r a m O b j e c t K e y > < K e y > C o l u m n s \ m o n t h < / K e y > < / D i a g r a m O b j e c t K e y > < D i a g r a m O b j e c t K e y > < K e y > C o l u m n s \ y e a r < / K e y > < / D i a g r a m O b j e c t K e y > < D i a g r a m O b j e c t K e y > < K e y > C o l u m n s \ H e l p e r < / K e y > < / D i a g r a m O b j e c t K e y > < D i a g r a m O b j e c t K e y > < K e y > C o l u m n s \ l e n < / K e y > < / D i a g r a m O b j e c t K e y > < D i a g r a m O b j e c t K e y > < K e y > C o l u m n s \ C o l u m n 5 < / K e y > < / D i a g r a m O b j e c t K e y > < D i a g r a m O b j e c t K e y > < K e y > C o l u m n s \ C o l u m n 6 < / K e y > < / D i a g r a m O b j e c t K e y > < D i a g r a m O b j e c t K e y > < K e y > C o l u m n s \ T r a n s a c t i o n   A m o u n t < / K e y > < / D i a g r a m O b j e c t K e y > < D i a g r a m O b j e c t K e y > < K e y > C o l u m n s \ C a t e g o r y < / K e y > < / D i a g r a m O b j e c t K e y > < D i a g r a m O b j e c t K e y > < K e y > C o l u m n s \ S u b 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 C o l u m n s \ E N T R Y   D A T E 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 C o l u m n s \ T R A N S A C T I O N < / K e y > < / a : K e y > < a : V a l u e   i : t y p e = " M e a s u r e G r i d N o d e V i e w S t a t e " > < C o l u m n > 2 < / C o l u m n > < L a y e d O u t > t r u e < / L a y e d O u t > < / a : V a l u e > < / a : K e y V a l u e O f D i a g r a m O b j e c t K e y a n y T y p e z b w N T n L X > < a : K e y V a l u e O f D i a g r a m O b j e c t K e y a n y T y p e z b w N T n L X > < a : K e y > < K e y > C o l u m n s \ M O N T H   ( N U M ) < / K e y > < / a : K e y > < a : V a l u e   i : t y p e = " M e a s u r e G r i d N o d e V i e w S t a t e " > < C o l u m n > 3 < / C o l u m n > < L a y e d O u t > t r u e < / L a y e d O u t > < / a : V a l u e > < / a : K e y V a l u e O f D i a g r a m O b j e c t K e y a n y T y p e z b w N T n L X > < a : K e y V a l u e O f D i a g r a m O b j e c t K e y a n y T y p e z b w N T n L X > < a : K e y > < K e y > C o l u m n s \ D A T E   A M E N D < / 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a : K e y V a l u e O f D i a g r a m O b j e c t K e y a n y T y p e z b w N T n L X > < a : K e y > < K e y > C o l u m n s \ C o l u m n 2 < / K e y > < / a : K e y > < a : V a l u e   i : t y p e = " M e a s u r e G r i d N o d e V i e w S t a t e " > < C o l u m n > 6 < / C o l u m n > < L a y e d O u t > t r u e < / L a y e d O u t > < / a : V a l u e > < / a : K e y V a l u e O f D i a g r a m O b j e c t K e y a n y T y p e z b w N T n L X > < a : K e y V a l u e O f D i a g r a m O b j e c t K e y a n y T y p e z b w N T n L X > < a : K e y > < K e y > C o l u m n s \ C o l u m n 3 < / K e y > < / a : K e y > < a : V a l u e   i : t y p e = " M e a s u r e G r i d N o d e V i e w S t a t e " > < C o l u m n > 7 < / C o l u m n > < L a y e d O u t > t r u e < / L a y e d O u t > < / a : V a l u e > < / a : K e y V a l u e O f D i a g r a m O b j e c t K e y a n y T y p e z b w N T n L X > < a : K e y V a l u e O f D i a g r a m O b j e c t K e y a n y T y p e z b w N T n L X > < a : K e y > < K e y > C o l u m n s \ C o l u m n 4 < / 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 C o l u m n s \ H e l p e r < / K e y > < / a : K e y > < a : V a l u e   i : t y p e = " M e a s u r e G r i d N o d e V i e w S t a t e " > < C o l u m n > 1 1 < / C o l u m n > < L a y e d O u t > t r u e < / L a y e d O u t > < / a : V a l u e > < / a : K e y V a l u e O f D i a g r a m O b j e c t K e y a n y T y p e z b w N T n L X > < a : K e y V a l u e O f D i a g r a m O b j e c t K e y a n y T y p e z b w N T n L X > < a : K e y > < K e y > C o l u m n s \ l e n < / K e y > < / a : K e y > < a : V a l u e   i : t y p e = " M e a s u r e G r i d N o d e V i e w S t a t e " > < C o l u m n > 1 2 < / C o l u m n > < L a y e d O u t > t r u e < / L a y e d O u t > < / a : V a l u e > < / a : K e y V a l u e O f D i a g r a m O b j e c t K e y a n y T y p e z b w N T n L X > < a : K e y V a l u e O f D i a g r a m O b j e c t K e y a n y T y p e z b w N T n L X > < a : K e y > < K e y > C o l u m n s \ C o l u m n 5 < / K e y > < / a : K e y > < a : V a l u e   i : t y p e = " M e a s u r e G r i d N o d e V i e w S t a t e " > < C o l u m n > 1 3 < / C o l u m n > < L a y e d O u t > t r u e < / L a y e d O u t > < / a : V a l u e > < / a : K e y V a l u e O f D i a g r a m O b j e c t K e y a n y T y p e z b w N T n L X > < a : K e y V a l u e O f D i a g r a m O b j e c t K e y a n y T y p e z b w N T n L X > < a : K e y > < K e y > C o l u m n s \ C o l u m n 6 < / K e y > < / a : K e y > < a : V a l u e   i : t y p e = " M e a s u r e G r i d N o d e V i e w S t a t e " > < C o l u m n > 1 4 < / C o l u m n > < L a y e d O u t > t r u e < / L a y e d O u t > < / a : V a l u e > < / a : K e y V a l u e O f D i a g r a m O b j e c t K e y a n y T y p e z b w N T n L X > < a : K e y V a l u e O f D i a g r a m O b j e c t K e y a n y T y p e z b w N T n L X > < a : K e y > < K e y > C o l u m n s \ T r a n s a c t i o n   A m o u n t < / 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 C o l u m n s \ S u b   C a t e g o r y 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 T a g s \ T a b l e s \ & l t ; T a b l e s \ A S N B _ M E R G E & g t ; < / K e y > < / D i a g r a m O b j e c t K e y > < D i a g r a m O b j e c t K e y > < K e y > D y n a m i c   T a g s \ T a b l e s \ & l t ; T a b l e s \ E P F   2 0 2 2 & g t ; < / K e y > < / D i a g r a m O b j e c t K e y > < D i a g r a m O b j e c t K e y > < K e y > D y n a m i c   T a g s \ T a b l e s \ & l t ; T a b l e s \ T a b l e _ E x t e r n a l D a t a _ 1 9 & g t ; < / K e y > < / D i a g r a m O b j e c t K e y > < D i a g r a m O b j e c t K e y > < K e y > D y n a m i c   T a g s \ T a b l e s \ & l t ; T a b l e s \ C a l e n d a r & g t ; < / K e y > < / D i a g r a m O b j e c t K e y > < D i a g r a m O b j e c t K e y > < K e y > D y n a m i c   T a g s \ H i e r a r c h i e s \ & l t ; T a b l e s \ C a l e n d a r \ H i e r a r c h i e s \ D a t e   H i e r a r c h y & g t ; < / K e y > < / D i a g r a m O b j e c t K e y > < D i a g r a m O b j e c t K e y > < K e y > T a b l e s \ A S N B _ M E R G E < / K e y > < / D i a g r a m O b j e c t K e y > < D i a g r a m O b j e c t K e y > < K e y > T a b l e s \ A S N B _ M E R G E \ C o l u m n s \ D a t e < / K e y > < / D i a g r a m O b j e c t K e y > < D i a g r a m O b j e c t K e y > < K e y > T a b l e s \ A S N B _ M E R G E \ C o l u m n s \ T r a n s a c t i o n   D e t a i l s < / K e y > < / D i a g r a m O b j e c t K e y > < D i a g r a m O b j e c t K e y > < K e y > T a b l e s \ A S N B _ M E R G E \ C o l u m n s \ A m o u n t   I n v e s t e d < / K e y > < / D i a g r a m O b j e c t K e y > < D i a g r a m O b j e c t K e y > < K e y > T a b l e s \ A S N B _ M E R G E \ C o l u m n s \ B a l a n c e < / K e y > < / D i a g r a m O b j e c t K e y > < D i a g r a m O b j e c t K e y > < K e y > T a b l e s \ A S N B _ M E R G E \ C o l u m n s \ m o n t h   ( N u m ) < / K e y > < / D i a g r a m O b j e c t K e y > < D i a g r a m O b j e c t K e y > < K e y > T a b l e s \ A S N B _ M E R G E \ C o l u m n s \ M o n t h < / K e y > < / D i a g r a m O b j e c t K e y > < D i a g r a m O b j e c t K e y > < K e y > T a b l e s \ A S N B _ M E R G E \ C o l u m n s \ Y e a r < / K e y > < / D i a g r a m O b j e c t K e y > < D i a g r a m O b j e c t K e y > < K e y > T a b l e s \ A S N B _ M E R G E \ C o l u m n s \ C a t e g o r y < / K e y > < / D i a g r a m O b j e c t K e y > < D i a g r a m O b j e c t K e y > < K e y > T a b l e s \ A S N B _ M E R G E \ C o l u m n s \ T r a n s a c t i o n   A m o u n t < / K e y > < / D i a g r a m O b j e c t K e y > < D i a g r a m O b j e c t K e y > < K e y > T a b l e s \ E P F   2 0 2 2 < / K e y > < / D i a g r a m O b j e c t K e y > < D i a g r a m O b j e c t K e y > < K e y > T a b l e s \ E P F   2 0 2 2 \ C o l u m n s \ B u l a n   C a r u m a n < / K e y > < / D i a g r a m O b j e c t K e y > < D i a g r a m O b j e c t K e y > < K e y > T a b l e s \ E P F   2 0 2 2 \ C o l u m n s \ T a r i k h < / K e y > < / D i a g r a m O b j e c t K e y > < D i a g r a m O b j e c t K e y > < K e y > T a b l e s \ E P F   2 0 2 2 \ C o l u m n s \ C a r u m a n   M a j i k a n   ( R M ) < / K e y > < / D i a g r a m O b j e c t K e y > < D i a g r a m O b j e c t K e y > < K e y > T a b l e s \ E P F   2 0 2 2 \ C o l u m n s \ C a r u m a n   A h l i   ( R M ) < / K e y > < / D i a g r a m O b j e c t K e y > < D i a g r a m O b j e c t K e y > < K e y > T a b l e s \ E P F   2 0 2 2 \ C o l u m n s \ J u m l a h   ( R M ) < / K e y > < / D i a g r a m O b j e c t K e y > < D i a g r a m O b j e c t K e y > < K e y > T a b l e s \ T a b l e _ E x t e r n a l D a t a _ 1 9 < / K e y > < / D i a g r a m O b j e c t K e y > < D i a g r a m O b j e c t K e y > < K e y > T a b l e s \ T a b l e _ E x t e r n a l D a t a _ 1 9 \ C o l u m n s \ E N T R Y   D A T E < / K e y > < / D i a g r a m O b j e c t K e y > < D i a g r a m O b j e c t K e y > < K e y > T a b l e s \ T a b l e _ E x t e r n a l D a t a _ 1 9 \ C o l u m n s \ D e s c r i p t i o n < / K e y > < / D i a g r a m O b j e c t K e y > < D i a g r a m O b j e c t K e y > < K e y > T a b l e s \ T a b l e _ E x t e r n a l D a t a _ 1 9 \ C o l u m n s \ T R A N S A C T I O N < / K e y > < / D i a g r a m O b j e c t K e y > < D i a g r a m O b j e c t K e y > < K e y > T a b l e s \ T a b l e _ E x t e r n a l D a t a _ 1 9 \ C o l u m n s \ M O N T H   ( N U M ) < / K e y > < / D i a g r a m O b j e c t K e y > < D i a g r a m O b j e c t K e y > < K e y > T a b l e s \ T a b l e _ E x t e r n a l D a t a _ 1 9 \ C o l u m n s \ D A T E   A M E N D < / K e y > < / D i a g r a m O b j e c t K e y > < D i a g r a m O b j e c t K e y > < K e y > T a b l e s \ T a b l e _ E x t e r n a l D a t a _ 1 9 \ C o l u m n s \ C o l u m n 1 < / K e y > < / D i a g r a m O b j e c t K e y > < D i a g r a m O b j e c t K e y > < K e y > T a b l e s \ T a b l e _ E x t e r n a l D a t a _ 1 9 \ C o l u m n s \ C o l u m n 2 < / K e y > < / D i a g r a m O b j e c t K e y > < D i a g r a m O b j e c t K e y > < K e y > T a b l e s \ T a b l e _ E x t e r n a l D a t a _ 1 9 \ C o l u m n s \ C o l u m n 3 < / K e y > < / D i a g r a m O b j e c t K e y > < D i a g r a m O b j e c t K e y > < K e y > T a b l e s \ T a b l e _ E x t e r n a l D a t a _ 1 9 \ C o l u m n s \ C o l u m n 4 < / K e y > < / D i a g r a m O b j e c t K e y > < D i a g r a m O b j e c t K e y > < K e y > T a b l e s \ T a b l e _ E x t e r n a l D a t a _ 1 9 \ C o l u m n s \ m o n t h < / K e y > < / D i a g r a m O b j e c t K e y > < D i a g r a m O b j e c t K e y > < K e y > T a b l e s \ T a b l e _ E x t e r n a l D a t a _ 1 9 \ C o l u m n s \ y e a r < / K e y > < / D i a g r a m O b j e c t K e y > < D i a g r a m O b j e c t K e y > < K e y > T a b l e s \ T a b l e _ E x t e r n a l D a t a _ 1 9 \ C o l u m n s \ H e l p e r < / K e y > < / D i a g r a m O b j e c t K e y > < D i a g r a m O b j e c t K e y > < K e y > T a b l e s \ T a b l e _ E x t e r n a l D a t a _ 1 9 \ C o l u m n s \ l e n < / K e y > < / D i a g r a m O b j e c t K e y > < D i a g r a m O b j e c t K e y > < K e y > T a b l e s \ T a b l e _ E x t e r n a l D a t a _ 1 9 \ C o l u m n s \ C o l u m n 5 < / K e y > < / D i a g r a m O b j e c t K e y > < D i a g r a m O b j e c t K e y > < K e y > T a b l e s \ T a b l e _ E x t e r n a l D a t a _ 1 9 \ C o l u m n s \ C o l u m n 6 < / K e y > < / D i a g r a m O b j e c t K e y > < D i a g r a m O b j e c t K e y > < K e y > T a b l e s \ T a b l e _ E x t e r n a l D a t a _ 1 9 \ C o l u m n s \ T r a n s a c t i o n   A m o u n t < / K e y > < / D i a g r a m O b j e c t K e y > < D i a g r a m O b j e c t K e y > < K e y > T a b l e s \ T a b l e _ E x t e r n a l D a t a _ 1 9 \ C o l u m n s \ C a t e g o r y < / K e y > < / D i a g r a m O b j e c t K e y > < D i a g r a m O b j e c t K e y > < K e y > T a b l e s \ T a b l e _ E x t e r n a l D a t a _ 1 9 \ C o l u m n s \ S u b   C a t e g o r y 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 R e l a t i o n s h i p s \ & l t ; T a b l e s \ A S N B _ M E R G E \ C o l u m n s \ D a t e & g t ; - & l t ; T a b l e s \ C a l e n d a r \ C o l u m n s \ D a t e & g t ; < / K e y > < / D i a g r a m O b j e c t K e y > < D i a g r a m O b j e c t K e y > < K e y > R e l a t i o n s h i p s \ & l t ; T a b l e s \ A S N B _ M E R G E \ C o l u m n s \ D a t e & g t ; - & l t ; T a b l e s \ C a l e n d a r \ C o l u m n s \ D a t e & g t ; \ F K < / K e y > < / D i a g r a m O b j e c t K e y > < D i a g r a m O b j e c t K e y > < K e y > R e l a t i o n s h i p s \ & l t ; T a b l e s \ A S N B _ M E R G E \ C o l u m n s \ D a t e & g t ; - & l t ; T a b l e s \ C a l e n d a r \ C o l u m n s \ D a t e & g t ; \ P K < / K e y > < / D i a g r a m O b j e c t K e y > < D i a g r a m O b j e c t K e y > < K e y > R e l a t i o n s h i p s \ & l t ; T a b l e s \ A S N B _ M E R G E \ C o l u m n s \ D a t e & g t ; - & l t ; T a b l e s \ C a l e n d a r \ C o l u m n s \ D a t e & g t ; \ C r o s s F i l t e r < / K e y > < / D i a g r a m O b j e c t K e y > < D i a g r a m O b j e c t K e y > < K e y > R e l a t i o n s h i p s \ & l t ; T a b l e s \ E P F   2 0 2 2 \ C o l u m n s \ T a r i k h & g t ; - & l t ; T a b l e s \ C a l e n d a r \ C o l u m n s \ D a t e & g t ; < / K e y > < / D i a g r a m O b j e c t K e y > < D i a g r a m O b j e c t K e y > < K e y > R e l a t i o n s h i p s \ & l t ; T a b l e s \ E P F   2 0 2 2 \ C o l u m n s \ T a r i k h & g t ; - & l t ; T a b l e s \ C a l e n d a r \ C o l u m n s \ D a t e & g t ; \ F K < / K e y > < / D i a g r a m O b j e c t K e y > < D i a g r a m O b j e c t K e y > < K e y > R e l a t i o n s h i p s \ & l t ; T a b l e s \ E P F   2 0 2 2 \ C o l u m n s \ T a r i k h & g t ; - & l t ; T a b l e s \ C a l e n d a r \ C o l u m n s \ D a t e & g t ; \ P K < / K e y > < / D i a g r a m O b j e c t K e y > < D i a g r a m O b j e c t K e y > < K e y > R e l a t i o n s h i p s \ & l t ; T a b l e s \ E P F   2 0 2 2 \ C o l u m n s \ T a r i k h & g t ; - & l t ; T a b l e s \ C a l e n d a r \ C o l u m n s \ D a t e & g t ; \ C r o s s F i l t e r < / K e y > < / D i a g r a m O b j e c t K e y > < D i a g r a m O b j e c t K e y > < K e y > R e l a t i o n s h i p s \ & l t ; T a b l e s \ T a b l e _ E x t e r n a l D a t a _ 1 9 \ C o l u m n s \ E N T R Y   D A T E & g t ; - & l t ; T a b l e s \ C a l e n d a r \ C o l u m n s \ D a t e & g t ; < / K e y > < / D i a g r a m O b j e c t K e y > < D i a g r a m O b j e c t K e y > < K e y > R e l a t i o n s h i p s \ & l t ; T a b l e s \ T a b l e _ E x t e r n a l D a t a _ 1 9 \ C o l u m n s \ E N T R Y   D A T E & g t ; - & l t ; T a b l e s \ C a l e n d a r \ C o l u m n s \ D a t e & g t ; \ F K < / K e y > < / D i a g r a m O b j e c t K e y > < D i a g r a m O b j e c t K e y > < K e y > R e l a t i o n s h i p s \ & l t ; T a b l e s \ T a b l e _ E x t e r n a l D a t a _ 1 9 \ C o l u m n s \ E N T R Y   D A T E & g t ; - & l t ; T a b l e s \ C a l e n d a r \ C o l u m n s \ D a t e & g t ; \ P K < / K e y > < / D i a g r a m O b j e c t K e y > < D i a g r a m O b j e c t K e y > < K e y > R e l a t i o n s h i p s \ & l t ; T a b l e s \ T a b l e _ E x t e r n a l D a t a _ 1 9 \ C o l u m n s \ E N T R Y   D A T E & g t ; - & l t ; T a b l e s \ C a l e n d a r \ C o l u m n s \ D a t e & g t ; \ C r o s s F i l t e r < / K e y > < / D i a g r a m O b j e c t K e y > < / A l l K e y s > < S e l e c t e d K e y s > < D i a g r a m O b j e c t K e y > < K e y > T a b l e s \ T a b l e _ E x t e r n a l D a t a _ 1 9 < / 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 T a g s \ T a b l e s \ & l t ; T a b l e s \ A S N B _ M E R G E & g t ; < / K e y > < / a : K e y > < a : V a l u e   i : t y p e = " D i a g r a m D i s p l a y T a g V i e w S t a t e " > < I s N o t F i l t e r e d O u t > t r u e < / I s N o t F i l t e r e d O u t > < / a : V a l u e > < / a : K e y V a l u e O f D i a g r a m O b j e c t K e y a n y T y p e z b w N T n L X > < a : K e y V a l u e O f D i a g r a m O b j e c t K e y a n y T y p e z b w N T n L X > < a : K e y > < K e y > D y n a m i c   T a g s \ T a b l e s \ & l t ; T a b l e s \ E P F   2 0 2 2 & g t ; < / K e y > < / a : K e y > < a : V a l u e   i : t y p e = " D i a g r a m D i s p l a y T a g V i e w S t a t e " > < I s N o t F i l t e r e d O u t > t r u e < / I s N o t F i l t e r e d O u t > < / a : V a l u e > < / a : K e y V a l u e O f D i a g r a m O b j e c t K e y a n y T y p e z b w N T n L X > < a : K e y V a l u e O f D i a g r a m O b j e c t K e y a n y T y p e z b w N T n L X > < a : K e y > < K e y > D y n a m i c   T a g s \ T a b l e s \ & l t ; T a b l e s \ T a b l e _ E x t e r n a l D a t a _ 1 9 & g t ; 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 T a b l e s \ A S N B _ M E R G E < / K e y > < / a : K e y > < a : V a l u e   i : t y p e = " D i a g r a m D i s p l a y N o d e V i e w S t a t e " > < H e i g h t > 1 5 0 < / H e i g h t > < I s E x p a n d e d > t r u e < / I s E x p a n d e d > < L a y e d O u t > t r u e < / L a y e d O u t > < L e f t > 1 7 6 . 8 9 6 1 8 9 4 3 2 3 3 4 2 7 < / L e f t > < W i d t h > 2 0 0 < / W i d t h > < / a : V a l u e > < / a : K e y V a l u e O f D i a g r a m O b j e c t K e y a n y T y p e z b w N T n L X > < a : K e y V a l u e O f D i a g r a m O b j e c t K e y a n y T y p e z b w N T n L X > < a : K e y > < K e y > T a b l e s \ A S N B _ M E R G E \ C o l u m n s \ D a t e < / K e y > < / a : K e y > < a : V a l u e   i : t y p e = " D i a g r a m D i s p l a y N o d e V i e w S t a t e " > < H e i g h t > 1 5 0 < / H e i g h t > < I s E x p a n d e d > t r u e < / I s E x p a n d e d > < W i d t h > 2 0 0 < / W i d t h > < / a : V a l u e > < / a : K e y V a l u e O f D i a g r a m O b j e c t K e y a n y T y p e z b w N T n L X > < a : K e y V a l u e O f D i a g r a m O b j e c t K e y a n y T y p e z b w N T n L X > < a : K e y > < K e y > T a b l e s \ A S N B _ M E R G E \ C o l u m n s \ T r a n s a c t i o n   D e t a i l s < / K e y > < / a : K e y > < a : V a l u e   i : t y p e = " D i a g r a m D i s p l a y N o d e V i e w S t a t e " > < H e i g h t > 1 5 0 < / H e i g h t > < I s E x p a n d e d > t r u e < / I s E x p a n d e d > < W i d t h > 2 0 0 < / W i d t h > < / a : V a l u e > < / a : K e y V a l u e O f D i a g r a m O b j e c t K e y a n y T y p e z b w N T n L X > < a : K e y V a l u e O f D i a g r a m O b j e c t K e y a n y T y p e z b w N T n L X > < a : K e y > < K e y > T a b l e s \ A S N B _ M E R G E \ C o l u m n s \ A m o u n t   I n v e s t e d < / K e y > < / a : K e y > < a : V a l u e   i : t y p e = " D i a g r a m D i s p l a y N o d e V i e w S t a t e " > < H e i g h t > 1 5 0 < / H e i g h t > < I s E x p a n d e d > t r u e < / I s E x p a n d e d > < W i d t h > 2 0 0 < / W i d t h > < / a : V a l u e > < / a : K e y V a l u e O f D i a g r a m O b j e c t K e y a n y T y p e z b w N T n L X > < a : K e y V a l u e O f D i a g r a m O b j e c t K e y a n y T y p e z b w N T n L X > < a : K e y > < K e y > T a b l e s \ A S N B _ M E R G E \ C o l u m n s \ B a l a n c e < / K e y > < / a : K e y > < a : V a l u e   i : t y p e = " D i a g r a m D i s p l a y N o d e V i e w S t a t e " > < H e i g h t > 1 5 0 < / H e i g h t > < I s E x p a n d e d > t r u e < / I s E x p a n d e d > < W i d t h > 2 0 0 < / W i d t h > < / a : V a l u e > < / a : K e y V a l u e O f D i a g r a m O b j e c t K e y a n y T y p e z b w N T n L X > < a : K e y V a l u e O f D i a g r a m O b j e c t K e y a n y T y p e z b w N T n L X > < a : K e y > < K e y > T a b l e s \ A S N B _ M E R G E \ C o l u m n s \ m o n t h   ( N u m ) < / K e y > < / a : K e y > < a : V a l u e   i : t y p e = " D i a g r a m D i s p l a y N o d e V i e w S t a t e " > < H e i g h t > 1 5 0 < / H e i g h t > < I s E x p a n d e d > t r u e < / I s E x p a n d e d > < W i d t h > 2 0 0 < / W i d t h > < / a : V a l u e > < / a : K e y V a l u e O f D i a g r a m O b j e c t K e y a n y T y p e z b w N T n L X > < a : K e y V a l u e O f D i a g r a m O b j e c t K e y a n y T y p e z b w N T n L X > < a : K e y > < K e y > T a b l e s \ A S N B _ M E R G E \ C o l u m n s \ M o n t h < / K e y > < / a : K e y > < a : V a l u e   i : t y p e = " D i a g r a m D i s p l a y N o d e V i e w S t a t e " > < H e i g h t > 1 5 0 < / H e i g h t > < I s E x p a n d e d > t r u e < / I s E x p a n d e d > < W i d t h > 2 0 0 < / W i d t h > < / a : V a l u e > < / a : K e y V a l u e O f D i a g r a m O b j e c t K e y a n y T y p e z b w N T n L X > < a : K e y V a l u e O f D i a g r a m O b j e c t K e y a n y T y p e z b w N T n L X > < a : K e y > < K e y > T a b l e s \ A S N B _ M E R G E \ C o l u m n s \ Y e a r < / K e y > < / a : K e y > < a : V a l u e   i : t y p e = " D i a g r a m D i s p l a y N o d e V i e w S t a t e " > < H e i g h t > 1 5 0 < / H e i g h t > < I s E x p a n d e d > t r u e < / I s E x p a n d e d > < W i d t h > 2 0 0 < / W i d t h > < / a : V a l u e > < / a : K e y V a l u e O f D i a g r a m O b j e c t K e y a n y T y p e z b w N T n L X > < a : K e y V a l u e O f D i a g r a m O b j e c t K e y a n y T y p e z b w N T n L X > < a : K e y > < K e y > T a b l e s \ A S N B _ M E R G E \ C o l u m n s \ C a t e g o r y < / K e y > < / a : K e y > < a : V a l u e   i : t y p e = " D i a g r a m D i s p l a y N o d e V i e w S t a t e " > < H e i g h t > 1 5 0 < / H e i g h t > < I s E x p a n d e d > t r u e < / I s E x p a n d e d > < W i d t h > 2 0 0 < / W i d t h > < / a : V a l u e > < / a : K e y V a l u e O f D i a g r a m O b j e c t K e y a n y T y p e z b w N T n L X > < a : K e y V a l u e O f D i a g r a m O b j e c t K e y a n y T y p e z b w N T n L X > < a : K e y > < K e y > T a b l e s \ A S N B _ M E R G E \ C o l u m n s \ T r a n s a c t i o n   A m o u n t < / K e y > < / a : K e y > < a : V a l u e   i : t y p e = " D i a g r a m D i s p l a y N o d e V i e w S t a t e " > < H e i g h t > 1 5 0 < / H e i g h t > < I s E x p a n d e d > t r u e < / I s E x p a n d e d > < W i d t h > 2 0 0 < / W i d t h > < / a : V a l u e > < / a : K e y V a l u e O f D i a g r a m O b j e c t K e y a n y T y p e z b w N T n L X > < a : K e y V a l u e O f D i a g r a m O b j e c t K e y a n y T y p e z b w N T n L X > < a : K e y > < K e y > T a b l e s \ E P F   2 0 2 2 < / K e y > < / a : K e y > < a : V a l u e   i : t y p e = " D i a g r a m D i s p l a y N o d e V i e w S t a t e " > < H e i g h t > 1 5 0 < / H e i g h t > < I s E x p a n d e d > t r u e < / I s E x p a n d e d > < L a y e d O u t > t r u e < / L a y e d O u t > < L e f t > 5 0 8 < / L e f t > < T a b I n d e x > 3 < / T a b I n d e x > < T o p > 2 9 0 . 8 0 0 0 0 0 0 0 0 0 0 0 0 7 < / T o p > < W i d t h > 2 0 0 < / W i d t h > < / a : V a l u e > < / a : K e y V a l u e O f D i a g r a m O b j e c t K e y a n y T y p e z b w N T n L X > < a : K e y V a l u e O f D i a g r a m O b j e c t K e y a n y T y p e z b w N T n L X > < a : K e y > < K e y > T a b l e s \ E P F   2 0 2 2 \ C o l u m n s \ B u l a n   C a r u m a n < / K e y > < / a : K e y > < a : V a l u e   i : t y p e = " D i a g r a m D i s p l a y N o d e V i e w S t a t e " > < H e i g h t > 1 5 0 < / H e i g h t > < I s E x p a n d e d > t r u e < / I s E x p a n d e d > < W i d t h > 2 0 0 < / W i d t h > < / a : V a l u e > < / a : K e y V a l u e O f D i a g r a m O b j e c t K e y a n y T y p e z b w N T n L X > < a : K e y V a l u e O f D i a g r a m O b j e c t K e y a n y T y p e z b w N T n L X > < a : K e y > < K e y > T a b l e s \ E P F   2 0 2 2 \ C o l u m n s \ T a r i k h < / K e y > < / a : K e y > < a : V a l u e   i : t y p e = " D i a g r a m D i s p l a y N o d e V i e w S t a t e " > < H e i g h t > 1 5 0 < / H e i g h t > < I s E x p a n d e d > t r u e < / I s E x p a n d e d > < W i d t h > 2 0 0 < / W i d t h > < / a : V a l u e > < / a : K e y V a l u e O f D i a g r a m O b j e c t K e y a n y T y p e z b w N T n L X > < a : K e y V a l u e O f D i a g r a m O b j e c t K e y a n y T y p e z b w N T n L X > < a : K e y > < K e y > T a b l e s \ E P F   2 0 2 2 \ C o l u m n s \ C a r u m a n   M a j i k a n   ( R M ) < / K e y > < / a : K e y > < a : V a l u e   i : t y p e = " D i a g r a m D i s p l a y N o d e V i e w S t a t e " > < H e i g h t > 1 5 0 < / H e i g h t > < I s E x p a n d e d > t r u e < / I s E x p a n d e d > < W i d t h > 2 0 0 < / W i d t h > < / a : V a l u e > < / a : K e y V a l u e O f D i a g r a m O b j e c t K e y a n y T y p e z b w N T n L X > < a : K e y V a l u e O f D i a g r a m O b j e c t K e y a n y T y p e z b w N T n L X > < a : K e y > < K e y > T a b l e s \ E P F   2 0 2 2 \ C o l u m n s \ C a r u m a n   A h l i   ( R M ) < / K e y > < / a : K e y > < a : V a l u e   i : t y p e = " D i a g r a m D i s p l a y N o d e V i e w S t a t e " > < H e i g h t > 1 5 0 < / H e i g h t > < I s E x p a n d e d > t r u e < / I s E x p a n d e d > < W i d t h > 2 0 0 < / W i d t h > < / a : V a l u e > < / a : K e y V a l u e O f D i a g r a m O b j e c t K e y a n y T y p e z b w N T n L X > < a : K e y V a l u e O f D i a g r a m O b j e c t K e y a n y T y p e z b w N T n L X > < a : K e y > < K e y > T a b l e s \ E P F   2 0 2 2 \ C o l u m n s \ J u m l a h   ( R M ) < / K e y > < / a : K e y > < a : V a l u e   i : t y p e = " D i a g r a m D i s p l a y N o d e V i e w S t a t e " > < H e i g h t > 1 5 0 < / H e i g h t > < I s E x p a n d e d > t r u e < / I s E x p a n d e d > < W i d t h > 2 0 0 < / W i d t h > < / a : V a l u e > < / a : K e y V a l u e O f D i a g r a m O b j e c t K e y a n y T y p e z b w N T n L X > < a : K e y V a l u e O f D i a g r a m O b j e c t K e y a n y T y p e z b w N T n L X > < a : K e y > < K e y > T a b l e s \ T a b l e _ E x t e r n a l D a t a _ 1 9 < / K e y > < / a : K e y > < a : V a l u e   i : t y p e = " D i a g r a m D i s p l a y N o d e V i e w S t a t e " > < H e i g h t > 1 5 0 < / H e i g h t > < I s E x p a n d e d > t r u e < / I s E x p a n d e d > < I s F o c u s e d > t r u e < / I s F o c u s e d > < L a y e d O u t > t r u e < / L a y e d O u t > < L e f t > 8 6 3 . 5 0 3 8 1 0 5 6 7 6 6 5 8 2 < / L e f t > < T a b I n d e x > 2 < / T a b I n d e x > < T o p > 2 8 . 3 9 9 9 9 9 9 9 9 9 9 9 9 7 7 < / T o p > < W i d t h > 2 1 9 . 2 0 0 0 0 0 0 0 0 0 0 0 0 5 < / W i d t h > < / a : V a l u e > < / a : K e y V a l u e O f D i a g r a m O b j e c t K e y a n y T y p e z b w N T n L X > < a : K e y V a l u e O f D i a g r a m O b j e c t K e y a n y T y p e z b w N T n L X > < a : K e y > < K e y > T a b l e s \ T a b l e _ E x t e r n a l D a t a _ 1 9 \ C o l u m n s \ E N T R Y   D A T E < / K e y > < / a : K e y > < a : V a l u e   i : t y p e = " D i a g r a m D i s p l a y N o d e V i e w S t a t e " > < H e i g h t > 1 5 0 < / H e i g h t > < I s E x p a n d e d > t r u e < / I s E x p a n d e d > < W i d t h > 2 0 0 < / W i d t h > < / a : V a l u e > < / a : K e y V a l u e O f D i a g r a m O b j e c t K e y a n y T y p e z b w N T n L X > < a : K e y V a l u e O f D i a g r a m O b j e c t K e y a n y T y p e z b w N T n L X > < a : K e y > < K e y > T a b l e s \ T a b l e _ E x t e r n a l D a t a _ 1 9 \ C o l u m n s \ D e s c r i p t i o n < / K e y > < / a : K e y > < a : V a l u e   i : t y p e = " D i a g r a m D i s p l a y N o d e V i e w S t a t e " > < H e i g h t > 1 5 0 < / H e i g h t > < I s E x p a n d e d > t r u e < / I s E x p a n d e d > < W i d t h > 2 0 0 < / W i d t h > < / a : V a l u e > < / a : K e y V a l u e O f D i a g r a m O b j e c t K e y a n y T y p e z b w N T n L X > < a : K e y V a l u e O f D i a g r a m O b j e c t K e y a n y T y p e z b w N T n L X > < a : K e y > < K e y > T a b l e s \ T a b l e _ E x t e r n a l D a t a _ 1 9 \ C o l u m n s \ T R A N S A C T I O N < / K e y > < / a : K e y > < a : V a l u e   i : t y p e = " D i a g r a m D i s p l a y N o d e V i e w S t a t e " > < H e i g h t > 1 5 0 < / H e i g h t > < I s E x p a n d e d > t r u e < / I s E x p a n d e d > < W i d t h > 2 0 0 < / W i d t h > < / a : V a l u e > < / a : K e y V a l u e O f D i a g r a m O b j e c t K e y a n y T y p e z b w N T n L X > < a : K e y V a l u e O f D i a g r a m O b j e c t K e y a n y T y p e z b w N T n L X > < a : K e y > < K e y > T a b l e s \ T a b l e _ E x t e r n a l D a t a _ 1 9 \ C o l u m n s \ M O N T H   ( N U M ) < / K e y > < / a : K e y > < a : V a l u e   i : t y p e = " D i a g r a m D i s p l a y N o d e V i e w S t a t e " > < H e i g h t > 1 5 0 < / H e i g h t > < I s E x p a n d e d > t r u e < / I s E x p a n d e d > < W i d t h > 2 0 0 < / W i d t h > < / a : V a l u e > < / a : K e y V a l u e O f D i a g r a m O b j e c t K e y a n y T y p e z b w N T n L X > < a : K e y V a l u e O f D i a g r a m O b j e c t K e y a n y T y p e z b w N T n L X > < a : K e y > < K e y > T a b l e s \ T a b l e _ E x t e r n a l D a t a _ 1 9 \ C o l u m n s \ D A T E   A M E N D < / K e y > < / a : K e y > < a : V a l u e   i : t y p e = " D i a g r a m D i s p l a y N o d e V i e w S t a t e " > < H e i g h t > 1 5 0 < / H e i g h t > < I s E x p a n d e d > t r u e < / I s E x p a n d e d > < W i d t h > 2 0 0 < / W i d t h > < / a : V a l u e > < / a : K e y V a l u e O f D i a g r a m O b j e c t K e y a n y T y p e z b w N T n L X > < a : K e y V a l u e O f D i a g r a m O b j e c t K e y a n y T y p e z b w N T n L X > < a : K e y > < K e y > T a b l e s \ T a b l e _ E x t e r n a l D a t a _ 1 9 \ C o l u m n s \ C o l u m n 1 < / K e y > < / a : K e y > < a : V a l u e   i : t y p e = " D i a g r a m D i s p l a y N o d e V i e w S t a t e " > < H e i g h t > 1 5 0 < / H e i g h t > < I s E x p a n d e d > t r u e < / I s E x p a n d e d > < W i d t h > 2 0 0 < / W i d t h > < / a : V a l u e > < / a : K e y V a l u e O f D i a g r a m O b j e c t K e y a n y T y p e z b w N T n L X > < a : K e y V a l u e O f D i a g r a m O b j e c t K e y a n y T y p e z b w N T n L X > < a : K e y > < K e y > T a b l e s \ T a b l e _ E x t e r n a l D a t a _ 1 9 \ C o l u m n s \ C o l u m n 2 < / K e y > < / a : K e y > < a : V a l u e   i : t y p e = " D i a g r a m D i s p l a y N o d e V i e w S t a t e " > < H e i g h t > 1 5 0 < / H e i g h t > < I s E x p a n d e d > t r u e < / I s E x p a n d e d > < W i d t h > 2 0 0 < / W i d t h > < / a : V a l u e > < / a : K e y V a l u e O f D i a g r a m O b j e c t K e y a n y T y p e z b w N T n L X > < a : K e y V a l u e O f D i a g r a m O b j e c t K e y a n y T y p e z b w N T n L X > < a : K e y > < K e y > T a b l e s \ T a b l e _ E x t e r n a l D a t a _ 1 9 \ C o l u m n s \ C o l u m n 3 < / K e y > < / a : K e y > < a : V a l u e   i : t y p e = " D i a g r a m D i s p l a y N o d e V i e w S t a t e " > < H e i g h t > 1 5 0 < / H e i g h t > < I s E x p a n d e d > t r u e < / I s E x p a n d e d > < W i d t h > 2 0 0 < / W i d t h > < / a : V a l u e > < / a : K e y V a l u e O f D i a g r a m O b j e c t K e y a n y T y p e z b w N T n L X > < a : K e y V a l u e O f D i a g r a m O b j e c t K e y a n y T y p e z b w N T n L X > < a : K e y > < K e y > T a b l e s \ T a b l e _ E x t e r n a l D a t a _ 1 9 \ C o l u m n s \ C o l u m n 4 < / K e y > < / a : K e y > < a : V a l u e   i : t y p e = " D i a g r a m D i s p l a y N o d e V i e w S t a t e " > < H e i g h t > 1 5 0 < / H e i g h t > < I s E x p a n d e d > t r u e < / I s E x p a n d e d > < W i d t h > 2 0 0 < / W i d t h > < / a : V a l u e > < / a : K e y V a l u e O f D i a g r a m O b j e c t K e y a n y T y p e z b w N T n L X > < a : K e y V a l u e O f D i a g r a m O b j e c t K e y a n y T y p e z b w N T n L X > < a : K e y > < K e y > T a b l e s \ T a b l e _ E x t e r n a l D a t a _ 1 9 \ C o l u m n s \ m o n t h < / K e y > < / a : K e y > < a : V a l u e   i : t y p e = " D i a g r a m D i s p l a y N o d e V i e w S t a t e " > < H e i g h t > 1 5 0 < / H e i g h t > < I s E x p a n d e d > t r u e < / I s E x p a n d e d > < W i d t h > 2 0 0 < / W i d t h > < / a : V a l u e > < / a : K e y V a l u e O f D i a g r a m O b j e c t K e y a n y T y p e z b w N T n L X > < a : K e y V a l u e O f D i a g r a m O b j e c t K e y a n y T y p e z b w N T n L X > < a : K e y > < K e y > T a b l e s \ T a b l e _ E x t e r n a l D a t a _ 1 9 \ C o l u m n s \ y e a r < / K e y > < / a : K e y > < a : V a l u e   i : t y p e = " D i a g r a m D i s p l a y N o d e V i e w S t a t e " > < H e i g h t > 1 5 0 < / H e i g h t > < I s E x p a n d e d > t r u e < / I s E x p a n d e d > < W i d t h > 2 0 0 < / W i d t h > < / a : V a l u e > < / a : K e y V a l u e O f D i a g r a m O b j e c t K e y a n y T y p e z b w N T n L X > < a : K e y V a l u e O f D i a g r a m O b j e c t K e y a n y T y p e z b w N T n L X > < a : K e y > < K e y > T a b l e s \ T a b l e _ E x t e r n a l D a t a _ 1 9 \ C o l u m n s \ H e l p e r < / K e y > < / a : K e y > < a : V a l u e   i : t y p e = " D i a g r a m D i s p l a y N o d e V i e w S t a t e " > < H e i g h t > 1 5 0 < / H e i g h t > < I s E x p a n d e d > t r u e < / I s E x p a n d e d > < W i d t h > 2 0 0 < / W i d t h > < / a : V a l u e > < / a : K e y V a l u e O f D i a g r a m O b j e c t K e y a n y T y p e z b w N T n L X > < a : K e y V a l u e O f D i a g r a m O b j e c t K e y a n y T y p e z b w N T n L X > < a : K e y > < K e y > T a b l e s \ T a b l e _ E x t e r n a l D a t a _ 1 9 \ C o l u m n s \ l e n < / K e y > < / a : K e y > < a : V a l u e   i : t y p e = " D i a g r a m D i s p l a y N o d e V i e w S t a t e " > < H e i g h t > 1 5 0 < / H e i g h t > < I s E x p a n d e d > t r u e < / I s E x p a n d e d > < W i d t h > 2 0 0 < / W i d t h > < / a : V a l u e > < / a : K e y V a l u e O f D i a g r a m O b j e c t K e y a n y T y p e z b w N T n L X > < a : K e y V a l u e O f D i a g r a m O b j e c t K e y a n y T y p e z b w N T n L X > < a : K e y > < K e y > T a b l e s \ T a b l e _ E x t e r n a l D a t a _ 1 9 \ C o l u m n s \ C o l u m n 5 < / K e y > < / a : K e y > < a : V a l u e   i : t y p e = " D i a g r a m D i s p l a y N o d e V i e w S t a t e " > < H e i g h t > 1 5 0 < / H e i g h t > < I s E x p a n d e d > t r u e < / I s E x p a n d e d > < W i d t h > 2 0 0 < / W i d t h > < / a : V a l u e > < / a : K e y V a l u e O f D i a g r a m O b j e c t K e y a n y T y p e z b w N T n L X > < a : K e y V a l u e O f D i a g r a m O b j e c t K e y a n y T y p e z b w N T n L X > < a : K e y > < K e y > T a b l e s \ T a b l e _ E x t e r n a l D a t a _ 1 9 \ C o l u m n s \ C o l u m n 6 < / K e y > < / a : K e y > < a : V a l u e   i : t y p e = " D i a g r a m D i s p l a y N o d e V i e w S t a t e " > < H e i g h t > 1 5 0 < / H e i g h t > < I s E x p a n d e d > t r u e < / I s E x p a n d e d > < W i d t h > 2 0 0 < / W i d t h > < / a : V a l u e > < / a : K e y V a l u e O f D i a g r a m O b j e c t K e y a n y T y p e z b w N T n L X > < a : K e y V a l u e O f D i a g r a m O b j e c t K e y a n y T y p e z b w N T n L X > < a : K e y > < K e y > T a b l e s \ T a b l e _ E x t e r n a l D a t a _ 1 9 \ C o l u m n s \ T r a n s a c t i o n   A m o u n t < / K e y > < / a : K e y > < a : V a l u e   i : t y p e = " D i a g r a m D i s p l a y N o d e V i e w S t a t e " > < H e i g h t > 1 5 0 < / H e i g h t > < I s E x p a n d e d > t r u e < / I s E x p a n d e d > < W i d t h > 2 0 0 < / W i d t h > < / a : V a l u e > < / a : K e y V a l u e O f D i a g r a m O b j e c t K e y a n y T y p e z b w N T n L X > < a : K e y V a l u e O f D i a g r a m O b j e c t K e y a n y T y p e z b w N T n L X > < a : K e y > < K e y > T a b l e s \ T a b l e _ E x t e r n a l D a t a _ 1 9 \ C o l u m n s \ C a t e g o r y < / K e y > < / a : K e y > < a : V a l u e   i : t y p e = " D i a g r a m D i s p l a y N o d e V i e w S t a t e " > < H e i g h t > 1 5 0 < / H e i g h t > < I s E x p a n d e d > t r u e < / I s E x p a n d e d > < W i d t h > 2 0 0 < / W i d t h > < / a : V a l u e > < / a : K e y V a l u e O f D i a g r a m O b j e c t K e y a n y T y p e z b w N T n L X > < a : K e y V a l u e O f D i a g r a m O b j e c t K e y a n y T y p e z b w N T n L X > < a : K e y > < K e y > T a b l e s \ T a b l e _ E x t e r n a l D a t a _ 1 9 \ C o l u m n s \ S u b   C a t e g o r y < / 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 5 0 2 . 7 0 3 8 1 0 5 6 7 6 6 5 7 6 < / L e f t > < T a b I n d e x > 1 < / T a b I n d e x > < T o p > 9 . 8 0 0 0 0 0 0 0 0 0 0 0 0 1 1 4 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 R e l a t i o n s h i p s \ & l t ; T a b l e s \ A S N B _ M E R G E \ C o l u m n s \ D a t e & g t ; - & l t ; T a b l e s \ C a l e n d a r \ C o l u m n s \ D a t e & g t ; < / K e y > < / a : K e y > < a : V a l u e   i : t y p e = " D i a g r a m D i s p l a y L i n k V i e w S t a t e " > < A u t o m a t i o n P r o p e r t y H e l p e r T e x t > E n d   p o i n t   1 :   ( 3 9 2 . 8 9 6 1 8 9 4 3 2 3 3 4 , 7 5 ) .   E n d   p o i n t   2 :   ( 4 8 6 . 7 0 3 8 1 0 5 6 7 6 6 6 , 8 4 . 8 )   < / A u t o m a t i o n P r o p e r t y H e l p e r T e x t > < L a y e d O u t > t r u e < / L a y e d O u t > < P o i n t s   x m l n s : b = " h t t p : / / s c h e m a s . d a t a c o n t r a c t . o r g / 2 0 0 4 / 0 7 / S y s t e m . W i n d o w s " > < b : P o i n t > < b : _ x > 3 9 2 . 8 9 6 1 8 9 4 3 2 3 3 4 2 7 < / b : _ x > < b : _ y > 7 4 . 9 9 9 9 9 9 9 9 9 9 9 9 9 8 6 < / b : _ y > < / b : P o i n t > < b : P o i n t > < b : _ x > 4 3 7 . 7 9 9 9 9 9 9 3 2 3 3 4 2 3 < / b : _ x > < b : _ y > 7 4 . 9 9 9 9 9 9 9 9 9 9 9 9 9 8 6 < / b : _ y > < / b : P o i n t > < b : P o i n t > < b : _ x > 4 3 9 . 7 9 9 9 9 9 9 3 2 3 3 4 2 3 < / b : _ x > < b : _ y > 7 6 . 9 9 9 9 9 9 9 9 9 9 9 9 9 8 6 < / b : _ y > < / b : P o i n t > < b : P o i n t > < b : _ x > 4 3 9 . 7 9 9 9 9 9 9 3 2 3 3 4 2 3 < / b : _ x > < b : _ y > 8 2 . 7 9 9 9 9 9 9 9 9 9 9 9 9 8 3 < / b : _ y > < / b : P o i n t > < b : P o i n t > < b : _ x > 4 4 1 . 7 9 9 9 9 9 9 3 2 3 3 4 2 3 < / b : _ x > < b : _ y > 8 4 . 7 9 9 9 9 9 9 9 9 9 9 9 9 8 3 < / b : _ y > < / b : P o i n t > < b : P o i n t > < b : _ x > 4 8 6 . 7 0 3 8 1 0 5 6 7 6 6 5 7 6 < / b : _ x > < b : _ y > 8 4 . 7 9 9 9 9 9 9 9 9 9 9 9 9 8 3 < / b : _ y > < / b : P o i n t > < / P o i n t s > < / a : V a l u e > < / a : K e y V a l u e O f D i a g r a m O b j e c t K e y a n y T y p e z b w N T n L X > < a : K e y V a l u e O f D i a g r a m O b j e c t K e y a n y T y p e z b w N T n L X > < a : K e y > < K e y > R e l a t i o n s h i p s \ & l t ; T a b l e s \ A S N B _ M E R G E \ C o l u m n s \ D a t e & g t ; - & l t ; T a b l e s \ C a l e n d a r \ C o l u m n s \ D a t e & g t ; \ F K < / K e y > < / a : K e y > < a : V a l u e   i : t y p e = " D i a g r a m D i s p l a y L i n k E n d p o i n t V i e w S t a t e " > < H e i g h t > 1 6 < / H e i g h t > < L a b e l L o c a t i o n   x m l n s : b = " h t t p : / / s c h e m a s . d a t a c o n t r a c t . o r g / 2 0 0 4 / 0 7 / S y s t e m . W i n d o w s " > < b : _ x > 3 7 6 . 8 9 6 1 8 9 4 3 2 3 3 4 2 7 < / b : _ x > < b : _ y > 6 6 . 9 9 9 9 9 9 9 9 9 9 9 9 9 8 6 < / b : _ y > < / L a b e l L o c a t i o n > < L o c a t i o n   x m l n s : b = " h t t p : / / s c h e m a s . d a t a c o n t r a c t . o r g / 2 0 0 4 / 0 7 / S y s t e m . W i n d o w s " > < b : _ x > 3 7 6 . 8 9 6 1 8 9 4 3 2 3 3 4 2 7 < / b : _ x > < b : _ y > 7 4 . 9 9 9 9 9 9 9 9 9 9 9 9 9 8 6 < / b : _ y > < / L o c a t i o n > < S h a p e R o t a t e A n g l e > 3 6 0 < / S h a p e R o t a t e A n g l e > < W i d t h > 1 6 < / W i d t h > < / a : V a l u e > < / a : K e y V a l u e O f D i a g r a m O b j e c t K e y a n y T y p e z b w N T n L X > < a : K e y V a l u e O f D i a g r a m O b j e c t K e y a n y T y p e z b w N T n L X > < a : K e y > < K e y > R e l a t i o n s h i p s \ & l t ; T a b l e s \ A S N B _ M E R G E \ C o l u m n s \ D a t e & g t ; - & l t ; T a b l e s \ C a l e n d a r \ C o l u m n s \ D a t e & g t ; \ P K < / K e y > < / a : K e y > < a : V a l u e   i : t y p e = " D i a g r a m D i s p l a y L i n k E n d p o i n t V i e w S t a t e " > < H e i g h t > 1 6 < / H e i g h t > < L a b e l L o c a t i o n   x m l n s : b = " h t t p : / / s c h e m a s . d a t a c o n t r a c t . o r g / 2 0 0 4 / 0 7 / S y s t e m . W i n d o w s " > < b : _ x > 4 8 6 . 7 0 3 8 1 0 5 6 7 6 6 5 7 6 < / b : _ x > < b : _ y > 7 6 . 7 9 9 9 9 9 9 9 9 9 9 9 9 8 3 < / b : _ y > < / L a b e l L o c a t i o n > < L o c a t i o n   x m l n s : b = " h t t p : / / s c h e m a s . d a t a c o n t r a c t . o r g / 2 0 0 4 / 0 7 / S y s t e m . W i n d o w s " > < b : _ x > 5 0 2 . 7 0 3 8 1 0 5 6 7 6 6 5 8 7 < / b : _ x > < b : _ y > 8 4 . 7 9 9 9 9 9 9 9 9 9 9 9 9 8 3 < / b : _ y > < / L o c a t i o n > < S h a p e R o t a t e A n g l e > 1 8 0 < / S h a p e R o t a t e A n g l e > < W i d t h > 1 6 < / W i d t h > < / a : V a l u e > < / a : K e y V a l u e O f D i a g r a m O b j e c t K e y a n y T y p e z b w N T n L X > < a : K e y V a l u e O f D i a g r a m O b j e c t K e y a n y T y p e z b w N T n L X > < a : K e y > < K e y > R e l a t i o n s h i p s \ & l t ; T a b l e s \ A S N B _ M E R G E \ C o l u m n s \ D a t e & g t ; - & l t ; T a b l e s \ C a l e n d a r \ C o l u m n s \ D a t e & g t ; \ C r o s s F i l t e r < / K e y > < / a : K e y > < a : V a l u e   i : t y p e = " D i a g r a m D i s p l a y L i n k C r o s s F i l t e r V i e w S t a t e " > < P o i n t s   x m l n s : b = " h t t p : / / s c h e m a s . d a t a c o n t r a c t . o r g / 2 0 0 4 / 0 7 / S y s t e m . W i n d o w s " > < b : P o i n t > < b : _ x > 3 9 2 . 8 9 6 1 8 9 4 3 2 3 3 4 2 7 < / b : _ x > < b : _ y > 7 4 . 9 9 9 9 9 9 9 9 9 9 9 9 9 8 6 < / b : _ y > < / b : P o i n t > < b : P o i n t > < b : _ x > 4 3 7 . 7 9 9 9 9 9 9 3 2 3 3 4 2 3 < / b : _ x > < b : _ y > 7 4 . 9 9 9 9 9 9 9 9 9 9 9 9 9 8 6 < / b : _ y > < / b : P o i n t > < b : P o i n t > < b : _ x > 4 3 9 . 7 9 9 9 9 9 9 3 2 3 3 4 2 3 < / b : _ x > < b : _ y > 7 6 . 9 9 9 9 9 9 9 9 9 9 9 9 9 8 6 < / b : _ y > < / b : P o i n t > < b : P o i n t > < b : _ x > 4 3 9 . 7 9 9 9 9 9 9 3 2 3 3 4 2 3 < / b : _ x > < b : _ y > 8 2 . 7 9 9 9 9 9 9 9 9 9 9 9 9 8 3 < / b : _ y > < / b : P o i n t > < b : P o i n t > < b : _ x > 4 4 1 . 7 9 9 9 9 9 9 3 2 3 3 4 2 3 < / b : _ x > < b : _ y > 8 4 . 7 9 9 9 9 9 9 9 9 9 9 9 9 8 3 < / b : _ y > < / b : P o i n t > < b : P o i n t > < b : _ x > 4 8 6 . 7 0 3 8 1 0 5 6 7 6 6 5 7 6 < / b : _ x > < b : _ y > 8 4 . 7 9 9 9 9 9 9 9 9 9 9 9 9 8 3 < / b : _ y > < / b : P o i n t > < / P o i n t s > < / a : V a l u e > < / a : K e y V a l u e O f D i a g r a m O b j e c t K e y a n y T y p e z b w N T n L X > < a : K e y V a l u e O f D i a g r a m O b j e c t K e y a n y T y p e z b w N T n L X > < a : K e y > < K e y > R e l a t i o n s h i p s \ & l t ; T a b l e s \ E P F   2 0 2 2 \ C o l u m n s \ T a r i k h & g t ; - & l t ; T a b l e s \ C a l e n d a r \ C o l u m n s \ D a t e & g t ; < / K e y > < / a : K e y > < a : V a l u e   i : t y p e = " D i a g r a m D i s p l a y L i n k V i e w S t a t e " > < A u t o m a t i o n P r o p e r t y H e l p e r T e x t > E n d   p o i n t   1 :   ( 6 1 5 . 3 5 1 9 0 5 4 3 2 3 3 4 , 2 7 4 . 8 ) .   E n d   p o i n t   2 :   ( 5 9 5 . 3 5 1 9 0 5 4 3 2 3 3 4 , 1 7 5 . 8 )   < / A u t o m a t i o n P r o p e r t y H e l p e r T e x t > < L a y e d O u t > t r u e < / L a y e d O u t > < P o i n t s   x m l n s : b = " h t t p : / / s c h e m a s . d a t a c o n t r a c t . o r g / 2 0 0 4 / 0 7 / S y s t e m . W i n d o w s " > < b : P o i n t > < b : _ x > 6 1 5 . 3 5 1 9 0 5 4 3 2 3 3 4 2 1 < / b : _ x > < b : _ y > 2 7 4 . 8 0 0 0 0 0 0 0 0 0 0 0 0 7 < / b : _ y > < / b : P o i n t > < b : P o i n t > < b : _ x > 6 1 5 . 3 5 1 9 0 5 4 3 2 3 3 4 2 1 < / b : _ x > < b : _ y > 2 2 7 . 2 9 9 9 9 9 9 9 9 9 9 9 9 8 < / b : _ y > < / b : P o i n t > < b : P o i n t > < b : _ x > 6 1 3 . 3 5 1 9 0 5 4 3 2 3 3 4 2 1 < / b : _ x > < b : _ y > 2 2 5 . 2 9 9 9 9 9 9 9 9 9 9 9 9 8 < / b : _ y > < / b : P o i n t > < b : P o i n t > < b : _ x > 5 9 7 . 3 5 1 9 0 5 4 3 2 3 3 4 2 1 < / b : _ x > < b : _ y > 2 2 5 . 2 9 9 9 9 9 9 9 9 9 9 9 9 8 < / b : _ y > < / b : P o i n t > < b : P o i n t > < b : _ x > 5 9 5 . 3 5 1 9 0 5 4 3 2 3 3 4 2 1 < / b : _ x > < b : _ y > 2 2 3 . 2 9 9 9 9 9 9 9 9 9 9 9 9 8 < / b : _ y > < / b : P o i n t > < b : P o i n t > < b : _ x > 5 9 5 . 3 5 1 9 0 5 4 3 2 3 3 4 2 1 < / b : _ x > < b : _ y > 1 7 5 . 7 9 9 9 9 9 9 9 9 9 9 9 9 3 < / b : _ y > < / b : P o i n t > < / P o i n t s > < / a : V a l u e > < / a : K e y V a l u e O f D i a g r a m O b j e c t K e y a n y T y p e z b w N T n L X > < a : K e y V a l u e O f D i a g r a m O b j e c t K e y a n y T y p e z b w N T n L X > < a : K e y > < K e y > R e l a t i o n s h i p s \ & l t ; T a b l e s \ E P F   2 0 2 2 \ C o l u m n s \ T a r i k h & g t ; - & l t ; T a b l e s \ C a l e n d a r \ C o l u m n s \ D a t e & g t ; \ F K < / K e y > < / a : K e y > < a : V a l u e   i : t y p e = " D i a g r a m D i s p l a y L i n k E n d p o i n t V i e w S t a t e " > < H e i g h t > 1 6 < / H e i g h t > < L a b e l L o c a t i o n   x m l n s : b = " h t t p : / / s c h e m a s . d a t a c o n t r a c t . o r g / 2 0 0 4 / 0 7 / S y s t e m . W i n d o w s " > < b : _ x > 6 0 7 . 3 5 1 9 0 5 4 3 2 3 3 4 2 1 < / b : _ x > < b : _ y > 2 7 4 . 8 0 0 0 0 0 0 0 0 0 0 0 0 7 < / b : _ y > < / L a b e l L o c a t i o n > < L o c a t i o n   x m l n s : b = " h t t p : / / s c h e m a s . d a t a c o n t r a c t . o r g / 2 0 0 4 / 0 7 / S y s t e m . W i n d o w s " > < b : _ x > 6 1 5 . 3 5 1 9 0 5 4 3 2 3 3 4 2 1 < / b : _ x > < b : _ y > 2 9 0 . 8 0 0 0 0 0 0 0 0 0 0 0 0 7 < / b : _ y > < / L o c a t i o n > < S h a p e R o t a t e A n g l e > 2 7 0 < / S h a p e R o t a t e A n g l e > < W i d t h > 1 6 < / W i d t h > < / a : V a l u e > < / a : K e y V a l u e O f D i a g r a m O b j e c t K e y a n y T y p e z b w N T n L X > < a : K e y V a l u e O f D i a g r a m O b j e c t K e y a n y T y p e z b w N T n L X > < a : K e y > < K e y > R e l a t i o n s h i p s \ & l t ; T a b l e s \ E P F   2 0 2 2 \ C o l u m n s \ T a r i k h & g t ; - & l t ; T a b l e s \ C a l e n d a r \ C o l u m n s \ D a t e & g t ; \ P K < / K e y > < / a : K e y > < a : V a l u e   i : t y p e = " D i a g r a m D i s p l a y L i n k E n d p o i n t V i e w S t a t e " > < H e i g h t > 1 6 < / H e i g h t > < L a b e l L o c a t i o n   x m l n s : b = " h t t p : / / s c h e m a s . d a t a c o n t r a c t . o r g / 2 0 0 4 / 0 7 / S y s t e m . W i n d o w s " > < b : _ x > 5 8 7 . 3 5 1 9 0 5 4 3 2 3 3 4 2 1 < / b : _ x > < b : _ y > 1 5 9 . 7 9 9 9 9 9 9 9 9 9 9 9 9 3 < / b : _ y > < / L a b e l L o c a t i o n > < L o c a t i o n   x m l n s : b = " h t t p : / / s c h e m a s . d a t a c o n t r a c t . o r g / 2 0 0 4 / 0 7 / S y s t e m . W i n d o w s " > < b : _ x > 5 9 5 . 3 5 1 9 0 5 4 3 2 3 3 4 2 1 < / b : _ x > < b : _ y > 1 5 9 . 7 9 9 9 9 9 9 9 9 9 9 9 9 5 < / b : _ y > < / L o c a t i o n > < S h a p e R o t a t e A n g l e > 9 0 < / S h a p e R o t a t e A n g l e > < W i d t h > 1 6 < / W i d t h > < / a : V a l u e > < / a : K e y V a l u e O f D i a g r a m O b j e c t K e y a n y T y p e z b w N T n L X > < a : K e y V a l u e O f D i a g r a m O b j e c t K e y a n y T y p e z b w N T n L X > < a : K e y > < K e y > R e l a t i o n s h i p s \ & l t ; T a b l e s \ E P F   2 0 2 2 \ C o l u m n s \ T a r i k h & g t ; - & l t ; T a b l e s \ C a l e n d a r \ C o l u m n s \ D a t e & g t ; \ C r o s s F i l t e r < / K e y > < / a : K e y > < a : V a l u e   i : t y p e = " D i a g r a m D i s p l a y L i n k C r o s s F i l t e r V i e w S t a t e " > < P o i n t s   x m l n s : b = " h t t p : / / s c h e m a s . d a t a c o n t r a c t . o r g / 2 0 0 4 / 0 7 / S y s t e m . W i n d o w s " > < b : P o i n t > < b : _ x > 6 1 5 . 3 5 1 9 0 5 4 3 2 3 3 4 2 1 < / b : _ x > < b : _ y > 2 7 4 . 8 0 0 0 0 0 0 0 0 0 0 0 0 7 < / b : _ y > < / b : P o i n t > < b : P o i n t > < b : _ x > 6 1 5 . 3 5 1 9 0 5 4 3 2 3 3 4 2 1 < / b : _ x > < b : _ y > 2 2 7 . 2 9 9 9 9 9 9 9 9 9 9 9 9 8 < / b : _ y > < / b : P o i n t > < b : P o i n t > < b : _ x > 6 1 3 . 3 5 1 9 0 5 4 3 2 3 3 4 2 1 < / b : _ x > < b : _ y > 2 2 5 . 2 9 9 9 9 9 9 9 9 9 9 9 9 8 < / b : _ y > < / b : P o i n t > < b : P o i n t > < b : _ x > 5 9 7 . 3 5 1 9 0 5 4 3 2 3 3 4 2 1 < / b : _ x > < b : _ y > 2 2 5 . 2 9 9 9 9 9 9 9 9 9 9 9 9 8 < / b : _ y > < / b : P o i n t > < b : P o i n t > < b : _ x > 5 9 5 . 3 5 1 9 0 5 4 3 2 3 3 4 2 1 < / b : _ x > < b : _ y > 2 2 3 . 2 9 9 9 9 9 9 9 9 9 9 9 9 8 < / b : _ y > < / b : P o i n t > < b : P o i n t > < b : _ x > 5 9 5 . 3 5 1 9 0 5 4 3 2 3 3 4 2 1 < / b : _ x > < b : _ y > 1 7 5 . 7 9 9 9 9 9 9 9 9 9 9 9 9 3 < / b : _ y > < / b : P o i n t > < / P o i n t s > < / a : V a l u e > < / a : K e y V a l u e O f D i a g r a m O b j e c t K e y a n y T y p e z b w N T n L X > < a : K e y V a l u e O f D i a g r a m O b j e c t K e y a n y T y p e z b w N T n L X > < a : K e y > < K e y > R e l a t i o n s h i p s \ & l t ; T a b l e s \ T a b l e _ E x t e r n a l D a t a _ 1 9 \ C o l u m n s \ E N T R Y   D A T E & g t ; - & l t ; T a b l e s \ C a l e n d a r \ C o l u m n s \ D a t e & g t ; < / K e y > < / a : K e y > < a : V a l u e   i : t y p e = " D i a g r a m D i s p l a y L i n k V i e w S t a t e " > < A u t o m a t i o n P r o p e r t y H e l p e r T e x t > E n d   p o i n t   1 :   ( 8 4 7 . 5 0 3 8 1 0 5 6 7 6 6 6 , 1 0 3 . 4 ) .   E n d   p o i n t   2 :   ( 7 1 8 . 7 0 3 8 1 0 5 6 7 6 6 6 , 8 4 . 8 )   < / A u t o m a t i o n P r o p e r t y H e l p e r T e x t > < L a y e d O u t > t r u e < / L a y e d O u t > < P o i n t s   x m l n s : b = " h t t p : / / s c h e m a s . d a t a c o n t r a c t . o r g / 2 0 0 4 / 0 7 / S y s t e m . W i n d o w s " > < b : P o i n t > < b : _ x > 8 4 7 . 5 0 3 8 1 0 5 6 7 6 6 5 8 2 < / b : _ x > < b : _ y > 1 0 3 . 3 9 9 9 9 9 9 9 9 9 9 9 9 9 < / b : _ y > < / b : P o i n t > < b : P o i n t > < b : _ x > 7 8 5 . 1 0 3 8 1 0 4 3 2 3 3 4 1 7 < / b : _ x > < b : _ y > 1 0 3 . 3 9 9 9 9 9 9 9 9 9 9 9 9 9 < / b : _ y > < / b : P o i n t > < b : P o i n t > < b : _ x > 7 8 3 . 1 0 3 8 1 0 4 3 2 3 3 4 1 7 < / b : _ x > < b : _ y > 1 0 1 . 3 9 9 9 9 9 9 9 9 9 9 9 9 9 < / b : _ y > < / b : P o i n t > < b : P o i n t > < b : _ x > 7 8 3 . 1 0 3 8 1 0 4 3 2 3 3 4 1 7 < / b : _ x > < b : _ y > 8 6 . 7 9 9 9 9 9 9 9 9 9 9 9 9 8 3 < / b : _ y > < / b : P o i n t > < b : P o i n t > < b : _ x > 7 8 1 . 1 0 3 8 1 0 4 3 2 3 3 4 1 7 < / b : _ x > < b : _ y > 8 4 . 7 9 9 9 9 9 9 9 9 9 9 9 9 8 3 < / b : _ y > < / b : P o i n t > < b : P o i n t > < b : _ x > 7 1 8 . 7 0 3 8 1 0 5 6 7 6 6 5 6 4 < / b : _ x > < b : _ y > 8 4 . 7 9 9 9 9 9 9 9 9 9 9 9 9 8 3 < / b : _ y > < / b : P o i n t > < / P o i n t s > < / a : V a l u e > < / a : K e y V a l u e O f D i a g r a m O b j e c t K e y a n y T y p e z b w N T n L X > < a : K e y V a l u e O f D i a g r a m O b j e c t K e y a n y T y p e z b w N T n L X > < a : K e y > < K e y > R e l a t i o n s h i p s \ & l t ; T a b l e s \ T a b l e _ E x t e r n a l D a t a _ 1 9 \ C o l u m n s \ E N T R Y   D A T E & g t ; - & l t ; T a b l e s \ C a l e n d a r \ C o l u m n s \ D a t e & g t ; \ F K < / K e y > < / a : K e y > < a : V a l u e   i : t y p e = " D i a g r a m D i s p l a y L i n k E n d p o i n t V i e w S t a t e " > < H e i g h t > 1 6 < / H e i g h t > < L a b e l L o c a t i o n   x m l n s : b = " h t t p : / / s c h e m a s . d a t a c o n t r a c t . o r g / 2 0 0 4 / 0 7 / S y s t e m . W i n d o w s " > < b : _ x > 8 4 7 . 5 0 3 8 1 0 5 6 7 6 6 5 8 2 < / b : _ x > < b : _ y > 9 5 . 3 9 9 9 9 9 9 9 9 9 9 9 9 9 1 < / b : _ y > < / L a b e l L o c a t i o n > < L o c a t i o n   x m l n s : b = " h t t p : / / s c h e m a s . d a t a c o n t r a c t . o r g / 2 0 0 4 / 0 7 / S y s t e m . W i n d o w s " > < b : _ x > 8 6 3 . 5 0 3 8 1 0 5 6 7 6 6 5 8 2 < / b : _ x > < b : _ y > 1 0 3 . 3 9 9 9 9 9 9 9 9 9 9 9 9 9 < / b : _ y > < / L o c a t i o n > < S h a p e R o t a t e A n g l e > 1 8 0 < / S h a p e R o t a t e A n g l e > < W i d t h > 1 6 < / W i d t h > < / a : V a l u e > < / a : K e y V a l u e O f D i a g r a m O b j e c t K e y a n y T y p e z b w N T n L X > < a : K e y V a l u e O f D i a g r a m O b j e c t K e y a n y T y p e z b w N T n L X > < a : K e y > < K e y > R e l a t i o n s h i p s \ & l t ; T a b l e s \ T a b l e _ E x t e r n a l D a t a _ 1 9 \ C o l u m n s \ E N T R Y   D A T E & g t ; - & l t ; T a b l e s \ C a l e n d a r \ C o l u m n s \ D a t e & g t ; \ P K < / K e y > < / a : K e y > < a : V a l u e   i : t y p e = " D i a g r a m D i s p l a y L i n k E n d p o i n t V i e w S t a t e " > < H e i g h t > 1 6 < / H e i g h t > < L a b e l L o c a t i o n   x m l n s : b = " h t t p : / / s c h e m a s . d a t a c o n t r a c t . o r g / 2 0 0 4 / 0 7 / S y s t e m . W i n d o w s " > < b : _ x > 7 0 2 . 7 0 3 8 1 0 5 6 7 6 6 5 6 4 < / b : _ x > < b : _ y > 7 6 . 7 9 9 9 9 9 9 9 9 9 9 9 9 8 3 < / b : _ y > < / L a b e l L o c a t i o n > < L o c a t i o n   x m l n s : b = " h t t p : / / s c h e m a s . d a t a c o n t r a c t . o r g / 2 0 0 4 / 0 7 / S y s t e m . W i n d o w s " > < b : _ x > 7 0 2 . 7 0 3 8 1 0 5 6 7 6 6 5 6 4 < / b : _ x > < b : _ y > 8 4 . 7 9 9 9 9 9 9 9 9 9 9 9 9 8 3 < / b : _ y > < / L o c a t i o n > < S h a p e R o t a t e A n g l e > 3 6 0 < / S h a p e R o t a t e A n g l e > < W i d t h > 1 6 < / W i d t h > < / a : V a l u e > < / a : K e y V a l u e O f D i a g r a m O b j e c t K e y a n y T y p e z b w N T n L X > < a : K e y V a l u e O f D i a g r a m O b j e c t K e y a n y T y p e z b w N T n L X > < a : K e y > < K e y > R e l a t i o n s h i p s \ & l t ; T a b l e s \ T a b l e _ E x t e r n a l D a t a _ 1 9 \ C o l u m n s \ E N T R Y   D A T E & g t ; - & l t ; T a b l e s \ C a l e n d a r \ C o l u m n s \ D a t e & g t ; \ C r o s s F i l t e r < / K e y > < / a : K e y > < a : V a l u e   i : t y p e = " D i a g r a m D i s p l a y L i n k C r o s s F i l t e r V i e w S t a t e " > < P o i n t s   x m l n s : b = " h t t p : / / s c h e m a s . d a t a c o n t r a c t . o r g / 2 0 0 4 / 0 7 / S y s t e m . W i n d o w s " > < b : P o i n t > < b : _ x > 8 4 7 . 5 0 3 8 1 0 5 6 7 6 6 5 8 2 < / b : _ x > < b : _ y > 1 0 3 . 3 9 9 9 9 9 9 9 9 9 9 9 9 9 < / b : _ y > < / b : P o i n t > < b : P o i n t > < b : _ x > 7 8 5 . 1 0 3 8 1 0 4 3 2 3 3 4 1 7 < / b : _ x > < b : _ y > 1 0 3 . 3 9 9 9 9 9 9 9 9 9 9 9 9 9 < / b : _ y > < / b : P o i n t > < b : P o i n t > < b : _ x > 7 8 3 . 1 0 3 8 1 0 4 3 2 3 3 4 1 7 < / b : _ x > < b : _ y > 1 0 1 . 3 9 9 9 9 9 9 9 9 9 9 9 9 9 < / b : _ y > < / b : P o i n t > < b : P o i n t > < b : _ x > 7 8 3 . 1 0 3 8 1 0 4 3 2 3 3 4 1 7 < / b : _ x > < b : _ y > 8 6 . 7 9 9 9 9 9 9 9 9 9 9 9 9 8 3 < / b : _ y > < / b : P o i n t > < b : P o i n t > < b : _ x > 7 8 1 . 1 0 3 8 1 0 4 3 2 3 3 4 1 7 < / b : _ x > < b : _ y > 8 4 . 7 9 9 9 9 9 9 9 9 9 9 9 9 8 3 < / b : _ y > < / b : P o i n t > < b : P o i n t > < b : _ x > 7 1 8 . 7 0 3 8 1 0 5 6 7 6 6 5 6 4 < / b : _ x > < b : _ y > 8 4 . 7 9 9 9 9 9 9 9 9 9 9 9 9 8 3 < / 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 A S N B _ M E R G E _ 7 6 c e c 2 9 6 - 5 1 4 b - 4 0 c 5 - b c b d - 7 d 7 2 e 9 1 6 2 e b 2 < / K e y > < V a l u e   x m l n s : a = " h t t p : / / s c h e m a s . d a t a c o n t r a c t . o r g / 2 0 0 4 / 0 7 / M i c r o s o f t . A n a l y s i s S e r v i c e s . C o m m o n " > < a : H a s F o c u s > t r u e < / a : H a s F o c u s > < a : S i z e A t D p i 9 6 > 1 2 5 < / a : S i z e A t D p i 9 6 > < a : V i s i b l e > t r u e < / a : V i s i b l e > < / V a l u e > < / K e y V a l u e O f s t r i n g S a n d b o x E d i t o r . M e a s u r e G r i d S t a t e S c d E 3 5 R y > < K e y V a l u e O f s t r i n g S a n d b o x E d i t o r . M e a s u r e G r i d S t a t e S c d E 3 5 R y > < K e y > E P F   2 0 2 2 _ 2 f 4 3 7 6 b 4 - 8 a 2 5 - 4 2 0 7 - 9 5 6 3 - 4 f 6 4 2 e c 0 0 0 e d < / K e y > < V a l u e   x m l n s : a = " h t t p : / / s c h e m a s . d a t a c o n t r a c t . o r g / 2 0 0 4 / 0 7 / M i c r o s o f t . A n a l y s i s S e r v i c e s . C o m m o n " > < a : H a s F o c u s > t r u e < / a : H a s F o c u s > < a : S i z e A t D p i 9 6 > 1 2 6 < / a : S i z e A t D p i 9 6 > < a : V i s i b l e > t r u e < / a : V i s i b l e > < / V a l u e > < / K e y V a l u e O f s t r i n g S a n d b o x E d i t o r . M e a s u r e G r i d S t a t e S c d E 3 5 R y > < K e y V a l u e O f s t r i n g S a n d b o x E d i t o r . M e a s u r e G r i d S t a t e S c d E 3 5 R y > < K e y > T a b l e _ E x t e r n a l D a t a _ 1 9 _ e 9 9 1 1 8 5 6 - 5 d 5 d - 4 1 5 5 - a 5 6 9 - 6 1 a d 6 8 8 5 9 0 5 d < / K e y > < V a l u e   x m l n s : a = " h t t p : / / s c h e m a s . d a t a c o n t r a c t . o r g / 2 0 0 4 / 0 7 / M i c r o s o f t . A n a l y s i s S e r v i c e s . C o m m o n " > < a : H a s F o c u s > t r u e < / a : H a s F o c u s > < a : S i z e A t D p i 9 6 > 1 2 8 < / a : S i z e A t D p i 9 6 > < a : V i s i b l e > t r u e < / a : V i s i b l e > < / V a l u e > < / K e y V a l u e O f s t r i n g S a n d b o x E d i t o r . M e a s u r e G r i d S t a t e S c d E 3 5 R y > < K e y V a l u e O f s t r i n g S a n d b o x E d i t o r . M e a s u r e G r i d S t a t e S c d E 3 5 R y > < K e y > C a l e n d a r < / 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T a b l e _ E x t e r n a l D a t a _ 1 9 _ e 9 9 1 1 8 5 6 - 5 d 5 d - 4 1 5 5 - a 5 6 9 - 6 1 a d 6 8 8 5 9 0 5 d ] ] > < / C u s t o m C o n t e n t > < / G e m i n i > 
</file>

<file path=customXml/item18.xml>��< ? x m l   v e r s i o n = " 1 . 0 "   e n c o d i n g = " U T F - 1 6 " ? > < G e m i n i   x m l n s = " h t t p : / / g e m i n i / p i v o t c u s t o m i z a t i o n / T a b l e X M L _ T a b l e _ E x t e r n a l D a t a _ 1 9 _ e 9 9 1 1 8 5 6 - 5 d 5 d - 4 1 5 5 - a 5 6 9 - 6 1 a d 6 8 8 5 9 0 5 d " > < C u s t o m C o n t e n t > < ! [ C D A T A [ < T a b l e W i d g e t G r i d S e r i a l i z a t i o n   x m l n s : x s d = " h t t p : / / w w w . w 3 . o r g / 2 0 0 1 / X M L S c h e m a "   x m l n s : x s i = " h t t p : / / w w w . w 3 . o r g / 2 0 0 1 / X M L S c h e m a - i n s t a n c e " > < C o l u m n S u g g e s t e d T y p e   / > < C o l u m n F o r m a t   / > < C o l u m n A c c u r a c y   / > < C o l u m n C u r r e n c y S y m b o l   / > < C o l u m n P o s i t i v e P a t t e r n   / > < C o l u m n N e g a t i v e P a t t e r n   / > < C o l u m n W i d t h s > < i t e m > < k e y > < s t r i n g > E N T R Y   D A T E < / s t r i n g > < / k e y > < v a l u e > < i n t > 1 3 6 < / i n t > < / v a l u e > < / i t e m > < i t e m > < k e y > < s t r i n g > D e s c r i p t i o n < / s t r i n g > < / k e y > < v a l u e > < i n t > 1 3 2 < / i n t > < / v a l u e > < / i t e m > < i t e m > < k e y > < s t r i n g > T R A N S A C T I O N < / s t r i n g > < / k e y > < v a l u e > < i n t > 1 5 5 < / i n t > < / v a l u e > < / i t e m > < i t e m > < k e y > < s t r i n g > M O N T H   ( N U M ) < / s t r i n g > < / k e y > < v a l u e > < i n t > 1 6 1 < / i n t > < / v a l u e > < / i t e m > < i t e m > < k e y > < s t r i n g > D A T E   A M E N D < / s t r i n g > < / k e y > < v a l u e > < i n t > 1 4 7 < / i n t > < / v a l u e > < / i t e m > < i t e m > < k e y > < s t r i n g > C o l u m n 1 < / s t r i n g > < / k e y > < v a l u e > < i n t > 1 1 2 < / i n t > < / v a l u e > < / i t e m > < i t e m > < k e y > < s t r i n g > C o l u m n 2 < / s t r i n g > < / k e y > < v a l u e > < i n t > 1 1 2 < / i n t > < / v a l u e > < / i t e m > < i t e m > < k e y > < s t r i n g > C o l u m n 3 < / s t r i n g > < / k e y > < v a l u e > < i n t > 1 1 2 < / i n t > < / v a l u e > < / i t e m > < i t e m > < k e y > < s t r i n g > C o l u m n 4 < / s t r i n g > < / k e y > < v a l u e > < i n t > 1 1 2 < / i n t > < / v a l u e > < / i t e m > < i t e m > < k e y > < s t r i n g > m o n t h < / s t r i n g > < / k e y > < v a l u e > < i n t > 9 4 < / i n t > < / v a l u e > < / i t e m > < i t e m > < k e y > < s t r i n g > y e a r < / s t r i n g > < / k e y > < v a l u e > < i n t > 7 7 < / i n t > < / v a l u e > < / i t e m > < i t e m > < k e y > < s t r i n g > H e l p e r < / s t r i n g > < / k e y > < v a l u e > < i n t > 9 4 < / i n t > < / v a l u e > < / i t e m > < i t e m > < k e y > < s t r i n g > l e n < / s t r i n g > < / k e y > < v a l u e > < i n t > 6 6 < / i n t > < / v a l u e > < / i t e m > < i t e m > < k e y > < s t r i n g > C o l u m n 5 < / s t r i n g > < / k e y > < v a l u e > < i n t > 1 1 2 < / i n t > < / v a l u e > < / i t e m > < i t e m > < k e y > < s t r i n g > C o l u m n 6 < / s t r i n g > < / k e y > < v a l u e > < i n t > 1 1 2 < / i n t > < / v a l u e > < / i t e m > < i t e m > < k e y > < s t r i n g > T r a n s a c t i o n   A m o u n t < / s t r i n g > < / k e y > < v a l u e > < i n t > 1 9 9 < / i n t > < / v a l u e > < / i t e m > < i t e m > < k e y > < s t r i n g > C a t e g o r y < / s t r i n g > < / k e y > < v a l u e > < i n t > 1 1 2 < / i n t > < / v a l u e > < / i t e m > < i t e m > < k e y > < s t r i n g > S u b   C a t e g o r y < / s t r i n g > < / k e y > < v a l u e > < i n t > 1 4 5 < / i n t > < / v a l u e > < / i t e m > < / C o l u m n W i d t h s > < C o l u m n D i s p l a y I n d e x > < i t e m > < k e y > < s t r i n g > E N T R Y   D A T E < / s t r i n g > < / k e y > < v a l u e > < i n t > 0 < / i n t > < / v a l u e > < / i t e m > < i t e m > < k e y > < s t r i n g > D e s c r i p t i o n < / s t r i n g > < / k e y > < v a l u e > < i n t > 1 < / i n t > < / v a l u e > < / i t e m > < i t e m > < k e y > < s t r i n g > T R A N S A C T I O N < / s t r i n g > < / k e y > < v a l u e > < i n t > 2 < / i n t > < / v a l u e > < / i t e m > < i t e m > < k e y > < s t r i n g > M O N T H   ( N U M ) < / s t r i n g > < / k e y > < v a l u e > < i n t > 3 < / i n t > < / v a l u e > < / i t e m > < i t e m > < k e y > < s t r i n g > D A T E   A M E N D < / s t r i n g > < / k e y > < v a l u e > < i n t > 4 < / i n t > < / v a l u e > < / i t e m > < i t e m > < k e y > < s t r i n g > C o l u m n 1 < / s t r i n g > < / k e y > < v a l u e > < i n t > 5 < / i n t > < / v a l u e > < / i t e m > < i t e m > < k e y > < s t r i n g > C o l u m n 2 < / s t r i n g > < / k e y > < v a l u e > < i n t > 6 < / i n t > < / v a l u e > < / i t e m > < i t e m > < k e y > < s t r i n g > C o l u m n 3 < / s t r i n g > < / k e y > < v a l u e > < i n t > 7 < / i n t > < / v a l u e > < / i t e m > < i t e m > < k e y > < s t r i n g > C o l u m n 4 < / s t r i n g > < / k e y > < v a l u e > < i n t > 8 < / i n t > < / v a l u e > < / i t e m > < i t e m > < k e y > < s t r i n g > m o n t h < / s t r i n g > < / k e y > < v a l u e > < i n t > 9 < / i n t > < / v a l u e > < / i t e m > < i t e m > < k e y > < s t r i n g > y e a r < / s t r i n g > < / k e y > < v a l u e > < i n t > 1 0 < / i n t > < / v a l u e > < / i t e m > < i t e m > < k e y > < s t r i n g > H e l p e r < / s t r i n g > < / k e y > < v a l u e > < i n t > 1 1 < / i n t > < / v a l u e > < / i t e m > < i t e m > < k e y > < s t r i n g > l e n < / s t r i n g > < / k e y > < v a l u e > < i n t > 1 2 < / i n t > < / v a l u e > < / i t e m > < i t e m > < k e y > < s t r i n g > C o l u m n 5 < / s t r i n g > < / k e y > < v a l u e > < i n t > 1 3 < / i n t > < / v a l u e > < / i t e m > < i t e m > < k e y > < s t r i n g > C o l u m n 6 < / s t r i n g > < / k e y > < v a l u e > < i n t > 1 4 < / i n t > < / v a l u e > < / i t e m > < i t e m > < k e y > < s t r i n g > T r a n s a c t i o n   A m o u n t < / s t r i n g > < / k e y > < v a l u e > < i n t > 1 5 < / i n t > < / v a l u e > < / i t e m > < i t e m > < k e y > < s t r i n g > C a t e g o r y < / s t r i n g > < / k e y > < v a l u e > < i n t > 1 6 < / i n t > < / v a l u e > < / i t e m > < i t e m > < k e y > < s t r i n g > S u b   C a t e g o r y < / s t r i n g > < / k e y > < v a l u e > < i n t > 1 7 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A S N B _ M E R G E _ 7 6 c e c 2 9 6 - 5 1 4 b - 4 0 c 5 - b c b d - 7 d 7 2 e 9 1 6 2 e b 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 T r a n s a c t i o n   D e t a i l s < / s t r i n g > < / k e y > < v a l u e > < i n t > 1 8 9 < / i n t > < / v a l u e > < / i t e m > < i t e m > < k e y > < s t r i n g > A m o u n t   I n v e s t e d < / s t r i n g > < / k e y > < v a l u e > < i n t > 1 7 6 < / i n t > < / v a l u e > < / i t e m > < i t e m > < k e y > < s t r i n g > B a l a n c e < / s t r i n g > < / k e y > < v a l u e > < i n t > 1 0 2 < / i n t > < / v a l u e > < / i t e m > < i t e m > < k e y > < s t r i n g > m o n t h   ( N u m ) < / s t r i n g > < / k e y > < v a l u e > < i n t > 1 4 7 < / i n t > < / v a l u e > < / i t e m > < i t e m > < k e y > < s t r i n g > M o n t h < / s t r i n g > < / k e y > < v a l u e > < i n t > 9 5 < / i n t > < / v a l u e > < / i t e m > < i t e m > < k e y > < s t r i n g > Y e a r < / s t r i n g > < / k e y > < v a l u e > < i n t > 7 6 < / i n t > < / v a l u e > < / i t e m > < i t e m > < k e y > < s t r i n g > C a t e g o r y < / s t r i n g > < / k e y > < v a l u e > < i n t > 1 1 2 < / i n t > < / v a l u e > < / i t e m > < i t e m > < k e y > < s t r i n g > T r a n s a c t i o n   A m o u n t < / s t r i n g > < / k e y > < v a l u e > < i n t > 1 9 9 < / i n t > < / v a l u e > < / i t e m > < / C o l u m n W i d t h s > < C o l u m n D i s p l a y I n d e x > < i t e m > < k e y > < s t r i n g > D a t e < / s t r i n g > < / k e y > < v a l u e > < i n t > 0 < / i n t > < / v a l u e > < / i t e m > < i t e m > < k e y > < s t r i n g > T r a n s a c t i o n   D e t a i l s < / s t r i n g > < / k e y > < v a l u e > < i n t > 1 < / i n t > < / v a l u e > < / i t e m > < i t e m > < k e y > < s t r i n g > A m o u n t   I n v e s t e d < / s t r i n g > < / k e y > < v a l u e > < i n t > 2 < / i n t > < / v a l u e > < / i t e m > < i t e m > < k e y > < s t r i n g > B a l a n c e < / s t r i n g > < / k e y > < v a l u e > < i n t > 3 < / i n t > < / v a l u e > < / i t e m > < i t e m > < k e y > < s t r i n g > m o n t h   ( N u m ) < / s t r i n g > < / k e y > < v a l u e > < i n t > 4 < / i n t > < / v a l u e > < / i t e m > < i t e m > < k e y > < s t r i n g > M o n t h < / s t r i n g > < / k e y > < v a l u e > < i n t > 5 < / i n t > < / v a l u e > < / i t e m > < i t e m > < k e y > < s t r i n g > Y e a r < / s t r i n g > < / k e y > < v a l u e > < i n t > 6 < / i n t > < / v a l u e > < / i t e m > < i t e m > < k e y > < s t r i n g > C a t e g o r y < / s t r i n g > < / k e y > < v a l u e > < i n t > 7 < / i n t > < / v a l u e > < / i t e m > < i t e m > < k e y > < s t r i n g > T r a n s a c t i o n   A m o u n t < / 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6 0 2 ] ] > < / C u s t o m C o n t e n t > < / G e m i n i > 
</file>

<file path=customXml/item20.xml>��< ? x m l   v e r s i o n = " 1 . 0 "   e n c o d i n g = " u t f - 1 6 " ? > < D a t a M a s h u p   s q m i d = " f 2 6 5 f 6 0 4 - f 2 e d - 4 f 5 1 - 9 d 7 0 - d 0 d f f 6 d 8 4 f f 0 "   x m l n s = " h t t p : / / s c h e m a s . m i c r o s o f t . c o m / D a t a M a s h u p " > A A A A A N U O A A B Q S w M E F A A C A A g A z J p j 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z J p j 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a Y 1 V / I / j Q z w s A A A C 7 A A A T A B w A R m 9 y b X V s Y X M v U 2 V j d G l v b j E u b S C i G A A o o B Q A A A A A A A A A A A A A A A A A A A A A A A A A A A D t X d t u 2 8 o V f Q + Q f x j w v E g F 4 2 g o W b H b p g B 1 c a z E u l S U z 4 E R B w E t j 2 N G v A g U m R P D M N C P K N C X A n 3 q c 4 F + V I D + R Y c X S e R w R h d K d q T x n I c c Z W Y 4 t 7 3 3 2 m v 2 H j I T N P Q M x w Z a 9 H / 4 p 5 c v X r 6 Y 3 O o u u g a / S M 3 e C V B K C p T A W 2 A i 7 + U L g P / T H N 8 d I l z S u 7 4 5 G O h X J p o U T g w T H d Q d 2 0 O 2 N y l I 9 T 9 e n k + Q O 7 m 8 0 X H J Z d d G D d f 4 h i 4 b z t C 3 g i a X v W 5 / c N I 9 a 3 V B r 9 9 9 3 6 w P t M t e s 6 9 1 O + o Z O G l 1 1 E 6 9 C R q q d l r r q v 3 G Z U M d q J c N 5 O m G q X m 4 y 6 A P 8 O E 3 r R f O 7 m B 8 f S M V Z f C x Z Y 3 N s E 4 P 1 v J W g g d l 6 V N R j q b d 0 7 8 g i G c d T f / + Y + v 6 r R S U l U p Q + v T w s a F 7 + q e 4 6 S 9 S H 1 n O N 7 w F A 2 c M + s 7 v k 2 A D w q U e a C N j X A j 7 k p V y M f N A z f E 8 x y K e i S r P 9 I n X K V D 6 l g / n / f R c x 3 I 8 X H u K 9 G u 8 g / N O 4 p q 4 v E A f E m 9 C 3 E 4 1 T W 2 o m 7 o 7 e e u 5 P v o 0 H 6 J + q 9 t f g v H v x m j e / c D V 7 c m N 4 1 p 1 x / Q t O 6 g M B s n M R 7 6 / l 2 q + q d u / F M y b Y l 1 3 f U u 3 8 b g e f g B 4 6 L v 3 I I N 7 K e p E y Z S H o + i j i c F 4 o s I o P 8 z 2 p L v G 6 J b R / A 2 j / C h b H i 0 A t P W v x i h e V K H f L u K G L d u r V g 6 C j U i 1 V G 9 N Y 1 G z c C A I M y O 9 9 y 1 T v 2 U 8 + Z D V p K i j j B b F x Q V C j n J y z 1 P b n N j Z x G Y m N i q x N / P Z P x R f v j B s 1 p y o K K H s N E o o u 4 A S O a x 7 j h L P x r S j 8 u p 6 J k 8 x 7 b D 8 + M l M P r s l W Z O f 1 1 M s f g X f k b b 5 w 4 V 9 w G U O K O U 4 Y A 4 E o g 6 a E 4 m q V C Q 6 T o C S s j Y o W c j 9 g u i o F C 2 o 7 l h X h o 0 K 9 w m q I y c R 7 S G X b U W j B O a 0 O u j b u k X f 8 q C C C f p 0 g 5 X a G G N v p Q f G 7 O F S a C C n E w w U 9 R m r 8 D W G 1 4 2 d V q g r 8 V S Z W w H Z e 0 E O G s x y h h E S h m o k L T N 4 q Y m d g X O H X B C 4 J d e 4 8 g O f M G + x E A a m D 6 N F D 2 c 1 Q B o 4 n m 4 m m j H E B H 4 3 v F t w 5 m C o X w 7 m m V 3 D Y 9 9 H e 5 A S G R 4 e 2 a / a F x J T d h n Y o A s v N T s s R 3 J R 8 / 7 P 7 b H x L X Q 0 X e 8 2 3 G l C R + I G Y S 1 T u u G K Z k K V V C / a 8 G B 5 0 q + 6 6 S O J v o v K 0 q 1 j z S 9 Q p 6 h n G d R 9 1 0 X 2 8 G 5 q u E k c S o + W R i F V 6 9 Q w k s D j n e B G q m 3 7 + p w b B Z N 7 F U x u U 2 q k Z K n R G m g Z 0 a T 7 m R 9 d m X F E 5 e V H 4 x t r n y V Y h C N a V 4 l V w V o x h V H E F a w 1 w / S i K Q D N o K q k Y 4 H w 6 U j r G v Q n S 1 k h 5 Q y e h 7 c E E F Y z n R F 4 H W I Y / j k c p Q 5 E + L f W U 6 P j R N Q m I A n t l p Z o F Y h F 6 q i 1 u E F H / X U K i K 9 9 2 / C K 4 d / + E D 6 g f w X v s S 3 q d t T 0 w s e W E T + m Y U S d R B 4 d w 8 g X F J W e Y D c T I G v 4 u K Y N w G u A / 0 z 5 F d X S f R v U 8 L 4 Y k c O J p 4 E 8 o F q O b 3 u p 1 j 1 k 6 l f h s A P f 1 o 1 4 8 L o + C b 2 n Z n w 1 z N c 9 w / 6 q W 7 O Z 1 Z H r G T f G E O P H 6 z M H U 4 3 t e C 7 C i 4 O Z G w 8 H n T H I e B L R 3 4 c z V 7 u i j 8 v B r w g X l 2 d W C R Y y f 2 K A 3 D F y D X t I e R h E 5 9 f J n D u n i 8 O u I k H P B B h 1 U o j 0 C d R 0 0 x g V 4 5 4 j u W P S + Q 1 N s N 3 E L f v o G m G Y v y 6 C u e q k 2 k X D 1 P S R A c 6 x 4 s a d h T 9 r w S D D c G 3 T n w 8 k L 0 / v N d U j K q V d 9 Y i g A I u v g g k + g l d c K W A A K U e x X G F F q D z O + X C z G C V c O 5 K x F p x k X c T j 4 E m O 8 w 5 J m Z + T p w j g Y n P 3 m u f E z D 4 l C i D f B p D v R n K I C u R K C O Q b 5 4 f E 8 U Y c b 7 Y T k 1 8 e e a M G 5 X N 6 r 2 x o f l X E S j + + d Z R K d 7 + K G 8 w E 5 j d x i u n h q R 6 S G G 8 t f 5 n u f q H z J G a y o i c l J k f x q 6 v m J J k u l 9 5 B 1 i 6 X e J a w s e 1 b V 8 j d Q s I D P h 6 l 3 T j l I b i c 4 H J 7 z u X a z f 6 7 5 o r Z s n l c W 0 6 d 6 e U U M d w 0 e 7 Y U S H K f E t N 0 Y F m q h B X t T w 2 Z 3 t F w d E w d Q c j / A C z u B E t u q x c 1 t f P h E l Y r 5 V L 1 V e W w C s t v P g e y K h 2 X S 6 / i 6 t X 4 8 m y F a c o 8 L d 6 I M 0 8 7 + V m 0 m Z 3 g o Y u 5 E o t Z 4 V b M F b q Y K 9 s Q c 2 V f x F y N x V z m V s x V u p i r 2 x B z d V / E f B S L u c K t m I / o Y j 7 a h p i P 9 k T M s B S L + Z B X M e M V 0 s Q M S 1 s Q M y z t i 5 i n F K z K r Z j p F A x u g 4 L B f a F g c E r B 3 n A r Z j o F g 9 u g Y H B f K B i c U r A j b s V M p 2 B w G x Q M P j o F W 1 m c b f 3 u S r d H Q B 2 P k X 3 N y C F l w g 7 Z U 7 V M P Y T J V M 4 u U y m e T G U E M t W B y F S 8 k a n q u X p 2 I g 5 4 K D 8 n J 5 E v J d H s D P o X 2 B o G z Z X 1 a N B X O 5 p a H 7 S 6 H d B o a v V + q x f 8 X t h O b X f P O 4 N s 3 H q A B 2 7 j O Y C a e h b Y J S s v h D H A Q 4 H G E d u O T D T 0 g r J s L A j p w 1 t Q + D h f 4 C f w 5 7 + A 5 I K B b l + D T I O B 2 m 9 9 O A V t V T v / w G j y v 7 / 9 9 8 f f / / P j H / / + 8 c 9 / S c U c 0 e f 0 c m T 2 n q a U b 2 z q Q / x M d J c 1 0 X d Y H p b S Q q u 2 b 5 q y V J L k u K G b e k K m y o k 5 L F w w b m p 6 y 4 f N y n 6 D a + 7 p O Q a K T V M t 8 v b v d u O P 8 V 3 t r E U t v X 0 y t X l I A M q i a y d w g 7 D 7 f L y 5 H w n f 8 m i g y d A 1 x o F T W y / w n A H 0 I G m / 4 5 4 d K m U o Q q W b h 0 p 5 F r U I l 6 a o F 8 + i F i H T F J / m W d Q i b J o 6 J H E s a h E 6 T Z 9 8 e R a 1 C J + m w h k 8 i 1 q E U F M x K p 5 F v d d h 1 G 2 J e k r L j r k V M 5 2 S w W 1 Q M r g v l E y Z U j J Y 4 l X O C p 2 P K d v g Y 8 q + 8 D F l F i b b + e u E u e V M J 2 P K N s i Y s v t k L J 0 V Y 3 x Q a 3 l W L P T r 1 M w Y W U O E a K g Z M q K G P A B S M 2 V k D U E v q R k z s i b h v G Q 6 1 s l 0 0 x C Z N 5 F 5 E 5 k 3 k X l 7 h p k 3 u v l B h v 1 l P v M V m W A A W S m P R X S 2 N I W 3 6 / e j l V J Z p P B o 5 V U W m m / 4 U d L y W p / u o 7 A W f j W K y 0 z h j m p U k u 3 y q 1 F c J i R 3 V K O S p y R + N U r k P Y l j L 7 e i F n l P M o 7 B r 6 h F 3 p M I T P E r a p H 3 J C K N / I r 6 e e c 9 0 w H 0 c v 4 A e p k Z Q C 8 z A + i s V 0 y I G p J J M A L o Z W Y A v c w M o J e L K R I b r X j R D l V 2 3 Q y q 4 r M U 1 M P O G n k K I s r + N F 8 s S 4 b k V 9 2 i 2 v m g 1 Q f n / X O t 0 1 L f q Z n 6 9 + f t M / V 0 Q Y O a + q E F e s 3 O B V Y q 1 s Z F e o + n + 1 c f u X c S D Q 7 I E D E V B i p M G K g w Y Y D 1 t h l Z k 4 S B C h M G K k w Y q B S J s y y x 6 K X h t l 3 / 8 k F + X O A y 3 L b d I M g m u d B 5 J u F 5 w g y L p j C S J g R s c G p z X A Y k h S 9 + K i M h P C i n R s J l j P V p o v b C Y T 2 V L Z K c l U 9 b 5 D M I L m y R M 1 s k T o m c 2 i K n W Q p B H p / G S I i A C a d G w m l + R x j J 0 x g J E T v k 1 E j 2 O j P G i T H s j t K n 4 t 2 7 / g l Y p f R G X C / 9 a U e Z j f 5 5 i v m 6 5 l 2 n 1 z V r Q q x r 1 i T P F 7 W S k W V + t Z v L y P K z 0 u 4 3 u b Q 7 G R L m V 7 u 5 D A n n v M o D D t e 7 y 0 N 4 d 0 a q / p C Z q j 9 c 9 y Y N Z H 9 M Y / l 9 I / o l A / q s 6 T O m X y y g X y q g X y i g X y Y Q L 9 O S 5 e J l W v E y r X i Z 9 j m 8 T L s 6 L S G + 2 7 C J K x D f b h D u R r g b 4 W 6 E u 3 l u 7 u Y n f L u B e F 1 i M 7 / 1 X F 6 Z 2 P 2 v J o r X J n j M n f y M R K J 4 b Y L 5 2 g Q Z n 1 o f P J 8 8 R q W w X 3 w U B x N x M B E H E 3 E w E Q c T c T D Z u Y M J 3 M R v i d y K 8 C n C p w i f I n z K L v m U V X M r q t a p f W 4 3 + + + a V P h v f h 8 i 8 y D a f O 8 3 x x 1 d O c 6 o U L z / 2 M E 9 v p X m T w c B j D g c k y u G E Q M w X l M D b 3 l y + z 3 D Q h E o B c / p w 2 C F o I E 8 3 T A n G V R S L c e 3 P d C y v 6 E J x s v s U R x j s T 2 c 9 W / 7 1 h V y w x o L T x 6 D T s e 3 A m / S s r 1 q J d K 1 o L I d V G Y 6 u 0 C 6 m 2 1 b x 3 P + 4 u D j b A Z U E / O P 5 k l M Y + 2 r G y e G r Z s g i B v R n f c S 6 Y X i + N z 8 j v E M 9 x N 0 8 x k e b 0 + Q d G u a i T O p s I v 8 D 0 V W 7 W 5 n c I p l d d 6 m y C o Y E I N h s 9 O Y P q n b d w m v C O n F C r 2 4 T B F w O j Q 2 b W 9 R d e S O q i O n y B w j N 9 P Y R D Z l t U T I L V N T p d Q s 1 b W F m q r 5 V 4 B a m f e f n 2 Z f e x f 8 U v B L w S 8 F v x T 8 k k 9 + S X E F r A v F w h U I V y B c g X A F w h V w 5 A r + D 1 B L A Q I t A B Q A A g A I A M y a Y 1 U g O B 9 n p A A A A P U A A A A S A A A A A A A A A A A A A A A A A A A A A A B D b 2 5 m a W c v U G F j a 2 F n Z S 5 4 b W x Q S w E C L Q A U A A I A C A D M m m N V D 8 r p q 6 Q A A A D p A A A A E w A A A A A A A A A A A A A A A A D w A A A A W 0 N v b n R l b n R f V H l w Z X N d L n h t b F B L A Q I t A B Q A A g A I A M y a Y 1 V / I / j Q z w s A A A C 7 A A A T A A A A A A A A A A A A A A A A A O E B A A B G b 3 J t d W x h c y 9 T Z W N 0 a W 9 u M S 5 t U E s F B g A A A A A D A A M A w g A A A P 0 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A Q A A A A A A w b 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Q R i U y M D 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g t M j F U M D Y 6 M D E 6 N T k u N z E 3 O D I 3 N F o i I C 8 + P E V u d H J 5 I F R 5 c G U 9 I k Z p b G x F c n J v c k N v Z G U i I F Z h b H V l P S J z V W 5 r b m 9 3 b i I g L z 4 8 R W 5 0 c n k g V H l w Z T 0 i Q W R k Z W R U b 0 R h d G F N b 2 R l b C I g V m F s d W U 9 I m w w I i A v P j w v U 3 R h Y m x l R W 5 0 c m l l c z 4 8 L 0 l 0 Z W 0 + P E l 0 Z W 0 + P E l 0 Z W 1 M b 2 N h d G l v b j 4 8 S X R l b V R 5 c G U + R m 9 y b X V s Y T w v S X R l b V R 5 c G U + P E l 0 Z W 1 Q Y X R o P l N l Y 3 R p b 2 4 x L 0 V Q R i U y M D I w M j E v U 2 9 1 c m N l P C 9 J d G V t U G F 0 a D 4 8 L 0 l 0 Z W 1 M b 2 N h d G l v b j 4 8 U 3 R h Y m x l R W 5 0 c m l l c y A v P j w v S X R l b T 4 8 S X R l b T 4 8 S X R l b U x v Y 2 F 0 a W 9 u P j x J d G V t V H l w Z T 5 G b 3 J t d W x h P C 9 J d G V t V H l w Z T 4 8 S X R l b V B h d G g + U 2 V j d G l v b j E v R V B G J T I w M j A y M S 9 Q Y W d l M T w v S X R l b V B h d G g + P C 9 J d G V t T G 9 j Y X R p b 2 4 + P F N 0 Y W J s Z U V u d H J p Z X M g L z 4 8 L 0 l 0 Z W 0 + P E l 0 Z W 0 + P E l 0 Z W 1 M b 2 N h d G l v b j 4 8 S X R l b V R 5 c G U + R m 9 y b X V s Y T w v S X R l b V R 5 c G U + P E l 0 Z W 1 Q Y X R o P l N l Y 3 R p b 2 4 x L 0 V Q R i U y M D I w M j 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T a G V l d C I g V m F s d W U 9 I n N T a G V l d D U i I C 8 + P E V u d H J 5 I F R 5 c G U 9 I l J l Y 2 9 2 Z X J 5 V G F y Z 2 V 0 Q 2 9 s d W 1 u I i B W Y W x 1 Z T 0 i b D E i I C 8 + P E V u d H J 5 I F R 5 c G U 9 I l J l Y 2 9 2 Z X J 5 V G F y Z 2 V 0 U m 9 3 I i B W Y W x 1 Z T 0 i b D E i I C 8 + P E V u d H J 5 I F R 5 c G U 9 I k Z p b G x D b 2 x 1 b W 5 O Y W 1 l c y I g V m F s d W U 9 I n N b J n F 1 b 3 Q 7 Q n V s Y W 5 c b k N h c n V t Y W 4 m c X V v d D s s J n F 1 b 3 Q 7 V G F y a W t o J n F 1 b 3 Q 7 L C Z x d W 9 0 O 0 N h c n V t Y W 4 g T W F q a W t h b l x u K F J N K S Z x d W 9 0 O y w m c X V v d D t D Y X J 1 b W F u I E F o b G l c b i h S T S k m c X V v d D s s J n F 1 b 3 Q 7 S n V t b G F o X G 4 o U k 0 p J n F 1 b 3 Q 7 X S I g L z 4 8 R W 5 0 c n k g V H l w Z T 0 i R m l s b E N v b H V t b l R 5 c G V z I i B W Y W x 1 Z T 0 i c 0 J n W U R B d 1 k 9 I i A v P j x F b n R y e S B U e X B l P S J G a W x s T G F z d F V w Z G F 0 Z W Q i I F Z h b H V l P S J k M j A y M i 0 w O C 0 z M V Q w O D o w N T o w N S 4 0 N T I 0 M D I 3 W i I g L z 4 8 R W 5 0 c n k g V H l w Z T 0 i R m l s b E V y c m 9 y Q 2 9 1 b n Q i I F Z h b H V l P S J s M C I g L z 4 8 R W 5 0 c n k g V H l w Z T 0 i R m l s b E V y c m 9 y Q 2 9 k Z S I g V m F s d W U 9 I n N V b m t u b 3 d u I i A v P j x F b n R y e S B U e X B l P S J G a W x s Q 2 9 1 b n Q i I F Z h b H V l P S J s O S I g L z 4 8 R W 5 0 c n k g V H l w Z T 0 i R m l s b F N 0 Y X R 1 c y I g V m F s d W U 9 I n N D b 2 1 w b G V 0 Z S I g L z 4 8 R W 5 0 c n k g V H l w Z T 0 i U X V l c n l J R C I g V m F s d W U 9 I n M 5 Y z V i N W Z j Z i 1 h Y j c 3 L T R m Y z c t Y W Y 0 N y 0 2 N D J h N 2 U 4 M G M 5 M W Y 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R V B G I D I w M j I v U m V t b 3 Z l Z C B C b 3 R 0 b 2 0 g U m 9 3 c z E u e 0 J 1 b G F u X G 5 D Y X J 1 b W F u L D B 9 J n F 1 b 3 Q 7 L C Z x d W 9 0 O 1 N l Y 3 R p b 2 4 x L 0 V Q R i A y M D I y L 1 J l b W 9 2 Z W Q g Q m 9 0 d G 9 t I F J v d 3 M x L n t U Y X J p a 2 g s N n 0 m c X V v d D s s J n F 1 b 3 Q 7 U 2 V j d G l v b j E v R V B G I D I w M j I v U m V t b 3 Z l Z C B C b 3 R 0 b 2 0 g U m 9 3 c z E u e 0 N h c n V t Y W 4 g T W F q a W t h b l x u K F J N K S w 5 f S Z x d W 9 0 O y w m c X V v d D t T Z W N 0 a W 9 u M S 9 F U E Y g M j A y M i 9 S Z W 1 v d m V k I E J v d H R v b S B S b 3 d z M S 5 7 Q 2 F y d W 1 h b i B B a G x p X G 4 o U k 0 p L D E w f S Z x d W 9 0 O y w m c X V v d D t T Z W N 0 a W 9 u M S 9 F U E Y g M j A y M i 9 S Z W 1 v d m V k I E J v d H R v b S B S b 3 d z M S 5 7 S n V t b G F o X G 4 o U k 0 p L D E y f S Z x d W 9 0 O 1 0 s J n F 1 b 3 Q 7 Q 2 9 s d W 1 u Q 2 9 1 b n Q m c X V v d D s 6 N S w m c X V v d D t L Z X l D b 2 x 1 b W 5 O Y W 1 l c y Z x d W 9 0 O z p b X S w m c X V v d D t D b 2 x 1 b W 5 J Z G V u d G l 0 a W V z J n F 1 b 3 Q 7 O l s m c X V v d D t T Z W N 0 a W 9 u M S 9 F U E Y g M j A y M i 9 S Z W 1 v d m V k I E J v d H R v b S B S b 3 d z M S 5 7 Q n V s Y W 5 c b k N h c n V t Y W 4 s M H 0 m c X V v d D s s J n F 1 b 3 Q 7 U 2 V j d G l v b j E v R V B G I D I w M j I v U m V t b 3 Z l Z C B C b 3 R 0 b 2 0 g U m 9 3 c z E u e 1 R h c m l r a C w 2 f S Z x d W 9 0 O y w m c X V v d D t T Z W N 0 a W 9 u M S 9 F U E Y g M j A y M i 9 S Z W 1 v d m V k I E J v d H R v b S B S b 3 d z M S 5 7 Q 2 F y d W 1 h b i B N Y W p p a 2 F u X G 4 o U k 0 p L D l 9 J n F 1 b 3 Q 7 L C Z x d W 9 0 O 1 N l Y 3 R p b 2 4 x L 0 V Q R i A y M D I y L 1 J l b W 9 2 Z W Q g Q m 9 0 d G 9 t I F J v d 3 M x L n t D Y X J 1 b W F u I E F o b G l c b i h S T S k s M T B 9 J n F 1 b 3 Q 7 L C Z x d W 9 0 O 1 N l Y 3 R p b 2 4 x L 0 V Q R i A y M D I y L 1 J l b W 9 2 Z W Q g Q m 9 0 d G 9 t I F J v d 3 M x L n t K d W 1 s Y W h c b i h S T S k s M T J 9 J n F 1 b 3 Q 7 X S w m c X V v d D t S Z W x h d G l v b n N o a X B J b m Z v J n F 1 b 3 Q 7 O l t d f S I g L z 4 8 L 1 N 0 Y W J s Z U V u d H J p Z X M + P C 9 J d G V t P j x J d G V t P j x J d G V t T G 9 j Y X R p b 2 4 + P E l 0 Z W 1 U e X B l P k Z v c m 1 1 b G E 8 L 0 l 0 Z W 1 U e X B l P j x J d G V t U G F 0 a D 5 T Z W N 0 a W 9 u M S 9 F U E Y l M j A y M D I y L 1 N v d X J j Z T w v S X R l b V B h d G g + P C 9 J d G V t T G 9 j Y X R p b 2 4 + P F N 0 Y W J s Z U V u d H J p Z X M g L z 4 8 L 0 l 0 Z W 0 + P E l 0 Z W 0 + P E l 0 Z W 1 M b 2 N h d G l v b j 4 8 S X R l b V R 5 c G U + R m 9 y b X V s Y T w v S X R l b V R 5 c G U + P E l 0 Z W 1 Q Y X R o P l N l Y 3 R p b 2 4 x L 0 V Q R i U y M D I w M j I v U G F n Z T E 8 L 0 l 0 Z W 1 Q Y X R o P j w v S X R l b U x v Y 2 F 0 a W 9 u P j x T d G F i b G V F b n R y a W V z I C 8 + P C 9 J d G V t P j x J d G V t P j x J d G V t T G 9 j Y X R p b 2 4 + P E l 0 Z W 1 U e X B l P k Z v c m 1 1 b G E 8 L 0 l 0 Z W 1 U e X B l P j x J d G V t U G F 0 a D 5 T Z W N 0 a W 9 u M S 9 F U E Y l M j A y M D I x L 1 J l b W 9 2 Z W Q l M j B U b 3 A l M j B S b 3 d z P C 9 J d G V t U G F 0 a D 4 8 L 0 l 0 Z W 1 M b 2 N h d G l v b j 4 8 U 3 R h Y m x l R W 5 0 c m l l c y A v P j w v S X R l b T 4 8 S X R l b T 4 8 S X R l b U x v Y 2 F 0 a W 9 u P j x J d G V t V H l w Z T 5 G b 3 J t d W x h P C 9 J d G V t V H l w Z T 4 8 S X R l b V B h d G g + U 2 V j d G l v b j E v R V B G J T I w M j A y M S 9 S Z W 1 v d m V k J T I w Q m 9 0 d G 9 t J T I w U m 9 3 c z w v S X R l b V B h d G g + P C 9 J d G V t T G 9 j Y X R p b 2 4 + P F N 0 Y W J s Z U V u d H J p Z X M g L z 4 8 L 0 l 0 Z W 0 + P E l 0 Z W 0 + P E l 0 Z W 1 M b 2 N h d G l v b j 4 8 S X R l b V R 5 c G U + R m 9 y b X V s Y T w v S X R l b V R 5 c G U + P E l 0 Z W 1 Q Y X R o P l N l Y 3 R p b 2 4 x L 0 V Q R i U y M D I w M j E v U H J v b W 9 0 Z W Q l M j B I Z W F k Z X J z P C 9 J d G V t U G F 0 a D 4 8 L 0 l 0 Z W 1 M b 2 N h d G l v b j 4 8 U 3 R h Y m x l R W 5 0 c m l l c y A v P j w v S X R l b T 4 8 S X R l b T 4 8 S X R l b U x v Y 2 F 0 a W 9 u P j x J d G V t V H l w Z T 5 G b 3 J t d W x h P C 9 J d G V t V H l w Z T 4 8 S X R l b V B h d G g + U 2 V j d G l v b j E v R V B G J T I w M j A y M S 9 D a G F u Z 2 V k J T I w V H l w Z T w v S X R l b V B h d G g + P C 9 J d G V t T G 9 j Y X R p b 2 4 + P F N 0 Y W J s Z U V u d H J p Z X M g L z 4 8 L 0 l 0 Z W 0 + P E l 0 Z W 0 + P E l 0 Z W 1 M b 2 N h d G l v b j 4 8 S X R l b V R 5 c G U + R m 9 y b X V s Y T w v S X R l b V R 5 c G U + P E l 0 Z W 1 Q Y X R o P l N l Y 3 R p b 2 4 x L 0 V Q R i U y M D I w M j E v U m V t b 3 Z l Z C U y M E N v b H V t b n M 8 L 0 l 0 Z W 1 Q Y X R o P j w v S X R l b U x v Y 2 F 0 a W 9 u P j x T d G F i b G V F b n R y a W V z I C 8 + P C 9 J d G V t P j x J d G V t P j x J d G V t T G 9 j Y X R p b 2 4 + P E l 0 Z W 1 U e X B l P k Z v c m 1 1 b G E 8 L 0 l 0 Z W 1 U e X B l P j x J d G V t U G F 0 a D 5 T Z W N 0 a W 9 u M S 9 F U E Y l M j A y M D I y L 1 J l b W 9 2 Z W Q l M j B U b 3 A l M j B S b 3 d z P C 9 J d G V t U G F 0 a D 4 8 L 0 l 0 Z W 1 M b 2 N h d G l v b j 4 8 U 3 R h Y m x l R W 5 0 c m l l c y A v P j w v S X R l b T 4 8 S X R l b T 4 8 S X R l b U x v Y 2 F 0 a W 9 u P j x J d G V t V H l w Z T 5 G b 3 J t d W x h P C 9 J d G V t V H l w Z T 4 8 S X R l b V B h d G g + U 2 V j d G l v b j E v R V B G J T I w M j A y M i 9 Q c m 9 t b 3 R l Z C U y M E h l Y W R l c n M 8 L 0 l 0 Z W 1 Q Y X R o P j w v S X R l b U x v Y 2 F 0 a W 9 u P j x T d G F i b G V F b n R y a W V z I C 8 + P C 9 J d G V t P j x J d G V t P j x J d G V t T G 9 j Y X R p b 2 4 + P E l 0 Z W 1 U e X B l P k Z v c m 1 1 b G E 8 L 0 l 0 Z W 1 U e X B l P j x J d G V t U G F 0 a D 5 T Z W N 0 a W 9 u M S 9 F U E Y l M j A y M D I y L 0 N o Y W 5 n Z W Q l M j B U e X B l P C 9 J d G V t U G F 0 a D 4 8 L 0 l 0 Z W 1 M b 2 N h d G l v b j 4 8 U 3 R h Y m x l R W 5 0 c m l l c y A v P j w v S X R l b T 4 8 S X R l b T 4 8 S X R l b U x v Y 2 F 0 a W 9 u P j x J d G V t V H l w Z T 5 G b 3 J t d W x h P C 9 J d G V t V H l w Z T 4 8 S X R l b V B h d G g + U 2 V j d G l v b j E v R V B G J T I w M j A y M i 9 S Z W 1 v d m V k J T I w Q m 9 0 d G 9 t J T I w U m 9 3 c z w v S X R l b V B h d G g + P C 9 J d G V t T G 9 j Y X R p b 2 4 + P F N 0 Y W J s Z U V u d H J p Z X M g L z 4 8 L 0 l 0 Z W 0 + P E l 0 Z W 0 + P E l 0 Z W 1 M b 2 N h d G l v b j 4 8 S X R l b V R 5 c G U + R m 9 y b X V s Y T w v S X R l b V R 5 c G U + P E l 0 Z W 1 Q Y X R o P l N l Y 3 R p b 2 4 x L 0 V Q R i U y M D I w M j I v U m V t b 3 Z l Z C U y M E J v d H R v b S U y M F J v d 3 M x P C 9 J d G V t U G F 0 a D 4 8 L 0 l 0 Z W 1 M b 2 N h d G l v b j 4 8 U 3 R h Y m x l R W 5 0 c m l l c y A v P j w v S X R l b T 4 8 S X R l b T 4 8 S X R l b U x v Y 2 F 0 a W 9 u P j x J d G V t V H l w Z T 5 G b 3 J t d W x h P C 9 J d G V t V H l w Z T 4 8 S X R l b V B h d G g + U 2 V j d G l v b j E v R V B G J T I w M j A y M i 9 S Z W 1 v d m V k J T I w Q 2 9 s d W 1 u c z w v S X R l b V B h d G g + P C 9 J d G V t T G 9 j Y X R p b 2 4 + P F N 0 Y W J s Z U V u d H J p Z X M g L z 4 8 L 0 l 0 Z W 0 + P E l 0 Z W 0 + P E l 0 Z W 1 M b 2 N h d G l v b j 4 8 S X R l b V R 5 c G U + R m 9 y b X V s Y T w v S X R l b V R 5 c G U + P E l 0 Z W 1 Q Y X R o P l N l Y 3 R p b 2 4 x L 0 V Q R i U y M G 1 l c m d l 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V Q R l 9 t Z X J n Z S I g L z 4 8 R W 5 0 c n k g V H l w Z T 0 i R m l s b G V k Q 2 9 t c G x l d G V S Z X N 1 b H R U b 1 d v c m t z a G V l d C I g V m F s d W U 9 I m w x I i A v P j x F b n R y e S B U e X B l P S J S Z W N v d m V y e V R h c m d l d F N o Z W V 0 I i B W Y W x 1 Z T 0 i c 0 V Q R i I g L z 4 8 R W 5 0 c n k g V H l w Z T 0 i U m V j b 3 Z l c n l U Y X J n Z X R D b 2 x 1 b W 4 i I F Z h b H V l P S J s M S I g L z 4 8 R W 5 0 c n k g V H l w Z T 0 i U m V j b 3 Z l c n l U Y X J n Z X R S b 3 c i I F Z h b H V l P S J s M y 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I t M D g t M z F U M D g 6 M D U 6 M D Q u N j g 2 O T U 4 M F o i I C 8 + P E V u d H J 5 I F R 5 c G U 9 I k Z p b G x D b 2 x 1 b W 5 U e X B l c y I g V m F s d W U 9 I n N D U V l S I i A v P j x F b n R y e S B U e X B l P S J G a W x s Q 2 9 s d W 1 u T m F t Z X M i I F Z h b H V l P S J z W y Z x d W 9 0 O 0 R h d G U m c X V v d D s s J n F 1 b 3 Q 7 Q X R 0 c m l i d X R l J n F 1 b 3 Q 7 L C Z x d W 9 0 O 1 Z h b H V l J n F 1 b 3 Q 7 X S I g L z 4 8 R W 5 0 c n k g V H l w Z T 0 i U X V l c n l J R C I g V m F s d W U 9 I n M 0 N D V h Z T A 4 Y i 0 x O W V k L T Q z O T I t O D Y x Y S 0 4 Z D h k O T R i Z G Q x O D A 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Q R i B t Z X J n Z S 9 V b n B p d m 9 0 Z W Q g T 3 R o Z X I g Q 2 9 s d W 1 u c y 5 7 R G F 0 Z S w w f S Z x d W 9 0 O y w m c X V v d D t T Z W N 0 a W 9 u M S 9 F U E Y g b W V y Z 2 U v V W 5 w a X Z v d G V k I E 9 0 a G V y I E N v b H V t b n M u e 0 F 0 d H J p Y n V 0 Z S w x f S Z x d W 9 0 O y w m c X V v d D t T Z W N 0 a W 9 u M S 9 F U E Y g b W V y Z 2 U v Q 2 h h b m d l Z C B U e X B l M i 5 7 V m F s d W U s M n 0 m c X V v d D t d L C Z x d W 9 0 O 0 N v b H V t b k N v d W 5 0 J n F 1 b 3 Q 7 O j M s J n F 1 b 3 Q 7 S 2 V 5 Q 2 9 s d W 1 u T m F t Z X M m c X V v d D s 6 W 1 0 s J n F 1 b 3 Q 7 Q 2 9 s d W 1 u S W R l b n R p d G l l c y Z x d W 9 0 O z p b J n F 1 b 3 Q 7 U 2 V j d G l v b j E v R V B G I G 1 l c m d l L 1 V u c G l 2 b 3 R l Z C B P d G h l c i B D b 2 x 1 b W 5 z L n t E Y X R l L D B 9 J n F 1 b 3 Q 7 L C Z x d W 9 0 O 1 N l Y 3 R p b 2 4 x L 0 V Q R i B t Z X J n Z S 9 V b n B p d m 9 0 Z W Q g T 3 R o Z X I g Q 2 9 s d W 1 u c y 5 7 Q X R 0 c m l i d X R l L D F 9 J n F 1 b 3 Q 7 L C Z x d W 9 0 O 1 N l Y 3 R p b 2 4 x L 0 V Q R i B t Z X J n Z S 9 D a G F u Z 2 V k I F R 5 c G U y L n t W Y W x 1 Z S w y f S Z x d W 9 0 O 1 0 s J n F 1 b 3 Q 7 U m V s Y X R p b 2 5 z a G l w S W 5 m b y Z x d W 9 0 O z p b X X 0 i I C 8 + P C 9 T d G F i b G V F b n R y a W V z P j w v S X R l b T 4 8 S X R l b T 4 8 S X R l b U x v Y 2 F 0 a W 9 u P j x J d G V t V H l w Z T 5 G b 3 J t d W x h P C 9 J d G V t V H l w Z T 4 8 S X R l b V B h d G g + U 2 V j d G l v b j E v R V B G J T I w b W V y Z 2 U v U 2 9 1 c m N l P C 9 J d G V t U G F 0 a D 4 8 L 0 l 0 Z W 1 M b 2 N h d G l v b j 4 8 U 3 R h Y m x l R W 5 0 c m l l c y A v P j w v S X R l b T 4 8 S X R l b T 4 8 S X R l b U x v Y 2 F 0 a W 9 u P j x J d G V t V H l w Z T 5 G b 3 J t d W x h P C 9 J d G V t V H l w Z T 4 8 S X R l b V B h d G g + U 2 V j d G l v b j E v R V B G J T I w b W V y Z 2 U v Q 2 h h b m d l Z C U y M F R 5 c G U 8 L 0 l 0 Z W 1 Q Y X R o P j w v S X R l b U x v Y 2 F 0 a W 9 u P j x T d G F i b G V F b n R y a W V z I C 8 + P C 9 J d G V t P j x J d G V t P j x J d G V t T G 9 j Y X R p b 2 4 + P E l 0 Z W 1 U e X B l P k Z v c m 1 1 b G E 8 L 0 l 0 Z W 1 U e X B l P j x J d G V t U G F 0 a D 5 T Z W N 0 a W 9 u M S 9 F U E Y l M j B t Z X J n Z S 9 S Z W 5 h b W V k J T I w Q 2 9 s d W 1 u c z w v S X R l b V B h d G g + P C 9 J d G V t T G 9 j Y X R p b 2 4 + P F N 0 Y W J s Z U V u d H J p Z X M g L z 4 8 L 0 l 0 Z W 0 + P E l 0 Z W 0 + P E l 0 Z W 1 M b 2 N h d G l v b j 4 8 S X R l b V R 5 c G U + R m 9 y b X V s Y T w v S X R l b V R 5 c G U + P E l 0 Z W 1 Q Y X R o P l N l Y 3 R p b 2 4 x L 0 V Q R i U y M G 1 l c m d l L 0 N o Y W 5 n Z W Q l M j B U e X B l M T w v S X R l b V B h d G g + P C 9 J d G V t T G 9 j Y X R p b 2 4 + P F N 0 Y W J s Z U V u d H J p Z X M g L z 4 8 L 0 l 0 Z W 0 + P E l 0 Z W 0 + P E l 0 Z W 1 M b 2 N h d G l v b j 4 8 S X R l b V R 5 c G U + R m 9 y b X V s Y T w v S X R l b V R 5 c G U + P E l 0 Z W 1 Q Y X R o P l N l Y 3 R p b 2 4 x L 0 V Q R i U y M G 1 l c m d l L 1 J l b W 9 2 Z W Q l M j B D b 2 x 1 b W 5 z P C 9 J d G V t U G F 0 a D 4 8 L 0 l 0 Z W 1 M b 2 N h d G l v b j 4 8 U 3 R h Y m x l R W 5 0 c m l l c y A v P j w v S X R l b T 4 8 S X R l b T 4 8 S X R l b U x v Y 2 F 0 a W 9 u P j x J d G V t V H l w Z T 5 G b 3 J t d W x h P C 9 J d G V t V H l w Z T 4 8 S X R l b V B h d G g + U 2 V j d G l v b j E v R V B G J T I w b W V y Z 2 U v U m V u Y W 1 l Z C U y M E N v b H V t b n M x P C 9 J d G V t U G F 0 a D 4 8 L 0 l 0 Z W 1 M b 2 N h d G l v b j 4 8 U 3 R h Y m x l R W 5 0 c m l l c y A v P j w v S X R l b T 4 8 S X R l b T 4 8 S X R l b U x v Y 2 F 0 a W 9 u P j x J d G V t V H l w Z T 5 G b 3 J t d W x h P C 9 J d G V t V H l w Z T 4 8 S X R l b V B h d G g + U 2 V j d G l v b j E v R V B G J T I w b W V y Z 2 U v Q 2 h h b m d l Z C U y M F R 5 c G U l M j B 3 a X R o J T I w T G 9 j Y W x l P C 9 J d G V t U G F 0 a D 4 8 L 0 l 0 Z W 1 M b 2 N h d G l v b j 4 8 U 3 R h Y m x l R W 5 0 c m l l c y A v P j w v S X R l b T 4 8 S X R l b T 4 8 S X R l b U x v Y 2 F 0 a W 9 u P j x J d G V t V H l w Z T 5 G b 3 J t d W x h P C 9 J d G V t V H l w Z T 4 8 S X R l b V B h d G g + U 2 V j d G l v b j E v Q V N O Q i U y M D 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g t M j F U M D c 6 M D Y 6 M j k u N D g y N T k 5 M F o i I C 8 + P E V u d H J 5 I F R 5 c G U 9 I k Z p b G x F c n J v c k N v Z G U i I F Z h b H V l P S J z V W 5 r b m 9 3 b i I g L z 4 8 R W 5 0 c n k g V H l w Z T 0 i Q W R k Z W R U b 0 R h d G F N b 2 R l b C I g V m F s d W U 9 I m w w I i A v P j w v U 3 R h Y m x l R W 5 0 c m l l c z 4 8 L 0 l 0 Z W 0 + P E l 0 Z W 0 + P E l 0 Z W 1 M b 2 N h d G l v b j 4 8 S X R l b V R 5 c G U + R m 9 y b X V s Y T w v S X R l b V R 5 c G U + P E l 0 Z W 1 Q Y X R o P l N l Y 3 R p b 2 4 x L 0 F T T k I l M j A y M D E 5 L 1 N v d X J j Z T w v S X R l b V B h d G g + P C 9 J d G V t T G 9 j Y X R p b 2 4 + P F N 0 Y W J s Z U V u d H J p Z X M g L z 4 8 L 0 l 0 Z W 0 + P E l 0 Z W 0 + P E l 0 Z W 1 M b 2 N h d G l v b j 4 8 S X R l b V R 5 c G U + R m 9 y b X V s Y T w v S X R l b V R 5 c G U + P E l 0 Z W 1 Q Y X R o P l N l Y 3 R p b 2 4 x L 0 F T T k I l M j A y M D E 5 L 1 B h Z 2 U x P C 9 J d G V t U G F 0 a D 4 8 L 0 l 0 Z W 1 M b 2 N h d G l v b j 4 8 U 3 R h Y m x l R W 5 0 c m l l c y A v P j w v S X R l b T 4 8 S X R l b T 4 8 S X R l b U x v Y 2 F 0 a W 9 u P j x J d G V t V H l w Z T 5 G b 3 J t d W x h P C 9 J d G V t V H l w Z T 4 8 S X R l b V B h d G g + U 2 V j d G l v b j E v Q V N O Q i U y M D I w M T k v Q 2 h h b m d l Z C U y M F R 5 c G U 8 L 0 l 0 Z W 1 Q Y X R o P j w v S X R l b U x v Y 2 F 0 a W 9 u P j x T d G F i b G V F b n R y a W V z I C 8 + P C 9 J d G V t P j x J d G V t P j x J d G V t T G 9 j Y X R p b 2 4 + P E l 0 Z W 1 U e X B l P k Z v c m 1 1 b G E 8 L 0 l 0 Z W 1 U e X B l P j x J d G V t U G F 0 a D 5 T Z W N 0 a W 9 u M S 9 B U 0 5 C J T I w 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w N z o w N j o y O S 4 1 M D M x N z I z W i I g L z 4 8 R W 5 0 c n k g V H l w Z T 0 i R m l s b E V y c m 9 y Q 2 9 k Z S I g V m F s d W U 9 I n N V b m t u b 3 d u I i A v P j x F b n R y e S B U e X B l P S J B Z G R l Z F R v R G F 0 Y U 1 v Z G V s I i B W Y W x 1 Z T 0 i b D A i I C 8 + P C 9 T d G F i b G V F b n R y a W V z P j w v S X R l b T 4 8 S X R l b T 4 8 S X R l b U x v Y 2 F 0 a W 9 u P j x J d G V t V H l w Z T 5 G b 3 J t d W x h P C 9 J d G V t V H l w Z T 4 8 S X R l b V B h d G g + U 2 V j d G l v b j E v Q V N O Q i U y M D I w M j A v U 2 9 1 c m N l P C 9 J d G V t U G F 0 a D 4 8 L 0 l 0 Z W 1 M b 2 N h d G l v b j 4 8 U 3 R h Y m x l R W 5 0 c m l l c y A v P j w v S X R l b T 4 8 S X R l b T 4 8 S X R l b U x v Y 2 F 0 a W 9 u P j x J d G V t V H l w Z T 5 G b 3 J t d W x h P C 9 J d G V t V H l w Z T 4 8 S X R l b V B h d G g + U 2 V j d G l v b j E v Q V N O Q i U y M D I w M j A v U G F n Z T E 8 L 0 l 0 Z W 1 Q Y X R o P j w v S X R l b U x v Y 2 F 0 a W 9 u P j x T d G F i b G V F b n R y a W V z I C 8 + P C 9 J d G V t P j x J d G V t P j x J d G V t T G 9 j Y X R p b 2 4 + P E l 0 Z W 1 U e X B l P k Z v c m 1 1 b G E 8 L 0 l 0 Z W 1 U e X B l P j x J d G V t U G F 0 a D 5 T Z W N 0 a W 9 u M S 9 B U 0 5 C J T I w M j A y 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w N z o w N j o y O S 4 1 M j Y 3 M T I 1 W i I g L z 4 8 R W 5 0 c n k g V H l w Z T 0 i R m l s b E V y c m 9 y Q 2 9 k Z S I g V m F s d W U 9 I n N V b m t u b 3 d u I i A v P j x F b n R y e S B U e X B l P S J B Z G R l Z F R v R G F 0 Y U 1 v Z G V s I i B W Y W x 1 Z T 0 i b D A i I C 8 + P C 9 T d G F i b G V F b n R y a W V z P j w v S X R l b T 4 8 S X R l b T 4 8 S X R l b U x v Y 2 F 0 a W 9 u P j x J d G V t V H l w Z T 5 G b 3 J t d W x h P C 9 J d G V t V H l w Z T 4 8 S X R l b V B h d G g + U 2 V j d G l v b j E v Q V N O Q i U y M D I w M j E v U 2 9 1 c m N l P C 9 J d G V t U G F 0 a D 4 8 L 0 l 0 Z W 1 M b 2 N h d G l v b j 4 8 U 3 R h Y m x l R W 5 0 c m l l c y A v P j w v S X R l b T 4 8 S X R l b T 4 8 S X R l b U x v Y 2 F 0 a W 9 u P j x J d G V t V H l w Z T 5 G b 3 J t d W x h P C 9 J d G V t V H l w Z T 4 8 S X R l b V B h d G g + U 2 V j d G l v b j E v Q V N O Q i U y M D I w M j E v U G F n Z T E 8 L 0 l 0 Z W 1 Q Y X R o P j w v S X R l b U x v Y 2 F 0 a W 9 u P j x T d G F i b G V F b n R y a W V z I C 8 + P C 9 J d G V t P j x J d G V t P j x J d G V t T G 9 j Y X R p b 2 4 + P E l 0 Z W 1 U e X B l P k Z v c m 1 1 b G E 8 L 0 l 0 Z W 1 U e X B l P j x J d G V t U G F 0 a D 5 T Z W N 0 a W 9 u M S 9 B U 0 5 C J T I w M j A y M S 9 D a G F u Z 2 V k J T I w V H l w Z T w v S X R l b V B h d G g + P C 9 J d G V t T G 9 j Y X R p b 2 4 + P F N 0 Y W J s Z U V u d H J p Z X M g L z 4 8 L 0 l 0 Z W 0 + P E l 0 Z W 0 + P E l 0 Z W 1 M b 2 N h d G l v b j 4 8 S X R l b V R 5 c G U + R m 9 y b X V s Y T w v S X R l b V R 5 c G U + P E l 0 Z W 1 Q Y X R o P l N l Y 3 R p b 2 4 x L 0 F T T k I l M j A y M D E 5 L 1 J l b W 9 2 Z W Q l M j B U b 3 A l M j B S b 3 d z P C 9 J d G V t U G F 0 a D 4 8 L 0 l 0 Z W 1 M b 2 N h d G l v b j 4 8 U 3 R h Y m x l R W 5 0 c m l l c y A v P j w v S X R l b T 4 8 S X R l b T 4 8 S X R l b U x v Y 2 F 0 a W 9 u P j x J d G V t V H l w Z T 5 G b 3 J t d W x h P C 9 J d G V t V H l w Z T 4 8 S X R l b V B h d G g + U 2 V j d G l v b j E v Q V N O Q i U y M D I w M T k v U H J v b W 9 0 Z W Q l M j B I Z W F k Z X J z P C 9 J d G V t U G F 0 a D 4 8 L 0 l 0 Z W 1 M b 2 N h d G l v b j 4 8 U 3 R h Y m x l R W 5 0 c m l l c y A v P j w v S X R l b T 4 8 S X R l b T 4 8 S X R l b U x v Y 2 F 0 a W 9 u P j x J d G V t V H l w Z T 5 G b 3 J t d W x h P C 9 J d G V t V H l w Z T 4 8 S X R l b V B h d G g + U 2 V j d G l v b j E v Q V N O Q i U y M D I w M T k v U m V t b 3 Z l Z C U y M E J v d H R v b S U y M F J v d 3 M 8 L 0 l 0 Z W 1 Q Y X R o P j w v S X R l b U x v Y 2 F 0 a W 9 u P j x T d G F i b G V F b n R y a W V z I C 8 + P C 9 J d G V t P j x J d G V t P j x J d G V t T G 9 j Y X R p b 2 4 + P E l 0 Z W 1 U e X B l P k Z v c m 1 1 b G E 8 L 0 l 0 Z W 1 U e X B l P j x J d G V t U G F 0 a D 5 T Z W N 0 a W 9 u M S 9 B U 0 5 C J T I w M j A x O S 9 S Z W 1 v d m V k J T I w Q 2 9 s d W 1 u c z w v S X R l b V B h d G g + P C 9 J d G V t T G 9 j Y X R p b 2 4 + P F N 0 Y W J s Z U V u d H J p Z X M g L z 4 8 L 0 l 0 Z W 0 + P E l 0 Z W 0 + P E l 0 Z W 1 M b 2 N h d G l v b j 4 8 S X R l b V R 5 c G U + R m 9 y b X V s Y T w v S X R l b V R 5 c G U + P E l 0 Z W 1 Q Y X R o P l N l Y 3 R p b 2 4 x L 0 F T T k I l M j A y M D E 5 L 0 N o Y W 5 n Z W Q l M j B U e X B l J T I w d 2 l 0 a C U y M E x v Y 2 F s Z T w v S X R l b V B h d G g + P C 9 J d G V t T G 9 j Y X R p b 2 4 + P F N 0 Y W J s Z U V u d H J p Z X M g L z 4 8 L 0 l 0 Z W 0 + P E l 0 Z W 0 + P E l 0 Z W 1 M b 2 N h d G l v b j 4 8 S X R l b V R 5 c G U + R m 9 y b X V s Y T w v S X R l b V R 5 c G U + P E l 0 Z W 1 Q Y X R o P l N l Y 3 R p b 2 4 x L 0 F T T k I l M j A y M D E 5 L 1 J l b m F t Z W Q l M j B D b 2 x 1 b W 5 z P C 9 J d G V t U G F 0 a D 4 8 L 0 l 0 Z W 1 M b 2 N h d G l v b j 4 8 U 3 R h Y m x l R W 5 0 c m l l c y A v P j w v S X R l b T 4 8 S X R l b T 4 8 S X R l b U x v Y 2 F 0 a W 9 u P j x J d G V t V H l w Z T 5 G b 3 J t d W x h P C 9 J d G V t V H l w Z T 4 8 S X R l b V B h d G g + U 2 V j d G l v b j E v Q V N O Q i U y M D I w M j A v U m V t b 3 Z l Z C U y M F R v c C U y M F J v d 3 M 8 L 0 l 0 Z W 1 Q Y X R o P j w v S X R l b U x v Y 2 F 0 a W 9 u P j x T d G F i b G V F b n R y a W V z I C 8 + P C 9 J d G V t P j x J d G V t P j x J d G V t T G 9 j Y X R p b 2 4 + P E l 0 Z W 1 U e X B l P k Z v c m 1 1 b G E 8 L 0 l 0 Z W 1 U e X B l P j x J d G V t U G F 0 a D 5 T Z W N 0 a W 9 u M S 9 B U 0 5 C J T I w M j A y M C 9 S Z W 1 v d m V k J T I w Q m 9 0 d G 9 t J T I w U m 9 3 c z w v S X R l b V B h d G g + P C 9 J d G V t T G 9 j Y X R p b 2 4 + P F N 0 Y W J s Z U V u d H J p Z X M g L z 4 8 L 0 l 0 Z W 0 + P E l 0 Z W 0 + P E l 0 Z W 1 M b 2 N h d G l v b j 4 8 S X R l b V R 5 c G U + R m 9 y b X V s Y T w v S X R l b V R 5 c G U + P E l 0 Z W 1 Q Y X R o P l N l Y 3 R p b 2 4 x L 0 F T T k I l M j A y M D I w L 1 J l b W 9 2 Z W Q l M j B C b 3 R 0 b 2 0 l M j B S b 3 d z M T w v S X R l b V B h d G g + P C 9 J d G V t T G 9 j Y X R p b 2 4 + P F N 0 Y W J s Z U V u d H J p Z X M g L z 4 8 L 0 l 0 Z W 0 + P E l 0 Z W 0 + P E l 0 Z W 1 M b 2 N h d G l v b j 4 8 S X R l b V R 5 c G U + R m 9 y b X V s Y T w v S X R l b V R 5 c G U + P E l 0 Z W 1 Q Y X R o P l N l Y 3 R p b 2 4 x L 0 F T T k I l M j A y M D I w L 1 B y b 2 1 v d G V k J T I w S G V h Z G V y c z w v S X R l b V B h d G g + P C 9 J d G V t T G 9 j Y X R p b 2 4 + P F N 0 Y W J s Z U V u d H J p Z X M g L z 4 8 L 0 l 0 Z W 0 + P E l 0 Z W 0 + P E l 0 Z W 1 M b 2 N h d G l v b j 4 8 S X R l b V R 5 c G U + R m 9 y b X V s Y T w v S X R l b V R 5 c G U + P E l 0 Z W 1 Q Y X R o P l N l Y 3 R p b 2 4 x L 0 F T T k I l M j A y M D I w L 0 N o Y W 5 n Z W Q l M j B U e X B l J T I w d 2 l 0 a C U y M E x v Y 2 F s Z T w v S X R l b V B h d G g + P C 9 J d G V t T G 9 j Y X R p b 2 4 + P F N 0 Y W J s Z U V u d H J p Z X M g L z 4 8 L 0 l 0 Z W 0 + P E l 0 Z W 0 + P E l 0 Z W 1 M b 2 N h d G l v b j 4 8 S X R l b V R 5 c G U + R m 9 y b X V s Y T w v S X R l b V R 5 c G U + P E l 0 Z W 1 Q Y X R o P l N l Y 3 R p b 2 4 x L 0 F T T k I l M j A y M D I w L 1 J l b W 9 2 Z W Q l M j B D b 2 x 1 b W 5 z P C 9 J d G V t U G F 0 a D 4 8 L 0 l 0 Z W 1 M b 2 N h d G l v b j 4 8 U 3 R h Y m x l R W 5 0 c m l l c y A v P j w v S X R l b T 4 8 S X R l b T 4 8 S X R l b U x v Y 2 F 0 a W 9 u P j x J d G V t V H l w Z T 5 G b 3 J t d W x h P C 9 J d G V t V H l w Z T 4 8 S X R l b V B h d G g + U 2 V j d G l v b j E v Q V N O Q i U y M D I w M j A v U m V u Y W 1 l Z C U y M E N v b H V t b n M 8 L 0 l 0 Z W 1 Q Y X R o P j w v S X R l b U x v Y 2 F 0 a W 9 u P j x T d G F i b G V F b n R y a W V z I C 8 + P C 9 J d G V t P j x J d G V t P j x J d G V t T G 9 j Y X R p b 2 4 + P E l 0 Z W 1 U e X B l P k Z v c m 1 1 b G E 8 L 0 l 0 Z W 1 U e X B l P j x J d G V t U G F 0 a D 5 T Z W N 0 a W 9 u M S 9 B U 0 5 C J T I w M j A y M S 9 S Z W 1 v d m V k J T I w V G 9 w J T I w U m 9 3 c z w v S X R l b V B h d G g + P C 9 J d G V t T G 9 j Y X R p b 2 4 + P F N 0 Y W J s Z U V u d H J p Z X M g L z 4 8 L 0 l 0 Z W 0 + P E l 0 Z W 0 + P E l 0 Z W 1 M b 2 N h d G l v b j 4 8 S X R l b V R 5 c G U + R m 9 y b X V s Y T w v S X R l b V R 5 c G U + P E l 0 Z W 1 Q Y X R o P l N l Y 3 R p b 2 4 x L 0 F T T k I l M j A y M D I x L 1 B y b 2 1 v d G V k J T I w S G V h Z G V y c z w v S X R l b V B h d G g + P C 9 J d G V t T G 9 j Y X R p b 2 4 + P F N 0 Y W J s Z U V u d H J p Z X M g L z 4 8 L 0 l 0 Z W 0 + P E l 0 Z W 0 + P E l 0 Z W 1 M b 2 N h d G l v b j 4 8 S X R l b V R 5 c G U + R m 9 y b X V s Y T w v S X R l b V R 5 c G U + P E l 0 Z W 1 Q Y X R o P l N l Y 3 R p b 2 4 x L 0 F T T k I l M j A y M D I x L 0 N o Y W 5 n Z W Q l M j B U e X B l M T w v S X R l b V B h d G g + P C 9 J d G V t T G 9 j Y X R p b 2 4 + P F N 0 Y W J s Z U V u d H J p Z X M g L z 4 8 L 0 l 0 Z W 0 + P E l 0 Z W 0 + P E l 0 Z W 1 M b 2 N h d G l v b j 4 8 S X R l b V R 5 c G U + R m 9 y b X V s Y T w v S X R l b V R 5 c G U + P E l 0 Z W 1 Q Y X R o P l N l Y 3 R p b 2 4 x L 0 F T T k I l M j A y M D I x L 1 J l b W 9 2 Z W Q l M j B C b 3 R 0 b 2 0 l M j B S b 3 d z P C 9 J d G V t U G F 0 a D 4 8 L 0 l 0 Z W 1 M b 2 N h d G l v b j 4 8 U 3 R h Y m x l R W 5 0 c m l l c y A v P j w v S X R l b T 4 8 S X R l b T 4 8 S X R l b U x v Y 2 F 0 a W 9 u P j x J d G V t V H l w Z T 5 G b 3 J t d W x h P C 9 J d G V t V H l w Z T 4 8 S X R l b V B h d G g + U 2 V j d G l v b j E v Q V N O Q i U y M D I w M j E v U m V t b 3 Z l Z C U y M E J v d H R v b S U y M F J v d 3 M x P C 9 J d G V t U G F 0 a D 4 8 L 0 l 0 Z W 1 M b 2 N h d G l v b j 4 8 U 3 R h Y m x l R W 5 0 c m l l c y A v P j w v S X R l b T 4 8 S X R l b T 4 8 S X R l b U x v Y 2 F 0 a W 9 u P j x J d G V t V H l w Z T 5 G b 3 J t d W x h P C 9 J d G V t V H l w Z T 4 8 S X R l b V B h d G g + U 2 V j d G l v b j E v Q V N O Q i U y M D I w M j E v U m V t b 3 Z l Z C U y M E N v b H V t b n M 8 L 0 l 0 Z W 1 Q Y X R o P j w v S X R l b U x v Y 2 F 0 a W 9 u P j x T d G F i b G V F b n R y a W V z I C 8 + P C 9 J d G V t P j x J d G V t P j x J d G V t T G 9 j Y X R p b 2 4 + P E l 0 Z W 1 U e X B l P k Z v c m 1 1 b G E 8 L 0 l 0 Z W 1 U e X B l P j x J d G V t U G F 0 a D 5 T Z W N 0 a W 9 u M S 9 B U 0 5 C J T I w M j A y M S 9 S Z W 5 h b W V k J T I w Q 2 9 s d W 1 u c z w v S X R l b V B h d G g + P C 9 J d G V t T G 9 j Y X R p b 2 4 + P F N 0 Y W J s Z U V u d H J p Z X M g L z 4 8 L 0 l 0 Z W 0 + P E l 0 Z W 0 + P E l 0 Z W 1 M b 2 N h d G l v b j 4 8 S X R l b V R 5 c G U + R m 9 y b X V s Y T w v S X R l b V R 5 c G U + P E l 0 Z W 1 Q Y X R o P l N l Y 3 R p b 2 4 x L 0 F T T k I l M j B N R V J H R 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U 0 5 C X 0 1 F U k d F I i A v P j x F b n R y e S B U e X B l P S J G a W x s Z W R D b 2 1 w b G V 0 Z V J l c 3 V s d F R v V 2 9 y a 3 N o Z W V 0 I i B W Y W x 1 Z T 0 i b D E i I C 8 + P E V u d H J 5 I F R 5 c G U 9 I l J l Y 2 9 2 Z X J 5 V G F y Z 2 V 0 U 2 h l Z X Q i I F Z h b H V l P S J z Q V N O Q i I g L z 4 8 R W 5 0 c n k g V H l w Z T 0 i U m V j b 3 Z l c n l U Y X J n Z X R D b 2 x 1 b W 4 i I F Z h b H V l P S J s M S I g L z 4 8 R W 5 0 c n k g V H l w Z T 0 i U m V j b 3 Z l c n l U Y X J n Z X R S b 3 c i I F Z h b H V l P S J s M y I g L z 4 8 R W 5 0 c n k g V H l w Z T 0 i R m l s b E N v d W 5 0 I i B W Y W x 1 Z T 0 i b D M 0 I i A v P j x F b n R y e S B U e X B l P S J G a W x s R X J y b 3 J D b 2 R l I i B W Y W x 1 Z T 0 i c 1 V u a 2 5 v d 2 4 i I C 8 + P E V u d H J 5 I F R 5 c G U 9 I k Z p b G x F c n J v c k N v d W 5 0 I i B W Y W x 1 Z T 0 i b D A i I C 8 + P E V u d H J 5 I F R 5 c G U 9 I k Z p b G x M Y X N 0 V X B k Y X R l Z C I g V m F s d W U 9 I m Q y M D I y L T A 4 L T M x V D A 4 O j A 1 O j A 0 L j c 2 N T A 3 N D d a I i A v P j x F b n R y e S B U e X B l P S J G a W x s Q 2 9 s d W 1 u V H l w Z X M i I F Z h b H V l P S J z Q 1 F Z R 0 J R P T 0 i I C 8 + P E V u d H J 5 I F R 5 c G U 9 I k Z p b G x D b 2 x 1 b W 5 O Y W 1 l c y I g V m F s d W U 9 I n N b J n F 1 b 3 Q 7 R G F 0 Z S Z x d W 9 0 O y w m c X V v d D t U c m F u c 2 F j d G l v b i B E Z X R h a W x z J n F 1 b 3 Q 7 L C Z x d W 9 0 O 0 F t b 3 V u d C B J b n Z l c 3 R l Z C Z x d W 9 0 O y w m c X V v d D t C Y W x h b m N l J n F 1 b 3 Q 7 X S I g L z 4 8 R W 5 0 c n k g V H l w Z T 0 i R m l s b F N 0 Y X R 1 c y I g V m F s d W U 9 I n N D b 2 1 w b G V 0 Z S I g L z 4 8 R W 5 0 c n k g V H l w Z T 0 i U X V l c n l J R C I g V m F s d W U 9 I n N i N W U x Z W E 3 M C 0 w O D N h L T Q 3 O W U t Y j h k N y 0 2 N z I 5 Y T k z N z h h M z 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V N O Q i B N R V J H R S 9 D a G F u Z 2 V k I F R 5 c G U g d 2 l 0 a C B M b 2 N h b G U u e 0 R h d G U s M H 0 m c X V v d D s s J n F 1 b 3 Q 7 U 2 V j d G l v b j E v Q V N O Q i B N R V J H R S 9 T b 3 V y Y 2 U u e 1 R y Y W 5 z Y W N 0 a W 9 u I E R l d G F p b H M s M X 0 m c X V v d D s s J n F 1 b 3 Q 7 U 2 V j d G l v b j E v Q V N O Q i B N R V J H R S 9 T b 3 V y Y 2 U u e 0 F t b 3 V u d C B J b n Z l c 3 R l Z C w y f S Z x d W 9 0 O y w m c X V v d D t T Z W N 0 a W 9 u M S 9 B U 0 5 C I E 1 F U k d F L 0 N o Y W 5 n Z W Q g V H l w Z S 5 7 Q m F s Y W 5 j Z S w z f S Z x d W 9 0 O 1 0 s J n F 1 b 3 Q 7 Q 2 9 s d W 1 u Q 2 9 1 b n Q m c X V v d D s 6 N C w m c X V v d D t L Z X l D b 2 x 1 b W 5 O Y W 1 l c y Z x d W 9 0 O z p b X S w m c X V v d D t D b 2 x 1 b W 5 J Z G V u d G l 0 a W V z J n F 1 b 3 Q 7 O l s m c X V v d D t T Z W N 0 a W 9 u M S 9 B U 0 5 C I E 1 F U k d F L 0 N o Y W 5 n Z W Q g V H l w Z S B 3 a X R o I E x v Y 2 F s Z S 5 7 R G F 0 Z S w w f S Z x d W 9 0 O y w m c X V v d D t T Z W N 0 a W 9 u M S 9 B U 0 5 C I E 1 F U k d F L 1 N v d X J j Z S 5 7 V H J h b n N h Y 3 R p b 2 4 g R G V 0 Y W l s c y w x f S Z x d W 9 0 O y w m c X V v d D t T Z W N 0 a W 9 u M S 9 B U 0 5 C I E 1 F U k d F L 1 N v d X J j Z S 5 7 Q W 1 v d W 5 0 I E l u d m V z d G V k L D J 9 J n F 1 b 3 Q 7 L C Z x d W 9 0 O 1 N l Y 3 R p b 2 4 x L 0 F T T k I g T U V S R 0 U v Q 2 h h b m d l Z C B U e X B l L n t C Y W x h b m N l L D N 9 J n F 1 b 3 Q 7 X S w m c X V v d D t S Z W x h d G l v b n N o a X B J b m Z v J n F 1 b 3 Q 7 O l t d f S I g L z 4 8 L 1 N 0 Y W J s Z U V u d H J p Z X M + P C 9 J d G V t P j x J d G V t P j x J d G V t T G 9 j Y X R p b 2 4 + P E l 0 Z W 1 U e X B l P k Z v c m 1 1 b G E 8 L 0 l 0 Z W 1 U e X B l P j x J d G V t U G F 0 a D 5 T Z W N 0 a W 9 u M S 9 B U 0 5 C J T I w T U V S R 0 U v U 2 9 1 c m N l P C 9 J d G V t U G F 0 a D 4 8 L 0 l 0 Z W 1 M b 2 N h d G l v b j 4 8 U 3 R h Y m x l R W 5 0 c m l l c y A v P j w v S X R l b T 4 8 S X R l b T 4 8 S X R l b U x v Y 2 F 0 a W 9 u P j x J d G V t V H l w Z T 5 G b 3 J t d W x h P C 9 J d G V t V H l w Z T 4 8 S X R l b V B h d G g + U 2 V j d G l v b j E v Q V N O Q i U y M E 1 F U k d F L 0 N o Y W 5 n Z W Q l M j B U e X B l P C 9 J d G V t U G F 0 a D 4 8 L 0 l 0 Z W 1 M b 2 N h d G l v b j 4 8 U 3 R h Y m x l R W 5 0 c m l l c y A v P j w v S X R l b T 4 8 S X R l b T 4 8 S X R l b U x v Y 2 F 0 a W 9 u P j x J d G V t V H l w Z T 5 G b 3 J t d W x h P C 9 J d G V t V H l w Z T 4 8 S X R l b V B h d G g + U 2 V j d G l v b j E v Q V N O Q i U y M E 1 F U k d F L 0 N o Y W 5 n Z W Q l M j B U e X B l J T I w d 2 l 0 a C U y M E x v Y 2 F s Z T w v S X R l b V B h d G g + P C 9 J d G V t T G 9 j Y X R p b 2 4 + P F N 0 Y W J s Z U V u d H J p Z X M g L z 4 8 L 0 l 0 Z W 0 + P E l 0 Z W 0 + P E l 0 Z W 1 M b 2 N h d G l v b j 4 8 S X R l b V R 5 c G U + R m 9 y b X V s Y T w v S X R l b V R 5 c G U + P E l 0 Z W 1 Q Y X R o P l N l Y 3 R p b 2 4 x L 1 R h Y m x l M D A y J T I w K F B h Z 2 U l M j A 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D Y 1 O T M x M F o i I C 8 + P E V u d H J 5 I F R 5 c G U 9 I k Z p b G x T d G F 0 d X M i I F Z h b H V l P S J z Q 2 9 t c G x l d G U i I C 8 + P C 9 T d G F i b G V F b n R y a W V z P j w v S X R l b T 4 8 S X R l b T 4 8 S X R l b U x v Y 2 F 0 a W 9 u P j x J d G V t V H l w Z T 5 G b 3 J t d W x h P C 9 J d G V t V H l w Z T 4 8 S X R l b V B h d G g + U 2 V j d G l v b j E v V G F i b G U w M D I l M j A o U G F n Z S U y M D E p L 1 N v d X J j Z T w v S X R l b V B h d G g + P C 9 J d G V t T G 9 j Y X R p b 2 4 + P F N 0 Y W J s Z U V u d H J p Z X M g L z 4 8 L 0 l 0 Z W 0 + P E l 0 Z W 0 + P E l 0 Z W 1 M b 2 N h d G l v b j 4 8 S X R l b V R 5 c G U + R m 9 y b X V s Y T w v S X R l b V R 5 c G U + P E l 0 Z W 1 Q Y X R o P l N l Y 3 R p b 2 4 x L 1 R h Y m x l M D A y J T I w K F B h Z 2 U l M j A x K S 9 U Y W J s Z T A w M j w v S X R l b V B h d G g + P C 9 J d G V t T G 9 j Y X R p b 2 4 + P F N 0 Y W J s Z U V u d H J p Z X M g L z 4 8 L 0 l 0 Z W 0 + P E l 0 Z W 0 + P E l 0 Z W 1 M b 2 N h d G l v b j 4 8 S X R l b V R 5 c G U + R m 9 y b X V s Y T w v S X R l b V R 5 c G U + P E l 0 Z W 1 Q Y X R o P l N l Y 3 R p b 2 4 x L 1 R h Y m x l M D A 0 J T I w K F B h Z 2 U l M j A 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T I 3 M j A 2 M l o i I C 8 + P E V u d H J 5 I F R 5 c G U 9 I k Z p b G x T d G F 0 d X M i I F Z h b H V l P S J z Q 2 9 t c G x l d G U i I C 8 + P C 9 T d G F i b G V F b n R y a W V z P j w v S X R l b T 4 8 S X R l b T 4 8 S X R l b U x v Y 2 F 0 a W 9 u P j x J d G V t V H l w Z T 5 G b 3 J t d W x h P C 9 J d G V t V H l w Z T 4 8 S X R l b V B h d G g + U 2 V j d G l v b j E v V G F i b G U w M D Q l M j A o U G F n Z S U y M D I p L 1 N v d X J j Z T w v S X R l b V B h d G g + P C 9 J d G V t T G 9 j Y X R p b 2 4 + P F N 0 Y W J s Z U V u d H J p Z X M g L z 4 8 L 0 l 0 Z W 0 + P E l 0 Z W 0 + P E l 0 Z W 1 M b 2 N h d G l v b j 4 8 S X R l b V R 5 c G U + R m 9 y b X V s Y T w v S X R l b V R 5 c G U + P E l 0 Z W 1 Q Y X R o P l N l Y 3 R p b 2 4 x L 1 R h Y m x l M D A 0 J T I w K F B h Z 2 U l M j A y K S 9 U Y W J s Z T A w N D w v S X R l b V B h d G g + P C 9 J d G V t T G 9 j Y X R p b 2 4 + P F N 0 Y W J s Z U V u d H J p Z X M g L z 4 8 L 0 l 0 Z W 0 + P E l 0 Z W 0 + P E l 0 Z W 1 M b 2 N h d G l v b j 4 8 S X R l b V R 5 c G U + R m 9 y b X V s Y T w v S X R l b V R 5 c G U + P E l 0 Z W 1 Q Y X R o P l N l Y 3 R p b 2 4 x L 1 R h Y m x l M D A 2 J T I w K F B h Z 2 U l M j A 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j E w M z g 1 M 1 o i I C 8 + P E V u d H J 5 I F R 5 c G U 9 I k Z p b G x T d G F 0 d X M i I F Z h b H V l P S J z Q 2 9 t c G x l d G U i I C 8 + P C 9 T d G F i b G V F b n R y a W V z P j w v S X R l b T 4 8 S X R l b T 4 8 S X R l b U x v Y 2 F 0 a W 9 u P j x J d G V t V H l w Z T 5 G b 3 J t d W x h P C 9 J d G V t V H l w Z T 4 8 S X R l b V B h d G g + U 2 V j d G l v b j E v V G F i b G U w M D Y l M j A o U G F n Z S U y M D M p L 1 N v d X J j Z T w v S X R l b V B h d G g + P C 9 J d G V t T G 9 j Y X R p b 2 4 + P F N 0 Y W J s Z U V u d H J p Z X M g L z 4 8 L 0 l 0 Z W 0 + P E l 0 Z W 0 + P E l 0 Z W 1 M b 2 N h d G l v b j 4 8 S X R l b V R 5 c G U + R m 9 y b X V s Y T w v S X R l b V R 5 c G U + P E l 0 Z W 1 Q Y X R o P l N l Y 3 R p b 2 4 x L 1 R h Y m x l M D A 2 J T I w K F B h Z 2 U l M j A z K S 9 U Y W J s Z T A w N j w v S X R l b V B h d G g + P C 9 J d G V t T G 9 j Y X R p b 2 4 + P F N 0 Y W J s Z U V u d H J p Z X M g L z 4 8 L 0 l 0 Z W 0 + P E l 0 Z W 0 + P E l 0 Z W 1 M b 2 N h d G l v b j 4 8 S X R l b V R 5 c G U + R m 9 y b X V s Y T w v S X R l b V R 5 c G U + P E l 0 Z W 1 Q Y X R o P l N l Y 3 R p b 2 4 x L 1 R h Y m x l M D A 4 J T I w K F B h Z 2 U l M j A 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j c x M D A 4 M F o i I C 8 + P E V u d H J 5 I F R 5 c G U 9 I k Z p b G x T d G F 0 d X M i I F Z h b H V l P S J z Q 2 9 t c G x l d G U i I C 8 + P C 9 T d G F i b G V F b n R y a W V z P j w v S X R l b T 4 8 S X R l b T 4 8 S X R l b U x v Y 2 F 0 a W 9 u P j x J d G V t V H l w Z T 5 G b 3 J t d W x h P C 9 J d G V t V H l w Z T 4 8 S X R l b V B h d G g + U 2 V j d G l v b j E v V G F i b G U w M D g l M j A o U G F n Z S U y M D Q p L 1 N v d X J j Z T w v S X R l b V B h d G g + P C 9 J d G V t T G 9 j Y X R p b 2 4 + P F N 0 Y W J s Z U V u d H J p Z X M g L z 4 8 L 0 l 0 Z W 0 + P E l 0 Z W 0 + P E l 0 Z W 1 M b 2 N h d G l v b j 4 8 S X R l b V R 5 c G U + R m 9 y b X V s Y T w v S X R l b V R 5 c G U + P E l 0 Z W 1 Q Y X R o P l N l Y 3 R p b 2 4 x L 1 R h Y m x l M D A 4 J T I w K F B h Z 2 U l M j A 0 K S 9 U Y W J s Z T A w O D w v S X R l b V B h d G g + P C 9 J d G V t T G 9 j Y X R p b 2 4 + P F N 0 Y W J s Z U V u d H J p Z X M g L z 4 8 L 0 l 0 Z W 0 + P E l 0 Z W 0 + P E l 0 Z W 1 M b 2 N h d G l v b j 4 8 S X R l b V R 5 c G U + R m 9 y b X V s Y T w v S X R l b V R 5 c G U + P E l 0 Z W 1 Q Y X R o P l N l Y 3 R p b 2 4 x L 1 R h Y m x l M D E w J T I w K F B h Z 2 U l M j A 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z M 0 M T c 4 N 1 o i I C 8 + P E V u d H J 5 I F R 5 c G U 9 I k Z p b G x T d G F 0 d X M i I F Z h b H V l P S J z Q 2 9 t c G x l d G U i I C 8 + P C 9 T d G F i b G V F b n R y a W V z P j w v S X R l b T 4 8 S X R l b T 4 8 S X R l b U x v Y 2 F 0 a W 9 u P j x J d G V t V H l w Z T 5 G b 3 J t d W x h P C 9 J d G V t V H l w Z T 4 8 S X R l b V B h d G g + U 2 V j d G l v b j E v V G F i b G U w M T A l M j A o U G F n Z S U y M D U p L 1 N v d X J j Z T w v S X R l b V B h d G g + P C 9 J d G V t T G 9 j Y X R p b 2 4 + P F N 0 Y W J s Z U V u d H J p Z X M g L z 4 8 L 0 l 0 Z W 0 + P E l 0 Z W 0 + P E l 0 Z W 1 M b 2 N h d G l v b j 4 8 S X R l b V R 5 c G U + R m 9 y b X V s Y T w v S X R l b V R 5 c G U + P E l 0 Z W 1 Q Y X R o P l N l Y 3 R p b 2 4 x L 1 R h Y m x l M D E w J T I w K F B h Z 2 U l M j A 1 K S 9 U Y W J s Z T A x M D w v S X R l b V B h d G g + P C 9 J d G V t T G 9 j Y X R p b 2 4 + P F N 0 Y W J s Z U V u d H J p Z X M g L z 4 8 L 0 l 0 Z W 0 + P E l 0 Z W 0 + P E l 0 Z W 1 M b 2 N h d G l v b j 4 8 S X R l b V R 5 c G U + R m 9 y b X V s Y T w v S X R l b V R 5 c G U + P E l 0 Z W 1 Q Y X R o P l N l Y 3 R p b 2 4 x L 1 R h Y m x l M D E y J T I w K F B h Z 2 U l M j A 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z g 5 N T g y N F o i I C 8 + P E V u d H J 5 I F R 5 c G U 9 I k Z p b G x T d G F 0 d X M i I F Z h b H V l P S J z Q 2 9 t c G x l d G U i I C 8 + P C 9 T d G F i b G V F b n R y a W V z P j w v S X R l b T 4 8 S X R l b T 4 8 S X R l b U x v Y 2 F 0 a W 9 u P j x J d G V t V H l w Z T 5 G b 3 J t d W x h P C 9 J d G V t V H l w Z T 4 8 S X R l b V B h d G g + U 2 V j d G l v b j E v V G F i b G U w M T I l M j A o U G F n Z S U y M D Y p L 1 N v d X J j Z T w v S X R l b V B h d G g + P C 9 J d G V t T G 9 j Y X R p b 2 4 + P F N 0 Y W J s Z U V u d H J p Z X M g L z 4 8 L 0 l 0 Z W 0 + P E l 0 Z W 0 + P E l 0 Z W 1 M b 2 N h d G l v b j 4 8 S X R l b V R 5 c G U + R m 9 y b X V s Y T w v S X R l b V R 5 c G U + P E l 0 Z W 1 Q Y X R o P l N l Y 3 R p b 2 4 x L 1 R h Y m x l M D E y J T I w K F B h Z 2 U l M j A 2 K S 9 U Y W J s Z T A x M j w v S X R l b V B h d G g + P C 9 J d G V t T G 9 j Y X R p b 2 4 + P F N 0 Y W J s Z U V u d H J p Z X M g L z 4 8 L 0 l 0 Z W 0 + P E l 0 Z W 0 + P E l 0 Z W 1 M b 2 N h d G l v b j 4 8 S X R l b V R 5 c G U + R m 9 y b X V s Y T w v S X R l b V R 5 c G U + P E l 0 Z W 1 Q Y X R o P l N l Y 3 R p b 2 4 x L 1 R h Y m x l M D E 0 J T I w K F B h Z 2 U l M j A 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O D Y 1 M T E 3 M 1 o i I C 8 + P E V u d H J 5 I F R 5 c G U 9 I k Z p b G x T d G F 0 d X M i I F Z h b H V l P S J z Q 2 9 t c G x l d G U i I C 8 + P C 9 T d G F i b G V F b n R y a W V z P j w v S X R l b T 4 8 S X R l b T 4 8 S X R l b U x v Y 2 F 0 a W 9 u P j x J d G V t V H l w Z T 5 G b 3 J t d W x h P C 9 J d G V t V H l w Z T 4 8 S X R l b V B h d G g + U 2 V j d G l v b j E v V G F i b G U w M T Q l M j A o U G F n Z S U y M D c p L 1 N v d X J j Z T w v S X R l b V B h d G g + P C 9 J d G V t T G 9 j Y X R p b 2 4 + P F N 0 Y W J s Z U V u d H J p Z X M g L z 4 8 L 0 l 0 Z W 0 + P E l 0 Z W 0 + P E l 0 Z W 1 M b 2 N h d G l v b j 4 8 S X R l b V R 5 c G U + R m 9 y b X V s Y T w v S X R l b V R 5 c G U + P E l 0 Z W 1 Q Y X R o P l N l Y 3 R p b 2 4 x L 1 R h Y m x l M D E 0 J T I w K F B h Z 2 U l M j A 3 K S 9 U Y W J s Z T A x N D w v S X R l b V B h d G g + P C 9 J d G V t T G 9 j Y X R p b 2 4 + P F N 0 Y W J s Z U V u d H J p Z X M g L z 4 8 L 0 l 0 Z W 0 + P E l 0 Z W 0 + P E l 0 Z W 1 M b 2 N h d G l v b j 4 8 S X R l b V R 5 c G U + R m 9 y b X V s Y T w v S X R l b V R 5 c G U + P E l 0 Z W 1 Q Y X R o P l N l Y 3 R p b 2 4 x L 1 R h Y m x l M D E 2 J T I w K F B h Z 2 U l M j A 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O T I y N T M x N l o i I C 8 + P E V u d H J 5 I F R 5 c G U 9 I k Z p b G x T d G F 0 d X M i I F Z h b H V l P S J z Q 2 9 t c G x l d G U i I C 8 + P C 9 T d G F i b G V F b n R y a W V z P j w v S X R l b T 4 8 S X R l b T 4 8 S X R l b U x v Y 2 F 0 a W 9 u P j x J d G V t V H l w Z T 5 G b 3 J t d W x h P C 9 J d G V t V H l w Z T 4 8 S X R l b V B h d G g + U 2 V j d G l v b j E v V G F i b G U w M T Y l M j A o U G F n Z S U y M D g p L 1 N v d X J j Z T w v S X R l b V B h d G g + P C 9 J d G V t T G 9 j Y X R p b 2 4 + P F N 0 Y W J s Z U V u d H J p Z X M g L z 4 8 L 0 l 0 Z W 0 + P E l 0 Z W 0 + P E l 0 Z W 1 M b 2 N h d G l v b j 4 8 S X R l b V R 5 c G U + R m 9 y b X V s Y T w v S X R l b V R 5 c G U + P E l 0 Z W 1 Q Y X R o P l N l Y 3 R p b 2 4 x L 1 R h Y m x l M D E 2 J T I w K F B h Z 2 U l M j A 4 K S 9 U Y W J s Z T A x N j w v S X R l b V B h d G g + P C 9 J d G V t T G 9 j Y X R p b 2 4 + P F N 0 Y W J s Z U V u d H J p Z X M g L z 4 8 L 0 l 0 Z W 0 + P E l 0 Z W 0 + P E l 0 Z W 1 M b 2 N h d G l v b j 4 8 S X R l b V R 5 c G U + R m 9 y b X V s Y T w v S X R l b V R 5 c G U + P E l 0 Z W 1 Q Y X R o P l N l Y 3 R p b 2 4 x L 1 R h Y m x l M D A 2 J T I w K F B h Z 2 U l M j A z K S 9 D a G F u Z 2 V k J T I w V H l w Z T w v S X R l b V B h d G g + P C 9 J d G V t T G 9 j Y X R p b 2 4 + P F N 0 Y W J s Z U V u d H J p Z X M g L z 4 8 L 0 l 0 Z W 0 + P E l 0 Z W 0 + P E l 0 Z W 1 M b 2 N h d G l v b j 4 8 S X R l b V R 5 c G U + R m 9 y b X V s Y T w v S X R l b V R 5 c G U + P E l 0 Z W 1 Q Y X R o P l N l Y 3 R p b 2 4 x L 1 R h Y m x l M D A 4 J T I w K F B h Z 2 U l M j A 0 K S 9 D a G F u Z 2 V k J T I w V H l w Z T w v S X R l b V B h d G g + P C 9 J d G V t T G 9 j Y X R p b 2 4 + P F N 0 Y W J s Z U V u d H J p Z X M g L z 4 8 L 0 l 0 Z W 0 + P E l 0 Z W 0 + P E l 0 Z W 1 M b 2 N h d G l v b j 4 8 S X R l b V R 5 c G U + R m 9 y b X V s Y T w v S X R l b V R 5 c G U + P E l 0 Z W 1 Q Y X R o P l N l Y 3 R p b 2 4 x L 1 R h Y m x l M D E w J T I w K F B h Z 2 U l M j A 1 K S 9 D a G F u Z 2 V k J T I w V H l w Z T w v S X R l b V B h d G g + P C 9 J d G V t T G 9 j Y X R p b 2 4 + P F N 0 Y W J s Z U V u d H J p Z X M g L z 4 8 L 0 l 0 Z W 0 + P E l 0 Z W 0 + P E l 0 Z W 1 M b 2 N h d G l v b j 4 8 S X R l b V R 5 c G U + R m 9 y b X V s Y T w v S X R l b V R 5 c G U + P E l 0 Z W 1 Q Y X R o P l N l Y 3 R p b 2 4 x L 1 R h Y m x l M D E y J T I w K F B h Z 2 U l M j A 2 K S 9 D a G F u Z 2 V k J T I w V H l w Z T w v S X R l b V B h d G g + P C 9 J d G V t T G 9 j Y X R p b 2 4 + P F N 0 Y W J s Z U V u d H J p Z X M g L z 4 8 L 0 l 0 Z W 0 + P E l 0 Z W 0 + P E l 0 Z W 1 M b 2 N h d G l v b j 4 8 S X R l b V R 5 c G U + R m 9 y b X V s Y T w v S X R l b V R 5 c G U + P E l 0 Z W 1 Q Y X R o P l N l Y 3 R p b 2 4 x L 1 R h Y m x l M D E 0 J T I w K F B h Z 2 U l M j A 3 K S 9 D a G F u Z 2 V k J T I w V H l w Z T w v S X R l b V B h d G g + P C 9 J d G V t T G 9 j Y X R p b 2 4 + P F N 0 Y W J s Z U V u d H J p Z X M g L z 4 8 L 0 l 0 Z W 0 + P E l 0 Z W 0 + P E l 0 Z W 1 M b 2 N h d G l v b j 4 8 S X R l b V R 5 c G U + R m 9 y b X V s Y T w v S X R l b V R 5 c G U + P E l 0 Z W 1 Q Y X R o P l N l Y 3 R p b 2 4 x L 1 R h Y m x l M D E 2 J T I w K F B h Z 2 U l M j A 4 K S 9 D a G F u Z 2 V k J T I w V H l w Z T w v S X R l b V B h d G g + P C 9 J d G V t T G 9 j Y X R p b 2 4 + P F N 0 Y W J s Z U V u d H J p Z X M g L z 4 8 L 0 l 0 Z W 0 + P E l 0 Z W 0 + P E l 0 Z W 1 M b 2 N h d G l v b j 4 8 S X R l b V R 5 c G U + R m 9 y b X V s Y T w v S X R l b V R 5 c G U + P E l 0 Z W 1 Q Y X R o P l N l Y 3 R p b 2 4 x L 1 R h Y m x l M D A 0 J T I w K F B h Z 2 U l M j A y K S 9 D a G F u Z 2 V k J T I w V H l w Z T w v S X R l b V B h d G g + P C 9 J d G V t T G 9 j Y X R p b 2 4 + P F N 0 Y W J s Z U V u d H J p Z X M g L z 4 8 L 0 l 0 Z W 0 + P E l 0 Z W 0 + P E l 0 Z W 1 M b 2 N h d G l v b j 4 8 S X R l b V R 5 c G U + R m 9 y b X V s Y T w v S X R l b V R 5 c G U + P E l 0 Z W 1 Q Y X R o P l N l Y 3 R p b 2 4 x L 1 R h Y m x l M D A y J T I w K F B h Z 2 U l M j A x K S 9 D a G F u Z 2 V k J T I w V H l w Z T w v S X R l b V B h d G g + P C 9 J d G V t T G 9 j Y X R p b 2 4 + P F N 0 Y W J s Z U V u d H J p Z X M g L z 4 8 L 0 l 0 Z W 0 + P E l 0 Z W 0 + P E l 0 Z W 1 M b 2 N h d G l v b j 4 8 S X R l b V R 5 c G U + R m 9 y b X V s Y T w v S X R l b V R 5 c G U + P E l 0 Z W 1 Q Y X R o P l N l Y 3 R p b 2 4 x L 0 1 h e W J h b m s l M j B B c H B l b m 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O C 0 y M V Q w O T o 0 N j o z M S 4 0 N j I w M z k 3 W i I g L z 4 8 R W 5 0 c n k g V H l w Z T 0 i R m l s b F N 0 Y X R 1 c y I g V m F s d W U 9 I n N D b 2 1 w b G V 0 Z S I g L z 4 8 L 1 N 0 Y W J s Z U V u d H J p Z X M + P C 9 J d G V t P j x J d G V t P j x J d G V t T G 9 j Y X R p b 2 4 + P E l 0 Z W 1 U e X B l P k Z v c m 1 1 b G E 8 L 0 l 0 Z W 1 U e X B l P j x J d G V t U G F 0 a D 5 T Z W N 0 a W 9 u M S 9 N Y X l i Y W 5 r J T I w Q X B w Z W 5 k M S 9 T b 3 V y Y 2 U 8 L 0 l 0 Z W 1 Q Y X R o P j w v S X R l b U x v Y 2 F 0 a W 9 u P j x T d G F i b G V F b n R y a W V z I C 8 + P C 9 J d G V t P j x J d G V t P j x J d G V t T G 9 j Y X R p b 2 4 + P E l 0 Z W 1 U e X B l P k Z v c m 1 1 b G E 8 L 0 l 0 Z W 1 U e X B l P j x J d G V t U G F 0 a D 5 T Z W N 0 a W 9 u M S 9 N Y X l i Y W 5 r J T I w Q X B w Z W 5 k M S 9 S Z W 1 v d m V k J T I w V G 9 w J T I w U m 9 3 c z w v S X R l b V B h d G g + P C 9 J d G V t T G 9 j Y X R p b 2 4 + P F N 0 Y W J s Z U V u d H J p Z X M g L z 4 8 L 0 l 0 Z W 0 + P E l 0 Z W 0 + P E l 0 Z W 1 M b 2 N h d G l v b j 4 8 S X R l b V R 5 c G U + R m 9 y b X V s Y T w v S X R l b V R 5 c G U + P E l 0 Z W 1 Q Y X R o P l N l Y 3 R p b 2 4 x L 0 1 h e W J h b m s l M j B B c H B l b m Q x L 1 B y b 2 1 v d G V k J T I w S G V h Z G V y c z w v S X R l b V B h d G g + P C 9 J d G V t T G 9 j Y X R p b 2 4 + P F N 0 Y W J s Z U V u d H J p Z X M g L z 4 8 L 0 l 0 Z W 0 + P E l 0 Z W 0 + P E l 0 Z W 1 M b 2 N h d G l v b j 4 8 S X R l b V R 5 c G U + R m 9 y b X V s Y T w v S X R l b V R 5 c G U + P E l 0 Z W 1 Q Y X R o P l N l Y 3 R p b 2 4 x L 0 1 h e W J h b m s l M j B B c H B l b m Q x L 0 N o Y W 5 n Z W Q l M j B U e X B l P C 9 J d G V t U G F 0 a D 4 8 L 0 l 0 Z W 1 M b 2 N h d G l v b j 4 8 U 3 R h Y m x l R W 5 0 c m l l c y A v P j w v S X R l b T 4 8 S X R l b T 4 8 S X R l b U x v Y 2 F 0 a W 9 u P j x J d G V t V H l w Z T 5 G b 3 J t d W x h P C 9 J d G V t V H l w Z T 4 8 S X R l b V B h d G g + U 2 V j d G l v b j E v T W F 5 Y m F u a y U y M E F w c G V u Z D E v R m l s d G V y Z W Q l M j B S b 3 d z P C 9 J d G V t U G F 0 a D 4 8 L 0 l 0 Z W 1 M b 2 N h d G l v b j 4 8 U 3 R h Y m x l R W 5 0 c m l l c y A v P j w v S X R l b T 4 8 S X R l b T 4 8 S X R l b U x v Y 2 F 0 a W 9 u P j x J d G V t V H l w Z T 5 G b 3 J t d W x h P C 9 J d G V t V H l w Z T 4 8 S X R l b V B h d G g + U 2 V j d G l v b j E v T W F 5 Y m F u a y U y M E F w c G V u Z D E v U m V t b 3 Z l Z C U y M E N v b H V t b n M 8 L 0 l 0 Z W 1 Q Y X R o P j w v S X R l b U x v Y 2 F 0 a W 9 u P j x T d G F i b G V F b n R y a W V z I C 8 + P C 9 J d G V t P j x J d G V t P j x J d G V t T G 9 j Y X R p b 2 4 + P E l 0 Z W 1 U e X B l P k Z v c m 1 1 b G E 8 L 0 l 0 Z W 1 U e X B l P j x J d G V t U G F 0 a D 5 T Z W N 0 a W 9 u M S 9 N Y X l i Y W 5 r J T I w Q X B w Z W 5 k M S 9 S Z X B s Y W N l Z C U y M F Z h b H V l P C 9 J d G V t U G F 0 a D 4 8 L 0 l 0 Z W 1 M b 2 N h d G l v b j 4 8 U 3 R h Y m x l R W 5 0 c m l l c y A v P j w v S X R l b T 4 8 S X R l b T 4 8 S X R l b U x v Y 2 F 0 a W 9 u P j x J d G V t V H l w Z T 5 G b 3 J t d W x h P C 9 J d G V t V H l w Z T 4 8 S X R l b V B h d G g + U 2 V j d G l v b j E v T W F 5 Y m F u a y U y M E F w c G V u Z D E v U m V w b G F j Z W Q l M j B W Y W x 1 Z T E 8 L 0 l 0 Z W 1 Q Y X R o P j w v S X R l b U x v Y 2 F 0 a W 9 u P j x T d G F i b G V F b n R y a W V z I C 8 + P C 9 J d G V t P j x J d G V t P j x J d G V t T G 9 j Y X R p b 2 4 + P E l 0 Z W 1 U e X B l P k Z v c m 1 1 b G E 8 L 0 l 0 Z W 1 U e X B l P j x J d G V t U G F 0 a D 5 T Z W N 0 a W 9 u M S 9 N Y X l i Y W 5 r J T I w Q X B w Z W 5 k M S 9 D a G F u Z 2 V k J T I w V H l w Z T E 8 L 0 l 0 Z W 1 Q Y X R o P j w v S X R l b U x v Y 2 F 0 a W 9 u P j x T d G F i b G V F b n R y a W V z I C 8 + P C 9 J d G V t P j x J d G V t P j x J d G V t T G 9 j Y X R p b 2 4 + P E l 0 Z W 1 U e X B l P k Z v c m 1 1 b G E 8 L 0 l 0 Z W 1 U e X B l P j x J d G V t U G F 0 a D 5 T Z W N 0 a W 9 u M S 9 N Y X l i Y W 5 r J T I w Q X B w Z W 5 k M S 9 D a G F u Z 2 V k J T I w V H l w Z S U y M H d p d G g l M j B M b 2 N h b G U 8 L 0 l 0 Z W 1 Q Y X R o P j w v S X R l b U x v Y 2 F 0 a W 9 u P j x T d G F i b G V F b n R y a W V z I C 8 + P C 9 J d G V t P j x J d G V t P j x J d G V t T G 9 j Y X R p b 2 4 + P E l 0 Z W 1 U e X B l P k Z v c m 1 1 b G E 8 L 0 l 0 Z W 1 U e X B l P j x J d G V t U G F 0 a D 5 T Z W N 0 a W 9 u M S 9 N Y X l i Y W 5 r J T I w Q X B w Z W 5 k M S 9 S Z W 1 v d m V k J T I w V G 9 w J T I w U m 9 3 c z E 8 L 0 l 0 Z W 1 Q Y X R o P j w v S X R l b U x v Y 2 F 0 a W 9 u P j x T d G F i b G V F b n R y a W V z I C 8 + P C 9 J d G V t P j x J d G V t P j x J d G V t T G 9 j Y X R p b 2 4 + P E l 0 Z W 1 U e X B l P k Z v c m 1 1 b G E 8 L 0 l 0 Z W 1 U e X B l P j x J d G V t U G F 0 a D 5 T Z W N 0 a W 9 u M S 9 U Y W J s Z T A w M i U y M C h Q Y W d l J T I w M 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Q 3 M j I 4 N z B a I i A v P j x F b n R y e S B U e X B l P S J G a W x s U 3 R h d H V z I i B W Y W x 1 Z T 0 i c 0 N v b X B s Z X R l I i A v P j w v U 3 R h Y m x l R W 5 0 c m l l c z 4 8 L 0 l 0 Z W 0 + P E l 0 Z W 0 + P E l 0 Z W 1 M b 2 N h d G l v b j 4 8 S X R l b V R 5 c G U + R m 9 y b X V s Y T w v S X R l b V R 5 c G U + P E l 0 Z W 1 Q Y X R o P l N l Y 3 R p b 2 4 x L 1 R h Y m x l M D A y J T I w K F B h Z 2 U l M j A x K S U y M C g y K S 9 T b 3 V y Y 2 U 8 L 0 l 0 Z W 1 Q Y X R o P j w v S X R l b U x v Y 2 F 0 a W 9 u P j x T d G F i b G V F b n R y a W V z I C 8 + P C 9 J d G V t P j x J d G V t P j x J d G V t T G 9 j Y X R p b 2 4 + P E l 0 Z W 1 U e X B l P k Z v c m 1 1 b G E 8 L 0 l 0 Z W 1 U e X B l P j x J d G V t U G F 0 a D 5 T Z W N 0 a W 9 u M S 9 U Y W J s Z T A w M i U y M C h Q Y W d l J T I w M S k l M j A o M i k v V G F i b G U w M D I 8 L 0 l 0 Z W 1 Q Y X R o P j w v S X R l b U x v Y 2 F 0 a W 9 u P j x T d G F i b G V F b n R y a W V z I C 8 + P C 9 J d G V t P j x J d G V t P j x J d G V t T G 9 j Y X R p b 2 4 + P E l 0 Z W 1 U e X B l P k Z v c m 1 1 b G E 8 L 0 l 0 Z W 1 U e X B l P j x J d G V t U G F 0 a D 5 T Z W N 0 a W 9 u M S 9 U Y W J s Z T A w N C U y M C h Q Y W d l J T I w M i 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U 1 N z E 3 N D d a I i A v P j x F b n R y e S B U e X B l P S J G a W x s U 3 R h d H V z I i B W Y W x 1 Z T 0 i c 0 N v b X B s Z X R l I i A v P j w v U 3 R h Y m x l R W 5 0 c m l l c z 4 8 L 0 l 0 Z W 0 + P E l 0 Z W 0 + P E l 0 Z W 1 M b 2 N h d G l v b j 4 8 S X R l b V R 5 c G U + R m 9 y b X V s Y T w v S X R l b V R 5 c G U + P E l 0 Z W 1 Q Y X R o P l N l Y 3 R p b 2 4 x L 1 R h Y m x l M D A 0 J T I w K F B h Z 2 U l M j A y K S U y M C g y K S 9 T b 3 V y Y 2 U 8 L 0 l 0 Z W 1 Q Y X R o P j w v S X R l b U x v Y 2 F 0 a W 9 u P j x T d G F i b G V F b n R y a W V z I C 8 + P C 9 J d G V t P j x J d G V t P j x J d G V t T G 9 j Y X R p b 2 4 + P E l 0 Z W 1 U e X B l P k Z v c m 1 1 b G E 8 L 0 l 0 Z W 1 U e X B l P j x J d G V t U G F 0 a D 5 T Z W N 0 a W 9 u M S 9 U Y W J s Z T A w N C U y M C h Q Y W d l J T I w M i k l M j A o M i k v V G F i b G U w M D Q 8 L 0 l 0 Z W 1 Q Y X R o P j w v S X R l b U x v Y 2 F 0 a W 9 u P j x T d G F i b G V F b n R y a W V z I C 8 + P C 9 J d G V t P j x J d G V t P j x J d G V t T G 9 j Y X R p b 2 4 + P E l 0 Z W 1 U e X B l P k Z v c m 1 1 b G E 8 L 0 l 0 Z W 1 U e X B l P j x J d G V t U G F 0 a D 5 T Z W N 0 a W 9 u M S 9 U Y W J s Z T A w N i U y M C h Q Y W d l J T I w M y 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M z c 6 N T A u N j E 3 N D Q y O V o i I C 8 + P E V u d H J 5 I F R 5 c G U 9 I k Z p b G x T d G F 0 d X M i I F Z h b H V l P S J z Q 2 9 t c G x l d G U i I C 8 + P C 9 T d G F i b G V F b n R y a W V z P j w v S X R l b T 4 8 S X R l b T 4 8 S X R l b U x v Y 2 F 0 a W 9 u P j x J d G V t V H l w Z T 5 G b 3 J t d W x h P C 9 J d G V t V H l w Z T 4 8 S X R l b V B h d G g + U 2 V j d G l v b j E v V G F i b G U w M D Y l M j A o U G F n Z S U y M D M p J T I w K D I p L 1 N v d X J j Z T w v S X R l b V B h d G g + P C 9 J d G V t T G 9 j Y X R p b 2 4 + P F N 0 Y W J s Z U V u d H J p Z X M g L z 4 8 L 0 l 0 Z W 0 + P E l 0 Z W 0 + P E l 0 Z W 1 M b 2 N h d G l v b j 4 8 S X R l b V R 5 c G U + R m 9 y b X V s Y T w v S X R l b V R 5 c G U + P E l 0 Z W 1 Q Y X R o P l N l Y 3 R p b 2 4 x L 1 R h Y m x l M D A 2 J T I w K F B h Z 2 U l M j A z K S U y M C g y K S 9 U Y W J s Z T A w N j w v S X R l b V B h d G g + P C 9 J d G V t T G 9 j Y X R p b 2 4 + P F N 0 Y W J s Z U V u d H J p Z X M g L z 4 8 L 0 l 0 Z W 0 + P E l 0 Z W 0 + P E l 0 Z W 1 M b 2 N h d G l v b j 4 8 S X R l b V R 5 c G U + R m 9 y b X V s Y T w v S X R l b V R 5 c G U + P E l 0 Z W 1 Q Y X R o P l N l Y 3 R p b 2 4 x L 1 R h Y m x l M D A 2 J T I w K F B h Z 2 U l M j A z K S U y M C g y K S 9 D a G F u Z 2 V k J T I w V H l w Z T w v S X R l b V B h d G g + P C 9 J d G V t T G 9 j Y X R p b 2 4 + P F N 0 Y W J s Z U V u d H J p Z X M g L z 4 8 L 0 l 0 Z W 0 + P E l 0 Z W 0 + P E l 0 Z W 1 M b 2 N h d G l v b j 4 8 S X R l b V R 5 c G U + R m 9 y b X V s Y T w v S X R l b V R 5 c G U + P E l 0 Z W 1 Q Y X R o P l N l Y 3 R p b 2 4 x L 1 R h Y m x l M D A 4 J T I w K F B h Z 2 U l M j A 0 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2 N z Q w N D A 0 W i I g L z 4 8 R W 5 0 c n k g V H l w Z T 0 i R m l s b F N 0 Y X R 1 c y I g V m F s d W U 9 I n N D b 2 1 w b G V 0 Z S I g L z 4 8 L 1 N 0 Y W J s Z U V u d H J p Z X M + P C 9 J d G V t P j x J d G V t P j x J d G V t T G 9 j Y X R p b 2 4 + P E l 0 Z W 1 U e X B l P k Z v c m 1 1 b G E 8 L 0 l 0 Z W 1 U e X B l P j x J d G V t U G F 0 a D 5 T Z W N 0 a W 9 u M S 9 U Y W J s Z T A w O C U y M C h Q Y W d l J T I w N C k l M j A o M i k v U 2 9 1 c m N l P C 9 J d G V t U G F 0 a D 4 8 L 0 l 0 Z W 1 M b 2 N h d G l v b j 4 8 U 3 R h Y m x l R W 5 0 c m l l c y A v P j w v S X R l b T 4 8 S X R l b T 4 8 S X R l b U x v Y 2 F 0 a W 9 u P j x J d G V t V H l w Z T 5 G b 3 J t d W x h P C 9 J d G V t V H l w Z T 4 8 S X R l b V B h d G g + U 2 V j d G l v b j E v V G F i b G U w M D g l M j A o U G F n Z S U y M D Q p J T I w K D I p L 1 R h Y m x l M D A 4 P C 9 J d G V t U G F 0 a D 4 8 L 0 l 0 Z W 1 M b 2 N h d G l v b j 4 8 U 3 R h Y m x l R W 5 0 c m l l c y A v P j w v S X R l b T 4 8 S X R l b T 4 8 S X R l b U x v Y 2 F 0 a W 9 u P j x J d G V t V H l w Z T 5 G b 3 J t d W x h P C 9 J d G V t V H l w Z T 4 8 S X R l b V B h d G g + U 2 V j d G l v b j E v V G F i b G U w M D g l M j A o U G F n Z S U y M D Q p J T I w K D I p L 0 N o Y W 5 n Z W Q l M j B U e X B l P C 9 J d G V t U G F 0 a D 4 8 L 0 l 0 Z W 1 M b 2 N h d G l v b j 4 8 U 3 R h Y m x l R W 5 0 c m l l c y A v P j w v S X R l b T 4 8 S X R l b T 4 8 S X R l b U x v Y 2 F 0 a W 9 u P j x J d G V t V H l w Z T 5 G b 3 J t d W x h P C 9 J d G V t V H l w Z T 4 8 S X R l b V B h d G g + U 2 V j d G l v b j E v V G F i b G U w M T A l M j A o U G F n Z S U y M D U 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c 0 M D c 2 M D d a I i A v P j x F b n R y e S B U e X B l P S J G a W x s U 3 R h d H V z I i B W Y W x 1 Z T 0 i c 0 N v b X B s Z X R l I i A v P j w v U 3 R h Y m x l R W 5 0 c m l l c z 4 8 L 0 l 0 Z W 0 + P E l 0 Z W 0 + P E l 0 Z W 1 M b 2 N h d G l v b j 4 8 S X R l b V R 5 c G U + R m 9 y b X V s Y T w v S X R l b V R 5 c G U + P E l 0 Z W 1 Q Y X R o P l N l Y 3 R p b 2 4 x L 1 R h Y m x l M D E w J T I w K F B h Z 2 U l M j A 1 K S U y M C g y K S 9 T b 3 V y Y 2 U 8 L 0 l 0 Z W 1 Q Y X R o P j w v S X R l b U x v Y 2 F 0 a W 9 u P j x T d G F i b G V F b n R y a W V z I C 8 + P C 9 J d G V t P j x J d G V t P j x J d G V t T G 9 j Y X R p b 2 4 + P E l 0 Z W 1 U e X B l P k Z v c m 1 1 b G E 8 L 0 l 0 Z W 1 U e X B l P j x J d G V t U G F 0 a D 5 T Z W N 0 a W 9 u M S 9 U Y W J s Z T A x M C U y M C h Q Y W d l J T I w N S k l M j A o M i k v V G F i b G U w M T A 8 L 0 l 0 Z W 1 Q Y X R o P j w v S X R l b U x v Y 2 F 0 a W 9 u P j x T d G F i b G V F b n R y a W V z I C 8 + P C 9 J d G V t P j x J d G V t P j x J d G V t T G 9 j Y X R p b 2 4 + P E l 0 Z W 1 U e X B l P k Z v c m 1 1 b G E 8 L 0 l 0 Z W 1 U e X B l P j x J d G V t U G F 0 a D 5 T Z W N 0 a W 9 u M S 9 U Y W J s Z T A x M C U y M C h Q Y W d l J T I w N S k l M j A o M i k v Q 2 h h b m d l Z C U y M F R 5 c G U 8 L 0 l 0 Z W 1 Q Y X R o P j w v S X R l b U x v Y 2 F 0 a W 9 u P j x T d G F i b G V F b n R y a W V z I C 8 + P C 9 J d G V t P j x J d G V t P j x J d G V t T G 9 j Y X R p b 2 4 + P E l 0 Z W 1 U e X B l P k Z v c m 1 1 b G E 8 L 0 l 0 Z W 1 U e X B l P j x J d G V t U G F 0 a D 5 T Z W N 0 a W 9 u M S 9 U Y W J s Z T A x M i U y M C h Q Y W d l J T I w N i 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M z c 6 N T A u N z k 4 N T E 5 N 1 o i I C 8 + P E V u d H J 5 I F R 5 c G U 9 I k Z p b G x T d G F 0 d X M i I F Z h b H V l P S J z Q 2 9 t c G x l d G U i I C 8 + P C 9 T d G F i b G V F b n R y a W V z P j w v S X R l b T 4 8 S X R l b T 4 8 S X R l b U x v Y 2 F 0 a W 9 u P j x J d G V t V H l w Z T 5 G b 3 J t d W x h P C 9 J d G V t V H l w Z T 4 8 S X R l b V B h d G g + U 2 V j d G l v b j E v V G F i b G U w M T I l M j A o U G F n Z S U y M D Y p J T I w K D I p L 1 N v d X J j Z T w v S X R l b V B h d G g + P C 9 J d G V t T G 9 j Y X R p b 2 4 + P F N 0 Y W J s Z U V u d H J p Z X M g L z 4 8 L 0 l 0 Z W 0 + P E l 0 Z W 0 + P E l 0 Z W 1 M b 2 N h d G l v b j 4 8 S X R l b V R 5 c G U + R m 9 y b X V s Y T w v S X R l b V R 5 c G U + P E l 0 Z W 1 Q Y X R o P l N l Y 3 R p b 2 4 x L 1 R h Y m x l M D E y J T I w K F B h Z 2 U l M j A 2 K S U y M C g y K S 9 U Y W J s Z T A x M j w v S X R l b V B h d G g + P C 9 J d G V t T G 9 j Y X R p b 2 4 + P F N 0 Y W J s Z U V u d H J p Z X M g L z 4 8 L 0 l 0 Z W 0 + P E l 0 Z W 0 + P E l 0 Z W 1 M b 2 N h d G l v b j 4 8 S X R l b V R 5 c G U + R m 9 y b X V s Y T w v S X R l b V R 5 c G U + P E l 0 Z W 1 Q Y X R o P l N l Y 3 R p b 2 4 x L 1 R h Y m x l M D E y J T I w K F B h Z 2 U l M j A 2 K S U y M C g y K S 9 D a G F u Z 2 V k J T I w V H l w Z T w v S X R l b V B h d G g + P C 9 J d G V t T G 9 j Y X R p b 2 4 + P F N 0 Y W J s Z U V u d H J p Z X M g L z 4 8 L 0 l 0 Z W 0 + P E l 0 Z W 0 + P E l 0 Z W 1 M b 2 N h d G l v b j 4 8 S X R l b V R 5 c G U + R m 9 y b X V s Y T w v S X R l b V R 5 c G U + P E l 0 Z W 1 Q Y X R o P l N l Y 3 R p b 2 4 x L 1 R h Y m x l M D E 0 J T I w K F B h Z 2 U l M j A 3 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4 N T g z N T E 4 W i I g L z 4 8 R W 5 0 c n k g V H l w Z T 0 i R m l s b F N 0 Y X R 1 c y I g V m F s d W U 9 I n N D b 2 1 w b G V 0 Z S I g L z 4 8 L 1 N 0 Y W J s Z U V u d H J p Z X M + P C 9 J d G V t P j x J d G V t P j x J d G V t T G 9 j Y X R p b 2 4 + P E l 0 Z W 1 U e X B l P k Z v c m 1 1 b G E 8 L 0 l 0 Z W 1 U e X B l P j x J d G V t U G F 0 a D 5 T Z W N 0 a W 9 u M S 9 U Y W J s Z T A x N C U y M C h Q Y W d l J T I w N y k l M j A o M i k v U 2 9 1 c m N l P C 9 J d G V t U G F 0 a D 4 8 L 0 l 0 Z W 1 M b 2 N h d G l v b j 4 8 U 3 R h Y m x l R W 5 0 c m l l c y A v P j w v S X R l b T 4 8 S X R l b T 4 8 S X R l b U x v Y 2 F 0 a W 9 u P j x J d G V t V H l w Z T 5 G b 3 J t d W x h P C 9 J d G V t V H l w Z T 4 8 S X R l b V B h d G g + U 2 V j d G l v b j E v V G F i b G U w M T Q l M j A o U G F n Z S U y M D c p J T I w K D I p L 1 R h Y m x l M D E 0 P C 9 J d G V t U G F 0 a D 4 8 L 0 l 0 Z W 1 M b 2 N h d G l v b j 4 8 U 3 R h Y m x l R W 5 0 c m l l c y A v P j w v S X R l b T 4 8 S X R l b T 4 8 S X R l b U x v Y 2 F 0 a W 9 u P j x J d G V t V H l w Z T 5 G b 3 J t d W x h P C 9 J d G V t V H l w Z T 4 8 S X R l b V B h d G g + U 2 V j d G l v b j E v V G F i b G U w M T Q l M j A o U G F n Z S U y M D c p J T I w K D I p L 0 N o Y W 5 n Z W Q l M j B U e X B l P C 9 J d G V t U G F 0 a D 4 8 L 0 l 0 Z W 1 M b 2 N h d G l v b j 4 8 U 3 R h Y m x l R W 5 0 c m l l c y A v P j w v S X R l b T 4 8 S X R l b T 4 8 S X R l b U x v Y 2 F 0 a W 9 u P j x J d G V t V H l w Z T 5 G b 3 J t d W x h P C 9 J d G V t V H l w Z T 4 8 S X R l b V B h d G g + U 2 V j d G l v b j E v V G F i b G U w M T Y l M j A o U G F n Z S U y M D g 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5 M z M x N j U x W i I g L z 4 8 R W 5 0 c n k g V H l w Z T 0 i R m l s b F N 0 Y X R 1 c y I g V m F s d W U 9 I n N D b 2 1 w b G V 0 Z S I g L z 4 8 L 1 N 0 Y W J s Z U V u d H J p Z X M + P C 9 J d G V t P j x J d G V t P j x J d G V t T G 9 j Y X R p b 2 4 + P E l 0 Z W 1 U e X B l P k Z v c m 1 1 b G E 8 L 0 l 0 Z W 1 U e X B l P j x J d G V t U G F 0 a D 5 T Z W N 0 a W 9 u M S 9 U Y W J s Z T A x N i U y M C h Q Y W d l J T I w O C k l M j A o M i k v U 2 9 1 c m N l P C 9 J d G V t U G F 0 a D 4 8 L 0 l 0 Z W 1 M b 2 N h d G l v b j 4 8 U 3 R h Y m x l R W 5 0 c m l l c y A v P j w v S X R l b T 4 8 S X R l b T 4 8 S X R l b U x v Y 2 F 0 a W 9 u P j x J d G V t V H l w Z T 5 G b 3 J t d W x h P C 9 J d G V t V H l w Z T 4 8 S X R l b V B h d G g + U 2 V j d G l v b j E v V G F i b G U w M T Y l M j A o U G F n Z S U y M D g p J T I w K D I p L 1 R h Y m x l M D E 2 P C 9 J d G V t U G F 0 a D 4 8 L 0 l 0 Z W 1 M b 2 N h d G l v b j 4 8 U 3 R h Y m x l R W 5 0 c m l l c y A v P j w v S X R l b T 4 8 S X R l b T 4 8 S X R l b U x v Y 2 F 0 a W 9 u P j x J d G V t V H l w Z T 5 G b 3 J t d W x h P C 9 J d G V t V H l w Z T 4 8 S X R l b V B h d G g + U 2 V j d G l v b j E v V G F i b G U w M T Y l M j A o U G F n Z S U y M D g p J T I w K D I p L 0 N o Y W 5 n Z W Q l M j B U e X B l P C 9 J d G V t U G F 0 a D 4 8 L 0 l 0 Z W 1 M b 2 N h d G l v b j 4 8 U 3 R h Y m x l R W 5 0 c m l l c y A v P j w v S X R l b T 4 8 S X R l b T 4 8 S X R l b U x v Y 2 F 0 a W 9 u P j x J d G V t V H l w Z T 5 G b 3 J t d W x h P C 9 J d G V t V H l w Z T 4 8 S X R l b V B h d G g + U 2 V j d G l v b j E v V G F i b G U w M T g l M j A o U G F n Z S U y M 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k 4 O T U z M j Z a I i A v P j x F b n R y e S B U e X B l P S J G a W x s U 3 R h d H V z I i B W Y W x 1 Z T 0 i c 0 N v b X B s Z X R l I i A v P j w v U 3 R h Y m x l R W 5 0 c m l l c z 4 8 L 0 l 0 Z W 0 + P E l 0 Z W 0 + P E l 0 Z W 1 M b 2 N h d G l v b j 4 8 S X R l b V R 5 c G U + R m 9 y b X V s Y T w v S X R l b V R 5 c G U + P E l 0 Z W 1 Q Y X R o P l N l Y 3 R p b 2 4 x L 1 R h Y m x l M D E 4 J T I w K F B h Z 2 U l M j A 5 K S 9 T b 3 V y Y 2 U 8 L 0 l 0 Z W 1 Q Y X R o P j w v S X R l b U x v Y 2 F 0 a W 9 u P j x T d G F i b G V F b n R y a W V z I C 8 + P C 9 J d G V t P j x J d G V t P j x J d G V t T G 9 j Y X R p b 2 4 + P E l 0 Z W 1 U e X B l P k Z v c m 1 1 b G E 8 L 0 l 0 Z W 1 U e X B l P j x J d G V t U G F 0 a D 5 T Z W N 0 a W 9 u M S 9 U Y W J s Z T A x O C U y M C h Q Y W d l J T I w O S k v V G F i b G U w M T g 8 L 0 l 0 Z W 1 Q Y X R o P j w v S X R l b U x v Y 2 F 0 a W 9 u P j x T d G F i b G V F b n R y a W V z I C 8 + P C 9 J d G V t P j x J d G V t P j x J d G V t T G 9 j Y X R p b 2 4 + P E l 0 Z W 1 U e X B l P k Z v c m 1 1 b G E 8 L 0 l 0 Z W 1 U e X B l P j x J d G V t U G F 0 a D 5 T Z W N 0 a W 9 u M S 9 U Y W J s Z T A x O C U y M C h Q Y W d l J T I w O S k v Q 2 h h b m d l Z C U y M F R 5 c G U 8 L 0 l 0 Z W 1 Q Y X R o P j w v S X R l b U x v Y 2 F 0 a W 9 u P j x T d G F i b G V F b n R y a W V z I C 8 + P C 9 J d G V t P j x J d G V t P j x J d G V t T G 9 j Y X R p b 2 4 + P E l 0 Z W 1 U e X B l P k Z v c m 1 1 b G E 8 L 0 l 0 Z W 1 U e X B l P j x J d G V t U G F 0 a D 5 T Z W N 0 a W 9 u M S 9 U Y W J s Z T A y M C U y M C h Q Y W d l J T I w 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x L j A y N D c 4 N z Z a I i A v P j x F b n R y e S B U e X B l P S J G a W x s U 3 R h d H V z I i B W Y W x 1 Z T 0 i c 0 N v b X B s Z X R l I i A v P j w v U 3 R h Y m x l R W 5 0 c m l l c z 4 8 L 0 l 0 Z W 0 + P E l 0 Z W 0 + P E l 0 Z W 1 M b 2 N h d G l v b j 4 8 S X R l b V R 5 c G U + R m 9 y b X V s Y T w v S X R l b V R 5 c G U + P E l 0 Z W 1 Q Y X R o P l N l Y 3 R p b 2 4 x L 1 R h Y m x l M D I w J T I w K F B h Z 2 U l M j A x M C k v U 2 9 1 c m N l P C 9 J d G V t U G F 0 a D 4 8 L 0 l 0 Z W 1 M b 2 N h d G l v b j 4 8 U 3 R h Y m x l R W 5 0 c m l l c y A v P j w v S X R l b T 4 8 S X R l b T 4 8 S X R l b U x v Y 2 F 0 a W 9 u P j x J d G V t V H l w Z T 5 G b 3 J t d W x h P C 9 J d G V t V H l w Z T 4 8 S X R l b V B h d G g + U 2 V j d G l v b j E v V G F i b G U w M j A l M j A o U G F n Z S U y M D E w K S 9 U Y W J s Z T A y M D w v S X R l b V B h d G g + P C 9 J d G V t T G 9 j Y X R p b 2 4 + P F N 0 Y W J s Z U V u d H J p Z X M g L z 4 8 L 0 l 0 Z W 0 + P E l 0 Z W 0 + P E l 0 Z W 1 M b 2 N h d G l v b j 4 8 S X R l b V R 5 c G U + R m 9 y b X V s Y T w v S X R l b V R 5 c G U + P E l 0 Z W 1 Q Y X R o P l N l Y 3 R p b 2 4 x L 1 R h Y m x l M D I w J T I w K F B h Z 2 U l M j A x M C k v Q 2 h h b m d l Z C U y M F R 5 c G U 8 L 0 l 0 Z W 1 Q Y X R o P j w v S X R l b U x v Y 2 F 0 a W 9 u P j x T d G F i b G V F b n R y a W V z I C 8 + P C 9 J d G V t P j x J d G V t P j x J d G V t T G 9 j Y X R p b 2 4 + P E l 0 Z W 1 U e X B l P k Z v c m 1 1 b G E 8 L 0 l 0 Z W 1 U e X B l P j x J d G V t U G F 0 a D 5 T Z W N 0 a W 9 u M S 9 U Y W J s Z T A y M i U y M C h Q Y W d l J T I w 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S 4 w N j U 3 N T Q 2 W i I g L z 4 8 R W 5 0 c n k g V H l w Z T 0 i R m l s b F N 0 Y X R 1 c y I g V m F s d W U 9 I n N D b 2 1 w b G V 0 Z S I g L z 4 8 L 1 N 0 Y W J s Z U V u d H J p Z X M + P C 9 J d G V t P j x J d G V t P j x J d G V t T G 9 j Y X R p b 2 4 + P E l 0 Z W 1 U e X B l P k Z v c m 1 1 b G E 8 L 0 l 0 Z W 1 U e X B l P j x J d G V t U G F 0 a D 5 T Z W N 0 a W 9 u M S 9 U Y W J s Z T A y M i U y M C h Q Y W d l J T I w M T E p L 1 N v d X J j Z T w v S X R l b V B h d G g + P C 9 J d G V t T G 9 j Y X R p b 2 4 + P F N 0 Y W J s Z U V u d H J p Z X M g L z 4 8 L 0 l 0 Z W 0 + P E l 0 Z W 0 + P E l 0 Z W 1 M b 2 N h d G l v b j 4 8 S X R l b V R 5 c G U + R m 9 y b X V s Y T w v S X R l b V R 5 c G U + P E l 0 Z W 1 Q Y X R o P l N l Y 3 R p b 2 4 x L 1 R h Y m x l M D I y J T I w K F B h Z 2 U l M j A x M S k v V G F i b G U w M j I 8 L 0 l 0 Z W 1 Q Y X R o P j w v S X R l b U x v Y 2 F 0 a W 9 u P j x T d G F i b G V F b n R y a W V z I C 8 + P C 9 J d G V t P j x J d G V t P j x J d G V t T G 9 j Y X R p b 2 4 + P E l 0 Z W 1 U e X B l P k Z v c m 1 1 b G E 8 L 0 l 0 Z W 1 U e X B l P j x J d G V t U G F 0 a D 5 T Z W N 0 a W 9 u M S 9 U Y W J s Z T A y M i U y M C h Q Y W d l J T I w M T E p L 0 N o Y W 5 n Z W Q l M j B U e X B l P C 9 J d G V t U G F 0 a D 4 8 L 0 l 0 Z W 1 M b 2 N h d G l v b j 4 8 U 3 R h Y m x l R W 5 0 c m l l c y A v P j w v S X R l b T 4 8 S X R l b T 4 8 S X R l b U x v Y 2 F 0 a W 9 u P j x J d G V t V H l w Z T 5 G b 3 J t d W x h P C 9 J d G V t V H l w Z T 4 8 S X R l b V B h d G g + U 2 V j d G l v b j E v V G F i b G U w M D Q l M j A o U G F n Z S U y M D I p J T I w K D I p L 0 N o Y W 5 n Z W Q l M j B U e X B l P C 9 J d G V t U G F 0 a D 4 8 L 0 l 0 Z W 1 M b 2 N h d G l v b j 4 8 U 3 R h Y m x l R W 5 0 c m l l c y A v P j w v S X R l b T 4 8 S X R l b T 4 8 S X R l b U x v Y 2 F 0 a W 9 u P j x J d G V t V H l w Z T 5 G b 3 J t d W x h P C 9 J d G V t V H l w Z T 4 8 S X R l b V B h d G g + U 2 V j d G l v b j E v V G F i b G U w M D I l M j A o U G F n Z S U y M D E p J T I w K D I p L 0 N o Y W 5 n Z W Q l M j B U e X B l P C 9 J d G V t U G F 0 a D 4 8 L 0 l 0 Z W 1 M b 2 N h d G l v b j 4 8 U 3 R h Y m x l R W 5 0 c m l l c y A v P j w v S X R l b T 4 8 S X R l b T 4 8 S X R l b U x v Y 2 F 0 a W 9 u P j x J d G V t V H l w Z T 5 G b 3 J t d W x h P C 9 J d G V t V H l w Z T 4 8 S X R l b V B h d G g + U 2 V j d G l v b j E v T W F 5 Y m F u a y U y M E F w c G V u Z 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E x O j E y O j M x L j A 0 N D k 2 N T V a I i A v P j x F b n R y e S B U e X B l P S J G a W x s U 3 R h d H V z I i B W Y W x 1 Z T 0 i c 0 N v b X B s Z X R l I i A v P j w v U 3 R h Y m x l R W 5 0 c m l l c z 4 8 L 0 l 0 Z W 0 + P E l 0 Z W 0 + P E l 0 Z W 1 M b 2 N h d G l v b j 4 8 S X R l b V R 5 c G U + R m 9 y b X V s Y T w v S X R l b V R 5 c G U + P E l 0 Z W 1 Q Y X R o P l N l Y 3 R p b 2 4 x L 0 1 h e W J h b m s l M j B B c H B l b m Q y L 1 N v d X J j Z T w v S X R l b V B h d G g + P C 9 J d G V t T G 9 j Y X R p b 2 4 + P F N 0 Y W J s Z U V u d H J p Z X M g L z 4 8 L 0 l 0 Z W 0 + P E l 0 Z W 0 + P E l 0 Z W 1 M b 2 N h d G l v b j 4 8 S X R l b V R 5 c G U + R m 9 y b X V s Y T w v S X R l b V R 5 c G U + P E l 0 Z W 1 Q Y X R o P l N l Y 3 R p b 2 4 x L 0 1 h e W J h b m s l M j B B c H B l b m Q y L 1 J l b W 9 2 Z W Q l M j B U b 3 A l M j B S b 3 d z P C 9 J d G V t U G F 0 a D 4 8 L 0 l 0 Z W 1 M b 2 N h d G l v b j 4 8 U 3 R h Y m x l R W 5 0 c m l l c y A v P j w v S X R l b T 4 8 S X R l b T 4 8 S X R l b U x v Y 2 F 0 a W 9 u P j x J d G V t V H l w Z T 5 G b 3 J t d W x h P C 9 J d G V t V H l w Z T 4 8 S X R l b V B h d G g + U 2 V j d G l v b j E v T W F 5 Y m F u a y U y M E F w c G V u Z D I v U H J v b W 9 0 Z W Q l M j B I Z W F k Z X J z P C 9 J d G V t U G F 0 a D 4 8 L 0 l 0 Z W 1 M b 2 N h d G l v b j 4 8 U 3 R h Y m x l R W 5 0 c m l l c y A v P j w v S X R l b T 4 8 S X R l b T 4 8 S X R l b U x v Y 2 F 0 a W 9 u P j x J d G V t V H l w Z T 5 G b 3 J t d W x h P C 9 J d G V t V H l w Z T 4 8 S X R l b V B h d G g + U 2 V j d G l v b j E v T W F 5 Y m F u a y U y M E F w c G V u Z D I v Q 2 h h b m d l Z C U y M F R 5 c G U 8 L 0 l 0 Z W 1 Q Y X R o P j w v S X R l b U x v Y 2 F 0 a W 9 u P j x T d G F i b G V F b n R y a W V z I C 8 + P C 9 J d G V t P j x J d G V t P j x J d G V t T G 9 j Y X R p b 2 4 + P E l 0 Z W 1 U e X B l P k Z v c m 1 1 b G E 8 L 0 l 0 Z W 1 U e X B l P j x J d G V t U G F 0 a D 5 T Z W N 0 a W 9 u M S 9 N Y X l i Y W 5 r J T I w Q X B w Z W 5 k M i 9 G a W x 0 Z X J l Z C U y M F J v d 3 M 8 L 0 l 0 Z W 1 Q Y X R o P j w v S X R l b U x v Y 2 F 0 a W 9 u P j x T d G F i b G V F b n R y a W V z I C 8 + P C 9 J d G V t P j x J d G V t P j x J d G V t T G 9 j Y X R p b 2 4 + P E l 0 Z W 1 U e X B l P k Z v c m 1 1 b G E 8 L 0 l 0 Z W 1 U e X B l P j x J d G V t U G F 0 a D 5 T Z W N 0 a W 9 u M S 9 N Y X l i Y W 5 r J T I w Q X B w Z W 5 k M i 9 S Z W 1 v d m V k J T I w Q 2 9 s d W 1 u c z w v S X R l b V B h d G g + P C 9 J d G V t T G 9 j Y X R p b 2 4 + P F N 0 Y W J s Z U V u d H J p Z X M g L z 4 8 L 0 l 0 Z W 0 + P E l 0 Z W 0 + P E l 0 Z W 1 M b 2 N h d G l v b j 4 8 S X R l b V R 5 c G U + R m 9 y b X V s Y T w v S X R l b V R 5 c G U + P E l 0 Z W 1 Q Y X R o P l N l Y 3 R p b 2 4 x L 0 1 h e W J h b m s l M j B B c H B l b m Q y L 1 J l c G x h Y 2 V k J T I w V m F s d W U 8 L 0 l 0 Z W 1 Q Y X R o P j w v S X R l b U x v Y 2 F 0 a W 9 u P j x T d G F i b G V F b n R y a W V z I C 8 + P C 9 J d G V t P j x J d G V t P j x J d G V t T G 9 j Y X R p b 2 4 + P E l 0 Z W 1 U e X B l P k Z v c m 1 1 b G E 8 L 0 l 0 Z W 1 U e X B l P j x J d G V t U G F 0 a D 5 T Z W N 0 a W 9 u M S 9 N Y X l i Y W 5 r J T I w Q X B w Z W 5 k M i 9 S Z X B s Y W N l Z C U y M F Z h b H V l M T w v S X R l b V B h d G g + P C 9 J d G V t T G 9 j Y X R p b 2 4 + P F N 0 Y W J s Z U V u d H J p Z X M g L z 4 8 L 0 l 0 Z W 0 + P E l 0 Z W 0 + P E l 0 Z W 1 M b 2 N h d G l v b j 4 8 S X R l b V R 5 c G U + R m 9 y b X V s Y T w v S X R l b V R 5 c G U + P E l 0 Z W 1 Q Y X R o P l N l Y 3 R p b 2 4 x L 0 1 h e W J h b m s l M j B B c H B l b m Q y L 0 N o Y W 5 n Z W Q l M j B U e X B l M T w v S X R l b V B h d G g + P C 9 J d G V t T G 9 j Y X R p b 2 4 + P F N 0 Y W J s Z U V u d H J p Z X M g L z 4 8 L 0 l 0 Z W 0 + P E l 0 Z W 0 + P E l 0 Z W 1 M b 2 N h d G l v b j 4 8 S X R l b V R 5 c G U + R m 9 y b X V s Y T w v S X R l b V R 5 c G U + P E l 0 Z W 1 Q Y X R o P l N l Y 3 R p b 2 4 x L 0 1 h e W J h b m s l M j B B c H B l b m Q y L 0 N o Y W 5 n Z W Q l M j B U e X B l J T I w d 2 l 0 a C U y M E x v Y 2 F s Z T w v S X R l b V B h d G g + P C 9 J d G V t T G 9 j Y X R p b 2 4 + P F N 0 Y W J s Z U V u d H J p Z X M g L z 4 8 L 0 l 0 Z W 0 + P E l 0 Z W 0 + P E l 0 Z W 1 M b 2 N h d G l v b j 4 8 S X R l b V R 5 c G U + R m 9 y b X V s Y T w v S X R l b V R 5 c G U + P E l 0 Z W 1 Q Y X R o P l N l Y 3 R p b 2 4 x L 0 1 h e W J h b m s l M j B B c H B l b m Q y L 1 J l b W 9 2 Z W Q l M j B U b 3 A l M j B S b 3 d z M T w v S X R l b V B h d G g + P C 9 J d G V t T G 9 j Y X R p b 2 4 + P F N 0 Y W J s Z U V u d H J p Z X M g L z 4 8 L 0 l 0 Z W 0 + P E l 0 Z W 0 + P E l 0 Z W 1 M b 2 N h d G l v b j 4 8 S X R l b V R 5 c G U + R m 9 y b X V s Y T w v S X R l b V R 5 c G U + P E l 0 Z W 1 Q Y X R o P l N l Y 3 R p b 2 4 x L 1 R h Y m x l M D A y J T I w K F B h Z 2 U l M j A x 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O C 0 y M V Q x M T o x M j o z M S 4 w N z U x N D I 4 W i I g L z 4 8 R W 5 0 c n k g V H l w Z T 0 i R m l s b E V y c m 9 y Q 2 9 k Z S I g V m F s d W U 9 I n N V b m t u b 3 d u I i A v P j x F b n R y e S B U e X B l P S J B Z G R l Z F R v R G F 0 Y U 1 v Z G V s I i B W Y W x 1 Z T 0 i b D A i I C 8 + P C 9 T d G F i b G V F b n R y a W V z P j w v S X R l b T 4 8 S X R l b T 4 8 S X R l b U x v Y 2 F 0 a W 9 u P j x J d G V t V H l w Z T 5 G b 3 J t d W x h P C 9 J d G V t V H l w Z T 4 8 S X R l b V B h d G g + U 2 V j d G l v b j E v V G F i b G U w M D I l M j A o U G F n Z S U y M D E p J T I w K D M p L 1 N v d X J j Z T w v S X R l b V B h d G g + P C 9 J d G V t T G 9 j Y X R p b 2 4 + P F N 0 Y W J s Z U V u d H J p Z X M g L z 4 8 L 0 l 0 Z W 0 + P E l 0 Z W 0 + P E l 0 Z W 1 M b 2 N h d G l v b j 4 8 S X R l b V R 5 c G U + R m 9 y b X V s Y T w v S X R l b V R 5 c G U + P E l 0 Z W 1 Q Y X R o P l N l Y 3 R p b 2 4 x L 1 R h Y m x l M D A y J T I w K F B h Z 2 U l M j A x K S U y M C g z K S 9 U Y W J s Z T A w M j w v S X R l b V B h d G g + P C 9 J d G V t T G 9 j Y X R p b 2 4 + P F N 0 Y W J s Z U V u d H J p Z X M g L z 4 8 L 0 l 0 Z W 0 + P E l 0 Z W 0 + P E l 0 Z W 1 M b 2 N h d G l v b j 4 8 S X R l b V R 5 c G U + R m 9 y b X V s Y T w v S X R l b V R 5 c G U + P E l 0 Z W 1 Q Y X R o P l N l Y 3 R p b 2 4 x L 1 R h Y m x l M D A 0 J T I w K F B h Z 2 U l M j A y 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O C 0 y M V Q x M T o x M j o z M S 4 x M D M 2 O T c 3 W i I g L z 4 8 R W 5 0 c n k g V H l w Z T 0 i R m l s b E V y c m 9 y Q 2 9 k Z S I g V m F s d W U 9 I n N V b m t u b 3 d u I i A v P j x F b n R y e S B U e X B l P S J B Z G R l Z F R v R G F 0 Y U 1 v Z G V s I i B W Y W x 1 Z T 0 i b D A i I C 8 + P C 9 T d G F i b G V F b n R y a W V z P j w v S X R l b T 4 8 S X R l b T 4 8 S X R l b U x v Y 2 F 0 a W 9 u P j x J d G V t V H l w Z T 5 G b 3 J t d W x h P C 9 J d G V t V H l w Z T 4 8 S X R l b V B h d G g + U 2 V j d G l v b j E v V G F i b G U w M D Q l M j A o U G F n Z S U y M D I p J T I w K D M p L 1 N v d X J j Z T w v S X R l b V B h d G g + P C 9 J d G V t T G 9 j Y X R p b 2 4 + P F N 0 Y W J s Z U V u d H J p Z X M g L z 4 8 L 0 l 0 Z W 0 + P E l 0 Z W 0 + P E l 0 Z W 1 M b 2 N h d G l v b j 4 8 S X R l b V R 5 c G U + R m 9 y b X V s Y T w v S X R l b V R 5 c G U + P E l 0 Z W 1 Q Y X R o P l N l Y 3 R p b 2 4 x L 1 R h Y m x l M D A 0 J T I w K F B h Z 2 U l M j A y K S U y M C g z K S 9 U Y W J s Z T A w N D w v S X R l b V B h d G g + P C 9 J d G V t T G 9 j Y X R p b 2 4 + P F N 0 Y W J s Z U V u d H J p Z X M g L z 4 8 L 0 l 0 Z W 0 + P E l 0 Z W 0 + P E l 0 Z W 1 M b 2 N h d G l v b j 4 8 S X R l b V R 5 c G U + R m 9 y b X V s Y T w v S X R l b V R 5 c G U + P E l 0 Z W 1 Q Y X R o P l N l Y 3 R p b 2 4 x L 1 R h Y m x l M D A 0 J T I w K F B h Z 2 U l M j A y K S U y M C g z K S 9 D a G F u Z 2 V k J T I w V H l w Z T w v S X R l b V B h d G g + P C 9 J d G V t T G 9 j Y X R p b 2 4 + P F N 0 Y W J s Z U V u d H J p Z X M g L z 4 8 L 0 l 0 Z W 0 + P E l 0 Z W 0 + P E l 0 Z W 1 M b 2 N h d G l v b j 4 8 S X R l b V R 5 c G U + R m 9 y b X V s Y T w v S X R l b V R 5 c G U + P E l 0 Z W 1 Q Y X R o P l N l Y 3 R p b 2 4 x L 1 R h Y m x l M D A 2 J T I w K F B h Z 2 U l M j A z 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x M T o x M j o z M S 4 x N T c y N j A 0 W i I g L z 4 8 R W 5 0 c n k g V H l w Z T 0 i R m l s b E V y c m 9 y Q 2 9 k Z S I g V m F s d W U 9 I n N V b m t u b 3 d u I i A v P j x F b n R y e S B U e X B l P S J B Z G R l Z F R v R G F 0 Y U 1 v Z G V s I i B W Y W x 1 Z T 0 i b D A i I C 8 + P C 9 T d G F i b G V F b n R y a W V z P j w v S X R l b T 4 8 S X R l b T 4 8 S X R l b U x v Y 2 F 0 a W 9 u P j x J d G V t V H l w Z T 5 G b 3 J t d W x h P C 9 J d G V t V H l w Z T 4 8 S X R l b V B h d G g + U 2 V j d G l v b j E v V G F i b G U w M D Y l M j A o U G F n Z S U y M D M p J T I w K D M p L 1 N v d X J j Z T w v S X R l b V B h d G g + P C 9 J d G V t T G 9 j Y X R p b 2 4 + P F N 0 Y W J s Z U V u d H J p Z X M g L z 4 8 L 0 l 0 Z W 0 + P E l 0 Z W 0 + P E l 0 Z W 1 M b 2 N h d G l v b j 4 8 S X R l b V R 5 c G U + R m 9 y b X V s Y T w v S X R l b V R 5 c G U + P E l 0 Z W 1 Q Y X R o P l N l Y 3 R p b 2 4 x L 1 R h Y m x l M D A 2 J T I w K F B h Z 2 U l M j A z K S U y M C g z K S 9 U Y W J s Z T A w N j w v S X R l b V B h d G g + P C 9 J d G V t T G 9 j Y X R p b 2 4 + P F N 0 Y W J s Z U V u d H J p Z X M g L z 4 8 L 0 l 0 Z W 0 + P E l 0 Z W 0 + P E l 0 Z W 1 M b 2 N h d G l v b j 4 8 S X R l b V R 5 c G U + R m 9 y b X V s Y T w v S X R l b V R 5 c G U + P E l 0 Z W 1 Q Y X R o P l N l Y 3 R p b 2 4 x L 1 R h Y m x l M D A 2 J T I w K F B h Z 2 U l M j A z K S U y M C g z K S 9 D a G F u Z 2 V k J T I w V H l w Z T w v S X R l b V B h d G g + P C 9 J d G V t T G 9 j Y X R p b 2 4 + P F N 0 Y W J s Z U V u d H J p Z X M g L z 4 8 L 0 l 0 Z W 0 + P E l 0 Z W 0 + P E l 0 Z W 1 M b 2 N h d G l v b j 4 8 S X R l b V R 5 c G U + R m 9 y b X V s Y T w v S X R l b V R 5 c G U + P E l 0 Z W 1 Q Y X R o P l N l Y 3 R p b 2 4 x L 1 R h Y m x l M D A 4 J T I w K F B h Z 2 U l M j A 0 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N z k 4 N z Y 0 O F o i I C 8 + P E V u d H J 5 I F R 5 c G U 9 I k Z p b G x T d G F 0 d X M i I F Z h b H V l P S J z Q 2 9 t c G x l d G U i I C 8 + P C 9 T d G F i b G V F b n R y a W V z P j w v S X R l b T 4 8 S X R l b T 4 8 S X R l b U x v Y 2 F 0 a W 9 u P j x J d G V t V H l w Z T 5 G b 3 J t d W x h P C 9 J d G V t V H l w Z T 4 8 S X R l b V B h d G g + U 2 V j d G l v b j E v V G F i b G U w M D g l M j A o U G F n Z S U y M D Q p J T I w K D M p L 1 N v d X J j Z T w v S X R l b V B h d G g + P C 9 J d G V t T G 9 j Y X R p b 2 4 + P F N 0 Y W J s Z U V u d H J p Z X M g L z 4 8 L 0 l 0 Z W 0 + P E l 0 Z W 0 + P E l 0 Z W 1 M b 2 N h d G l v b j 4 8 S X R l b V R 5 c G U + R m 9 y b X V s Y T w v S X R l b V R 5 c G U + P E l 0 Z W 1 Q Y X R o P l N l Y 3 R p b 2 4 x L 1 R h Y m x l M D A 4 J T I w K F B h Z 2 U l M j A 0 K S U y M C g z K S 9 U Y W J s Z T A w O D w v S X R l b V B h d G g + P C 9 J d G V t T G 9 j Y X R p b 2 4 + P F N 0 Y W J s Z U V u d H J p Z X M g L z 4 8 L 0 l 0 Z W 0 + P E l 0 Z W 0 + P E l 0 Z W 1 M b 2 N h d G l v b j 4 8 S X R l b V R 5 c G U + R m 9 y b X V s Y T w v S X R l b V R 5 c G U + P E l 0 Z W 1 Q Y X R o P l N l Y 3 R p b 2 4 x L 1 R h Y m x l M D A 4 J T I w K F B h Z 2 U l M j A 0 K S U y M C g z K S 9 D a G F u Z 2 V k J T I w V H l w Z T w v S X R l b V B h d G g + P C 9 J d G V t T G 9 j Y X R p b 2 4 + P F N 0 Y W J s Z U V u d H J p Z X M g L z 4 8 L 0 l 0 Z W 0 + P E l 0 Z W 0 + P E l 0 Z W 1 M b 2 N h d G l v b j 4 8 S X R l b V R 5 c G U + R m 9 y b X V s Y T w v S X R l b V R 5 c G U + P E l 0 Z W 1 Q Y X R o P l N l Y 3 R p b 2 4 x L 1 R h Y m x l M D E w J T I w K F B h Z 2 U l M j A 1 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O D c w N T A 1 N 1 o i I C 8 + P E V u d H J 5 I F R 5 c G U 9 I k Z p b G x T d G F 0 d X M i I F Z h b H V l P S J z Q 2 9 t c G x l d G U i I C 8 + P C 9 T d G F i b G V F b n R y a W V z P j w v S X R l b T 4 8 S X R l b T 4 8 S X R l b U x v Y 2 F 0 a W 9 u P j x J d G V t V H l w Z T 5 G b 3 J t d W x h P C 9 J d G V t V H l w Z T 4 8 S X R l b V B h d G g + U 2 V j d G l v b j E v V G F i b G U w M T A l M j A o U G F n Z S U y M D U p J T I w K D M p L 1 N v d X J j Z T w v S X R l b V B h d G g + P C 9 J d G V t T G 9 j Y X R p b 2 4 + P F N 0 Y W J s Z U V u d H J p Z X M g L z 4 8 L 0 l 0 Z W 0 + P E l 0 Z W 0 + P E l 0 Z W 1 M b 2 N h d G l v b j 4 8 S X R l b V R 5 c G U + R m 9 y b X V s Y T w v S X R l b V R 5 c G U + P E l 0 Z W 1 Q Y X R o P l N l Y 3 R p b 2 4 x L 1 R h Y m x l M D E w J T I w K F B h Z 2 U l M j A 1 K S U y M C g z K S 9 U Y W J s Z T A x M D w v S X R l b V B h d G g + P C 9 J d G V t T G 9 j Y X R p b 2 4 + P F N 0 Y W J s Z U V u d H J p Z X M g L z 4 8 L 0 l 0 Z W 0 + P E l 0 Z W 0 + P E l 0 Z W 1 M b 2 N h d G l v b j 4 8 S X R l b V R 5 c G U + R m 9 y b X V s Y T w v S X R l b V R 5 c G U + P E l 0 Z W 1 Q Y X R o P l N l Y 3 R p b 2 4 x L 1 R h Y m x l M D E w J T I w K F B h Z 2 U l M j A 1 K S U y M C g z K S 9 D a G F u Z 2 V k J T I w V H l w Z T w v S X R l b V B h d G g + P C 9 J d G V t T G 9 j Y X R p b 2 4 + P F N 0 Y W J s Z U V u d H J p Z X M g L z 4 8 L 0 l 0 Z W 0 + P E l 0 Z W 0 + P E l 0 Z W 1 M b 2 N h d G l v b j 4 8 S X R l b V R 5 c G U + R m 9 y b X V s Y T w v S X R l b V R 5 c G U + P E l 0 Z W 1 Q Y X R o P l N l Y 3 R p b 2 4 x L 1 R h Y m x l M D E y J T I w K F B h Z 2 U l M j A 2 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O T M z O T k x N V o i I C 8 + P E V u d H J 5 I F R 5 c G U 9 I k Z p b G x T d G F 0 d X M i I F Z h b H V l P S J z Q 2 9 t c G x l d G U i I C 8 + P C 9 T d G F i b G V F b n R y a W V z P j w v S X R l b T 4 8 S X R l b T 4 8 S X R l b U x v Y 2 F 0 a W 9 u P j x J d G V t V H l w Z T 5 G b 3 J t d W x h P C 9 J d G V t V H l w Z T 4 8 S X R l b V B h d G g + U 2 V j d G l v b j E v V G F i b G U w M T I l M j A o U G F n Z S U y M D Y p J T I w K D M p L 1 N v d X J j Z T w v S X R l b V B h d G g + P C 9 J d G V t T G 9 j Y X R p b 2 4 + P F N 0 Y W J s Z U V u d H J p Z X M g L z 4 8 L 0 l 0 Z W 0 + P E l 0 Z W 0 + P E l 0 Z W 1 M b 2 N h d G l v b j 4 8 S X R l b V R 5 c G U + R m 9 y b X V s Y T w v S X R l b V R 5 c G U + P E l 0 Z W 1 Q Y X R o P l N l Y 3 R p b 2 4 x L 1 R h Y m x l M D E y J T I w K F B h Z 2 U l M j A 2 K S U y M C g z K S 9 U Y W J s Z T A x M j w v S X R l b V B h d G g + P C 9 J d G V t T G 9 j Y X R p b 2 4 + P F N 0 Y W J s Z U V u d H J p Z X M g L z 4 8 L 0 l 0 Z W 0 + P E l 0 Z W 0 + P E l 0 Z W 1 M b 2 N h d G l v b j 4 8 S X R l b V R 5 c G U + R m 9 y b X V s Y T w v S X R l b V R 5 c G U + P E l 0 Z W 1 Q Y X R o P l N l Y 3 R p b 2 4 x L 1 R h Y m x l M D E y J T I w K F B h Z 2 U l M j A 2 K S U y M C g z K S 9 D a G F u Z 2 V k J T I w V H l w Z T w v S X R l b V B h d G g + P C 9 J d G V t T G 9 j Y X R p b 2 4 + P F N 0 Y W J s Z U V u d H J p Z X M g L z 4 8 L 0 l 0 Z W 0 + P E l 0 Z W 0 + P E l 0 Z W 1 M b 2 N h d G l v b j 4 8 S X R l b V R 5 c G U + R m 9 y b X V s Y T w v S X R l b V R 5 c G U + P E l 0 Z W 1 Q Y X R o P l N l Y 3 R p b 2 4 x L 1 R h Y m x l M D E 0 J T I w K F B h Z 2 U l M j A 3 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I u M D E z O T M z M l o i I C 8 + P E V u d H J 5 I F R 5 c G U 9 I k Z p b G x T d G F 0 d X M i I F Z h b H V l P S J z Q 2 9 t c G x l d G U i I C 8 + P C 9 T d G F i b G V F b n R y a W V z P j w v S X R l b T 4 8 S X R l b T 4 8 S X R l b U x v Y 2 F 0 a W 9 u P j x J d G V t V H l w Z T 5 G b 3 J t d W x h P C 9 J d G V t V H l w Z T 4 8 S X R l b V B h d G g + U 2 V j d G l v b j E v V G F i b G U w M T Q l M j A o U G F n Z S U y M D c p J T I w K D M p L 1 N v d X J j Z T w v S X R l b V B h d G g + P C 9 J d G V t T G 9 j Y X R p b 2 4 + P F N 0 Y W J s Z U V u d H J p Z X M g L z 4 8 L 0 l 0 Z W 0 + P E l 0 Z W 0 + P E l 0 Z W 1 M b 2 N h d G l v b j 4 8 S X R l b V R 5 c G U + R m 9 y b X V s Y T w v S X R l b V R 5 c G U + P E l 0 Z W 1 Q Y X R o P l N l Y 3 R p b 2 4 x L 1 R h Y m x l M D E 0 J T I w K F B h Z 2 U l M j A 3 K S U y M C g z K S 9 U Y W J s Z T A x N D w v S X R l b V B h d G g + P C 9 J d G V t T G 9 j Y X R p b 2 4 + P F N 0 Y W J s Z U V u d H J p Z X M g L z 4 8 L 0 l 0 Z W 0 + P E l 0 Z W 0 + P E l 0 Z W 1 M b 2 N h d G l v b j 4 8 S X R l b V R 5 c G U + R m 9 y b X V s Y T w v S X R l b V R 5 c G U + P E l 0 Z W 1 Q Y X R o P l N l Y 3 R p b 2 4 x L 1 R h Y m x l M D E 0 J T I w K F B h Z 2 U l M j A 3 K S U y M C g z K S 9 D a G F u Z 2 V k J T I w V H l w Z T w v S X R l b V B h d G g + P C 9 J d G V t T G 9 j Y X R p b 2 4 + P F N 0 Y W J s Z U V u d H J p Z X M g L z 4 8 L 0 l 0 Z W 0 + P E l 0 Z W 0 + P E l 0 Z W 1 M b 2 N h d G l v b j 4 8 S X R l b V R 5 c G U + R m 9 y b X V s Y T w v S X R l b V R 5 c G U + P E l 0 Z W 1 Q Y X R o P l N l Y 3 R p b 2 4 x L 1 R h Y m x l M D E 2 J T I w K F B h Z 2 U l M j A 4 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N D Y 6 M z I u M T A 0 M T U 1 O F o i I C 8 + P E V u d H J 5 I F R 5 c G U 9 I k Z p b G x T d G F 0 d X M i I F Z h b H V l P S J z Q 2 9 t c G x l d G U i I C 8 + P C 9 T d G F i b G V F b n R y a W V z P j w v S X R l b T 4 8 S X R l b T 4 8 S X R l b U x v Y 2 F 0 a W 9 u P j x J d G V t V H l w Z T 5 G b 3 J t d W x h P C 9 J d G V t V H l w Z T 4 8 S X R l b V B h d G g + U 2 V j d G l v b j E v V G F i b G U w M T Y l M j A o U G F n Z S U y M D g p J T I w K D M p L 1 N v d X J j Z T w v S X R l b V B h d G g + P C 9 J d G V t T G 9 j Y X R p b 2 4 + P F N 0 Y W J s Z U V u d H J p Z X M g L z 4 8 L 0 l 0 Z W 0 + P E l 0 Z W 0 + P E l 0 Z W 1 M b 2 N h d G l v b j 4 8 S X R l b V R 5 c G U + R m 9 y b X V s Y T w v S X R l b V R 5 c G U + P E l 0 Z W 1 Q Y X R o P l N l Y 3 R p b 2 4 x L 1 R h Y m x l M D E 2 J T I w K F B h Z 2 U l M j A 4 K S U y M C g z K S 9 U Y W J s Z T A x N j w v S X R l b V B h d G g + P C 9 J d G V t T G 9 j Y X R p b 2 4 + P F N 0 Y W J s Z U V u d H J p Z X M g L z 4 8 L 0 l 0 Z W 0 + P E l 0 Z W 0 + P E l 0 Z W 1 M b 2 N h d G l v b j 4 8 S X R l b V R 5 c G U + R m 9 y b X V s Y T w v S X R l b V R 5 c G U + P E l 0 Z W 1 Q Y X R o P l N l Y 3 R p b 2 4 x L 1 R h Y m x l M D E 2 J T I w K F B h Z 2 U l M j A 4 K S U y M C g z K S 9 D a G F u Z 2 V k J T I w V H l w Z T w v S X R l b V B h d G g + P C 9 J d G V t T G 9 j Y X R p b 2 4 + P F N 0 Y W J s Z U V u d H J p Z X M g L z 4 8 L 0 l 0 Z W 0 + P E l 0 Z W 0 + P E l 0 Z W 1 M b 2 N h d G l v b j 4 8 S X R l b V R 5 c G U + R m 9 y b X V s Y T w v S X R l b V R 5 c G U + P E l 0 Z W 1 Q Y X R o P l N l Y 3 R p b 2 4 x L 1 R h Y m x l M D A y J T I w K F B h Z 2 U l M j A x K S U y M C g z K S 9 D a G F u Z 2 V k J T I w V H l w Z T w v S X R l b V B h d G g + P C 9 J d G V t T G 9 j Y X R p b 2 4 + P F N 0 Y W J s Z U V u d H J p Z X M g L z 4 8 L 0 l 0 Z W 0 + P E l 0 Z W 0 + P E l 0 Z W 1 M b 2 N h d G l v b j 4 8 S X R l b V R 5 c G U + R m 9 y b X V s Y T w v S X R l b V R 5 c G U + P E l 0 Z W 1 Q Y X R o P l N l Y 3 R p b 2 4 x L 0 1 h e W J h b m s l M j B B c H B l b m Q 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y L T A 4 L T I x V D E x O j E y O j M x L j I z N j E z M j V a I i A v P j x F b n R y e S B U e X B l P S J G a W x s R X J y b 3 J D b 2 R l I i B W Y W x 1 Z T 0 i c 1 V u a 2 5 v d 2 4 i I C 8 + P E V u d H J 5 I F R 5 c G U 9 I k F k Z G V k V G 9 E Y X R h T W 9 k Z W w i I F Z h b H V l P S J s M C I g L z 4 8 L 1 N 0 Y W J s Z U V u d H J p Z X M + P C 9 J d G V t P j x J d G V t P j x J d G V t T G 9 j Y X R p b 2 4 + P E l 0 Z W 1 U e X B l P k Z v c m 1 1 b G E 8 L 0 l 0 Z W 1 U e X B l P j x J d G V t U G F 0 a D 5 T Z W N 0 a W 9 u M S 9 N Y X l i Y W 5 r J T I w Q X B w Z W 5 k M y 9 T b 3 V y Y 2 U 8 L 0 l 0 Z W 1 Q Y X R o P j w v S X R l b U x v Y 2 F 0 a W 9 u P j x T d G F i b G V F b n R y a W V z I C 8 + P C 9 J d G V t P j x J d G V t P j x J d G V t T G 9 j Y X R p b 2 4 + P E l 0 Z W 1 U e X B l P k Z v c m 1 1 b G E 8 L 0 l 0 Z W 1 U e X B l P j x J d G V t U G F 0 a D 5 T Z W N 0 a W 9 u M S 9 N Y X l i Y W 5 r J T I w Q X B w Z W 5 k M S 9 S Z W 5 h b W V k J T I w Q 2 9 s d W 1 u c z w v S X R l b V B h d G g + P C 9 J d G V t T G 9 j Y X R p b 2 4 + P F N 0 Y W J s Z U V u d H J p Z X M g L z 4 8 L 0 l 0 Z W 0 + P E l 0 Z W 0 + P E l 0 Z W 1 M b 2 N h d G l v b j 4 8 S X R l b V R 5 c G U + R m 9 y b X V s Y T w v S X R l b V R 5 c G U + P E l 0 Z W 1 Q Y X R o P l N l Y 3 R p b 2 4 x L 0 1 h e W J h b m s l M j B B c H B l b m Q y L 1 J l b m F t Z W Q l M j B D b 2 x 1 b W 5 z P C 9 J d G V t U G F 0 a D 4 8 L 0 l 0 Z W 1 M b 2 N h d G l v b j 4 8 U 3 R h Y m x l R W 5 0 c m l l c y A v P j w v S X R l b T 4 8 S X R l b T 4 8 S X R l b U x v Y 2 F 0 a W 9 u P j x J d G V t V H l w Z T 5 G b 3 J t d W x h P C 9 J d G V t V H l w Z T 4 8 S X R l b V B h d G g + U 2 V j d G l v b j E v V G F i b G U w M D Q l M j A o U G F n Z S U y M D I 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z M T Y w M j M 3 W i I g L z 4 8 R W 5 0 c n k g V H l w Z T 0 i R m l s b F N 0 Y X R 1 c y I g V m F s d W U 9 I n N D b 2 1 w b G V 0 Z S I g L z 4 8 L 1 N 0 Y W J s Z U V u d H J p Z X M + P C 9 J d G V t P j x J d G V t P j x J d G V t T G 9 j Y X R p b 2 4 + P E l 0 Z W 1 U e X B l P k Z v c m 1 1 b G E 8 L 0 l 0 Z W 1 U e X B l P j x J d G V t U G F 0 a D 5 T Z W N 0 a W 9 u M S 9 U Y W J s Z T A w N C U y M C h Q Y W d l J T I w M i k l M j A o N C k v U 2 9 1 c m N l P C 9 J d G V t U G F 0 a D 4 8 L 0 l 0 Z W 1 M b 2 N h d G l v b j 4 8 U 3 R h Y m x l R W 5 0 c m l l c y A v P j w v S X R l b T 4 8 S X R l b T 4 8 S X R l b U x v Y 2 F 0 a W 9 u P j x J d G V t V H l w Z T 5 G b 3 J t d W x h P C 9 J d G V t V H l w Z T 4 8 S X R l b V B h d G g + U 2 V j d G l v b j E v V G F i b G U w M D Q l M j A o U G F n Z S U y M D I p J T I w K D Q p L 1 R h Y m x l M D A 0 P C 9 J d G V t U G F 0 a D 4 8 L 0 l 0 Z W 1 M b 2 N h d G l v b j 4 8 U 3 R h Y m x l R W 5 0 c m l l c y A v P j w v S X R l b T 4 8 S X R l b T 4 8 S X R l b U x v Y 2 F 0 a W 9 u P j x J d G V t V H l w Z T 5 G b 3 J t d W x h P C 9 J d G V t V H l w Z T 4 8 S X R l b V B h d G g + U 2 V j d G l v b j E v V G F i b G U w M D Q l M j A o U G F n Z S U y M D I p J T I w K D Q p L 0 N o Y W 5 n Z W Q l M j B U e X B l P C 9 J d G V t U G F 0 a D 4 8 L 0 l 0 Z W 1 M b 2 N h d G l v b j 4 8 U 3 R h Y m x l R W 5 0 c m l l c y A v P j w v S X R l b T 4 8 S X R l b T 4 8 S X R l b U x v Y 2 F 0 a W 9 u P j x J d G V t V H l w Z T 5 G b 3 J t d W x h P C 9 J d G V t V H l w Z T 4 8 S X R l b V B h d G g + U 2 V j d G l v b j E v V G F i b G U w M D Y l M j A o U G F n Z S U y M D M 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z N j k w O T Y w W i I g L z 4 8 R W 5 0 c n k g V H l w Z T 0 i R m l s b F N 0 Y X R 1 c y I g V m F s d W U 9 I n N D b 2 1 w b G V 0 Z S I g L z 4 8 L 1 N 0 Y W J s Z U V u d H J p Z X M + P C 9 J d G V t P j x J d G V t P j x J d G V t T G 9 j Y X R p b 2 4 + P E l 0 Z W 1 U e X B l P k Z v c m 1 1 b G E 8 L 0 l 0 Z W 1 U e X B l P j x J d G V t U G F 0 a D 5 T Z W N 0 a W 9 u M S 9 U Y W J s Z T A w N i U y M C h Q Y W d l J T I w M y k l M j A o N C k v U 2 9 1 c m N l P C 9 J d G V t U G F 0 a D 4 8 L 0 l 0 Z W 1 M b 2 N h d G l v b j 4 8 U 3 R h Y m x l R W 5 0 c m l l c y A v P j w v S X R l b T 4 8 S X R l b T 4 8 S X R l b U x v Y 2 F 0 a W 9 u P j x J d G V t V H l w Z T 5 G b 3 J t d W x h P C 9 J d G V t V H l w Z T 4 8 S X R l b V B h d G g + U 2 V j d G l v b j E v V G F i b G U w M D Y l M j A o U G F n Z S U y M D M p J T I w K D Q p L 1 R h Y m x l M D A 2 P C 9 J d G V t U G F 0 a D 4 8 L 0 l 0 Z W 1 M b 2 N h d G l v b j 4 8 U 3 R h Y m x l R W 5 0 c m l l c y A v P j w v S X R l b T 4 8 S X R l b T 4 8 S X R l b U x v Y 2 F 0 a W 9 u P j x J d G V t V H l w Z T 5 G b 3 J t d W x h P C 9 J d G V t V H l w Z T 4 8 S X R l b V B h d G g + U 2 V j d G l v b j E v V G F i b G U w M D g l M j A o U G F n Z S U y M D Q 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0 O T A w M j g 2 W i I g L z 4 8 R W 5 0 c n k g V H l w Z T 0 i R m l s b F N 0 Y X R 1 c y I g V m F s d W U 9 I n N D b 2 1 w b G V 0 Z S I g L z 4 8 L 1 N 0 Y W J s Z U V u d H J p Z X M + P C 9 J d G V t P j x J d G V t P j x J d G V t T G 9 j Y X R p b 2 4 + P E l 0 Z W 1 U e X B l P k Z v c m 1 1 b G E 8 L 0 l 0 Z W 1 U e X B l P j x J d G V t U G F 0 a D 5 T Z W N 0 a W 9 u M S 9 U Y W J s Z T A w O C U y M C h Q Y W d l J T I w N C k l M j A o N C k v U 2 9 1 c m N l P C 9 J d G V t U G F 0 a D 4 8 L 0 l 0 Z W 1 M b 2 N h d G l v b j 4 8 U 3 R h Y m x l R W 5 0 c m l l c y A v P j w v S X R l b T 4 8 S X R l b T 4 8 S X R l b U x v Y 2 F 0 a W 9 u P j x J d G V t V H l w Z T 5 G b 3 J t d W x h P C 9 J d G V t V H l w Z T 4 8 S X R l b V B h d G g + U 2 V j d G l v b j E v V G F i b G U w M D g l M j A o U G F n Z S U y M D Q p J T I w K D Q p L 1 R h Y m x l M D A 4 P C 9 J d G V t U G F 0 a D 4 8 L 0 l 0 Z W 1 M b 2 N h d G l v b j 4 8 U 3 R h Y m x l R W 5 0 c m l l c y A v P j w v S X R l b T 4 8 S X R l b T 4 8 S X R l b U x v Y 2 F 0 a W 9 u P j x J d G V t V H l w Z T 5 G b 3 J t d W x h P C 9 J d G V t V H l w Z T 4 8 S X R l b V B h d G g + U 2 V j d G l v b j E v V G F i b G U w M T A l M j A o U G F n Z S U y M D U 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1 N T Q 0 M D E x W i I g L z 4 8 R W 5 0 c n k g V H l w Z T 0 i R m l s b F N 0 Y X R 1 c y I g V m F s d W U 9 I n N D b 2 1 w b G V 0 Z S I g L z 4 8 L 1 N 0 Y W J s Z U V u d H J p Z X M + P C 9 J d G V t P j x J d G V t P j x J d G V t T G 9 j Y X R p b 2 4 + P E l 0 Z W 1 U e X B l P k Z v c m 1 1 b G E 8 L 0 l 0 Z W 1 U e X B l P j x J d G V t U G F 0 a D 5 T Z W N 0 a W 9 u M S 9 U Y W J s Z T A x M C U y M C h Q Y W d l J T I w N S k l M j A o N C k v U 2 9 1 c m N l P C 9 J d G V t U G F 0 a D 4 8 L 0 l 0 Z W 1 M b 2 N h d G l v b j 4 8 U 3 R h Y m x l R W 5 0 c m l l c y A v P j w v S X R l b T 4 8 S X R l b T 4 8 S X R l b U x v Y 2 F 0 a W 9 u P j x J d G V t V H l w Z T 5 G b 3 J t d W x h P C 9 J d G V t V H l w Z T 4 8 S X R l b V B h d G g + U 2 V j d G l v b j E v V G F i b G U w M T A l M j A o U G F n Z S U y M D U p J T I w K D Q p L 1 R h Y m x l M D E w P C 9 J d G V t U G F 0 a D 4 8 L 0 l 0 Z W 1 M b 2 N h d G l v b j 4 8 U 3 R h Y m x l R W 5 0 c m l l c y A v P j w v S X R l b T 4 8 S X R l b T 4 8 S X R l b U x v Y 2 F 0 a W 9 u P j x J d G V t V H l w Z T 5 G b 3 J t d W x h P C 9 J d G V t V H l w Z T 4 8 S X R l b V B h d G g + U 2 V j d G l v b j E v V G F i b G U w M T I l M j A o U G F n Z S U y M D Y 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2 M T I 5 N j g x W i I g L z 4 8 R W 5 0 c n k g V H l w Z T 0 i R m l s b F N 0 Y X R 1 c y I g V m F s d W U 9 I n N D b 2 1 w b G V 0 Z S I g L z 4 8 L 1 N 0 Y W J s Z U V u d H J p Z X M + P C 9 J d G V t P j x J d G V t P j x J d G V t T G 9 j Y X R p b 2 4 + P E l 0 Z W 1 U e X B l P k Z v c m 1 1 b G E 8 L 0 l 0 Z W 1 U e X B l P j x J d G V t U G F 0 a D 5 T Z W N 0 a W 9 u M S 9 U Y W J s Z T A x M i U y M C h Q Y W d l J T I w N i k l M j A o N C k v U 2 9 1 c m N l P C 9 J d G V t U G F 0 a D 4 8 L 0 l 0 Z W 1 M b 2 N h d G l v b j 4 8 U 3 R h Y m x l R W 5 0 c m l l c y A v P j w v S X R l b T 4 8 S X R l b T 4 8 S X R l b U x v Y 2 F 0 a W 9 u P j x J d G V t V H l w Z T 5 G b 3 J t d W x h P C 9 J d G V t V H l w Z T 4 8 S X R l b V B h d G g + U 2 V j d G l v b j E v V G F i b G U w M T I l M j A o U G F n Z S U y M D Y p J T I w K D Q p L 1 R h Y m x l M D E y P C 9 J d G V t U G F 0 a D 4 8 L 0 l 0 Z W 1 M b 2 N h d G l v b j 4 8 U 3 R h Y m x l R W 5 0 c m l l c y A v P j w v S X R l b T 4 8 S X R l b T 4 8 S X R l b U x v Y 2 F 0 a W 9 u P j x J d G V t V H l w Z T 5 G b 3 J t d W x h P C 9 J d G V t V H l w Z T 4 8 S X R l b V B h d G g + U 2 V j d G l v b j E v V G F i b G U w M T I l M j A o U G F n Z S U y M D Y p J T I w K D Q p L 0 N o Y W 5 n Z W Q l M j B U e X B l P C 9 J d G V t U G F 0 a D 4 8 L 0 l 0 Z W 1 M b 2 N h d G l v b j 4 8 U 3 R h Y m x l R W 5 0 c m l l c y A v P j w v S X R l b T 4 8 S X R l b T 4 8 S X R l b U x v Y 2 F 0 a W 9 u P j x J d G V t V H l w Z T 5 G b 3 J t d W x h P C 9 J d G V t V H l w Z T 4 8 S X R l b V B h d G g + U 2 V j d G l v b j E v V G F i b G U w M T Q l M j A o U G F n Z S U y M D c 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2 O T U 5 M T M 0 W i I g L z 4 8 R W 5 0 c n k g V H l w Z T 0 i R m l s b F N 0 Y X R 1 c y I g V m F s d W U 9 I n N D b 2 1 w b G V 0 Z S I g L z 4 8 L 1 N 0 Y W J s Z U V u d H J p Z X M + P C 9 J d G V t P j x J d G V t P j x J d G V t T G 9 j Y X R p b 2 4 + P E l 0 Z W 1 U e X B l P k Z v c m 1 1 b G E 8 L 0 l 0 Z W 1 U e X B l P j x J d G V t U G F 0 a D 5 T Z W N 0 a W 9 u M S 9 U Y W J s Z T A x N C U y M C h Q Y W d l J T I w N y k l M j A o N C k v U 2 9 1 c m N l P C 9 J d G V t U G F 0 a D 4 8 L 0 l 0 Z W 1 M b 2 N h d G l v b j 4 8 U 3 R h Y m x l R W 5 0 c m l l c y A v P j w v S X R l b T 4 8 S X R l b T 4 8 S X R l b U x v Y 2 F 0 a W 9 u P j x J d G V t V H l w Z T 5 G b 3 J t d W x h P C 9 J d G V t V H l w Z T 4 8 S X R l b V B h d G g + U 2 V j d G l v b j E v V G F i b G U w M T Q l M j A o U G F n Z S U y M D c p J T I w K D Q p L 1 R h Y m x l M D E 0 P C 9 J d G V t U G F 0 a D 4 8 L 0 l 0 Z W 1 M b 2 N h d G l v b j 4 8 U 3 R h Y m x l R W 5 0 c m l l c y A v P j w v S X R l b T 4 8 S X R l b T 4 8 S X R l b U x v Y 2 F 0 a W 9 u P j x J d G V t V H l w Z T 5 G b 3 J t d W x h P C 9 J d G V t V H l w Z T 4 8 S X R l b V B h d G g + U 2 V j d G l v b j E v V G F i b G U w M T Q l M j A o U G F n Z S U y M D c p J T I w K D Q p L 0 N o Y W 5 n Z W Q l M j B U e X B l P C 9 J d G V t U G F 0 a D 4 8 L 0 l 0 Z W 1 M b 2 N h d G l v b j 4 8 U 3 R h Y m x l R W 5 0 c m l l c y A v P j w v S X R l b T 4 8 S X R l b T 4 8 S X R l b U x v Y 2 F 0 a W 9 u P j x J d G V t V H l w Z T 5 G b 3 J t d W x h P C 9 J d G V t V H l w Z T 4 8 S X R l b V B h d G g + U 2 V j d G l v b j E v V G F i b G U w M T Y l M j A o U G F n Z S U y M D g 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3 O T A x M T Y 4 W i I g L z 4 8 R W 5 0 c n k g V H l w Z T 0 i R m l s b F N 0 Y X R 1 c y I g V m F s d W U 9 I n N D b 2 1 w b G V 0 Z S I g L z 4 8 L 1 N 0 Y W J s Z U V u d H J p Z X M + P C 9 J d G V t P j x J d G V t P j x J d G V t T G 9 j Y X R p b 2 4 + P E l 0 Z W 1 U e X B l P k Z v c m 1 1 b G E 8 L 0 l 0 Z W 1 U e X B l P j x J d G V t U G F 0 a D 5 T Z W N 0 a W 9 u M S 9 U Y W J s Z T A x N i U y M C h Q Y W d l J T I w O C k l M j A o N C k v U 2 9 1 c m N l P C 9 J d G V t U G F 0 a D 4 8 L 0 l 0 Z W 1 M b 2 N h d G l v b j 4 8 U 3 R h Y m x l R W 5 0 c m l l c y A v P j w v S X R l b T 4 8 S X R l b T 4 8 S X R l b U x v Y 2 F 0 a W 9 u P j x J d G V t V H l w Z T 5 G b 3 J t d W x h P C 9 J d G V t V H l w Z T 4 8 S X R l b V B h d G g + U 2 V j d G l v b j E v V G F i b G U w M T Y l M j A o U G F n Z S U y M D g p J T I w K D Q p L 1 R h Y m x l M D E 2 P C 9 J d G V t U G F 0 a D 4 8 L 0 l 0 Z W 1 M b 2 N h d G l v b j 4 8 U 3 R h Y m x l R W 5 0 c m l l c y A v P j w v S X R l b T 4 8 S X R l b T 4 8 S X R l b U x v Y 2 F 0 a W 9 u P j x J d G V t V H l w Z T 5 G b 3 J t d W x h P C 9 J d G V t V H l w Z T 4 8 S X R l b V B h d G g + U 2 V j d G l v b j E v V G F i b G U w M T Y l M j A o U G F n Z S U y M D g p J T I w K D Q p L 0 N o Y W 5 n Z W Q l M j B U e X B l P C 9 J d G V t U G F 0 a D 4 8 L 0 l 0 Z W 1 M b 2 N h d G l v b j 4 8 U 3 R h Y m x l R W 5 0 c m l l c y A v P j w v S X R l b T 4 8 S X R l b T 4 8 S X R l b U x v Y 2 F 0 a W 9 u P j x J d G V t V H l w Z T 5 G b 3 J t d W x h P C 9 J d G V t V H l w Z T 4 8 S X R l b V B h d G g + U 2 V j d G l v b j E v V G F i b G U w M T A l M j A o U G F n Z S U y M D U p J T I w K D Q p L 0 N o Y W 5 n Z W Q l M j B U e X B l P C 9 J d G V t U G F 0 a D 4 8 L 0 l 0 Z W 1 M b 2 N h d G l v b j 4 8 U 3 R h Y m x l R W 5 0 c m l l c y A v P j w v S X R l b T 4 8 S X R l b T 4 8 S X R l b U x v Y 2 F 0 a W 9 u P j x J d G V t V H l w Z T 5 G b 3 J t d W x h P C 9 J d G V t V H l w Z T 4 8 S X R l b V B h d G g + U 2 V j d G l v b j E v V G F i b G U w M D g l M j A o U G F n Z S U y M D Q p J T I w K D Q p L 0 N o Y W 5 n Z W Q l M j B U e X B l P C 9 J d G V t U G F 0 a D 4 8 L 0 l 0 Z W 1 M b 2 N h d G l v b j 4 8 U 3 R h Y m x l R W 5 0 c m l l c y A v P j w v S X R l b T 4 8 S X R l b T 4 8 S X R l b U x v Y 2 F 0 a W 9 u P j x J d G V t V H l w Z T 5 G b 3 J t d W x h P C 9 J d G V t V H l w Z T 4 8 S X R l b V B h d G g + U 2 V j d G l v b j E v V G F i b G U w M D Y l M j A o U G F n Z S U y M D M p J T I w K D Q p L 0 N o Y W 5 n Z W Q l M j B U e X B l P C 9 J d G V t U G F 0 a D 4 8 L 0 l 0 Z W 1 M b 2 N h d G l v b j 4 8 U 3 R h Y m x l R W 5 0 c m l l c y A v P j w v S X R l b T 4 8 S X R l b T 4 8 S X R l b U x v Y 2 F 0 a W 9 u P j x J d G V t V H l w Z T 5 G b 3 J t d W x h P C 9 J d G V t V H l w Z T 4 8 S X R l b V B h d G g + U 2 V j d G l v b j E v T W F 5 Y m F u a y U y M E F w c G V u Z D I v R m l s d G V y Z W Q l M j B S b 3 d z M T w v S X R l b V B h d G g + P C 9 J d G V t T G 9 j Y X R p b 2 4 + P F N 0 Y W J s Z U V u d H J p Z X M g L z 4 8 L 0 l 0 Z W 0 + P E l 0 Z W 0 + P E l 0 Z W 1 M b 2 N h d G l v b j 4 8 S X R l b V R 5 c G U + R m 9 y b X V s Y T w v S X R l b V R 5 c G U + P E l 0 Z W 1 Q Y X R o P l N l Y 3 R p b 2 4 x L 1 R h Y m x l M D A 2 J T I w K F B h Z 2 U l M j A z K S U y M C g z K S 9 S Z W 1 v d m V k J T I w Q 2 9 s d W 1 u c z w v S X R l b V B h d G g + P C 9 J d G V t T G 9 j Y X R p b 2 4 + P F N 0 Y W J s Z U V u d H J p Z X M g L z 4 8 L 0 l 0 Z W 0 + P E l 0 Z W 0 + P E l 0 Z W 1 M b 2 N h d G l v b j 4 8 S X R l b V R 5 c G U + R m 9 y b X V s Y T w v S X R l b V R 5 c G U + P E l 0 Z W 1 Q Y X R o P l N l Y 3 R p b 2 4 x L 1 R h Y m x l M D A 0 J T I w K F B h Z 2 U l M j A y K S U y M C g z K S 9 S Z W 1 v d m V k J T I w Q 2 9 s d W 1 u c z w v S X R l b V B h d G g + P C 9 J d G V t T G 9 j Y X R p b 2 4 + P F N 0 Y W J s Z U V u d H J p Z X M g L z 4 8 L 0 l 0 Z W 0 + P E l 0 Z W 0 + P E l 0 Z W 1 M b 2 N h d G l v b j 4 8 S X R l b V R 5 c G U + R m 9 y b X V s Y T w v S X R l b V R 5 c G U + P E l 0 Z W 1 Q Y X R o P l N l Y 3 R p b 2 4 x L 1 R h Y m x l M D A y J T I w K F B h Z 2 U l M j A x K S U y M C g z K S 9 S Z W 1 v d m V k J T I w Q 2 9 s d W 1 u c z w v S X R l b V B h d G g + P C 9 J d G V t T G 9 j Y X R p b 2 4 + P F N 0 Y W J s Z U V u d H J p Z X M g L z 4 8 L 0 l 0 Z W 0 + P E l 0 Z W 0 + P E l 0 Z W 1 M b 2 N h d G l v b j 4 8 S X R l b V R 5 c G U + R m 9 y b X V s Y T w v S X R l b V R 5 c G U + P E l 0 Z W 1 Q Y X R o P l N l Y 3 R p b 2 4 x L 1 R h Y m x l M D A 0 J T I w K F B h Z 2 U l M j A y K S U y M C g 0 K S 9 S Z W 1 v d m V k J T I w Q 2 9 s d W 1 u c z w v S X R l b V B h d G g + P C 9 J d G V t T G 9 j Y X R p b 2 4 + P F N 0 Y W J s Z U V u d H J p Z X M g L z 4 8 L 0 l 0 Z W 0 + P E l 0 Z W 0 + P E l 0 Z W 1 M b 2 N h d G l v b j 4 8 S X R l b V R 5 c G U + R m 9 y b X V s Y T w v S X R l b V R 5 c G U + P E l 0 Z W 1 Q Y X R o P l N l Y 3 R p b 2 4 x L 1 R h Y m x l M D A 0 J T I w K F B h Z 2 U l M j A y K S U y M C g 0 K S 9 Q c m 9 t b 3 R l Z C U y M E h l Y W R l c n M 8 L 0 l 0 Z W 1 Q Y X R o P j w v S X R l b U x v Y 2 F 0 a W 9 u P j x T d G F i b G V F b n R y a W V z I C 8 + P C 9 J d G V t P j x J d G V t P j x J d G V t T G 9 j Y X R p b 2 4 + P E l 0 Z W 1 U e X B l P k Z v c m 1 1 b G E 8 L 0 l 0 Z W 1 U e X B l P j x J d G V t U G F 0 a D 5 T Z W N 0 a W 9 u M S 9 U Y W J s Z T A w N C U y M C h Q Y W d l J T I w M i k l M j A o N C k v Q 2 h h b m d l Z C U y M F R 5 c G U x P C 9 J d G V t U G F 0 a D 4 8 L 0 l 0 Z W 1 M b 2 N h d G l v b j 4 8 U 3 R h Y m x l R W 5 0 c m l l c y A v P j w v S X R l b T 4 8 S X R l b T 4 8 S X R l b U x v Y 2 F 0 a W 9 u P j x J d G V t V H l w Z T 5 G b 3 J t d W x h P C 9 J d G V t V H l w Z T 4 8 S X R l b V B h d G g + U 2 V j d G l v b j E v V G F i b G U w M D Y l M j A o U G F n Z S U y M D M p J T I w K D Q p L 1 B y b 2 1 v d G V k J T I w S G V h Z G V y c z w v S X R l b V B h d G g + P C 9 J d G V t T G 9 j Y X R p b 2 4 + P F N 0 Y W J s Z U V u d H J p Z X M g L z 4 8 L 0 l 0 Z W 0 + P E l 0 Z W 0 + P E l 0 Z W 1 M b 2 N h d G l v b j 4 8 S X R l b V R 5 c G U + R m 9 y b X V s Y T w v S X R l b V R 5 c G U + P E l 0 Z W 1 Q Y X R o P l N l Y 3 R p b 2 4 x L 1 R h Y m x l M D A 2 J T I w K F B h Z 2 U l M j A z K S U y M C g 0 K S 9 D a G F u Z 2 V k J T I w V H l w Z T E 8 L 0 l 0 Z W 1 Q Y X R o P j w v S X R l b U x v Y 2 F 0 a W 9 u P j x T d G F i b G V F b n R y a W V z I C 8 + P C 9 J d G V t P j x J d G V t P j x J d G V t T G 9 j Y X R p b 2 4 + P E l 0 Z W 1 U e X B l P k Z v c m 1 1 b G E 8 L 0 l 0 Z W 1 U e X B l P j x J d G V t U G F 0 a D 5 T Z W N 0 a W 9 u M S 9 U Y W J s Z T A w O C U y M C h Q Y W d l J T I w N C k l M j A o N C k v U m V t b 3 Z l Z C U y M E N v b H V t b n M 8 L 0 l 0 Z W 1 Q Y X R o P j w v S X R l b U x v Y 2 F 0 a W 9 u P j x T d G F i b G V F b n R y a W V z I C 8 + P C 9 J d G V t P j x J d G V t P j x J d G V t T G 9 j Y X R p b 2 4 + P E l 0 Z W 1 U e X B l P k Z v c m 1 1 b G E 8 L 0 l 0 Z W 1 U e X B l P j x J d G V t U G F 0 a D 5 T Z W N 0 a W 9 u M S 9 U Y W J s Z T A w O C U y M C h Q Y W d l J T I w N C k l M j A o N C k v U H J v b W 9 0 Z W Q l M j B I Z W F k Z X J z P C 9 J d G V t U G F 0 a D 4 8 L 0 l 0 Z W 1 M b 2 N h d G l v b j 4 8 U 3 R h Y m x l R W 5 0 c m l l c y A v P j w v S X R l b T 4 8 S X R l b T 4 8 S X R l b U x v Y 2 F 0 a W 9 u P j x J d G V t V H l w Z T 5 G b 3 J t d W x h P C 9 J d G V t V H l w Z T 4 8 S X R l b V B h d G g + U 2 V j d G l v b j E v V G F i b G U w M D g l M j A o U G F n Z S U y M D Q p J T I w K D Q p L 0 N o Y W 5 n Z W Q l M j B U e X B l M T w v S X R l b V B h d G g + P C 9 J d G V t T G 9 j Y X R p b 2 4 + P F N 0 Y W J s Z U V u d H J p Z X M g L z 4 8 L 0 l 0 Z W 0 + P E l 0 Z W 0 + P E l 0 Z W 1 M b 2 N h d G l v b j 4 8 S X R l b V R 5 c G U + R m 9 y b X V s Y T w v S X R l b V R 5 c G U + P E l 0 Z W 1 Q Y X R o P l N l Y 3 R p b 2 4 x L 1 R h Y m x l M D E w J T I w K F B h Z 2 U l M j A 1 K S U y M C g 0 K S 9 S Z W 1 v d m V k J T I w Q 2 9 s d W 1 u c z w v S X R l b V B h d G g + P C 9 J d G V t T G 9 j Y X R p b 2 4 + P F N 0 Y W J s Z U V u d H J p Z X M g L z 4 8 L 0 l 0 Z W 0 + P E l 0 Z W 0 + P E l 0 Z W 1 M b 2 N h d G l v b j 4 8 S X R l b V R 5 c G U + R m 9 y b X V s Y T w v S X R l b V R 5 c G U + P E l 0 Z W 1 Q Y X R o P l N l Y 3 R p b 2 4 x L 1 R h Y m x l M D E w J T I w K F B h Z 2 U l M j A 1 K S U y M C g 0 K S 9 Q c m 9 t b 3 R l Z C U y M E h l Y W R l c n M 8 L 0 l 0 Z W 1 Q Y X R o P j w v S X R l b U x v Y 2 F 0 a W 9 u P j x T d G F i b G V F b n R y a W V z I C 8 + P C 9 J d G V t P j x J d G V t P j x J d G V t T G 9 j Y X R p b 2 4 + P E l 0 Z W 1 U e X B l P k Z v c m 1 1 b G E 8 L 0 l 0 Z W 1 U e X B l P j x J d G V t U G F 0 a D 5 T Z W N 0 a W 9 u M S 9 U Y W J s Z T A x M C U y M C h Q Y W d l J T I w N S k l M j A o N C k v Q 2 h h b m d l Z C U y M F R 5 c G U x P C 9 J d G V t U G F 0 a D 4 8 L 0 l 0 Z W 1 M b 2 N h d G l v b j 4 8 U 3 R h Y m x l R W 5 0 c m l l c y A v P j w v S X R l b T 4 8 S X R l b T 4 8 S X R l b U x v Y 2 F 0 a W 9 u P j x J d G V t V H l w Z T 5 G b 3 J t d W x h P C 9 J d G V t V H l w Z T 4 8 S X R l b V B h d G g + U 2 V j d G l v b j E v V G F i b G U w M T Y l M j A o U G F n Z S U y M D g p J T I w K D Q p L 1 B y b 2 1 v d G V k J T I w S G V h Z G V y c z w v S X R l b V B h d G g + P C 9 J d G V t T G 9 j Y X R p b 2 4 + P F N 0 Y W J s Z U V u d H J p Z X M g L z 4 8 L 0 l 0 Z W 0 + P E l 0 Z W 0 + P E l 0 Z W 1 M b 2 N h d G l v b j 4 8 S X R l b V R 5 c G U + R m 9 y b X V s Y T w v S X R l b V R 5 c G U + P E l 0 Z W 1 Q Y X R o P l N l Y 3 R p b 2 4 x L 1 R h Y m x l M D E 2 J T I w K F B h Z 2 U l M j A 4 K S U y M C g 0 K S 9 D a G F u Z 2 V k J T I w V H l w Z T E 8 L 0 l 0 Z W 1 Q Y X R o P j w v S X R l b U x v Y 2 F 0 a W 9 u P j x T d G F i b G V F b n R y a W V z I C 8 + P C 9 J d G V t P j x J d G V t P j x J d G V t T G 9 j Y X R p b 2 4 + P E l 0 Z W 1 U e X B l P k Z v c m 1 1 b G E 8 L 0 l 0 Z W 1 U e X B l P j x J d G V t U G F 0 a D 5 T Z W N 0 a W 9 u M S 9 U Y W J s Z T A x N C U y M C h Q Y W d l J T I w N y k l M j A o N C k v U H J v b W 9 0 Z W Q l M j B I Z W F k Z X J z P C 9 J d G V t U G F 0 a D 4 8 L 0 l 0 Z W 1 M b 2 N h d G l v b j 4 8 U 3 R h Y m x l R W 5 0 c m l l c y A v P j w v S X R l b T 4 8 S X R l b T 4 8 S X R l b U x v Y 2 F 0 a W 9 u P j x J d G V t V H l w Z T 5 G b 3 J t d W x h P C 9 J d G V t V H l w Z T 4 8 S X R l b V B h d G g + U 2 V j d G l v b j E v V G F i b G U w M T Q l M j A o U G F n Z S U y M D c p J T I w K D Q p L 0 N o Y W 5 n Z W Q l M j B U e X B l M T w v S X R l b V B h d G g + P C 9 J d G V t T G 9 j Y X R p b 2 4 + P F N 0 Y W J s Z U V u d H J p Z X M g L z 4 8 L 0 l 0 Z W 0 + P E l 0 Z W 0 + P E l 0 Z W 1 M b 2 N h d G l v b j 4 8 S X R l b V R 5 c G U + R m 9 y b X V s Y T w v S X R l b V R 5 c G U + P E l 0 Z W 1 Q Y X R o P l N l Y 3 R p b 2 4 x L 1 R h Y m x l M D E y J T I w K F B h Z 2 U l M j A 2 K S U y M C g 0 K S 9 Q c m 9 t b 3 R l Z C U y M E h l Y W R l c n M 8 L 0 l 0 Z W 1 Q Y X R o P j w v S X R l b U x v Y 2 F 0 a W 9 u P j x T d G F i b G V F b n R y a W V z I C 8 + P C 9 J d G V t P j x J d G V t P j x J d G V t T G 9 j Y X R p b 2 4 + P E l 0 Z W 1 U e X B l P k Z v c m 1 1 b G E 8 L 0 l 0 Z W 1 U e X B l P j x J d G V t U G F 0 a D 5 T Z W N 0 a W 9 u M S 9 U Y W J s Z T A x M i U y M C h Q Y W d l J T I w N i k l M j A o N C k v Q 2 h h b m d l Z C U y M F R 5 c G U x P C 9 J d G V t U G F 0 a D 4 8 L 0 l 0 Z W 1 M b 2 N h d G l v b j 4 8 U 3 R h Y m x l R W 5 0 c m l l c y A v P j w v S X R l b T 4 8 S X R l b T 4 8 S X R l b U x v Y 2 F 0 a W 9 u P j x J d G V t V H l w Z T 5 G b 3 J t d W x h P C 9 J d G V t V H l w Z T 4 8 S X R l b V B h d G g + U 2 V j d G l v b j E v T W F 5 Y m F u a y U y M E F w c G V u Z 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E x O j E y O j M x L j I 3 M z k 3 N T h a I i A v P j x F b n R y e S B U e X B l P S J G a W x s U 3 R h d H V z I i B W Y W x 1 Z T 0 i c 0 N v b X B s Z X R l I i A v P j w v U 3 R h Y m x l R W 5 0 c m l l c z 4 8 L 0 l 0 Z W 0 + P E l 0 Z W 0 + P E l 0 Z W 1 M b 2 N h d G l v b j 4 8 S X R l b V R 5 c G U + R m 9 y b X V s Y T w v S X R l b V R 5 c G U + P E l 0 Z W 1 Q Y X R o P l N l Y 3 R p b 2 4 x L 0 1 h e W J h b m s l M j B B c H B l b m Q 0 L 1 N v d X J j Z T w v S X R l b V B h d G g + P C 9 J d G V t T G 9 j Y X R p b 2 4 + P F N 0 Y W J s Z U V u d H J p Z X M g L z 4 8 L 0 l 0 Z W 0 + P E l 0 Z W 0 + P E l 0 Z W 1 M b 2 N h d G l v b j 4 8 S X R l b V R 5 c G U + R m 9 y b X V s Y T w v S X R l b V R 5 c G U + P E l 0 Z W 1 Q Y X R o P l N l Y 3 R p b 2 4 x L 0 1 h e W J h b m s l M j B B c H B l b m Q 0 L 1 R h Y m x l M D A y P C 9 J d G V t U G F 0 a D 4 8 L 0 l 0 Z W 1 M b 2 N h d G l v b j 4 8 U 3 R h Y m x l R W 5 0 c m l l c y A v P j w v S X R l b T 4 8 S X R l b T 4 8 S X R l b U x v Y 2 F 0 a W 9 u P j x J d G V t V H l w Z T 5 G b 3 J t d W x h P C 9 J d G V t V H l w Z T 4 8 S X R l b V B h d G g + U 2 V j d G l v b j E v T W F 5 Y m F u a y U y M E F w c G V u Z D Q v Q 2 h h b m d l Z C U y M F R 5 c G U 8 L 0 l 0 Z W 1 Q Y X R o P j w v S X R l b U x v Y 2 F 0 a W 9 u P j x T d G F i b G V F b n R y a W V z I C 8 + P C 9 J d G V t P j x J d G V t P j x J d G V t T G 9 j Y X R p b 2 4 + P E l 0 Z W 1 U e X B l P k Z v c m 1 1 b G E 8 L 0 l 0 Z W 1 U e X B l P j x J d G V t U G F 0 a D 5 T Z W N 0 a W 9 u M S 9 N Y X l i Y W 5 r J T I w Q X B w Z W 5 k N C 9 Q c m 9 t b 3 R l Z C U y M E h l Y W R l c n M 8 L 0 l 0 Z W 1 Q Y X R o P j w v S X R l b U x v Y 2 F 0 a W 9 u P j x T d G F i b G V F b n R y a W V z I C 8 + P C 9 J d G V t P j x J d G V t P j x J d G V t T G 9 j Y X R p b 2 4 + P E l 0 Z W 1 U e X B l P k Z v c m 1 1 b G E 8 L 0 l 0 Z W 1 U e X B l P j x J d G V t U G F 0 a D 5 T Z W N 0 a W 9 u M S 9 N Y X l i Y W 5 r J T I w Q X B w Z W 5 k N C 9 D a G F u Z 2 V k J T I w V H l w Z T E 8 L 0 l 0 Z W 1 Q Y X R o P j w v S X R l b U x v Y 2 F 0 a W 9 u P j x T d G F i b G V F b n R y a W V z I C 8 + P C 9 J d G V t P j x J d G V t P j x J d G V t T G 9 j Y X R p b 2 4 + P E l 0 Z W 1 U e X B l P k Z v c m 1 1 b G E 8 L 0 l 0 Z W 1 U e X B l P j x J d G V t U G F 0 a D 5 T Z W N 0 a W 9 u M S 9 N Y X l i Y W 5 r J T I w Q X B w Z W 5 k N C 9 B c H B l b m R l Z C U y M F F 1 Z X J 5 P C 9 J d G V t U G F 0 a D 4 8 L 0 l 0 Z W 1 M b 2 N h d G l v b j 4 8 U 3 R h Y m x l R W 5 0 c m l l c y A v P j w v S X R l b T 4 8 S X R l b T 4 8 S X R l b U x v Y 2 F 0 a W 9 u P j x J d G V t V H l w Z T 5 G b 3 J t d W x h P C 9 J d G V t V H l w Z T 4 8 S X R l b V B h d G g + U 2 V j d G l v b j E v V G F i b G U w M D Q l M j A o U G F n Z S U y M D I 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M y 4 5 M T U 3 N j M w W i I g L z 4 8 R W 5 0 c n k g V H l w Z T 0 i R m l s b F N 0 Y X R 1 c y I g V m F s d W U 9 I n N D b 2 1 w b G V 0 Z S I g L z 4 8 L 1 N 0 Y W J s Z U V u d H J p Z X M + P C 9 J d G V t P j x J d G V t P j x J d G V t T G 9 j Y X R p b 2 4 + P E l 0 Z W 1 U e X B l P k Z v c m 1 1 b G E 8 L 0 l 0 Z W 1 U e X B l P j x J d G V t U G F 0 a D 5 T Z W N 0 a W 9 u M S 9 U Y W J s Z T A w N C U y M C h Q Y W d l J T I w M i k l M j A o N S k v U 2 9 1 c m N l P C 9 J d G V t U G F 0 a D 4 8 L 0 l 0 Z W 1 M b 2 N h d G l v b j 4 8 U 3 R h Y m x l R W 5 0 c m l l c y A v P j w v S X R l b T 4 8 S X R l b T 4 8 S X R l b U x v Y 2 F 0 a W 9 u P j x J d G V t V H l w Z T 5 G b 3 J t d W x h P C 9 J d G V t V H l w Z T 4 8 S X R l b V B h d G g + U 2 V j d G l v b j E v V G F i b G U w M D Q l M j A o U G F n Z S U y M D I p J T I w K D U p L 1 R h Y m x l M D A 0 P C 9 J d G V t U G F 0 a D 4 8 L 0 l 0 Z W 1 M b 2 N h d G l v b j 4 8 U 3 R h Y m x l R W 5 0 c m l l c y A v P j w v S X R l b T 4 8 S X R l b T 4 8 S X R l b U x v Y 2 F 0 a W 9 u P j x J d G V t V H l w Z T 5 G b 3 J t d W x h P C 9 J d G V t V H l w Z T 4 8 S X R l b V B h d G g + U 2 V j d G l v b j E v V G F i b G U w M D Q l M j A o U G F n Z S U y M D I p J T I w K D U p L 0 N o Y W 5 n Z W Q l M j B U e X B l P C 9 J d G V t U G F 0 a D 4 8 L 0 l 0 Z W 1 M b 2 N h d G l v b j 4 8 U 3 R h Y m x l R W 5 0 c m l l c y A v P j w v S X R l b T 4 8 S X R l b T 4 8 S X R l b U x v Y 2 F 0 a W 9 u P j x J d G V t V H l w Z T 5 G b 3 J t d W x h P C 9 J d G V t V H l w Z T 4 8 S X R l b V B h d G g + U 2 V j d G l v b j E v V G F i b G U w M D Y l M j A o U G F n Z S U y M D M 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M y 4 5 O T Y y O D k y W i I g L z 4 8 R W 5 0 c n k g V H l w Z T 0 i R m l s b F N 0 Y X R 1 c y I g V m F s d W U 9 I n N D b 2 1 w b G V 0 Z S I g L z 4 8 L 1 N 0 Y W J s Z U V u d H J p Z X M + P C 9 J d G V t P j x J d G V t P j x J d G V t T G 9 j Y X R p b 2 4 + P E l 0 Z W 1 U e X B l P k Z v c m 1 1 b G E 8 L 0 l 0 Z W 1 U e X B l P j x J d G V t U G F 0 a D 5 T Z W N 0 a W 9 u M S 9 U Y W J s Z T A w N i U y M C h Q Y W d l J T I w M y k l M j A o N S k v U 2 9 1 c m N l P C 9 J d G V t U G F 0 a D 4 8 L 0 l 0 Z W 1 M b 2 N h d G l v b j 4 8 U 3 R h Y m x l R W 5 0 c m l l c y A v P j w v S X R l b T 4 8 S X R l b T 4 8 S X R l b U x v Y 2 F 0 a W 9 u P j x J d G V t V H l w Z T 5 G b 3 J t d W x h P C 9 J d G V t V H l w Z T 4 8 S X R l b V B h d G g + U 2 V j d G l v b j E v V G F i b G U w M D Y l M j A o U G F n Z S U y M D M p J T I w K D U p L 1 R h Y m x l M D A 2 P C 9 J d G V t U G F 0 a D 4 8 L 0 l 0 Z W 1 M b 2 N h d G l v b j 4 8 U 3 R h Y m x l R W 5 0 c m l l c y A v P j w v S X R l b T 4 8 S X R l b T 4 8 S X R l b U x v Y 2 F 0 a W 9 u P j x J d G V t V H l w Z T 5 G b 3 J t d W x h P C 9 J d G V t V H l w Z T 4 8 S X R l b V B h d G g + U 2 V j d G l v b j E v V G F i b G U w M D Y l M j A o U G F n Z S U y M D M p J T I w K D U p L 0 N o Y W 5 n Z W Q l M j B U e X B l P C 9 J d G V t U G F 0 a D 4 8 L 0 l 0 Z W 1 M b 2 N h d G l v b j 4 8 U 3 R h Y m x l R W 5 0 c m l l c y A v P j w v S X R l b T 4 8 S X R l b T 4 8 S X R l b U x v Y 2 F 0 a W 9 u P j x J d G V t V H l w Z T 5 G b 3 J t d W x h P C 9 J d G V t V H l w Z T 4 8 S X R l b V B h d G g + U 2 V j d G l v b j E v V G F i b G U w M D g l M j A o U G F n Z S U y M D Q 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N C 4 w N z U 2 O D g y W i I g L z 4 8 R W 5 0 c n k g V H l w Z T 0 i R m l s b F N 0 Y X R 1 c y I g V m F s d W U 9 I n N D b 2 1 w b G V 0 Z S I g L z 4 8 L 1 N 0 Y W J s Z U V u d H J p Z X M + P C 9 J d G V t P j x J d G V t P j x J d G V t T G 9 j Y X R p b 2 4 + P E l 0 Z W 1 U e X B l P k Z v c m 1 1 b G E 8 L 0 l 0 Z W 1 U e X B l P j x J d G V t U G F 0 a D 5 T Z W N 0 a W 9 u M S 9 U Y W J s Z T A w O C U y M C h Q Y W d l J T I w N C k l M j A o N S k v U 2 9 1 c m N l P C 9 J d G V t U G F 0 a D 4 8 L 0 l 0 Z W 1 M b 2 N h d G l v b j 4 8 U 3 R h Y m x l R W 5 0 c m l l c y A v P j w v S X R l b T 4 8 S X R l b T 4 8 S X R l b U x v Y 2 F 0 a W 9 u P j x J d G V t V H l w Z T 5 G b 3 J t d W x h P C 9 J d G V t V H l w Z T 4 8 S X R l b V B h d G g + U 2 V j d G l v b j E v V G F i b G U w M D g l M j A o U G F n Z S U y M D Q p J T I w K D U p L 1 R h Y m x l M D A 4 P C 9 J d G V t U G F 0 a D 4 8 L 0 l 0 Z W 1 M b 2 N h d G l v b j 4 8 U 3 R h Y m x l R W 5 0 c m l l c y A v P j w v S X R l b T 4 8 S X R l b T 4 8 S X R l b U x v Y 2 F 0 a W 9 u P j x J d G V t V H l w Z T 5 G b 3 J t d W x h P C 9 J d G V t V H l w Z T 4 8 S X R l b V B h d G g + U 2 V j d G l v b j E v V G F i b G U w M D g l M j A o U G F n Z S U y M D Q p J T I w K D U p L 0 N o Y W 5 n Z W Q l M j B U e X B l P C 9 J d G V t U G F 0 a D 4 8 L 0 l 0 Z W 1 M b 2 N h d G l v b j 4 8 U 3 R h Y m x l R W 5 0 c m l l c y A v P j w v S X R l b T 4 8 S X R l b T 4 8 S X R l b U x v Y 2 F 0 a W 9 u P j x J d G V t V H l w Z T 5 G b 3 J t d W x h P C 9 J d G V t V H l w Z T 4 8 S X R l b V B h d G g + U 2 V j d G l v b j E v V G F i b G U w M D Q l M j A o U G F n Z S U y M D I p J T I w K D U p L 1 J l b W 9 2 Z W Q l M j B D b 2 x 1 b W 5 z P C 9 J d G V t U G F 0 a D 4 8 L 0 l 0 Z W 1 M b 2 N h d G l v b j 4 8 U 3 R h Y m x l R W 5 0 c m l l c y A v P j w v S X R l b T 4 8 S X R l b T 4 8 S X R l b U x v Y 2 F 0 a W 9 u P j x J d G V t V H l w Z T 5 G b 3 J t d W x h P C 9 J d G V t V H l w Z T 4 8 S X R l b V B h d G g + U 2 V j d G l v b j E v V G F i b G U w M D Y l M j A o U G F n Z S U y M D M p J T I w K D U p L 1 J l b W 9 2 Z W Q l M j B D b 2 x 1 b W 5 z P C 9 J d G V t U G F 0 a D 4 8 L 0 l 0 Z W 1 M b 2 N h d G l v b j 4 8 U 3 R h Y m x l R W 5 0 c m l l c y A v P j w v S X R l b T 4 8 S X R l b T 4 8 S X R l b U x v Y 2 F 0 a W 9 u P j x J d G V t V H l w Z T 5 G b 3 J t d W x h P C 9 J d G V t V H l w Z T 4 8 S X R l b V B h d G g + U 2 V j d G l v b j E v V G F i b G U w M D Y l M j A o U G F n Z S U y M D M p J T I w K D U p L 1 J l b m F t Z W Q l M j B D b 2 x 1 b W 5 z P C 9 J d G V t U G F 0 a D 4 8 L 0 l 0 Z W 1 M b 2 N h d G l v b j 4 8 U 3 R h Y m x l R W 5 0 c m l l c y A v P j w v S X R l b T 4 8 S X R l b T 4 8 S X R l b U x v Y 2 F 0 a W 9 u P j x J d G V t V H l w Z T 5 G b 3 J t d W x h P C 9 J d G V t V H l w Z T 4 8 S X R l b V B h d G g + U 2 V j d G l v b j E v V G F i b G U w M D Q l M j A o U G F n Z S U y M D I p J T I w K D U p L 1 J l b m F t Z W Q l M j B D b 2 x 1 b W 5 z P C 9 J d G V t U G F 0 a D 4 8 L 0 l 0 Z W 1 M b 2 N h d G l v b j 4 8 U 3 R h Y m x l R W 5 0 c m l l c y A v P j w v S X R l b T 4 8 S X R l b T 4 8 S X R l b U x v Y 2 F 0 a W 9 u P j x J d G V t V H l w Z T 5 G b 3 J t d W x h P C 9 J d G V t V H l w Z T 4 8 S X R l b V B h d G g + U 2 V j d G l v b j E v T W F 5 Y m F u a y U y M E F w c G V u Z C U y M D U 8 L 0 l 0 Z W 1 Q Y X R o P j w v S X R l b U x v Y 2 F 0 a W 9 u P j x T d G F i b G V F b n R y a W V z P j x F b n R y e S B U e X B l P S J J c 1 B y a X Z h d G U i I F Z h b H V l P S J s M C I g L z 4 8 R W 5 0 c n k g V H l w Z T 0 i Q n V m Z m V y T m V 4 d F J l Z n J l c 2 g i I F Z h b H V l P S J s M S I g L z 4 8 R W 5 0 c n k g V H l w Z T 0 i U m V z d W x 0 V H l w Z S I g V m F s d W U 9 I n N U Y W J s Z S I g L z 4 8 R W 5 0 c n k g V H l w Z T 0 i T m F t Z V V w Z G F 0 Z W R B Z n R l c k Z p b G w 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g t M j F U M T Q 6 M D U 6 N T Q u M T M 5 N T M z M 1 o i I C 8 + P E V u d H J 5 I F R 5 c G U 9 I k Z p b G x T d G F 0 d X M i I F Z h b H V l P S J z Q 2 9 t c G x l d G U i I C 8 + P E V u d H J 5 I F R 5 c G U 9 I k 5 h d m l n Y X R p b 2 5 T d G V w T m F t Z S I g V m F s d W U 9 I n N O Y X Z p Z 2 F 0 a W 9 u I i A v P j w v U 3 R h Y m x l R W 5 0 c m l l c z 4 8 L 0 l 0 Z W 0 + P E l 0 Z W 0 + P E l 0 Z W 1 M b 2 N h d G l v b j 4 8 S X R l b V R 5 c G U + R m 9 y b X V s Y T w v S X R l b V R 5 c G U + P E l 0 Z W 1 Q Y X R o P l N l Y 3 R p b 2 4 x L 0 1 h e W J h b m s l M j B B c H B l b m Q l M j A 1 L 1 N v d X J j Z T w v S X R l b V B h d G g + P C 9 J d G V t T G 9 j Y X R p b 2 4 + P F N 0 Y W J s Z U V u d H J p Z X M g L z 4 8 L 0 l 0 Z W 0 + P E l 0 Z W 0 + P E l 0 Z W 1 M b 2 N h d G l v b j 4 8 S X R l b V R 5 c G U + R m 9 y b X V s Y T w v S X R l b V R 5 c G U + P E l 0 Z W 1 Q Y X R o P l N l Y 3 R p b 2 4 x L 0 1 h e W J h b m s l M j B B c H B l b m 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D b 3 V u d C I g V m F s d W U 9 I m w z M D U i I C 8 + P E V u d H J 5 I F R 5 c G U 9 I k Z p b G x F c n J v c k N v Z G U i I F Z h b H V l P S J z V W 5 r b m 9 3 b i I g L z 4 8 R W 5 0 c n k g V H l w Z T 0 i R m l s b F R h c m d l d C I g V m F s d W U 9 I n N U Y W J s Z V 9 F e H R l c m 5 h b E R h d G F f M S I g L z 4 8 R W 5 0 c n k g V H l w Z T 0 i T G 9 h Z G V k V G 9 B b m F s e X N p c 1 N l c n Z p Y 2 V z I i B W Y W x 1 Z T 0 i b D A i I C 8 + P E V u d H J 5 I F R 5 c G U 9 I k Z p b G x M Y X N 0 V X B k Y X R l Z C I g V m F s d W U 9 I m Q y M D I y L T A 4 L T M x V D A 4 O j A 1 O j A 1 L j A 2 M T g 2 O T Z a I i A v P j x F b n R y e S B U e X B l P S J G a W x s Q 2 9 s d W 1 u V H l w Z X M i I F Z h b H V l P S J z Q 1 F Z R 0 V R P T 0 i I C 8 + P E V u d H J 5 I F R 5 c G U 9 I k Z p b G x D b 2 x 1 b W 5 O Y W 1 l c y I g V m F s d W U 9 I n N b J n F 1 b 3 Q 7 R U 5 U U l k g R E F U R S Z x d W 9 0 O y w m c X V v d D t E Z X N j c m l w d G l v b i Z x d W 9 0 O y w m c X V v d D t U U k F O U 0 F D V E l P T i B B T U 9 V T l Q m c X V v d D s s J n F 1 b 3 Q 7 U 1 R B V E V N R U 5 U I E J B T E F O Q 0 U m c X V v d D t d I i A v P j x F b n R y e S B U e X B l P S J G a W x s U 3 R h d H V z I i B W Y W x 1 Z T 0 i c 0 N v b X B s Z X R l I i A v P j x F b n R y e S B U e X B l P S J R d W V y e U l E I i B W Y W x 1 Z T 0 i c 2 Q 5 Y W J l M 2 Y 3 L W Z i M m Y t N G M 3 M y 0 4 Y 2 F m L W M y N T h m O D Y 1 N T F j Y y 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N Y X l i Y W 5 r I E F w c G V u Z D E g K D I p L 0 N o Y W 5 n Z W Q g V H l w Z S B 3 a X R o I E x v Y 2 F s Z S 5 7 R U 5 U U l k g R E F U R S w w f S Z x d W 9 0 O y w m c X V v d D t T Z W N 0 a W 9 u M S 9 N Y X l i Y W 5 r I E F w c G V u Z D E g K D I p L 0 N o Y W 5 n Z W Q g V H l w Z S 5 7 Q 2 9 s d W 1 u M i w x f S Z x d W 9 0 O y w m c X V v d D t T Z W N 0 a W 9 u M S 9 N Y X l i Y W 5 r I E F w c G V u Z D E g K D I p L 1 J l c G x h Y 2 V k I F Z h b H V l L n t U U k F O U 0 F D V E l P T i B B T U 9 V T l Q s M n 0 m c X V v d D s s J n F 1 b 3 Q 7 U 2 V j d G l v b j E v T W F 5 Y m F u a y B B c H B l b m Q x I C g y K S 9 D a G F u Z 2 V k I F R 5 c G U x L n t T V E F U R U 1 F T l Q g Q k F M Q U 5 D R S w z f S Z x d W 9 0 O 1 0 s J n F 1 b 3 Q 7 Q 2 9 s d W 1 u Q 2 9 1 b n Q m c X V v d D s 6 N C w m c X V v d D t L Z X l D b 2 x 1 b W 5 O Y W 1 l c y Z x d W 9 0 O z p b X S w m c X V v d D t D b 2 x 1 b W 5 J Z G V u d G l 0 a W V z J n F 1 b 3 Q 7 O l s m c X V v d D t T Z W N 0 a W 9 u M S 9 N Y X l i Y W 5 r I E F w c G V u Z D E g K D I p L 0 N o Y W 5 n Z W Q g V H l w Z S B 3 a X R o I E x v Y 2 F s Z S 5 7 R U 5 U U l k g R E F U R S w w f S Z x d W 9 0 O y w m c X V v d D t T Z W N 0 a W 9 u M S 9 N Y X l i Y W 5 r I E F w c G V u Z D E g K D I p L 0 N o Y W 5 n Z W Q g V H l w Z S 5 7 Q 2 9 s d W 1 u M i w x f S Z x d W 9 0 O y w m c X V v d D t T Z W N 0 a W 9 u M S 9 N Y X l i Y W 5 r I E F w c G V u Z D E g K D I p L 1 J l c G x h Y 2 V k I F Z h b H V l L n t U U k F O U 0 F D V E l P T i B B T U 9 V T l Q s M n 0 m c X V v d D s s J n F 1 b 3 Q 7 U 2 V j d G l v b j E v T W F 5 Y m F u a y B B c H B l b m Q x I C g y K S 9 D a G F u Z 2 V k I F R 5 c G U x L n t T V E F U R U 1 F T l Q g Q k F M Q U 5 D R S w z f S Z x d W 9 0 O 1 0 s J n F 1 b 3 Q 7 U m V s Y X R p b 2 5 z a G l w S W 5 m b y Z x d W 9 0 O z p b X X 0 i I C 8 + P C 9 T d G F i b G V F b n R y a W V z P j w v S X R l b T 4 8 S X R l b T 4 8 S X R l b U x v Y 2 F 0 a W 9 u P j x J d G V t V H l w Z T 5 G b 3 J t d W x h P C 9 J d G V t V H l w Z T 4 8 S X R l b V B h d G g + U 2 V j d G l v b j E v T W F 5 Y m F u a y U y M E F w c G V u Z D E l M j A o M i k v U 2 9 1 c m N l P C 9 J d G V t U G F 0 a D 4 8 L 0 l 0 Z W 1 M b 2 N h d G l v b j 4 8 U 3 R h Y m x l R W 5 0 c m l l c y A v P j w v S X R l b T 4 8 S X R l b T 4 8 S X R l b U x v Y 2 F 0 a W 9 u P j x J d G V t V H l w Z T 5 G b 3 J t d W x h P C 9 J d G V t V H l w Z T 4 8 S X R l b V B h d G g + U 2 V j d G l v b j E v T W F 5 Y m F u a y U y M E F w c G V u Z D E l M j A o M i k v U m V t b 3 Z l Z C U y M F R v c C U y M F J v d 3 M 8 L 0 l 0 Z W 1 Q Y X R o P j w v S X R l b U x v Y 2 F 0 a W 9 u P j x T d G F i b G V F b n R y a W V z I C 8 + P C 9 J d G V t P j x J d G V t P j x J d G V t T G 9 j Y X R p b 2 4 + P E l 0 Z W 1 U e X B l P k Z v c m 1 1 b G E 8 L 0 l 0 Z W 1 U e X B l P j x J d G V t U G F 0 a D 5 T Z W N 0 a W 9 u M S 9 N Y X l i Y W 5 r J T I w Q X B w Z W 5 k M S U y M C g y K S 9 Q c m 9 t b 3 R l Z C U y M E h l Y W R l c n M 8 L 0 l 0 Z W 1 Q Y X R o P j w v S X R l b U x v Y 2 F 0 a W 9 u P j x T d G F i b G V F b n R y a W V z I C 8 + P C 9 J d G V t P j x J d G V t P j x J d G V t T G 9 j Y X R p b 2 4 + P E l 0 Z W 1 U e X B l P k Z v c m 1 1 b G E 8 L 0 l 0 Z W 1 U e X B l P j x J d G V t U G F 0 a D 5 T Z W N 0 a W 9 u M S 9 N Y X l i Y W 5 r J T I w Q X B w Z W 5 k M S U y M C g y K S 9 D a G F u Z 2 V k J T I w V H l w Z T w v S X R l b V B h d G g + P C 9 J d G V t T G 9 j Y X R p b 2 4 + P F N 0 Y W J s Z U V u d H J p Z X M g L z 4 8 L 0 l 0 Z W 0 + P E l 0 Z W 0 + P E l 0 Z W 1 M b 2 N h d G l v b j 4 8 S X R l b V R 5 c G U + R m 9 y b X V s Y T w v S X R l b V R 5 c G U + P E l 0 Z W 1 Q Y X R o P l N l Y 3 R p b 2 4 x L 0 1 h e W J h b m s l M j B B c H B l b m Q x J T I w K D I p L 0 Z p b H R l c m V k J T I w U m 9 3 c z w v S X R l b V B h d G g + P C 9 J d G V t T G 9 j Y X R p b 2 4 + P F N 0 Y W J s Z U V u d H J p Z X M g L z 4 8 L 0 l 0 Z W 0 + P E l 0 Z W 0 + P E l 0 Z W 1 M b 2 N h d G l v b j 4 8 S X R l b V R 5 c G U + R m 9 y b X V s Y T w v S X R l b V R 5 c G U + P E l 0 Z W 1 Q Y X R o P l N l Y 3 R p b 2 4 x L 0 1 h e W J h b m s l M j B B c H B l b m Q x J T I w K D I p L 1 J l b W 9 2 Z W Q l M j B D b 2 x 1 b W 5 z P C 9 J d G V t U G F 0 a D 4 8 L 0 l 0 Z W 1 M b 2 N h d G l v b j 4 8 U 3 R h Y m x l R W 5 0 c m l l c y A v P j w v S X R l b T 4 8 S X R l b T 4 8 S X R l b U x v Y 2 F 0 a W 9 u P j x J d G V t V H l w Z T 5 G b 3 J t d W x h P C 9 J d G V t V H l w Z T 4 8 S X R l b V B h d G g + U 2 V j d G l v b j E v T W F 5 Y m F u a y U y M E F w c G V u Z D E l M j A o M i k v U m V w b G F j Z W Q l M j B W Y W x 1 Z T w v S X R l b V B h d G g + P C 9 J d G V t T G 9 j Y X R p b 2 4 + P F N 0 Y W J s Z U V u d H J p Z X M g L z 4 8 L 0 l 0 Z W 0 + P E l 0 Z W 0 + P E l 0 Z W 1 M b 2 N h d G l v b j 4 8 S X R l b V R 5 c G U + R m 9 y b X V s Y T w v S X R l b V R 5 c G U + P E l 0 Z W 1 Q Y X R o P l N l Y 3 R p b 2 4 x L 0 1 h e W J h b m s l M j B B c H B l b m Q x J T I w K D I p L 1 J l c G x h Y 2 V k J T I w V m F s d W U x P C 9 J d G V t U G F 0 a D 4 8 L 0 l 0 Z W 1 M b 2 N h d G l v b j 4 8 U 3 R h Y m x l R W 5 0 c m l l c y A v P j w v S X R l b T 4 8 S X R l b T 4 8 S X R l b U x v Y 2 F 0 a W 9 u P j x J d G V t V H l w Z T 5 G b 3 J t d W x h P C 9 J d G V t V H l w Z T 4 8 S X R l b V B h d G g + U 2 V j d G l v b j E v T W F 5 Y m F u a y U y M E F w c G V u Z D E l M j A o M i k v Q 2 h h b m d l Z C U y M F R 5 c G U x P C 9 J d G V t U G F 0 a D 4 8 L 0 l 0 Z W 1 M b 2 N h d G l v b j 4 8 U 3 R h Y m x l R W 5 0 c m l l c y A v P j w v S X R l b T 4 8 S X R l b T 4 8 S X R l b U x v Y 2 F 0 a W 9 u P j x J d G V t V H l w Z T 5 G b 3 J t d W x h P C 9 J d G V t V H l w Z T 4 8 S X R l b V B h d G g + U 2 V j d G l v b j E v T W F 5 Y m F u a y U y M E F w c G V u Z D E l M j A o M i k v Q 2 h h b m d l Z C U y M F R 5 c G U l M j B 3 a X R o J T I w T G 9 j Y W x l P C 9 J d G V t U G F 0 a D 4 8 L 0 l 0 Z W 1 M b 2 N h d G l v b j 4 8 U 3 R h Y m x l R W 5 0 c m l l c y A v P j w v S X R l b T 4 8 S X R l b T 4 8 S X R l b U x v Y 2 F 0 a W 9 u P j x J d G V t V H l w Z T 5 G b 3 J t d W x h P C 9 J d G V t V H l w Z T 4 8 S X R l b V B h d G g + U 2 V j d G l v b j E v T W F 5 Y m F u a y U y M E F w c G V u Z D E l M j A o M i k v U m V t b 3 Z l Z C U y M F R v c C U y M F J v d 3 M x P C 9 J d G V t U G F 0 a D 4 8 L 0 l 0 Z W 1 M b 2 N h d G l v b j 4 8 U 3 R h Y m x l R W 5 0 c m l l c y A v P j w v S X R l b T 4 8 S X R l b T 4 8 S X R l b U x v Y 2 F 0 a W 9 u P j x J d G V t V H l w Z T 5 G b 3 J t d W x h P C 9 J d G V t V H l w Z T 4 8 S X R l b V B h d G g + U 2 V j d G l v b j E v T W F 5 Y m F u a y U y M E F w c G V u Z D E l M j A o M i k v U m V u Y W 1 l Z C U y M E N v b H V t b n M 8 L 0 l 0 Z W 1 Q Y X R o P j w v S X R l b U x v Y 2 F 0 a W 9 u P j x T d G F i b G V F b n R y a W V z I C 8 + P C 9 J d G V t P j x J d G V t P j x J d G V t T G 9 j Y X R p b 2 4 + P E l 0 Z W 1 U e X B l P k Z v c m 1 1 b G E 8 L 0 l 0 Z W 1 U e X B l P j x J d G V t U G F 0 a D 5 T Z W N 0 a W 9 u M S 9 N Y X l i Y W 5 r J T I w Q X B w Z W 5 k 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Q 2 9 1 b n Q i I F Z h b H V l P S J s N D E 4 I i A v P j x F b n R y e S B U e X B l P S J G a W x s R X J y b 3 J D b 2 R l I i B W Y W x 1 Z T 0 i c 1 V u a 2 5 v d 2 4 i I C 8 + P E V u d H J 5 I F R 5 c G U 9 I k Z p b G x U Y X J n Z X Q i I F Z h b H V l P S J z V G F i b G V f R X h 0 Z X J u Y W x E Y X R h X z I i I C 8 + P E V u d H J 5 I F R 5 c G U 9 I k x v Y W R l Z F R v Q W 5 h b H l z a X N T Z X J 2 a W N l c y I g V m F s d W U 9 I m w w I i A v P j x F b n R y e S B U e X B l P S J G a W x s T G F z d F V w Z G F 0 Z W Q i I F Z h b H V l P S J k M j A y M i 0 w O C 0 z M V Q w O D o w N T o w N C 4 5 M D U 2 N T Y z 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F N 0 Y X R 1 c y I g V m F s d W U 9 I n N D b 2 1 w b G V 0 Z S I g L z 4 8 R W 5 0 c n k g V H l w Z T 0 i U X V l c n l J R C I g V m F s d W U 9 I n M x Z m Z k Z G Z k N S 0 z N j B l L T Q 0 N T M t Y W Q z M y 1 m M z k w M T Y 0 N W E 1 Z W Q 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W F 5 Y m F u a y B B c H B l b m Q y I C g y K S 9 D a G F u Z 2 V k I F R 5 c G U g d 2 l 0 a C B M b 2 N h b G U u e 0 V O V F J Z I E R B V E U s M H 0 m c X V v d D s s J n F 1 b 3 Q 7 U 2 V j d G l v b j E v T W F 5 Y m F u a y B B c H B l b m Q y I C g y K S 9 D a G F u Z 2 V k I F R 5 c G U u e 0 N v b H V t b j I s M X 0 m c X V v d D s s J n F 1 b 3 Q 7 U 2 V j d G l v b j E v T W F 5 Y m F u a y B B c H B l b m Q y I C g y K S 9 S Z X B s Y W N l Z C B W Y W x 1 Z S 5 7 V F J B T l N B Q 1 R J T 0 4 g Q U 1 P V U 5 U L D J 9 J n F 1 b 3 Q 7 L C Z x d W 9 0 O 1 N l Y 3 R p b 2 4 x L 0 1 h e W J h b m s g Q X B w Z W 5 k M i A o M i k v Q 2 h h b m d l Z C B U e X B l M S 5 7 U 1 R B V E V N R U 5 U I E J B T E F O Q 0 U s M 3 0 m c X V v d D t d L C Z x d W 9 0 O 0 N v b H V t b k N v d W 5 0 J n F 1 b 3 Q 7 O j Q s J n F 1 b 3 Q 7 S 2 V 5 Q 2 9 s d W 1 u T m F t Z X M m c X V v d D s 6 W 1 0 s J n F 1 b 3 Q 7 Q 2 9 s d W 1 u S W R l b n R p d G l l c y Z x d W 9 0 O z p b J n F 1 b 3 Q 7 U 2 V j d G l v b j E v T W F 5 Y m F u a y B B c H B l b m Q y I C g y K S 9 D a G F u Z 2 V k I F R 5 c G U g d 2 l 0 a C B M b 2 N h b G U u e 0 V O V F J Z I E R B V E U s M H 0 m c X V v d D s s J n F 1 b 3 Q 7 U 2 V j d G l v b j E v T W F 5 Y m F u a y B B c H B l b m Q y I C g y K S 9 D a G F u Z 2 V k I F R 5 c G U u e 0 N v b H V t b j I s M X 0 m c X V v d D s s J n F 1 b 3 Q 7 U 2 V j d G l v b j E v T W F 5 Y m F u a y B B c H B l b m Q y I C g y K S 9 S Z X B s Y W N l Z C B W Y W x 1 Z S 5 7 V F J B T l N B Q 1 R J T 0 4 g Q U 1 P V U 5 U L D J 9 J n F 1 b 3 Q 7 L C Z x d W 9 0 O 1 N l Y 3 R p b 2 4 x L 0 1 h e W J h b m s g Q X B w Z W 5 k M i A o M i k v Q 2 h h b m d l Z C B U e X B l M S 5 7 U 1 R B V E V N R U 5 U I E J B T E F O Q 0 U s M 3 0 m c X V v d D t d L C Z x d W 9 0 O 1 J l b G F 0 a W 9 u c 2 h p c E l u Z m 8 m c X V v d D s 6 W 1 1 9 I i A v P j w v U 3 R h Y m x l R W 5 0 c m l l c z 4 8 L 0 l 0 Z W 0 + P E l 0 Z W 0 + P E l 0 Z W 1 M b 2 N h d G l v b j 4 8 S X R l b V R 5 c G U + R m 9 y b X V s Y T w v S X R l b V R 5 c G U + P E l 0 Z W 1 Q Y X R o P l N l Y 3 R p b 2 4 x L 0 1 h e W J h b m s l M j B B c H B l b m Q y J T I w K D I p L 1 N v d X J j Z T w v S X R l b V B h d G g + P C 9 J d G V t T G 9 j Y X R p b 2 4 + P F N 0 Y W J s Z U V u d H J p Z X M g L z 4 8 L 0 l 0 Z W 0 + P E l 0 Z W 0 + P E l 0 Z W 1 M b 2 N h d G l v b j 4 8 S X R l b V R 5 c G U + R m 9 y b X V s Y T w v S X R l b V R 5 c G U + P E l 0 Z W 1 Q Y X R o P l N l Y 3 R p b 2 4 x L 0 1 h e W J h b m s l M j B B c H B l b m Q y J T I w K D I p L 1 J l b W 9 2 Z W Q l M j B U b 3 A l M j B S b 3 d z P C 9 J d G V t U G F 0 a D 4 8 L 0 l 0 Z W 1 M b 2 N h d G l v b j 4 8 U 3 R h Y m x l R W 5 0 c m l l c y A v P j w v S X R l b T 4 8 S X R l b T 4 8 S X R l b U x v Y 2 F 0 a W 9 u P j x J d G V t V H l w Z T 5 G b 3 J t d W x h P C 9 J d G V t V H l w Z T 4 8 S X R l b V B h d G g + U 2 V j d G l v b j E v T W F 5 Y m F u a y U y M E F w c G V u Z D I l M j A o M i k v U H J v b W 9 0 Z W Q l M j B I Z W F k Z X J z P C 9 J d G V t U G F 0 a D 4 8 L 0 l 0 Z W 1 M b 2 N h d G l v b j 4 8 U 3 R h Y m x l R W 5 0 c m l l c y A v P j w v S X R l b T 4 8 S X R l b T 4 8 S X R l b U x v Y 2 F 0 a W 9 u P j x J d G V t V H l w Z T 5 G b 3 J t d W x h P C 9 J d G V t V H l w Z T 4 8 S X R l b V B h d G g + U 2 V j d G l v b j E v T W F 5 Y m F u a y U y M E F w c G V u Z D I l M j A o M i k v Q 2 h h b m d l Z C U y M F R 5 c G U 8 L 0 l 0 Z W 1 Q Y X R o P j w v S X R l b U x v Y 2 F 0 a W 9 u P j x T d G F i b G V F b n R y a W V z I C 8 + P C 9 J d G V t P j x J d G V t P j x J d G V t T G 9 j Y X R p b 2 4 + P E l 0 Z W 1 U e X B l P k Z v c m 1 1 b G E 8 L 0 l 0 Z W 1 U e X B l P j x J d G V t U G F 0 a D 5 T Z W N 0 a W 9 u M S 9 N Y X l i Y W 5 r J T I w Q X B w Z W 5 k M i U y M C g y K S 9 G a W x 0 Z X J l Z C U y M F J v d 3 M 8 L 0 l 0 Z W 1 Q Y X R o P j w v S X R l b U x v Y 2 F 0 a W 9 u P j x T d G F i b G V F b n R y a W V z I C 8 + P C 9 J d G V t P j x J d G V t P j x J d G V t T G 9 j Y X R p b 2 4 + P E l 0 Z W 1 U e X B l P k Z v c m 1 1 b G E 8 L 0 l 0 Z W 1 U e X B l P j x J d G V t U G F 0 a D 5 T Z W N 0 a W 9 u M S 9 N Y X l i Y W 5 r J T I w Q X B w Z W 5 k M i U y M C g y K S 9 S Z W 1 v d m V k J T I w Q 2 9 s d W 1 u c z w v S X R l b V B h d G g + P C 9 J d G V t T G 9 j Y X R p b 2 4 + P F N 0 Y W J s Z U V u d H J p Z X M g L z 4 8 L 0 l 0 Z W 0 + P E l 0 Z W 0 + P E l 0 Z W 1 M b 2 N h d G l v b j 4 8 S X R l b V R 5 c G U + R m 9 y b X V s Y T w v S X R l b V R 5 c G U + P E l 0 Z W 1 Q Y X R o P l N l Y 3 R p b 2 4 x L 0 1 h e W J h b m s l M j B B c H B l b m Q y J T I w K D I p L 1 J l c G x h Y 2 V k J T I w V m F s d W U 8 L 0 l 0 Z W 1 Q Y X R o P j w v S X R l b U x v Y 2 F 0 a W 9 u P j x T d G F i b G V F b n R y a W V z I C 8 + P C 9 J d G V t P j x J d G V t P j x J d G V t T G 9 j Y X R p b 2 4 + P E l 0 Z W 1 U e X B l P k Z v c m 1 1 b G E 8 L 0 l 0 Z W 1 U e X B l P j x J d G V t U G F 0 a D 5 T Z W N 0 a W 9 u M S 9 N Y X l i Y W 5 r J T I w Q X B w Z W 5 k M i U y M C g y K S 9 S Z X B s Y W N l Z C U y M F Z h b H V l M T w v S X R l b V B h d G g + P C 9 J d G V t T G 9 j Y X R p b 2 4 + P F N 0 Y W J s Z U V u d H J p Z X M g L z 4 8 L 0 l 0 Z W 0 + P E l 0 Z W 0 + P E l 0 Z W 1 M b 2 N h d G l v b j 4 8 S X R l b V R 5 c G U + R m 9 y b X V s Y T w v S X R l b V R 5 c G U + P E l 0 Z W 1 Q Y X R o P l N l Y 3 R p b 2 4 x L 0 1 h e W J h b m s l M j B B c H B l b m Q y J T I w K D I p L 0 N o Y W 5 n Z W Q l M j B U e X B l M T w v S X R l b V B h d G g + P C 9 J d G V t T G 9 j Y X R p b 2 4 + P F N 0 Y W J s Z U V u d H J p Z X M g L z 4 8 L 0 l 0 Z W 0 + P E l 0 Z W 0 + P E l 0 Z W 1 M b 2 N h d G l v b j 4 8 S X R l b V R 5 c G U + R m 9 y b X V s Y T w v S X R l b V R 5 c G U + P E l 0 Z W 1 Q Y X R o P l N l Y 3 R p b 2 4 x L 0 1 h e W J h b m s l M j B B c H B l b m Q y J T I w K D I p L 0 N o Y W 5 n Z W Q l M j B U e X B l J T I w d 2 l 0 a C U y M E x v Y 2 F s Z T w v S X R l b V B h d G g + P C 9 J d G V t T G 9 j Y X R p b 2 4 + P F N 0 Y W J s Z U V u d H J p Z X M g L z 4 8 L 0 l 0 Z W 0 + P E l 0 Z W 0 + P E l 0 Z W 1 M b 2 N h d G l v b j 4 8 S X R l b V R 5 c G U + R m 9 y b X V s Y T w v S X R l b V R 5 c G U + P E l 0 Z W 1 Q Y X R o P l N l Y 3 R p b 2 4 x L 0 1 h e W J h b m s l M j B B c H B l b m Q y J T I w K D I p L 1 J l b W 9 2 Z W Q l M j B U b 3 A l M j B S b 3 d z M T w v S X R l b V B h d G g + P C 9 J d G V t T G 9 j Y X R p b 2 4 + P F N 0 Y W J s Z U V u d H J p Z X M g L z 4 8 L 0 l 0 Z W 0 + P E l 0 Z W 0 + P E l 0 Z W 1 M b 2 N h d G l v b j 4 8 S X R l b V R 5 c G U + R m 9 y b X V s Y T w v S X R l b V R 5 c G U + P E l 0 Z W 1 Q Y X R o P l N l Y 3 R p b 2 4 x L 0 1 h e W J h b m s l M j B B c H B l b m Q y J T I w K D I p L 1 J l b m F t Z W Q l M j B D b 2 x 1 b W 5 z P C 9 J d G V t U G F 0 a D 4 8 L 0 l 0 Z W 1 M b 2 N h d G l v b j 4 8 U 3 R h Y m x l R W 5 0 c m l l c y A v P j w v S X R l b T 4 8 S X R l b T 4 8 S X R l b U x v Y 2 F 0 a W 9 u P j x J d G V t V H l w Z T 5 G b 3 J t d W x h P C 9 J d G V t V H l w Z T 4 8 S X R l b V B h d G g + U 2 V j d G l v b j E v T W F 5 Y m F u a y U y M E F w c G V u Z D I l M j A o M i k v R m l s d G V y Z W Q l M j B S b 3 d z M T w v S X R l b V B h d G g + P C 9 J d G V t T G 9 j Y X R p b 2 4 + P F N 0 Y W J s Z U V u d H J p Z X M g L z 4 8 L 0 l 0 Z W 0 + P E l 0 Z W 0 + P E l 0 Z W 1 M b 2 N h d G l v b j 4 8 S X R l b V R 5 c G U + R m 9 y b X V s Y T w v S X R l b V R 5 c G U + P E l 0 Z W 1 Q Y X R o P l N l Y 3 R p b 2 4 x L 0 1 h e W J h b m s l M j B B c H B l b m Q 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N v d W 5 0 I i B W Y W x 1 Z T 0 i b D M 0 N S I g L z 4 8 R W 5 0 c n k g V H l w Z T 0 i R m l s b E V y c m 9 y Q 2 9 1 b n Q i I F Z h b H V l P S J s M C I g L z 4 8 R W 5 0 c n k g V H l w Z T 0 i T G 9 h Z G V k V G 9 B b m F s e X N p c 1 N l c n Z p Y 2 V z I i B W Y W x 1 Z T 0 i b D A i I C 8 + P E V u d H J 5 I F R 5 c G U 9 I k Z p b G x M Y X N 0 V X B k Y X R l Z C I g V m F s d W U 9 I m Q y M D I y L T A 4 L T M x V D A 4 O j A 1 O j A 1 L j I 4 M D U 2 O D B a I i A v P j x F b n R y e S B U e X B l P S J G a W x s Q 2 9 s d W 1 u V H l w Z X M i I F Z h b H V l P S J z Q m d Z R 0 J n W U c i I C 8 + P E V u d H J 5 I F R 5 c G U 9 I k Z p b G x D b 2 x 1 b W 5 O Y W 1 l c y I g V m F s d W U 9 I n N b J n F 1 b 3 Q 7 Q 2 9 s d W 1 u M S Z x d W 9 0 O y w m c X V v d D t D b 2 x 1 b W 4 y J n F 1 b 3 Q 7 L C Z x d W 9 0 O 0 N v b H V t b j Q m c X V v d D s s J n F 1 b 3 Q 7 Q 2 9 s d W 1 u N S Z x d W 9 0 O y w m c X V v d D t D b 2 x 1 b W 4 2 J n F 1 b 3 Q 7 L C Z x d W 9 0 O 0 N v b H V t b j M m c X V v d D t d I i A v P j x F b n R y e S B U e X B l P S J G a W x s U 3 R h d H V z I i B W Y W x 1 Z T 0 i c 0 N v b X B s Z X R l I i A v P j x F b n R y e S B U e X B l P S J R d W V y e U l E I i B W Y W x 1 Z T 0 i c 2 V m M W U x O W M 3 L W U y O D M t N D A y Y S 1 i Z D N j L T g 4 Y j g 0 N j B i N D A 0 O 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N Y X l i Y W 5 r I E F w c G V u Z D M g K D I p L 1 N v d X J j Z S 5 7 Q 2 9 s d W 1 u M S w w f S Z x d W 9 0 O y w m c X V v d D t T Z W N 0 a W 9 u M S 9 N Y X l i Y W 5 r I E F w c G V u Z D M g K D I p L 1 N v d X J j Z S 5 7 Q 2 9 s d W 1 u M i w x f S Z x d W 9 0 O y w m c X V v d D t T Z W N 0 a W 9 u M S 9 N Y X l i Y W 5 r I E F w c G V u Z D M g K D I p L 1 N v d X J j Z S 5 7 Q 2 9 s d W 1 u N C w y f S Z x d W 9 0 O y w m c X V v d D t T Z W N 0 a W 9 u M S 9 N Y X l i Y W 5 r I E F w c G V u Z D M g K D I p L 1 N v d X J j Z S 5 7 Q 2 9 s d W 1 u N S w z f S Z x d W 9 0 O y w m c X V v d D t T Z W N 0 a W 9 u M S 9 N Y X l i Y W 5 r I E F w c G V u Z D M g K D I p L 1 N v d X J j Z S 5 7 Q 2 9 s d W 1 u N i w 0 f S Z x d W 9 0 O y w m c X V v d D t T Z W N 0 a W 9 u M S 9 N Y X l i Y W 5 r I E F w c G V u Z D M g K D I p L 1 N v d X J j Z S 5 7 Q 2 9 s d W 1 u M y w 1 f S Z x d W 9 0 O 1 0 s J n F 1 b 3 Q 7 Q 2 9 s d W 1 u Q 2 9 1 b n Q m c X V v d D s 6 N i w m c X V v d D t L Z X l D b 2 x 1 b W 5 O Y W 1 l c y Z x d W 9 0 O z p b X S w m c X V v d D t D b 2 x 1 b W 5 J Z G V u d G l 0 a W V z J n F 1 b 3 Q 7 O l s m c X V v d D t T Z W N 0 a W 9 u M S 9 N Y X l i Y W 5 r I E F w c G V u Z D M g K D I p L 1 N v d X J j Z S 5 7 Q 2 9 s d W 1 u M S w w f S Z x d W 9 0 O y w m c X V v d D t T Z W N 0 a W 9 u M S 9 N Y X l i Y W 5 r I E F w c G V u Z D M g K D I p L 1 N v d X J j Z S 5 7 Q 2 9 s d W 1 u M i w x f S Z x d W 9 0 O y w m c X V v d D t T Z W N 0 a W 9 u M S 9 N Y X l i Y W 5 r I E F w c G V u Z D M g K D I p L 1 N v d X J j Z S 5 7 Q 2 9 s d W 1 u N C w y f S Z x d W 9 0 O y w m c X V v d D t T Z W N 0 a W 9 u M S 9 N Y X l i Y W 5 r I E F w c G V u Z D M g K D I p L 1 N v d X J j Z S 5 7 Q 2 9 s d W 1 u N S w z f S Z x d W 9 0 O y w m c X V v d D t T Z W N 0 a W 9 u M S 9 N Y X l i Y W 5 r I E F w c G V u Z D M g K D I p L 1 N v d X J j Z S 5 7 Q 2 9 s d W 1 u N i w 0 f S Z x d W 9 0 O y w m c X V v d D t T Z W N 0 a W 9 u M S 9 N Y X l i Y W 5 r I E F w c G V u Z D M g K D I p L 1 N v d X J j Z S 5 7 Q 2 9 s d W 1 u M y w 1 f S Z x d W 9 0 O 1 0 s J n F 1 b 3 Q 7 U m V s Y X R p b 2 5 z a G l w S W 5 m b y Z x d W 9 0 O z p b X X 0 i I C 8 + P C 9 T d G F i b G V F b n R y a W V z P j w v S X R l b T 4 8 S X R l b T 4 8 S X R l b U x v Y 2 F 0 a W 9 u P j x J d G V t V H l w Z T 5 G b 3 J t d W x h P C 9 J d G V t V H l w Z T 4 8 S X R l b V B h d G g + U 2 V j d G l v b j E v T W F 5 Y m F u a y U y M E F w c G V u Z D M l M j A o M i k v U 2 9 1 c m N l P C 9 J d G V t U G F 0 a D 4 8 L 0 l 0 Z W 1 M b 2 N h d G l v b j 4 8 U 3 R h Y m x l R W 5 0 c m l l c y A v P j w v S X R l b T 4 8 S X R l b T 4 8 S X R l b U x v Y 2 F 0 a W 9 u P j x J d G V t V H l w Z T 5 G b 3 J t d W x h P C 9 J d G V t V H l w Z T 4 8 S X R l b V B h d G g + U 2 V j d G l v b j E v T W F 5 Y m F u a y U y M E F w c G V u Z D 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N v d W 5 0 I i B W Y W x 1 Z T 0 i b D M x N i I g L z 4 8 R W 5 0 c n k g V H l w Z T 0 i R m l s b E V y c m 9 y Q 2 9 k Z S I g V m F s d W U 9 I n N V b m t u b 3 d u I i A v P j x F b n R y e S B U e X B l P S J M b 2 F k Z W R U b 0 F u Y W x 5 c 2 l z U 2 V y d m l j Z X M i I F Z h b H V l P S J s M C I g L z 4 8 R W 5 0 c n k g V H l w Z T 0 i R m l s b E x h c 3 R V c G R h d G V k I i B W Y W x 1 Z T 0 i Z D I w M j I t M D g t M z F U M D g 6 M D U 6 M D c u O D c z N j Q w M l o i I C 8 + P E V u d H J 5 I F R 5 c G U 9 I k Z p b G x D b 2 x 1 b W 5 U e X B l c y I g V m F s d W U 9 I n N C Z 1 l H Q m d Z P S I g L z 4 8 R W 5 0 c n k g V H l w Z T 0 i R m l s b E N v b H V t b k 5 h b W V z I i B W Y W x 1 Z T 0 i c 1 s m c X V v d D t U Q V J J S 0 g g T U F T V U s m c X V v d D s s J n F 1 b 3 Q 7 Q 2 9 s d W 1 u M i Z x d W 9 0 O y w m c X V v d D t C V V R J U i B V U l V T T k l B R 0 E m c X V v d D s s J n F 1 b 3 Q 7 S l V N T E F I I F V S V V N O S U F H Q S Z x d W 9 0 O y w m c X V v d D t C Q U t J I F B F T l l B V E E m c X V v d D t d I i A v P j x F b n R y e S B U e X B l P S J G a W x s U 3 R h d H V z I i B W Y W x 1 Z T 0 i c 0 N v b X B s Z X R l I i A v P j x F b n R y e S B U e X B l P S J R d W V y e U l E I i B W Y W x 1 Z T 0 i c z E w Y W R i Z T d j L W E 2 N G M t N D E 0 N S 0 4 Z T B j L W E 1 Y z U 1 N T Z i N 2 M y O 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N Y X l i Y W 5 r I E F w c G V u Z D Q g K D I p L 0 F w c G V u Z G V k I F F 1 Z X J 5 L n t U Q V J J S 0 g g T U F T V U s s M H 0 m c X V v d D s s J n F 1 b 3 Q 7 U 2 V j d G l v b j E v T W F 5 Y m F u a y B B c H B l b m Q 0 I C g y K S 9 B c H B l b m R l Z C B R d W V y e S 5 7 Q 2 9 s d W 1 u M i w x f S Z x d W 9 0 O y w m c X V v d D t T Z W N 0 a W 9 u M S 9 N Y X l i Y W 5 r I E F w c G V u Z D Q g K D I p L 0 F w c G V u Z G V k I F F 1 Z X J 5 L n t C V V R J U i B V U l V T T k l B R 0 E s M n 0 m c X V v d D s s J n F 1 b 3 Q 7 U 2 V j d G l v b j E v T W F 5 Y m F u a y B B c H B l b m Q 0 I C g y K S 9 B c H B l b m R l Z C B R d W V y e S 5 7 S l V N T E F I I F V S V V N O S U F H Q S w z f S Z x d W 9 0 O y w m c X V v d D t T Z W N 0 a W 9 u M S 9 N Y X l i Y W 5 r I E F w c G V u Z D Q g K D I p L 0 F w c G V u Z G V k I F F 1 Z X J 5 L n t C Q U t J I F B F T l l B V E E s N H 0 m c X V v d D t d L C Z x d W 9 0 O 0 N v b H V t b k N v d W 5 0 J n F 1 b 3 Q 7 O j U s J n F 1 b 3 Q 7 S 2 V 5 Q 2 9 s d W 1 u T m F t Z X M m c X V v d D s 6 W 1 0 s J n F 1 b 3 Q 7 Q 2 9 s d W 1 u S W R l b n R p d G l l c y Z x d W 9 0 O z p b J n F 1 b 3 Q 7 U 2 V j d G l v b j E v T W F 5 Y m F u a y B B c H B l b m Q 0 I C g y K S 9 B c H B l b m R l Z C B R d W V y e S 5 7 V E F S S U t I I E 1 B U 1 V L L D B 9 J n F 1 b 3 Q 7 L C Z x d W 9 0 O 1 N l Y 3 R p b 2 4 x L 0 1 h e W J h b m s g Q X B w Z W 5 k N C A o M i k v Q X B w Z W 5 k Z W Q g U X V l c n k u e 0 N v b H V t b j I s M X 0 m c X V v d D s s J n F 1 b 3 Q 7 U 2 V j d G l v b j E v T W F 5 Y m F u a y B B c H B l b m Q 0 I C g y K S 9 B c H B l b m R l Z C B R d W V y e S 5 7 Q l V U S V I g V V J V U 0 5 J Q U d B L D J 9 J n F 1 b 3 Q 7 L C Z x d W 9 0 O 1 N l Y 3 R p b 2 4 x L 0 1 h e W J h b m s g Q X B w Z W 5 k N C A o M i k v Q X B w Z W 5 k Z W Q g U X V l c n k u e 0 p V T U x B S C B V U l V T T k l B R 0 E s M 3 0 m c X V v d D s s J n F 1 b 3 Q 7 U 2 V j d G l v b j E v T W F 5 Y m F u a y B B c H B l b m Q 0 I C g y K S 9 B c H B l b m R l Z C B R d W V y e S 5 7 Q k F L S S B Q R U 5 Z Q V R B L D R 9 J n F 1 b 3 Q 7 X S w m c X V v d D t S Z W x h d G l v b n N o a X B J b m Z v J n F 1 b 3 Q 7 O l t d f S I g L z 4 8 L 1 N 0 Y W J s Z U V u d H J p Z X M + P C 9 J d G V t P j x J d G V t P j x J d G V t T G 9 j Y X R p b 2 4 + P E l 0 Z W 1 U e X B l P k Z v c m 1 1 b G E 8 L 0 l 0 Z W 1 U e X B l P j x J d G V t U G F 0 a D 5 T Z W N 0 a W 9 u M S 9 N Y X l i Y W 5 r J T I w Q X B w Z W 5 k N C U y M C g y K S 9 T b 3 V y Y 2 U 8 L 0 l 0 Z W 1 Q Y X R o P j w v S X R l b U x v Y 2 F 0 a W 9 u P j x T d G F i b G V F b n R y a W V z I C 8 + P C 9 J d G V t P j x J d G V t P j x J d G V t T G 9 j Y X R p b 2 4 + P E l 0 Z W 1 U e X B l P k Z v c m 1 1 b G E 8 L 0 l 0 Z W 1 U e X B l P j x J d G V t U G F 0 a D 5 T Z W N 0 a W 9 u M S 9 N Y X l i Y W 5 r J T I w Q X B w Z W 5 k N C U y M C g y K S 9 U Y W J s Z T A w M j w v S X R l b V B h d G g + P C 9 J d G V t T G 9 j Y X R p b 2 4 + P F N 0 Y W J s Z U V u d H J p Z X M g L z 4 8 L 0 l 0 Z W 0 + P E l 0 Z W 0 + P E l 0 Z W 1 M b 2 N h d G l v b j 4 8 S X R l b V R 5 c G U + R m 9 y b X V s Y T w v S X R l b V R 5 c G U + P E l 0 Z W 1 Q Y X R o P l N l Y 3 R p b 2 4 x L 0 1 h e W J h b m s l M j B B c H B l b m Q 0 J T I w K D I p L 0 N o Y W 5 n Z W Q l M j B U e X B l P C 9 J d G V t U G F 0 a D 4 8 L 0 l 0 Z W 1 M b 2 N h d G l v b j 4 8 U 3 R h Y m x l R W 5 0 c m l l c y A v P j w v S X R l b T 4 8 S X R l b T 4 8 S X R l b U x v Y 2 F 0 a W 9 u P j x J d G V t V H l w Z T 5 G b 3 J t d W x h P C 9 J d G V t V H l w Z T 4 8 S X R l b V B h d G g + U 2 V j d G l v b j E v T W F 5 Y m F u a y U y M E F w c G V u Z D Q l M j A o M i k v U H J v b W 9 0 Z W Q l M j B I Z W F k Z X J z P C 9 J d G V t U G F 0 a D 4 8 L 0 l 0 Z W 1 M b 2 N h d G l v b j 4 8 U 3 R h Y m x l R W 5 0 c m l l c y A v P j w v S X R l b T 4 8 S X R l b T 4 8 S X R l b U x v Y 2 F 0 a W 9 u P j x J d G V t V H l w Z T 5 G b 3 J t d W x h P C 9 J d G V t V H l w Z T 4 8 S X R l b V B h d G g + U 2 V j d G l v b j E v T W F 5 Y m F u a y U y M E F w c G V u Z D Q l M j A o M i k v Q 2 h h b m d l Z C U y M F R 5 c G U x P C 9 J d G V t U G F 0 a D 4 8 L 0 l 0 Z W 1 M b 2 N h d G l v b j 4 8 U 3 R h Y m x l R W 5 0 c m l l c y A v P j w v S X R l b T 4 8 S X R l b T 4 8 S X R l b U x v Y 2 F 0 a W 9 u P j x J d G V t V H l w Z T 5 G b 3 J t d W x h P C 9 J d G V t V H l w Z T 4 8 S X R l b V B h d G g + U 2 V j d G l v b j E v T W F 5 Y m F u a y U y M E F w c G V u Z D Q l M j A o M i k v Q X B w Z W 5 k Z W Q l M j B R d W V y e T w v S X R l b V B h d G g + P C 9 J d G V t T G 9 j Y X R p b 2 4 + P F N 0 Y W J s Z U V u d H J p Z X M g L z 4 8 L 0 l 0 Z W 0 + P E l 0 Z W 0 + P E l 0 Z W 1 M b 2 N h d G l v b j 4 8 S X R l b V R 5 c G U + R m 9 y b X V s Y T w v S X R l b V R 5 c G U + P E l 0 Z W 1 Q Y X R o P l N l Y 3 R p b 2 4 x L 0 1 h e W J h b m s l M j B B c H B l b m Q l M j A 1 J T I w K D I 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R m l s b E V y c m 9 y Q 2 9 1 b n Q i I F Z h b H V l P S J s M C I g L z 4 8 R W 5 0 c n k g V H l w Z T 0 i R m l s b E N v d W 5 0 I i B W Y W x 1 Z T 0 i b D E x O S I g L z 4 8 R W 5 0 c n k g V H l w Z T 0 i R m l s b E V y c m 9 y Q 2 9 k Z S I g V m F s d W U 9 I n N V b m t u b 3 d u I i A v P j x F b n R y e S B U e X B l P S J O Y X Z p Z 2 F 0 a W 9 u U 3 R l c E 5 h b W U i I F Z h b H V l P S J z T m F 2 a W d h d G l v b i I g L z 4 8 R W 5 0 c n k g V H l w Z T 0 i T G 9 h Z G V k V G 9 B b m F s e X N p c 1 N l c n Z p Y 2 V z I i B W Y W x 1 Z T 0 i b D A i I C 8 + P E V u d H J 5 I F R 5 c G U 9 I k Z p b G x M Y X N 0 V X B k Y X R l Z C I g V m F s d W U 9 I m Q y M D I y L T A 4 L T M x V D A 4 O j A 1 O j A 3 L j k 1 M z Y 0 M D F a I i A v P j x F b n R y e S B U e X B l P S J G a W x s Q 2 9 s d W 1 u V H l w Z X M i I F Z h b H V l P S J z Q m d Z R 0 J n W U c i I C 8 + P E V u d H J 5 I F R 5 c G U 9 I k Z p b G x D b 2 x 1 b W 5 O Y W 1 l c y I g V m F s d W U 9 I n N b J n F 1 b 3 Q 7 Q 2 9 s d W 1 u M S Z x d W 9 0 O y w m c X V v d D t D b 2 x 1 b W 4 y J n F 1 b 3 Q 7 L C Z x d W 9 0 O 0 N v b H V t b j M m c X V v d D s s J n F 1 b 3 Q 7 Q 2 9 s d W 1 u N C Z x d W 9 0 O y w m c X V v d D t D b 2 x 1 b W 4 1 J n F 1 b 3 Q 7 L C Z x d W 9 0 O 0 N v b H V t b j c m c X V v d D t d I i A v P j x F b n R y e S B U e X B l P S J G a W x s U 3 R h d H V z I i B W Y W x 1 Z T 0 i c 0 N v b X B s Z X R l I i A v P j x F b n R y e S B U e X B l P S J R d W V y e U l E I i B W Y W x 1 Z T 0 i c z g x Y j J i Z D N l L T A 3 M T E t N D c z Z C 0 5 M j c 2 L T g 2 M D U 2 N T c z M G Z l Z 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N Y X l i Y W 5 r I E F w c G V u Z C A 1 I C g y K S 9 T b 3 V y Y 2 U u e 0 N v b H V t b j E s M H 0 m c X V v d D s s J n F 1 b 3 Q 7 U 2 V j d G l v b j E v T W F 5 Y m F u a y B B c H B l b m Q g N S A o M i k v U 2 9 1 c m N l L n t D b 2 x 1 b W 4 y L D F 9 J n F 1 b 3 Q 7 L C Z x d W 9 0 O 1 N l Y 3 R p b 2 4 x L 0 1 h e W J h b m s g Q X B w Z W 5 k I D U g K D I p L 1 N v d X J j Z S 5 7 Q 2 9 s d W 1 u M y w y f S Z x d W 9 0 O y w m c X V v d D t T Z W N 0 a W 9 u M S 9 N Y X l i Y W 5 r I E F w c G V u Z C A 1 I C g y K S 9 T b 3 V y Y 2 U u e 0 N v b H V t b j Q s M 3 0 m c X V v d D s s J n F 1 b 3 Q 7 U 2 V j d G l v b j E v T W F 5 Y m F u a y B B c H B l b m Q g N S A o M i k v U 2 9 1 c m N l L n t D b 2 x 1 b W 4 1 L D R 9 J n F 1 b 3 Q 7 L C Z x d W 9 0 O 1 N l Y 3 R p b 2 4 x L 0 1 h e W J h b m s g Q X B w Z W 5 k I D U g K D I p L 1 N v d X J j Z S 5 7 Q 2 9 s d W 1 u N y w 1 f S Z x d W 9 0 O 1 0 s J n F 1 b 3 Q 7 Q 2 9 s d W 1 u Q 2 9 1 b n Q m c X V v d D s 6 N i w m c X V v d D t L Z X l D b 2 x 1 b W 5 O Y W 1 l c y Z x d W 9 0 O z p b X S w m c X V v d D t D b 2 x 1 b W 5 J Z G V u d G l 0 a W V z J n F 1 b 3 Q 7 O l s m c X V v d D t T Z W N 0 a W 9 u M S 9 N Y X l i Y W 5 r I E F w c G V u Z C A 1 I C g y K S 9 T b 3 V y Y 2 U u e 0 N v b H V t b j E s M H 0 m c X V v d D s s J n F 1 b 3 Q 7 U 2 V j d G l v b j E v T W F 5 Y m F u a y B B c H B l b m Q g N S A o M i k v U 2 9 1 c m N l L n t D b 2 x 1 b W 4 y L D F 9 J n F 1 b 3 Q 7 L C Z x d W 9 0 O 1 N l Y 3 R p b 2 4 x L 0 1 h e W J h b m s g Q X B w Z W 5 k I D U g K D I p L 1 N v d X J j Z S 5 7 Q 2 9 s d W 1 u M y w y f S Z x d W 9 0 O y w m c X V v d D t T Z W N 0 a W 9 u M S 9 N Y X l i Y W 5 r I E F w c G V u Z C A 1 I C g y K S 9 T b 3 V y Y 2 U u e 0 N v b H V t b j Q s M 3 0 m c X V v d D s s J n F 1 b 3 Q 7 U 2 V j d G l v b j E v T W F 5 Y m F u a y B B c H B l b m Q g N S A o M i k v U 2 9 1 c m N l L n t D b 2 x 1 b W 4 1 L D R 9 J n F 1 b 3 Q 7 L C Z x d W 9 0 O 1 N l Y 3 R p b 2 4 x L 0 1 h e W J h b m s g Q X B w Z W 5 k I D U g K D I p L 1 N v d X J j Z S 5 7 Q 2 9 s d W 1 u N y w 1 f S Z x d W 9 0 O 1 0 s J n F 1 b 3 Q 7 U m V s Y X R p b 2 5 z a G l w S W 5 m b y Z x d W 9 0 O z p b X X 0 i I C 8 + P C 9 T d G F i b G V F b n R y a W V z P j w v S X R l b T 4 8 S X R l b T 4 8 S X R l b U x v Y 2 F 0 a W 9 u P j x J d G V t V H l w Z T 5 G b 3 J t d W x h P C 9 J d G V t V H l w Z T 4 8 S X R l b V B h d G g + U 2 V j d G l v b j E v T W F 5 Y m F u a y U y M E F w c G V u Z C U y M D U l M j A o M i k v U 2 9 1 c m N l P C 9 J d G V t U G F 0 a D 4 8 L 0 l 0 Z W 1 M b 2 N h d G l v b j 4 8 U 3 R h Y m x l R W 5 0 c m l l c y A v P j w v S X R l b T 4 8 S X R l b T 4 8 S X R l b U x v Y 2 F 0 a W 9 u P j x J d G V t V H l w Z T 5 G b 3 J t d W x h P C 9 J d G V t V H l w Z T 4 8 S X R l b V B h d G g + U 2 V j d G l v b j E v T W F 5 Y m F u a y U y M E F w c G V u Z D I 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1 b n Q i I F Z h b H V l P S J s N D E 4 I i A v P j x F b n R y e S B U e X B l P S J G a W x s R X J y b 3 J D b 3 V u d C I g V m F s d W U 9 I m w w I i A v P j x F b n R y e S B U e X B l P S J M b 2 F k Z W R U b 0 F u Y W x 5 c 2 l z U 2 V y d m l j Z X M i I F Z h b H V l P S J s M C I g L z 4 8 R W 5 0 c n k g V H l w Z T 0 i R m l s b E x h c 3 R V c G R h d G V k I i B W Y W x 1 Z T 0 i Z D I w M j I t M D g t M z F U M D g 6 M D U 6 M D U u M T c x M j E 5 M 1 o i I C 8 + P E V u d H J 5 I F R 5 c G U 9 I k Z p b G x D b 2 x 1 b W 5 U e X B l c y I g V m F s d W U 9 I n N D U V l H R V E 9 P S I g L z 4 8 R W 5 0 c n k g V H l w Z T 0 i R m l s b E N v b H V t b k 5 h b W V z I i B W Y W x 1 Z T 0 i c 1 s m c X V v d D t F T l R S W S B E Q V R F J n F 1 b 3 Q 7 L C Z x d W 9 0 O 0 R l c 2 N y a X B 0 a W 9 u J n F 1 b 3 Q 7 L C Z x d W 9 0 O 1 R S Q U 5 T Q U N U S U 9 O I E F N T 1 V O V C Z x d W 9 0 O y w m c X V v d D t T V E F U R U 1 F T l Q g Q k F M Q U 5 D R S Z x d W 9 0 O 1 0 i I C 8 + P E V u d H J 5 I F R 5 c G U 9 I k Z p b G x F c n J v c k N v Z G U i I F Z h b H V l P S J z V W 5 r b m 9 3 b i I g L z 4 8 R W 5 0 c n k g V H l w Z T 0 i R m l s b F N 0 Y X R 1 c y I g V m F s d W U 9 I n N D b 2 1 w b G V 0 Z S I g L z 4 8 R W 5 0 c n k g V H l w Z T 0 i T m F 2 a W d h d G l v b l N 0 Z X B O Y W 1 l I i B W Y W x 1 Z T 0 i c 0 5 h d m l n Y X R p b 2 4 i I C 8 + P E V u d H J 5 I F R 5 c G U 9 I l F 1 Z X J 5 S U Q i I F Z h b H V l P S J z N m Q 1 Y T Q 4 Y z E t Y z U z O S 0 0 M T k 3 L W F l O T A t Z m Q 2 Z D M w Z j g y M W Y 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1 h e W J h b m s g Q X B w Z W 5 k M i A o M y k v Q 2 h h b m d l Z C B U e X B l I H d p d G g g T G 9 j Y W x l L n t F T l R S W S B E Q V R F L D B 9 J n F 1 b 3 Q 7 L C Z x d W 9 0 O 1 N l Y 3 R p b 2 4 x L 0 1 h e W J h b m s g Q X B w Z W 5 k M i A o M y k v Q 2 h h b m d l Z C B U e X B l L n t D b 2 x 1 b W 4 y L D F 9 J n F 1 b 3 Q 7 L C Z x d W 9 0 O 1 N l Y 3 R p b 2 4 x L 0 1 h e W J h b m s g Q X B w Z W 5 k M i A o M y k v U m V w b G F j Z W Q g V m F s d W U u e 1 R S Q U 5 T Q U N U S U 9 O I E F N T 1 V O V C w y f S Z x d W 9 0 O y w m c X V v d D t T Z W N 0 a W 9 u M S 9 N Y X l i Y W 5 r I E F w c G V u Z D I g K D M p L 0 N o Y W 5 n Z W Q g V H l w Z T E u e 1 N U Q V R F T U V O V C B C Q U x B T k N F L D N 9 J n F 1 b 3 Q 7 X S w m c X V v d D t D b 2 x 1 b W 5 D b 3 V u d C Z x d W 9 0 O z o 0 L C Z x d W 9 0 O 0 t l e U N v b H V t b k 5 h b W V z J n F 1 b 3 Q 7 O l t d L C Z x d W 9 0 O 0 N v b H V t b k l k Z W 5 0 a X R p Z X M m c X V v d D s 6 W y Z x d W 9 0 O 1 N l Y 3 R p b 2 4 x L 0 1 h e W J h b m s g Q X B w Z W 5 k M i A o M y k v Q 2 h h b m d l Z C B U e X B l I H d p d G g g T G 9 j Y W x l L n t F T l R S W S B E Q V R F L D B 9 J n F 1 b 3 Q 7 L C Z x d W 9 0 O 1 N l Y 3 R p b 2 4 x L 0 1 h e W J h b m s g Q X B w Z W 5 k M i A o M y k v Q 2 h h b m d l Z C B U e X B l L n t D b 2 x 1 b W 4 y L D F 9 J n F 1 b 3 Q 7 L C Z x d W 9 0 O 1 N l Y 3 R p b 2 4 x L 0 1 h e W J h b m s g Q X B w Z W 5 k M i A o M y k v U m V w b G F j Z W Q g V m F s d W U u e 1 R S Q U 5 T Q U N U S U 9 O I E F N T 1 V O V C w y f S Z x d W 9 0 O y w m c X V v d D t T Z W N 0 a W 9 u M S 9 N Y X l i Y W 5 r I E F w c G V u Z D I g K D M p L 0 N o Y W 5 n Z W Q g V H l w Z T E u e 1 N U Q V R F T U V O V C B C Q U x B T k N F L D N 9 J n F 1 b 3 Q 7 X S w m c X V v d D t S Z W x h d G l v b n N o a X B J b m Z v J n F 1 b 3 Q 7 O l t d f S I g L z 4 8 L 1 N 0 Y W J s Z U V u d H J p Z X M + P C 9 J d G V t P j x J d G V t P j x J d G V t T G 9 j Y X R p b 2 4 + P E l 0 Z W 1 U e X B l P k Z v c m 1 1 b G E 8 L 0 l 0 Z W 1 U e X B l P j x J d G V t U G F 0 a D 5 T Z W N 0 a W 9 u M S 9 N Y X l i Y W 5 r J T I w Q X B w Z W 5 k M i U y M C g z K S 9 T b 3 V y Y 2 U 8 L 0 l 0 Z W 1 Q Y X R o P j w v S X R l b U x v Y 2 F 0 a W 9 u P j x T d G F i b G V F b n R y a W V z I C 8 + P C 9 J d G V t P j x J d G V t P j x J d G V t T G 9 j Y X R p b 2 4 + P E l 0 Z W 1 U e X B l P k Z v c m 1 1 b G E 8 L 0 l 0 Z W 1 U e X B l P j x J d G V t U G F 0 a D 5 T Z W N 0 a W 9 u M S 9 N Y X l i Y W 5 r J T I w Q X B w Z W 5 k M i U y M C g z K S 9 S Z W 1 v d m V k J T I w V G 9 w J T I w U m 9 3 c z w v S X R l b V B h d G g + P C 9 J d G V t T G 9 j Y X R p b 2 4 + P F N 0 Y W J s Z U V u d H J p Z X M g L z 4 8 L 0 l 0 Z W 0 + P E l 0 Z W 0 + P E l 0 Z W 1 M b 2 N h d G l v b j 4 8 S X R l b V R 5 c G U + R m 9 y b X V s Y T w v S X R l b V R 5 c G U + P E l 0 Z W 1 Q Y X R o P l N l Y 3 R p b 2 4 x L 0 1 h e W J h b m s l M j B B c H B l b m Q y J T I w K D M p L 1 B y b 2 1 v d G V k J T I w S G V h Z G V y c z w v S X R l b V B h d G g + P C 9 J d G V t T G 9 j Y X R p b 2 4 + P F N 0 Y W J s Z U V u d H J p Z X M g L z 4 8 L 0 l 0 Z W 0 + P E l 0 Z W 0 + P E l 0 Z W 1 M b 2 N h d G l v b j 4 8 S X R l b V R 5 c G U + R m 9 y b X V s Y T w v S X R l b V R 5 c G U + P E l 0 Z W 1 Q Y X R o P l N l Y 3 R p b 2 4 x L 0 1 h e W J h b m s l M j B B c H B l b m Q y J T I w K D M p L 0 N o Y W 5 n Z W Q l M j B U e X B l P C 9 J d G V t U G F 0 a D 4 8 L 0 l 0 Z W 1 M b 2 N h d G l v b j 4 8 U 3 R h Y m x l R W 5 0 c m l l c y A v P j w v S X R l b T 4 8 S X R l b T 4 8 S X R l b U x v Y 2 F 0 a W 9 u P j x J d G V t V H l w Z T 5 G b 3 J t d W x h P C 9 J d G V t V H l w Z T 4 8 S X R l b V B h d G g + U 2 V j d G l v b j E v T W F 5 Y m F u a y U y M E F w c G V u Z D I l M j A o M y k v R m l s d G V y Z W Q l M j B S b 3 d z P C 9 J d G V t U G F 0 a D 4 8 L 0 l 0 Z W 1 M b 2 N h d G l v b j 4 8 U 3 R h Y m x l R W 5 0 c m l l c y A v P j w v S X R l b T 4 8 S X R l b T 4 8 S X R l b U x v Y 2 F 0 a W 9 u P j x J d G V t V H l w Z T 5 G b 3 J t d W x h P C 9 J d G V t V H l w Z T 4 8 S X R l b V B h d G g + U 2 V j d G l v b j E v T W F 5 Y m F u a y U y M E F w c G V u Z D I l M j A o M y k v U m V t b 3 Z l Z C U y M E N v b H V t b n M 8 L 0 l 0 Z W 1 Q Y X R o P j w v S X R l b U x v Y 2 F 0 a W 9 u P j x T d G F i b G V F b n R y a W V z I C 8 + P C 9 J d G V t P j x J d G V t P j x J d G V t T G 9 j Y X R p b 2 4 + P E l 0 Z W 1 U e X B l P k Z v c m 1 1 b G E 8 L 0 l 0 Z W 1 U e X B l P j x J d G V t U G F 0 a D 5 T Z W N 0 a W 9 u M S 9 N Y X l i Y W 5 r J T I w Q X B w Z W 5 k M i U y M C g z K S 9 S Z X B s Y W N l Z C U y M F Z h b H V l P C 9 J d G V t U G F 0 a D 4 8 L 0 l 0 Z W 1 M b 2 N h d G l v b j 4 8 U 3 R h Y m x l R W 5 0 c m l l c y A v P j w v S X R l b T 4 8 S X R l b T 4 8 S X R l b U x v Y 2 F 0 a W 9 u P j x J d G V t V H l w Z T 5 G b 3 J t d W x h P C 9 J d G V t V H l w Z T 4 8 S X R l b V B h d G g + U 2 V j d G l v b j E v T W F 5 Y m F u a y U y M E F w c G V u Z D I l M j A o M y k v U m V w b G F j Z W Q l M j B W Y W x 1 Z T E 8 L 0 l 0 Z W 1 Q Y X R o P j w v S X R l b U x v Y 2 F 0 a W 9 u P j x T d G F i b G V F b n R y a W V z I C 8 + P C 9 J d G V t P j x J d G V t P j x J d G V t T G 9 j Y X R p b 2 4 + P E l 0 Z W 1 U e X B l P k Z v c m 1 1 b G E 8 L 0 l 0 Z W 1 U e X B l P j x J d G V t U G F 0 a D 5 T Z W N 0 a W 9 u M S 9 N Y X l i Y W 5 r J T I w Q X B w Z W 5 k M i U y M C g z K S 9 D a G F u Z 2 V k J T I w V H l w Z T E 8 L 0 l 0 Z W 1 Q Y X R o P j w v S X R l b U x v Y 2 F 0 a W 9 u P j x T d G F i b G V F b n R y a W V z I C 8 + P C 9 J d G V t P j x J d G V t P j x J d G V t T G 9 j Y X R p b 2 4 + P E l 0 Z W 1 U e X B l P k Z v c m 1 1 b G E 8 L 0 l 0 Z W 1 U e X B l P j x J d G V t U G F 0 a D 5 T Z W N 0 a W 9 u M S 9 N Y X l i Y W 5 r J T I w Q X B w Z W 5 k M i U y M C g z K S 9 D a G F u Z 2 V k J T I w V H l w Z S U y M H d p d G g l M j B M b 2 N h b G U 8 L 0 l 0 Z W 1 Q Y X R o P j w v S X R l b U x v Y 2 F 0 a W 9 u P j x T d G F i b G V F b n R y a W V z I C 8 + P C 9 J d G V t P j x J d G V t P j x J d G V t T G 9 j Y X R p b 2 4 + P E l 0 Z W 1 U e X B l P k Z v c m 1 1 b G E 8 L 0 l 0 Z W 1 U e X B l P j x J d G V t U G F 0 a D 5 T Z W N 0 a W 9 u M S 9 N Y X l i Y W 5 r J T I w Q X B w Z W 5 k M i U y M C g z K S 9 S Z W 1 v d m V k J T I w V G 9 w J T I w U m 9 3 c z E 8 L 0 l 0 Z W 1 Q Y X R o P j w v S X R l b U x v Y 2 F 0 a W 9 u P j x T d G F i b G V F b n R y a W V z I C 8 + P C 9 J d G V t P j x J d G V t P j x J d G V t T G 9 j Y X R p b 2 4 + P E l 0 Z W 1 U e X B l P k Z v c m 1 1 b G E 8 L 0 l 0 Z W 1 U e X B l P j x J d G V t U G F 0 a D 5 T Z W N 0 a W 9 u M S 9 N Y X l i Y W 5 r J T I w Q X B w Z W 5 k M i U y M C g z K S 9 S Z W 5 h b W V k J T I w Q 2 9 s d W 1 u c z w v S X R l b V B h d G g + P C 9 J d G V t T G 9 j Y X R p b 2 4 + P F N 0 Y W J s Z U V u d H J p Z X M g L z 4 8 L 0 l 0 Z W 0 + P E l 0 Z W 0 + P E l 0 Z W 1 M b 2 N h d G l v b j 4 8 S X R l b V R 5 c G U + R m 9 y b X V s Y T w v S X R l b V R 5 c G U + P E l 0 Z W 1 Q Y X R o P l N l Y 3 R p b 2 4 x L 0 1 h e W J h b m s l M j B B c H B l b m Q y J T I w K D M p L 0 Z p b H R l c m V k J T I w U m 9 3 c z E 8 L 0 l 0 Z W 1 Q Y X R o P j w v S X R l b U x v Y 2 F 0 a W 9 u P j x T d G F i b G V F b n R y a W V z I C 8 + P C 9 J d G V t P j x J d G V t P j x J d G V t T G 9 j Y X R p b 2 4 + P E l 0 Z W 1 U e X B l P k Z v c m 1 1 b G E 8 L 0 l 0 Z W 1 U e X B l P j x J d G V t U G F 0 a D 5 T Z W N 0 a W 9 u M S 9 N Y X l i Y W 5 r J T I w Q X B w Z W 5 k 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z M D U i I C 8 + P E V u d H J 5 I F R 5 c G U 9 I k Z p b G x F c n J v c k N v d W 5 0 I i B W Y W x 1 Z T 0 i b D A i I C 8 + P E V u d H J 5 I F R 5 c G U 9 I k x v Y W R l Z F R v Q W 5 h b H l z a X N T Z X J 2 a W N l c y I g V m F s d W U 9 I m w w I i A v P j x F b n R y e S B U e X B l P S J G a W x s T G F z d F V w Z G F 0 Z W Q i I F Z h b H V l P S J k M j A y M i 0 w O C 0 z M V Q w O D o w N T o w N C 4 4 N D M x N z E z 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E V y c m 9 y Q 2 9 k Z S I g V m F s d W U 9 I n N V b m t u b 3 d u I i A v P j x F b n R y e S B U e X B l P S J G a W x s U 3 R h d H V z I i B W Y W x 1 Z T 0 i c 0 N v b X B s Z X R l I i A v P j x F b n R y e S B U e X B l P S J O Y X Z p Z 2 F 0 a W 9 u U 3 R l c E 5 h b W U i I F Z h b H V l P S J z T m F 2 a W d h d G l v b i I g L z 4 8 R W 5 0 c n k g V H l w Z T 0 i U X V l c n l J R C I g V m F s d W U 9 I n M 1 M T I 2 O W U 0 Z S 0 3 N W E 3 L T Q 5 N j M t Y j N k N i 0 y M j g 5 N z V h M j g 0 Z D Y 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W F 5 Y m F u a y B B c H B l b m Q x I C g z K S 9 D a G F u Z 2 V k I F R 5 c G U g d 2 l 0 a C B M b 2 N h b G U u e 0 V O V F J Z I E R B V E U s M H 0 m c X V v d D s s J n F 1 b 3 Q 7 U 2 V j d G l v b j E v T W F 5 Y m F u a y B B c H B l b m Q x I C g z K S 9 D a G F u Z 2 V k I F R 5 c G U u e 0 N v b H V t b j I s M X 0 m c X V v d D s s J n F 1 b 3 Q 7 U 2 V j d G l v b j E v T W F 5 Y m F u a y B B c H B l b m Q x I C g z K S 9 S Z X B s Y W N l Z C B W Y W x 1 Z S 5 7 V F J B T l N B Q 1 R J T 0 4 g Q U 1 P V U 5 U L D J 9 J n F 1 b 3 Q 7 L C Z x d W 9 0 O 1 N l Y 3 R p b 2 4 x L 0 1 h e W J h b m s g Q X B w Z W 5 k M S A o M y k v Q 2 h h b m d l Z C B U e X B l M S 5 7 U 1 R B V E V N R U 5 U I E J B T E F O Q 0 U s M 3 0 m c X V v d D t d L C Z x d W 9 0 O 0 N v b H V t b k N v d W 5 0 J n F 1 b 3 Q 7 O j Q s J n F 1 b 3 Q 7 S 2 V 5 Q 2 9 s d W 1 u T m F t Z X M m c X V v d D s 6 W 1 0 s J n F 1 b 3 Q 7 Q 2 9 s d W 1 u S W R l b n R p d G l l c y Z x d W 9 0 O z p b J n F 1 b 3 Q 7 U 2 V j d G l v b j E v T W F 5 Y m F u a y B B c H B l b m Q x I C g z K S 9 D a G F u Z 2 V k I F R 5 c G U g d 2 l 0 a C B M b 2 N h b G U u e 0 V O V F J Z I E R B V E U s M H 0 m c X V v d D s s J n F 1 b 3 Q 7 U 2 V j d G l v b j E v T W F 5 Y m F u a y B B c H B l b m Q x I C g z K S 9 D a G F u Z 2 V k I F R 5 c G U u e 0 N v b H V t b j I s M X 0 m c X V v d D s s J n F 1 b 3 Q 7 U 2 V j d G l v b j E v T W F 5 Y m F u a y B B c H B l b m Q x I C g z K S 9 S Z X B s Y W N l Z C B W Y W x 1 Z S 5 7 V F J B T l N B Q 1 R J T 0 4 g Q U 1 P V U 5 U L D J 9 J n F 1 b 3 Q 7 L C Z x d W 9 0 O 1 N l Y 3 R p b 2 4 x L 0 1 h e W J h b m s g Q X B w Z W 5 k M S A o M y k v Q 2 h h b m d l Z C B U e X B l M S 5 7 U 1 R B V E V N R U 5 U I E J B T E F O Q 0 U s M 3 0 m c X V v d D t d L C Z x d W 9 0 O 1 J l b G F 0 a W 9 u c 2 h p c E l u Z m 8 m c X V v d D s 6 W 1 1 9 I i A v P j w v U 3 R h Y m x l R W 5 0 c m l l c z 4 8 L 0 l 0 Z W 0 + P E l 0 Z W 0 + P E l 0 Z W 1 M b 2 N h d G l v b j 4 8 S X R l b V R 5 c G U + R m 9 y b X V s Y T w v S X R l b V R 5 c G U + P E l 0 Z W 1 Q Y X R o P l N l Y 3 R p b 2 4 x L 0 1 h e W J h b m s l M j B B c H B l b m Q x J T I w K D M p L 1 N v d X J j Z T w v S X R l b V B h d G g + P C 9 J d G V t T G 9 j Y X R p b 2 4 + P F N 0 Y W J s Z U V u d H J p Z X M g L z 4 8 L 0 l 0 Z W 0 + P E l 0 Z W 0 + P E l 0 Z W 1 M b 2 N h d G l v b j 4 8 S X R l b V R 5 c G U + R m 9 y b X V s Y T w v S X R l b V R 5 c G U + P E l 0 Z W 1 Q Y X R o P l N l Y 3 R p b 2 4 x L 0 1 h e W J h b m s l M j B B c H B l b m Q x J T I w K D M p L 1 J l b W 9 2 Z W Q l M j B U b 3 A l M j B S b 3 d z P C 9 J d G V t U G F 0 a D 4 8 L 0 l 0 Z W 1 M b 2 N h d G l v b j 4 8 U 3 R h Y m x l R W 5 0 c m l l c y A v P j w v S X R l b T 4 8 S X R l b T 4 8 S X R l b U x v Y 2 F 0 a W 9 u P j x J d G V t V H l w Z T 5 G b 3 J t d W x h P C 9 J d G V t V H l w Z T 4 8 S X R l b V B h d G g + U 2 V j d G l v b j E v T W F 5 Y m F u a y U y M E F w c G V u Z D E l M j A o M y k v U H J v b W 9 0 Z W Q l M j B I Z W F k Z X J z P C 9 J d G V t U G F 0 a D 4 8 L 0 l 0 Z W 1 M b 2 N h d G l v b j 4 8 U 3 R h Y m x l R W 5 0 c m l l c y A v P j w v S X R l b T 4 8 S X R l b T 4 8 S X R l b U x v Y 2 F 0 a W 9 u P j x J d G V t V H l w Z T 5 G b 3 J t d W x h P C 9 J d G V t V H l w Z T 4 8 S X R l b V B h d G g + U 2 V j d G l v b j E v T W F 5 Y m F u a y U y M E F w c G V u Z D E l M j A o M y k v Q 2 h h b m d l Z C U y M F R 5 c G U 8 L 0 l 0 Z W 1 Q Y X R o P j w v S X R l b U x v Y 2 F 0 a W 9 u P j x T d G F i b G V F b n R y a W V z I C 8 + P C 9 J d G V t P j x J d G V t P j x J d G V t T G 9 j Y X R p b 2 4 + P E l 0 Z W 1 U e X B l P k Z v c m 1 1 b G E 8 L 0 l 0 Z W 1 U e X B l P j x J d G V t U G F 0 a D 5 T Z W N 0 a W 9 u M S 9 N Y X l i Y W 5 r J T I w Q X B w Z W 5 k M S U y M C g z K S 9 G a W x 0 Z X J l Z C U y M F J v d 3 M 8 L 0 l 0 Z W 1 Q Y X R o P j w v S X R l b U x v Y 2 F 0 a W 9 u P j x T d G F i b G V F b n R y a W V z I C 8 + P C 9 J d G V t P j x J d G V t P j x J d G V t T G 9 j Y X R p b 2 4 + P E l 0 Z W 1 U e X B l P k Z v c m 1 1 b G E 8 L 0 l 0 Z W 1 U e X B l P j x J d G V t U G F 0 a D 5 T Z W N 0 a W 9 u M S 9 N Y X l i Y W 5 r J T I w Q X B w Z W 5 k M S U y M C g z K S 9 S Z W 1 v d m V k J T I w Q 2 9 s d W 1 u c z w v S X R l b V B h d G g + P C 9 J d G V t T G 9 j Y X R p b 2 4 + P F N 0 Y W J s Z U V u d H J p Z X M g L z 4 8 L 0 l 0 Z W 0 + P E l 0 Z W 0 + P E l 0 Z W 1 M b 2 N h d G l v b j 4 8 S X R l b V R 5 c G U + R m 9 y b X V s Y T w v S X R l b V R 5 c G U + P E l 0 Z W 1 Q Y X R o P l N l Y 3 R p b 2 4 x L 0 1 h e W J h b m s l M j B B c H B l b m Q x J T I w K D M p L 1 J l c G x h Y 2 V k J T I w V m F s d W U 8 L 0 l 0 Z W 1 Q Y X R o P j w v S X R l b U x v Y 2 F 0 a W 9 u P j x T d G F i b G V F b n R y a W V z I C 8 + P C 9 J d G V t P j x J d G V t P j x J d G V t T G 9 j Y X R p b 2 4 + P E l 0 Z W 1 U e X B l P k Z v c m 1 1 b G E 8 L 0 l 0 Z W 1 U e X B l P j x J d G V t U G F 0 a D 5 T Z W N 0 a W 9 u M S 9 N Y X l i Y W 5 r J T I w Q X B w Z W 5 k M S U y M C g z K S 9 S Z X B s Y W N l Z C U y M F Z h b H V l M T w v S X R l b V B h d G g + P C 9 J d G V t T G 9 j Y X R p b 2 4 + P F N 0 Y W J s Z U V u d H J p Z X M g L z 4 8 L 0 l 0 Z W 0 + P E l 0 Z W 0 + P E l 0 Z W 1 M b 2 N h d G l v b j 4 8 S X R l b V R 5 c G U + R m 9 y b X V s Y T w v S X R l b V R 5 c G U + P E l 0 Z W 1 Q Y X R o P l N l Y 3 R p b 2 4 x L 0 1 h e W J h b m s l M j B B c H B l b m Q x J T I w K D M p L 0 N o Y W 5 n Z W Q l M j B U e X B l M T w v S X R l b V B h d G g + P C 9 J d G V t T G 9 j Y X R p b 2 4 + P F N 0 Y W J s Z U V u d H J p Z X M g L z 4 8 L 0 l 0 Z W 0 + P E l 0 Z W 0 + P E l 0 Z W 1 M b 2 N h d G l v b j 4 8 S X R l b V R 5 c G U + R m 9 y b X V s Y T w v S X R l b V R 5 c G U + P E l 0 Z W 1 Q Y X R o P l N l Y 3 R p b 2 4 x L 0 1 h e W J h b m s l M j B B c H B l b m Q x J T I w K D M p L 0 N o Y W 5 n Z W Q l M j B U e X B l J T I w d 2 l 0 a C U y M E x v Y 2 F s Z T w v S X R l b V B h d G g + P C 9 J d G V t T G 9 j Y X R p b 2 4 + P F N 0 Y W J s Z U V u d H J p Z X M g L z 4 8 L 0 l 0 Z W 0 + P E l 0 Z W 0 + P E l 0 Z W 1 M b 2 N h d G l v b j 4 8 S X R l b V R 5 c G U + R m 9 y b X V s Y T w v S X R l b V R 5 c G U + P E l 0 Z W 1 Q Y X R o P l N l Y 3 R p b 2 4 x L 0 1 h e W J h b m s l M j B B c H B l b m Q x J T I w K D M p L 1 J l b W 9 2 Z W Q l M j B U b 3 A l M j B S b 3 d z M T w v S X R l b V B h d G g + P C 9 J d G V t T G 9 j Y X R p b 2 4 + P F N 0 Y W J s Z U V u d H J p Z X M g L z 4 8 L 0 l 0 Z W 0 + P E l 0 Z W 0 + P E l 0 Z W 1 M b 2 N h d G l v b j 4 8 S X R l b V R 5 c G U + R m 9 y b X V s Y T w v S X R l b V R 5 c G U + P E l 0 Z W 1 Q Y X R o P l N l Y 3 R p b 2 4 x L 0 1 h e W J h b m s l M j B B c H B l b m Q x J T I w K D M p L 1 J l b m F t Z W Q l M j B D b 2 x 1 b W 5 z P C 9 J d G V t U G F 0 a D 4 8 L 0 l 0 Z W 1 M b 2 N h d G l v b j 4 8 U 3 R h Y m x l R W 5 0 c m l l c y A v P j w v S X R l b T 4 8 S X R l b T 4 8 S X R l b U x v Y 2 F 0 a W 9 u P j x J d G V t V H l w Z T 5 G b 3 J t d W x h P C 9 J d G V t V H l w Z T 4 8 S X R l b V B h d G g + U 2 V j d G l v b j E v Q V N O Q l 9 N R V J H R 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E i I C 8 + P E V u d H J 5 I F R 5 c G U 9 I k Z p b G x F c n J v c k N v Z G U i I F Z h b H V l P S J z V W 5 r b m 9 3 b i I g L z 4 8 R W 5 0 c n k g V H l w Z T 0 i R m l s b E V y c m 9 y Q 2 9 1 b n Q i I F Z h b H V l P S J s M C I g L z 4 8 R W 5 0 c n k g V H l w Z T 0 i R m l s b E x h c 3 R V c G R h d G V k I i B W Y W x 1 Z T 0 i Z D I w M j I t M D g t M z F U M D g 6 M D U 6 M D U u N D M 2 N z g x N l o i I C 8 + P E V u d H J 5 I F R 5 c G U 9 I k Z p b G x D b 2 x 1 b W 5 U e X B l c y I g V m F s d W U 9 I n N C d 1 l H Q l F N R 0 F 3 W U Z B Q T 0 9 I i A v P j x F b n R y e S B U e X B l P S J G a W x s Q 2 9 s d W 1 u T m F t Z X M i I F Z h b H V l P S J z W y Z x d W 9 0 O 0 R h d G U m c X V v d D s s J n F 1 b 3 Q 7 V H J h b n N h Y 3 R p b 2 4 g R G V 0 Y W l s c y Z x d W 9 0 O y w m c X V v d D t B b W 9 1 b n Q g S W 5 2 Z X N 0 Z W Q m c X V v d D s s J n F 1 b 3 Q 7 Q m F s Y W 5 j Z S Z x d W 9 0 O y w m c X V v d D t t b 2 5 0 a C A o T n V t K S Z x d W 9 0 O y w m c X V v d D t N b 2 5 0 a C Z x d W 9 0 O y w m c X V v d D t Z Z W F y J n F 1 b 3 Q 7 L C Z x d W 9 0 O 0 N h d G V n b 3 J 5 J n F 1 b 3 Q 7 L C Z x d W 9 0 O 1 R y Y W 5 z Y W N 0 a W 9 u I E F t b 3 V u d C Z x d W 9 0 O y w m c X V v d D t D b 2 x 1 b W 4 x J n F 1 b 3 Q 7 X S I g L z 4 8 R W 5 0 c n k g V H l w Z T 0 i R m l s b F N 0 Y X R 1 c y I g V m F s d W U 9 I n N D b 2 1 w b G V 0 Z S I g L z 4 8 R W 5 0 c n k g V H l w Z T 0 i U X V l c n l J R C I g V m F s d W U 9 I n N l N 2 N h Y z E w N S 1 k Z W Z j L T Q 5 O W U t O G N l Z C 0 x Y T I 2 Z T A 5 N T U 2 O D Q 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Y 3 R p b 2 4 x L 0 F T T k J f T U V S R 0 U v Q 2 h h b m d l Z C B U e X B l L n t E Y X R l L D B 9 J n F 1 b 3 Q 7 L C Z x d W 9 0 O 1 N l Y 3 R p b 2 4 x L 0 F T T k J f T U V S R 0 U v Q 2 h h b m d l Z C B U e X B l L n t U c m F u c 2 F j d G l v b i B E Z X R h a W x z L D F 9 J n F 1 b 3 Q 7 L C Z x d W 9 0 O 1 N l Y 3 R p b 2 4 x L 0 F T T k J f T U V S R 0 U v Q 2 h h b m d l Z C B U e X B l L n t B b W 9 1 b n Q g S W 5 2 Z X N 0 Z W Q s M n 0 m c X V v d D s s J n F 1 b 3 Q 7 U 2 V j d G l v b j E v Q V N O Q l 9 N R V J H R S 9 D a G F u Z 2 V k I F R 5 c G U u e 0 J h b G F u Y 2 U s M 3 0 m c X V v d D s s J n F 1 b 3 Q 7 U 2 V j d G l v b j E v Q V N O Q l 9 N R V J H R S 9 D a G F u Z 2 V k I F R 5 c G U u e 2 1 v b n R o I C h O d W 0 p L D R 9 J n F 1 b 3 Q 7 L C Z x d W 9 0 O 1 N l Y 3 R p b 2 4 x L 0 F T T k J f T U V S R 0 U v Q 2 h h b m d l Z C B U e X B l L n t N b 2 5 0 a C w 1 f S Z x d W 9 0 O y w m c X V v d D t T Z W N 0 a W 9 u M S 9 B U 0 5 C X 0 1 F U k d F L 0 N o Y W 5 n Z W Q g V H l w Z S 5 7 W W V h c i w 2 f S Z x d W 9 0 O y w m c X V v d D t T Z W N 0 a W 9 u M S 9 B U 0 5 C X 0 1 F U k d F L 0 N o Y W 5 n Z W Q g V H l w Z S 5 7 Q 2 F 0 Z W d v c n k s N 3 0 m c X V v d D s s J n F 1 b 3 Q 7 U 2 V j d G l v b j E v Q V N O Q l 9 N R V J H R S 9 D a G F u Z 2 V k I F R 5 c G U u e 1 R y Y W 5 z Y W N 0 a W 9 u I E F t b 3 V u d C w 4 f S Z x d W 9 0 O y w m c X V v d D t T Z W N 0 a W 9 u M S 9 B U 0 5 C X 0 1 F U k d F L 1 N v d X J j Z S 5 7 Q 2 9 s d W 1 u M S w 5 f S Z x d W 9 0 O 1 0 s J n F 1 b 3 Q 7 Q 2 9 s d W 1 u Q 2 9 1 b n Q m c X V v d D s 6 M T A s J n F 1 b 3 Q 7 S 2 V 5 Q 2 9 s d W 1 u T m F t Z X M m c X V v d D s 6 W 1 0 s J n F 1 b 3 Q 7 Q 2 9 s d W 1 u S W R l b n R p d G l l c y Z x d W 9 0 O z p b J n F 1 b 3 Q 7 U 2 V j d G l v b j E v Q V N O Q l 9 N R V J H R S 9 D a G F u Z 2 V k I F R 5 c G U u e 0 R h d G U s M H 0 m c X V v d D s s J n F 1 b 3 Q 7 U 2 V j d G l v b j E v Q V N O Q l 9 N R V J H R S 9 D a G F u Z 2 V k I F R 5 c G U u e 1 R y Y W 5 z Y W N 0 a W 9 u I E R l d G F p b H M s M X 0 m c X V v d D s s J n F 1 b 3 Q 7 U 2 V j d G l v b j E v Q V N O Q l 9 N R V J H R S 9 D a G F u Z 2 V k I F R 5 c G U u e 0 F t b 3 V u d C B J b n Z l c 3 R l Z C w y f S Z x d W 9 0 O y w m c X V v d D t T Z W N 0 a W 9 u M S 9 B U 0 5 C X 0 1 F U k d F L 0 N o Y W 5 n Z W Q g V H l w Z S 5 7 Q m F s Y W 5 j Z S w z f S Z x d W 9 0 O y w m c X V v d D t T Z W N 0 a W 9 u M S 9 B U 0 5 C X 0 1 F U k d F L 0 N o Y W 5 n Z W Q g V H l w Z S 5 7 b W 9 u d G g g K E 5 1 b S k s N H 0 m c X V v d D s s J n F 1 b 3 Q 7 U 2 V j d G l v b j E v Q V N O Q l 9 N R V J H R S 9 D a G F u Z 2 V k I F R 5 c G U u e 0 1 v b n R o L D V 9 J n F 1 b 3 Q 7 L C Z x d W 9 0 O 1 N l Y 3 R p b 2 4 x L 0 F T T k J f T U V S R 0 U v Q 2 h h b m d l Z C B U e X B l L n t Z Z W F y L D Z 9 J n F 1 b 3 Q 7 L C Z x d W 9 0 O 1 N l Y 3 R p b 2 4 x L 0 F T T k J f T U V S R 0 U v Q 2 h h b m d l Z C B U e X B l L n t D Y X R l Z 2 9 y e S w 3 f S Z x d W 9 0 O y w m c X V v d D t T Z W N 0 a W 9 u M S 9 B U 0 5 C X 0 1 F U k d F L 0 N o Y W 5 n Z W Q g V H l w Z S 5 7 V H J h b n N h Y 3 R p b 2 4 g Q W 1 v d W 5 0 L D h 9 J n F 1 b 3 Q 7 L C Z x d W 9 0 O 1 N l Y 3 R p b 2 4 x L 0 F T T k J f T U V S R 0 U v U 2 9 1 c m N l L n t D b 2 x 1 b W 4 x L D l 9 J n F 1 b 3 Q 7 X S w m c X V v d D t S Z W x h d G l v b n N o a X B J b m Z v J n F 1 b 3 Q 7 O l t d f S I g L z 4 8 L 1 N 0 Y W J s Z U V u d H J p Z X M + P C 9 J d G V t P j x J d G V t P j x J d G V t T G 9 j Y X R p b 2 4 + P E l 0 Z W 1 U e X B l P k Z v c m 1 1 b G E 8 L 0 l 0 Z W 1 U e X B l P j x J d G V t U G F 0 a D 5 T Z W N 0 a W 9 u M S 9 B U 0 5 C X 0 1 F U k d F L 1 N v d X J j Z T w v S X R l b V B h d G g + P C 9 J d G V t T G 9 j Y X R p b 2 4 + P F N 0 Y W J s Z U V u d H J p Z X M g L z 4 8 L 0 l 0 Z W 0 + P E l 0 Z W 0 + P E l 0 Z W 1 M b 2 N h d G l v b j 4 8 S X R l b V R 5 c G U + R m 9 y b X V s Y T w v S X R l b V R 5 c G U + P E l 0 Z W 1 Q Y X R o P l N l Y 3 R p b 2 4 x L 0 F T T k J f T U V S R 0 U v Q 2 h h b m d l Z C U y M F R 5 c G U 8 L 0 l 0 Z W 1 Q Y X R o P j w v S X R l b U x v Y 2 F 0 a W 9 u P j x T d G F i b G V F b n R y a W V z I C 8 + P C 9 J d G V t P j x J d G V t P j x J d G V t T G 9 j Y X R p b 2 4 + P E l 0 Z W 1 U e X B l P k Z v c m 1 1 b G E 8 L 0 l 0 Z W 1 U e X B l P j x J d G V t U G F 0 a D 5 T Z W N 0 a W 9 u M S 9 N Y X l i Y W 5 r J T I w R m l u Y W w l M j B E Y X R h P C 9 J d G V t U G F 0 a D 4 8 L 0 l 0 Z W 1 M b 2 N h d G l v b j 4 8 U 3 R h Y m x l R W 5 0 c m l l c z 4 8 R W 5 0 c n k g V H l w Z T 0 i S X N Q c m l 2 Y X R l I i B W Y W x 1 Z T 0 i b D A i I C 8 + P E V u d H J 5 I F R 5 c G U 9 I k Z p b G x F b m F i b G V k I i B W Y W x 1 Z T 0 i b D A i I C 8 + P E V u d H J 5 I F R 5 c G U 9 I k Z p b G x D b 2 x 1 b W 5 U e X B l c y I g V m F s d W U 9 I n N C d 1 l G Q X d B Q U F B T U F C Z 0 1 H Q l F V R k J R W U c i I C 8 + P E V u d H J 5 I F R 5 c G U 9 I k Z p b G x D b 2 x 1 b W 5 O Y W 1 l c y I g V m F s d W U 9 I n N b J n F 1 b 3 Q 7 R U 5 U U l k g R E F U R S Z x d W 9 0 O y w m c X V v d D t E Z X N j c m l w d G l v b i Z x d W 9 0 O y w m c X V v d D t U U k F O U 0 F D V E l P T i A m c X V v d D s s J n F 1 b 3 Q 7 T U 9 O V E g g K E 5 V T S k m c X V v d D s s J n F 1 b 3 Q 7 R E F U R S B B T U V O R C Z x d W 9 0 O y w m c X V v d D t D b 2 x 1 b W 4 x J n F 1 b 3 Q 7 L C Z x d W 9 0 O 0 N v b H V t b j I m c X V v d D s s J n F 1 b 3 Q 7 Q 2 9 s d W 1 u M y Z x d W 9 0 O y w m c X V v d D t D b 2 x 1 b W 4 0 J n F 1 b 3 Q 7 L C Z x d W 9 0 O 2 1 v b n R o J n F 1 b 3 Q 7 L C Z x d W 9 0 O 3 l l Y X I m c X V v d D s s J n F 1 b 3 Q 7 S G V s c G V y J n F 1 b 3 Q 7 L C Z x d W 9 0 O 2 x l b i Z x d W 9 0 O y w m c X V v d D t D b 2 x 1 b W 4 1 J n F 1 b 3 Q 7 L C Z x d W 9 0 O 0 N v b H V t b j Y m c X V v d D s s J n F 1 b 3 Q 7 V H J h b n N h Y 3 R p b 2 4 g Q W 1 v d W 5 0 J n F 1 b 3 Q 7 L C Z x d W 9 0 O 0 N h d G V n b 3 J 5 J n F 1 b 3 Q 7 L C Z x d W 9 0 O 1 N 1 Y i B D Y X R l Z 2 9 y e S Z x d W 9 0 O 1 0 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S Z W x h d G l v b n N o a X B J b m Z v Q 2 9 u d G F p b m V y I i B W Y W x 1 Z T 0 i c 3 s m c X V v d D t j b 2 x 1 b W 5 D b 3 V u d C Z x d W 9 0 O z o x O C w m c X V v d D t r Z X l D b 2 x 1 b W 5 O Y W 1 l c y Z x d W 9 0 O z p b X S w m c X V v d D t x d W V y e V J l b G F 0 a W 9 u c 2 h p c H M m c X V v d D s 6 W 1 0 s J n F 1 b 3 Q 7 Y 2 9 s d W 1 u S W R l b n R p d G l l c y Z x d W 9 0 O z p b J n F 1 b 3 Q 7 U 2 V j d G l v b j E v T W F 5 Y m F u a y B G a W 5 h b C B E Y X R h L 0 N o Y W 5 n Z W Q g V H l w Z S 5 7 R U 5 U U l k g R E F U R S w w f S Z x d W 9 0 O y w m c X V v d D t T Z W N 0 a W 9 u M S 9 N Y X l i Y W 5 r I E Z p b m F s I E R h d G E v Q 2 h h b m d l Z C B U e X B l L n t E Z X N j c m l w d G l v b i w x f S Z x d W 9 0 O y w m c X V v d D t T Z W N 0 a W 9 u M S 9 N Y X l i Y W 5 r I E Z p b m F s I E R h d G E v Q 2 h h b m d l Z C B U e X B l L n t U U k F O U 0 F D V E l P T i A s M n 0 m c X V v d D s s J n F 1 b 3 Q 7 U 2 V j d G l v b j E v T W F 5 Y m F u a y B G a W 5 h b C B E Y X R h L 0 N o Y W 5 n Z W Q g V H l w Z S 5 7 T U 9 O V E g g K E 5 V T S k s M 3 0 m c X V v d D s s J n F 1 b 3 Q 7 U 2 V j d G l v b j E v T W F 5 Y m F u a y B G a W 5 h b C B E Y X R h L 0 N o Y W 5 n Z W Q g V H l w Z S 5 7 R E F U R S B B T U V O R C w 0 f S Z x d W 9 0 O y w m c X V v d D t T Z W N 0 a W 9 u M S 9 N Y X l i Y W 5 r I E Z p b m F s I E R h d G E v Q 2 h h b m d l Z C B U e X B l L n t D b 2 x 1 b W 4 x L D V 9 J n F 1 b 3 Q 7 L C Z x d W 9 0 O 1 N l Y 3 R p b 2 4 x L 0 1 h e W J h b m s g R m l u Y W w g R G F 0 Y S 9 D a G F u Z 2 V k I F R 5 c G U u e 0 N v b H V t b j I s N n 0 m c X V v d D s s J n F 1 b 3 Q 7 U 2 V j d G l v b j E v T W F 5 Y m F u a y B G a W 5 h b C B E Y X R h L 0 N o Y W 5 n Z W Q g V H l w Z S 5 7 Q 2 9 s d W 1 u M y w 3 f S Z x d W 9 0 O y w m c X V v d D t T Z W N 0 a W 9 u M S 9 N Y X l i Y W 5 r I E Z p b m F s I E R h d G E v Q 2 h h b m d l Z C B U e X B l L n t D b 2 x 1 b W 4 0 L D h 9 J n F 1 b 3 Q 7 L C Z x d W 9 0 O 1 N l Y 3 R p b 2 4 x L 0 1 h e W J h b m s g R m l u Y W w g R G F 0 Y S 9 D a G F u Z 2 V k I F R 5 c G U u e 2 1 v b n R o L D l 9 J n F 1 b 3 Q 7 L C Z x d W 9 0 O 1 N l Y 3 R p b 2 4 x L 0 1 h e W J h b m s g R m l u Y W w g R G F 0 Y S 9 D a G F u Z 2 V k I F R 5 c G U u e 3 l l Y X I s M T B 9 J n F 1 b 3 Q 7 L C Z x d W 9 0 O 1 N l Y 3 R p b 2 4 x L 0 1 h e W J h b m s g R m l u Y W w g R G F 0 Y S 9 D a G F u Z 2 V k I F R 5 c G U u e 0 h l b H B l c i w x M X 0 m c X V v d D s s J n F 1 b 3 Q 7 U 2 V j d G l v b j E v T W F 5 Y m F u a y B G a W 5 h b C B E Y X R h L 0 N o Y W 5 n Z W Q g V H l w Z S 5 7 b G V u L D E y f S Z x d W 9 0 O y w m c X V v d D t T Z W N 0 a W 9 u M S 9 N Y X l i Y W 5 r I E Z p b m F s I E R h d G E v Q 2 h h b m d l Z C B U e X B l L n t D b 2 x 1 b W 4 1 L D E z f S Z x d W 9 0 O y w m c X V v d D t T Z W N 0 a W 9 u M S 9 N Y X l i Y W 5 r I E Z p b m F s I E R h d G E v Q 2 h h b m d l Z C B U e X B l L n t D b 2 x 1 b W 4 2 L D E 0 f S Z x d W 9 0 O y w m c X V v d D t T Z W N 0 a W 9 u M S 9 N Y X l i Y W 5 r I E Z p b m F s I E R h d G E v Q 2 h h b m d l Z C B U e X B l L n t U c m F u c 2 F j d G l v b i B B b W 9 1 b n Q s M T V 9 J n F 1 b 3 Q 7 L C Z x d W 9 0 O 1 N l Y 3 R p b 2 4 x L 0 1 h e W J h b m s g R m l u Y W w g R G F 0 Y S 9 D a G F u Z 2 V k I F R 5 c G U u e 0 N h d G V n b 3 J 5 L D E 2 f S Z x d W 9 0 O y w m c X V v d D t T Z W N 0 a W 9 u M S 9 N Y X l i Y W 5 r I E Z p b m F s I E R h d G E v Q 2 h h b m d l Z C B U e X B l L n t T d W I g Q 2 F 0 Z W d v c n k s M T d 9 J n F 1 b 3 Q 7 X S w m c X V v d D t D b 2 x 1 b W 5 D b 3 V u d C Z x d W 9 0 O z o x O C w m c X V v d D t L Z X l D b 2 x 1 b W 5 O Y W 1 l c y Z x d W 9 0 O z p b X S w m c X V v d D t D b 2 x 1 b W 5 J Z G V u d G l 0 a W V z J n F 1 b 3 Q 7 O l s m c X V v d D t T Z W N 0 a W 9 u M S 9 N Y X l i Y W 5 r I E Z p b m F s I E R h d G E v Q 2 h h b m d l Z C B U e X B l L n t F T l R S W S B E Q V R F L D B 9 J n F 1 b 3 Q 7 L C Z x d W 9 0 O 1 N l Y 3 R p b 2 4 x L 0 1 h e W J h b m s g R m l u Y W w g R G F 0 Y S 9 D a G F u Z 2 V k I F R 5 c G U u e 0 R l c 2 N y a X B 0 a W 9 u L D F 9 J n F 1 b 3 Q 7 L C Z x d W 9 0 O 1 N l Y 3 R p b 2 4 x L 0 1 h e W J h b m s g R m l u Y W w g R G F 0 Y S 9 D a G F u Z 2 V k I F R 5 c G U u e 1 R S Q U 5 T Q U N U S U 9 O I C w y f S Z x d W 9 0 O y w m c X V v d D t T Z W N 0 a W 9 u M S 9 N Y X l i Y W 5 r I E Z p b m F s I E R h d G E v Q 2 h h b m d l Z C B U e X B l L n t N T 0 5 U S C A o T l V N K S w z f S Z x d W 9 0 O y w m c X V v d D t T Z W N 0 a W 9 u M S 9 N Y X l i Y W 5 r I E Z p b m F s I E R h d G E v Q 2 h h b m d l Z C B U e X B l L n t E Q V R F I E F N R U 5 E L D R 9 J n F 1 b 3 Q 7 L C Z x d W 9 0 O 1 N l Y 3 R p b 2 4 x L 0 1 h e W J h b m s g R m l u Y W w g R G F 0 Y S 9 D a G F u Z 2 V k I F R 5 c G U u e 0 N v b H V t b j E s N X 0 m c X V v d D s s J n F 1 b 3 Q 7 U 2 V j d G l v b j E v T W F 5 Y m F u a y B G a W 5 h b C B E Y X R h L 0 N o Y W 5 n Z W Q g V H l w Z S 5 7 Q 2 9 s d W 1 u M i w 2 f S Z x d W 9 0 O y w m c X V v d D t T Z W N 0 a W 9 u M S 9 N Y X l i Y W 5 r I E Z p b m F s I E R h d G E v Q 2 h h b m d l Z C B U e X B l L n t D b 2 x 1 b W 4 z L D d 9 J n F 1 b 3 Q 7 L C Z x d W 9 0 O 1 N l Y 3 R p b 2 4 x L 0 1 h e W J h b m s g R m l u Y W w g R G F 0 Y S 9 D a G F u Z 2 V k I F R 5 c G U u e 0 N v b H V t b j Q s O H 0 m c X V v d D s s J n F 1 b 3 Q 7 U 2 V j d G l v b j E v T W F 5 Y m F u a y B G a W 5 h b C B E Y X R h L 0 N o Y W 5 n Z W Q g V H l w Z S 5 7 b W 9 u d G g s O X 0 m c X V v d D s s J n F 1 b 3 Q 7 U 2 V j d G l v b j E v T W F 5 Y m F u a y B G a W 5 h b C B E Y X R h L 0 N o Y W 5 n Z W Q g V H l w Z S 5 7 e W V h c i w x M H 0 m c X V v d D s s J n F 1 b 3 Q 7 U 2 V j d G l v b j E v T W F 5 Y m F u a y B G a W 5 h b C B E Y X R h L 0 N o Y W 5 n Z W Q g V H l w Z S 5 7 S G V s c G V y L D E x f S Z x d W 9 0 O y w m c X V v d D t T Z W N 0 a W 9 u M S 9 N Y X l i Y W 5 r I E Z p b m F s I E R h d G E v Q 2 h h b m d l Z C B U e X B l L n t s Z W 4 s M T J 9 J n F 1 b 3 Q 7 L C Z x d W 9 0 O 1 N l Y 3 R p b 2 4 x L 0 1 h e W J h b m s g R m l u Y W w g R G F 0 Y S 9 D a G F u Z 2 V k I F R 5 c G U u e 0 N v b H V t b j U s M T N 9 J n F 1 b 3 Q 7 L C Z x d W 9 0 O 1 N l Y 3 R p b 2 4 x L 0 1 h e W J h b m s g R m l u Y W w g R G F 0 Y S 9 D a G F u Z 2 V k I F R 5 c G U u e 0 N v b H V t b j Y s M T R 9 J n F 1 b 3 Q 7 L C Z x d W 9 0 O 1 N l Y 3 R p b 2 4 x L 0 1 h e W J h b m s g R m l u Y W w g R G F 0 Y S 9 D a G F u Z 2 V k I F R 5 c G U u e 1 R y Y W 5 z Y W N 0 a W 9 u I E F t b 3 V u d C w x N X 0 m c X V v d D s s J n F 1 b 3 Q 7 U 2 V j d G l v b j E v T W F 5 Y m F u a y B G a W 5 h b C B E Y X R h L 0 N o Y W 5 n Z W Q g V H l w Z S 5 7 Q 2 F 0 Z W d v c n k s M T Z 9 J n F 1 b 3 Q 7 L C Z x d W 9 0 O 1 N l Y 3 R p b 2 4 x L 0 1 h e W J h b m s g R m l u Y W w g R G F 0 Y S 9 D a G F u Z 2 V k I F R 5 c G U u e 1 N 1 Y i B D Y X R l Z 2 9 y e S w x N 3 0 m c X V v d D t d L C Z x d W 9 0 O 1 J l b G F 0 a W 9 u c 2 h p c E l u Z m 8 m c X V v d D s 6 W 1 1 9 I i A v P j x F b n R y e S B U e X B l P S J G a W x s U 3 R h d H V z I i B W Y W x 1 Z T 0 i c 0 N v b X B s Z X R l I i A v P j x F b n R y e S B U e X B l P S J G a W x s V G 9 E Y X R h T W 9 k Z W x F b m F i b G V k I i B W Y W x 1 Z T 0 i b D E i I C 8 + P E V u d H J 5 I F R 5 c G U 9 I k Z p b G x P Y m p l Y 3 R U e X B l I i B W Y W x 1 Z T 0 i c 0 N v b m 5 l Y 3 R p b 2 5 P b m x 5 I i A v P j x F b n R y e S B U e X B l P S J G a W x s T G F z d F V w Z G F 0 Z W Q i I F Z h b H V l P S J k M j A y M i 0 w O C 0 z M V Q w M T o x N j o x O S 4 2 O T I 4 M z E 4 W i I g L z 4 8 R W 5 0 c n k g V H l w Z T 0 i R m l s b E V y c m 9 y Q 2 9 1 b n Q i I F Z h b H V l P S J s M j Y 4 I i A v P j x F b n R y e S B U e X B l P S J G a W x s R X J y b 3 J D b 2 R l I i B W Y W x 1 Z T 0 i c 1 V u a 2 5 v d 2 4 i I C 8 + P E V u d H J 5 I F R 5 c G U 9 I k Z p b G x D b 3 V u d C I g V m F s d W U 9 I m w 1 N j Q i I C 8 + P E V u d H J 5 I F R 5 c G U 9 I k F k Z G V k V G 9 E Y X R h T W 9 k Z W w i I F Z h b H V l P S J s M S I g L z 4 8 R W 5 0 c n k g V H l w Z T 0 i U X V l c n l J R C I g V m F s d W U 9 I n N l O D N k Z D k 4 O C 1 m Z D F j L T Q y N T M t O W E w N C 1 j M j V m N 2 I 0 M T h h M W E i I C 8 + P C 9 T d G F i b G V F b n R y a W V z P j w v S X R l b T 4 8 S X R l b T 4 8 S X R l b U x v Y 2 F 0 a W 9 u P j x J d G V t V H l w Z T 5 G b 3 J t d W x h P C 9 J d G V t V H l w Z T 4 8 S X R l b V B h d G g + U 2 V j d G l v b j E v T W F 5 Y m F u a y U y M E Z p b m F s J T I w R G F 0 Y S 9 T b 3 V y Y 2 U 8 L 0 l 0 Z W 1 Q Y X R o P j w v S X R l b U x v Y 2 F 0 a W 9 u P j x T d G F i b G V F b n R y a W V z I C 8 + P C 9 J d G V t P j x J d G V t P j x J d G V t T G 9 j Y X R p b 2 4 + P E l 0 Z W 1 U e X B l P k Z v c m 1 1 b G E 8 L 0 l 0 Z W 1 U e X B l P j x J d G V t U G F 0 a D 5 T Z W N 0 a W 9 u M S 9 N Y X l i Y W 5 r J T I w R m l u Y W w l M j B E Y X R h L 0 N o Y W 5 n Z W Q l M j B U e X B l P C 9 J d G V t U G F 0 a D 4 8 L 0 l 0 Z W 1 M b 2 N h d G l v b j 4 8 U 3 R h Y m x l R W 5 0 c m l l c y A v P j w v S X R l b T 4 8 S X R l b T 4 8 S X R l b U x v Y 2 F 0 a W 9 u P j x J d G V t V H l w Z T 5 G b 3 J t d W x h P C 9 J d G V t V H l w Z T 4 8 S X R l b V B h d G g + U 2 V j d G l v b j E v T W F 5 Y m F u a y U y M E F w c G V u Z D 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V G F y Z 2 V 0 I i B W Y W x 1 Z T 0 i c 1 R h Y m x l X 0 V 4 d G V y b m F s R G F 0 Y V 8 x O T E y I i A v P j x F b n R y e S B U e X B l P S J M b 2 F k Z W R U b 0 F u Y W x 5 c 2 l z U 2 V y d m l j Z X M i I F Z h b H V l P S J s M C I g L z 4 8 R W 5 0 c n k g V H l w Z T 0 i R m l s b E x h c 3 R V c G R h d G V k I i B W Y W x 1 Z T 0 i Z D I w M j I t M D g t M z F U M D g 6 M D U 6 M D Q u N T k z M j M w M l o i I C 8 + P E V u d H J 5 I F R 5 c G U 9 I k Z p b G x D b 2 x 1 b W 5 U e X B l c y I g V m F s d W U 9 I n N D U V l H R V E 9 P S I g L z 4 8 R W 5 0 c n k g V H l w Z T 0 i R m l s b E N v b H V t b k 5 h b W V z I i B W Y W x 1 Z T 0 i c 1 s m c X V v d D t F T l R S W S B E Q V R F J n F 1 b 3 Q 7 L C Z x d W 9 0 O 0 R l c 2 N y a X B 0 a W 9 u J n F 1 b 3 Q 7 L C Z x d W 9 0 O 1 R S Q U 5 T Q U N U S U 9 O I E F N T 1 V O V C Z x d W 9 0 O y w m c X V v d D t T V E F U R U 1 F T l Q g Q k F M Q U 5 D R S Z x d W 9 0 O 1 0 i I C 8 + P E V u d H J 5 I F R 5 c G U 9 I k Z p b G x D b 3 V u d C I g V m F s d W U 9 I m w z M D U i I C 8 + P E V u d H J 5 I F R 5 c G U 9 I k Z p b G x F c n J v c k N v d W 5 0 I i B W Y W x 1 Z T 0 i b D A i I C 8 + P E V u d H J 5 I F R 5 c G U 9 I k Z p b G x T d G F 0 d X M i I F Z h b H V l P S J z Q 2 9 t c G x l d G U i I C 8 + P E V u d H J 5 I F R 5 c G U 9 I k F k Z G V k V G 9 E Y X R h T W 9 k Z W w i I F Z h b H V l P S J s M C I g L z 4 8 R W 5 0 c n k g V H l w Z T 0 i Q n V m Z m V y T m V 4 d F J l Z n J l c 2 g i I F Z h b H V l P S J s M S I g L z 4 8 R W 5 0 c n k g V H l w Z T 0 i U X V l c n l J R C I g V m F s d W U 9 I n M w Z W M x N 2 E x O C 0 0 Y z I 5 L T R i Z T Y t Y T J i Y S 0 4 Y z d i Y m Q 3 M 2 U z M j E i I C 8 + P E V u d H J 5 I F R 5 c G U 9 I l J l b G F 0 a W 9 u c 2 h p c E l u Z m 9 D b 2 5 0 Y W l u Z X I i I F Z h b H V l P S J z e y Z x d W 9 0 O 2 N v b H V t b k N v d W 5 0 J n F 1 b 3 Q 7 O j Q s J n F 1 b 3 Q 7 a 2 V 5 Q 2 9 s d W 1 u T m F t Z X M m c X V v d D s 6 W 1 0 s J n F 1 b 3 Q 7 c X V l c n l S Z W x h d G l v b n N o a X B z J n F 1 b 3 Q 7 O l t d L C Z x d W 9 0 O 2 N v b H V t b k l k Z W 5 0 a X R p Z X M m c X V v d D s 6 W y Z x d W 9 0 O 1 N l Y 3 R p b 2 4 x L 0 1 h e W J h b m s g Q X B w Z W 5 k M S A o N C k v Q 2 h h b m d l Z C B U e X B l I H d p d G g g T G 9 j Y W x l L n t F T l R S W S B E Q V R F L D B 9 J n F 1 b 3 Q 7 L C Z x d W 9 0 O 1 N l Y 3 R p b 2 4 x L 0 1 h e W J h b m s g Q X B w Z W 5 k M S A o N C k v Q 2 h h b m d l Z C B U e X B l L n t D b 2 x 1 b W 4 y L D F 9 J n F 1 b 3 Q 7 L C Z x d W 9 0 O 1 N l Y 3 R p b 2 4 x L 0 1 h e W J h b m s g Q X B w Z W 5 k M S A o N C k v U m V w b G F j Z W Q g V m F s d W U u e 1 R S Q U 5 T Q U N U S U 9 O I E F N T 1 V O V C w y f S Z x d W 9 0 O y w m c X V v d D t T Z W N 0 a W 9 u M S 9 N Y X l i Y W 5 r I E F w c G V u Z D E g K D Q p L 0 N o Y W 5 n Z W Q g V H l w Z T E u e 1 N U Q V R F T U V O V C B C Q U x B T k N F L D N 9 J n F 1 b 3 Q 7 X S w m c X V v d D t D b 2 x 1 b W 5 D b 3 V u d C Z x d W 9 0 O z o 0 L C Z x d W 9 0 O 0 t l e U N v b H V t b k 5 h b W V z J n F 1 b 3 Q 7 O l t d L C Z x d W 9 0 O 0 N v b H V t b k l k Z W 5 0 a X R p Z X M m c X V v d D s 6 W y Z x d W 9 0 O 1 N l Y 3 R p b 2 4 x L 0 1 h e W J h b m s g Q X B w Z W 5 k M S A o N C k v Q 2 h h b m d l Z C B U e X B l I H d p d G g g T G 9 j Y W x l L n t F T l R S W S B E Q V R F L D B 9 J n F 1 b 3 Q 7 L C Z x d W 9 0 O 1 N l Y 3 R p b 2 4 x L 0 1 h e W J h b m s g Q X B w Z W 5 k M S A o N C k v Q 2 h h b m d l Z C B U e X B l L n t D b 2 x 1 b W 4 y L D F 9 J n F 1 b 3 Q 7 L C Z x d W 9 0 O 1 N l Y 3 R p b 2 4 x L 0 1 h e W J h b m s g Q X B w Z W 5 k M S A o N C k v U m V w b G F j Z W Q g V m F s d W U u e 1 R S Q U 5 T Q U N U S U 9 O I E F N T 1 V O V C w y f S Z x d W 9 0 O y w m c X V v d D t T Z W N 0 a W 9 u M S 9 N Y X l i Y W 5 r I E F w c G V u Z D E g K D Q p L 0 N o Y W 5 n Z W Q g V H l w Z T E u e 1 N U Q V R F T U V O V C B C Q U x B T k N F L D N 9 J n F 1 b 3 Q 7 X S w m c X V v d D t S Z W x h d G l v b n N o a X B J b m Z v J n F 1 b 3 Q 7 O l t d f S I g L z 4 8 L 1 N 0 Y W J s Z U V u d H J p Z X M + P C 9 J d G V t P j x J d G V t P j x J d G V t T G 9 j Y X R p b 2 4 + P E l 0 Z W 1 U e X B l P k Z v c m 1 1 b G E 8 L 0 l 0 Z W 1 U e X B l P j x J d G V t U G F 0 a D 5 T Z W N 0 a W 9 u M S 9 N Y X l i Y W 5 r J T I w Q X B w Z W 5 k M S U y M C g 0 K S 9 T b 3 V y Y 2 U 8 L 0 l 0 Z W 1 Q Y X R o P j w v S X R l b U x v Y 2 F 0 a W 9 u P j x T d G F i b G V F b n R y a W V z I C 8 + P C 9 J d G V t P j x J d G V t P j x J d G V t T G 9 j Y X R p b 2 4 + P E l 0 Z W 1 U e X B l P k Z v c m 1 1 b G E 8 L 0 l 0 Z W 1 U e X B l P j x J d G V t U G F 0 a D 5 T Z W N 0 a W 9 u M S 9 N Y X l i Y W 5 r J T I w Q X B w Z W 5 k M S U y M C g 0 K S 9 S Z W 1 v d m V k J T I w V G 9 w J T I w U m 9 3 c z w v S X R l b V B h d G g + P C 9 J d G V t T G 9 j Y X R p b 2 4 + P F N 0 Y W J s Z U V u d H J p Z X M g L z 4 8 L 0 l 0 Z W 0 + P E l 0 Z W 0 + P E l 0 Z W 1 M b 2 N h d G l v b j 4 8 S X R l b V R 5 c G U + R m 9 y b X V s Y T w v S X R l b V R 5 c G U + P E l 0 Z W 1 Q Y X R o P l N l Y 3 R p b 2 4 x L 0 1 h e W J h b m s l M j B B c H B l b m Q x J T I w K D Q p L 1 B y b 2 1 v d G V k J T I w S G V h Z G V y c z w v S X R l b V B h d G g + P C 9 J d G V t T G 9 j Y X R p b 2 4 + P F N 0 Y W J s Z U V u d H J p Z X M g L z 4 8 L 0 l 0 Z W 0 + P E l 0 Z W 0 + P E l 0 Z W 1 M b 2 N h d G l v b j 4 8 S X R l b V R 5 c G U + R m 9 y b X V s Y T w v S X R l b V R 5 c G U + P E l 0 Z W 1 Q Y X R o P l N l Y 3 R p b 2 4 x L 0 1 h e W J h b m s l M j B B c H B l b m Q x J T I w K D Q p L 0 N o Y W 5 n Z W Q l M j B U e X B l P C 9 J d G V t U G F 0 a D 4 8 L 0 l 0 Z W 1 M b 2 N h d G l v b j 4 8 U 3 R h Y m x l R W 5 0 c m l l c y A v P j w v S X R l b T 4 8 S X R l b T 4 8 S X R l b U x v Y 2 F 0 a W 9 u P j x J d G V t V H l w Z T 5 G b 3 J t d W x h P C 9 J d G V t V H l w Z T 4 8 S X R l b V B h d G g + U 2 V j d G l v b j E v T W F 5 Y m F u a y U y M E F w c G V u Z D E l M j A o N C k v R m l s d G V y Z W Q l M j B S b 3 d z P C 9 J d G V t U G F 0 a D 4 8 L 0 l 0 Z W 1 M b 2 N h d G l v b j 4 8 U 3 R h Y m x l R W 5 0 c m l l c y A v P j w v S X R l b T 4 8 S X R l b T 4 8 S X R l b U x v Y 2 F 0 a W 9 u P j x J d G V t V H l w Z T 5 G b 3 J t d W x h P C 9 J d G V t V H l w Z T 4 8 S X R l b V B h d G g + U 2 V j d G l v b j E v T W F 5 Y m F u a y U y M E F w c G V u Z D E l M j A o N C k v U m V t b 3 Z l Z C U y M E N v b H V t b n M 8 L 0 l 0 Z W 1 Q Y X R o P j w v S X R l b U x v Y 2 F 0 a W 9 u P j x T d G F i b G V F b n R y a W V z I C 8 + P C 9 J d G V t P j x J d G V t P j x J d G V t T G 9 j Y X R p b 2 4 + P E l 0 Z W 1 U e X B l P k Z v c m 1 1 b G E 8 L 0 l 0 Z W 1 U e X B l P j x J d G V t U G F 0 a D 5 T Z W N 0 a W 9 u M S 9 N Y X l i Y W 5 r J T I w Q X B w Z W 5 k M S U y M C g 0 K S 9 S Z X B s Y W N l Z C U y M F Z h b H V l P C 9 J d G V t U G F 0 a D 4 8 L 0 l 0 Z W 1 M b 2 N h d G l v b j 4 8 U 3 R h Y m x l R W 5 0 c m l l c y A v P j w v S X R l b T 4 8 S X R l b T 4 8 S X R l b U x v Y 2 F 0 a W 9 u P j x J d G V t V H l w Z T 5 G b 3 J t d W x h P C 9 J d G V t V H l w Z T 4 8 S X R l b V B h d G g + U 2 V j d G l v b j E v T W F 5 Y m F u a y U y M E F w c G V u Z D E l M j A o N C k v U m V w b G F j Z W Q l M j B W Y W x 1 Z T E 8 L 0 l 0 Z W 1 Q Y X R o P j w v S X R l b U x v Y 2 F 0 a W 9 u P j x T d G F i b G V F b n R y a W V z I C 8 + P C 9 J d G V t P j x J d G V t P j x J d G V t T G 9 j Y X R p b 2 4 + P E l 0 Z W 1 U e X B l P k Z v c m 1 1 b G E 8 L 0 l 0 Z W 1 U e X B l P j x J d G V t U G F 0 a D 5 T Z W N 0 a W 9 u M S 9 N Y X l i Y W 5 r J T I w Q X B w Z W 5 k M S U y M C g 0 K S 9 D a G F u Z 2 V k J T I w V H l w Z T E 8 L 0 l 0 Z W 1 Q Y X R o P j w v S X R l b U x v Y 2 F 0 a W 9 u P j x T d G F i b G V F b n R y a W V z I C 8 + P C 9 J d G V t P j x J d G V t P j x J d G V t T G 9 j Y X R p b 2 4 + P E l 0 Z W 1 U e X B l P k Z v c m 1 1 b G E 8 L 0 l 0 Z W 1 U e X B l P j x J d G V t U G F 0 a D 5 T Z W N 0 a W 9 u M S 9 N Y X l i Y W 5 r J T I w Q X B w Z W 5 k M S U y M C g 0 K S 9 D a G F u Z 2 V k J T I w V H l w Z S U y M H d p d G g l M j B M b 2 N h b G U 8 L 0 l 0 Z W 1 Q Y X R o P j w v S X R l b U x v Y 2 F 0 a W 9 u P j x T d G F i b G V F b n R y a W V z I C 8 + P C 9 J d G V t P j x J d G V t P j x J d G V t T G 9 j Y X R p b 2 4 + P E l 0 Z W 1 U e X B l P k Z v c m 1 1 b G E 8 L 0 l 0 Z W 1 U e X B l P j x J d G V t U G F 0 a D 5 T Z W N 0 a W 9 u M S 9 N Y X l i Y W 5 r J T I w Q X B w Z W 5 k M S U y M C g 0 K S 9 S Z W 1 v d m V k J T I w V G 9 w J T I w U m 9 3 c z E 8 L 0 l 0 Z W 1 Q Y X R o P j w v S X R l b U x v Y 2 F 0 a W 9 u P j x T d G F i b G V F b n R y a W V z I C 8 + P C 9 J d G V t P j x J d G V t P j x J d G V t T G 9 j Y X R p b 2 4 + P E l 0 Z W 1 U e X B l P k Z v c m 1 1 b G E 8 L 0 l 0 Z W 1 U e X B l P j x J d G V t U G F 0 a D 5 T Z W N 0 a W 9 u M S 9 N Y X l i Y W 5 r J T I w Q X B w Z W 5 k M S U y M C g 0 K S 9 S Z W 5 h b W V k J T I w Q 2 9 s d W 1 u c z w v S X R l b V B h d G g + P C 9 J d G V t T G 9 j Y X R p b 2 4 + P F N 0 Y W J s Z U V u d H J p Z X M g L z 4 8 L 0 l 0 Z W 0 + P E l 0 Z W 0 + P E l 0 Z W 1 M b 2 N h d G l v b j 4 8 S X R l b V R 5 c G U + R m 9 y b X V s Y T w v S X R l b V R 5 c G U + P E l 0 Z W 1 Q Y X R o P l N l Y 3 R p b 2 4 x L 0 V Q R i U y M G 1 l c m d l L 1 J l b W 9 2 Z W Q l M j B D b 2 x 1 b W 5 z M T w v S X R l b V B h d G g + P C 9 J d G V t T G 9 j Y X R p b 2 4 + P F N 0 Y W J s Z U V u d H J p Z X M g L z 4 8 L 0 l 0 Z W 0 + P E l 0 Z W 0 + P E l 0 Z W 1 M b 2 N h d G l v b j 4 8 S X R l b V R 5 c G U + R m 9 y b X V s Y T w v S X R l b V R 5 c G U + P E l 0 Z W 1 Q Y X R o P l N l Y 3 R p b 2 4 x L 0 V Q R i U y M G 1 l c m d l L 1 V u c G l 2 b 3 R l Z C U y M E 9 0 a G V y J T I w Q 2 9 s d W 1 u c z w v S X R l b V B h d G g + P C 9 J d G V t T G 9 j Y X R p b 2 4 + P F N 0 Y W J s Z U V u d H J p Z X M g L z 4 8 L 0 l 0 Z W 0 + P E l 0 Z W 0 + P E l 0 Z W 1 M b 2 N h d G l v b j 4 8 S X R l b V R 5 c G U + R m 9 y b X V s Y T w v S X R l b V R 5 c G U + P E l 0 Z W 1 Q Y X R o P l N l Y 3 R p b 2 4 x L 0 V Q R i U y M G 1 l c m d l L 0 N o Y W 5 n Z W Q l M j B U e X B l M j w v S X R l b V B h d G g + P C 9 J d G V t T G 9 j Y X R p b 2 4 + P F N 0 Y W J s Z U V u d H J p Z X M g L z 4 8 L 0 l 0 Z W 0 + P E l 0 Z W 0 + P E l 0 Z W 1 M b 2 N h d G l v b j 4 8 S X R l b V R 5 c G U + R m 9 y b X V s Y T w v S X R l b V R 5 c G U + P E l 0 Z W 1 Q Y X R o P l N l Y 3 R p b 2 4 x L 0 1 h e W J h b m s l M j B B c H B l b m Q x 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Z p b G x l Z E N v b X B s Z X R l U m V z d W x 0 V G 9 X b 3 J r c 2 h l Z X Q i I F Z h b H V l P S J s M S I g L z 4 8 R W 5 0 c n k g V H l w Z T 0 i R m l s b E x h c 3 R V c G R h d G V k I i B W Y W x 1 Z T 0 i Z D I w M j I t M D g t M z F U M D g 6 M D U 6 M D Q u N j Q w M D k 4 M 1 o i I C 8 + P E V u d H J 5 I F R 5 c G U 9 I k Z p b G x T d G F 0 d X M i I F Z h b H V l P S J z Q 2 9 t c G x l d G U i I C 8 + P E V u d H J 5 I F R 5 c G U 9 I k Z p b G x D b 2 x 1 b W 5 U e X B l c y I g V m F s d W U 9 I n N D U V l H R V E 9 P S I g L z 4 8 R W 5 0 c n k g V H l w Z T 0 i R m l s b F R h c m d l d C I g V m F s d W U 9 I n N U Y W J s Z V 9 F e H R l c m 5 h b E R h d G F f M T k x M j E z I i A v P j x F b n R y e S B U e X B l P S J M b 2 F k Z W R U b 0 F u Y W x 5 c 2 l z U 2 V y d m l j Z X M i I F Z h b H V l P S J s M C I g L z 4 8 R W 5 0 c n k g V H l w Z T 0 i R m l s b E V y c m 9 y Q 2 9 1 b n Q i I F Z h b H V l P S J s M C I g L z 4 8 R W 5 0 c n k g V H l w Z T 0 i R m l s b E V y c m 9 y Q 2 9 k Z S I g V m F s d W U 9 I n N V b m t u b 3 d u I i A v P j x F b n R y e S B U e X B l P S J G a W x s Q 2 9 s d W 1 u T m F t Z X M i I F Z h b H V l P S J z W y Z x d W 9 0 O 0 V O V F J Z I E R B V E U m c X V v d D s s J n F 1 b 3 Q 7 R G V z Y 3 J p c H R p b 2 4 m c X V v d D s s J n F 1 b 3 Q 7 V F J B T l N B Q 1 R J T 0 4 g Q U 1 P V U 5 U J n F 1 b 3 Q 7 L C Z x d W 9 0 O 1 N U Q V R F T U V O V C B C Q U x B T k N F J n F 1 b 3 Q 7 X S I g L z 4 8 R W 5 0 c n k g V H l w Z T 0 i R m l s b E N v d W 5 0 I i B W Y W x 1 Z T 0 i b D M w N S I g L z 4 8 R W 5 0 c n k g V H l w Z T 0 i U m V s Y X R p b 2 5 z a G l w S W 5 m b 0 N v b n R h a W 5 l c i I g V m F s d W U 9 I n N 7 J n F 1 b 3 Q 7 Y 2 9 s d W 1 u Q 2 9 1 b n Q m c X V v d D s 6 N C w m c X V v d D t r Z X l D b 2 x 1 b W 5 O Y W 1 l c y Z x d W 9 0 O z p b X S w m c X V v d D t x d W V y e V J l b G F 0 a W 9 u c 2 h p c H M m c X V v d D s 6 W 1 0 s J n F 1 b 3 Q 7 Y 2 9 s d W 1 u S W R l b n R p d G l l c y Z x d W 9 0 O z p b J n F 1 b 3 Q 7 U 2 V j d G l v b j E v T W F 5 Y m F u a y B B c H B l b m Q x I C g 1 K S 9 D a G F u Z 2 V k I F R 5 c G U g d 2 l 0 a C B M b 2 N h b G U u e 0 V O V F J Z I E R B V E U s M H 0 m c X V v d D s s J n F 1 b 3 Q 7 U 2 V j d G l v b j E v T W F 5 Y m F u a y B B c H B l b m Q x I C g 1 K S 9 D a G F u Z 2 V k I F R 5 c G U u e 0 N v b H V t b j I s M X 0 m c X V v d D s s J n F 1 b 3 Q 7 U 2 V j d G l v b j E v T W F 5 Y m F u a y B B c H B l b m Q x I C g 1 K S 9 S Z X B s Y W N l Z C B W Y W x 1 Z S 5 7 V F J B T l N B Q 1 R J T 0 4 g Q U 1 P V U 5 U L D J 9 J n F 1 b 3 Q 7 L C Z x d W 9 0 O 1 N l Y 3 R p b 2 4 x L 0 1 h e W J h b m s g Q X B w Z W 5 k M S A o N S k v Q 2 h h b m d l Z C B U e X B l M S 5 7 U 1 R B V E V N R U 5 U I E J B T E F O Q 0 U s M 3 0 m c X V v d D t d L C Z x d W 9 0 O 0 N v b H V t b k N v d W 5 0 J n F 1 b 3 Q 7 O j Q s J n F 1 b 3 Q 7 S 2 V 5 Q 2 9 s d W 1 u T m F t Z X M m c X V v d D s 6 W 1 0 s J n F 1 b 3 Q 7 Q 2 9 s d W 1 u S W R l b n R p d G l l c y Z x d W 9 0 O z p b J n F 1 b 3 Q 7 U 2 V j d G l v b j E v T W F 5 Y m F u a y B B c H B l b m Q x I C g 1 K S 9 D a G F u Z 2 V k I F R 5 c G U g d 2 l 0 a C B M b 2 N h b G U u e 0 V O V F J Z I E R B V E U s M H 0 m c X V v d D s s J n F 1 b 3 Q 7 U 2 V j d G l v b j E v T W F 5 Y m F u a y B B c H B l b m Q x I C g 1 K S 9 D a G F u Z 2 V k I F R 5 c G U u e 0 N v b H V t b j I s M X 0 m c X V v d D s s J n F 1 b 3 Q 7 U 2 V j d G l v b j E v T W F 5 Y m F u a y B B c H B l b m Q x I C g 1 K S 9 S Z X B s Y W N l Z C B W Y W x 1 Z S 5 7 V F J B T l N B Q 1 R J T 0 4 g Q U 1 P V U 5 U L D J 9 J n F 1 b 3 Q 7 L C Z x d W 9 0 O 1 N l Y 3 R p b 2 4 x L 0 1 h e W J h b m s g Q X B w Z W 5 k M S A o N S k v Q 2 h h b m d l Z C B U e X B l M S 5 7 U 1 R B V E V N R U 5 U I E J B T E F O Q 0 U s M 3 0 m c X V v d D t d L C Z x d W 9 0 O 1 J l b G F 0 a W 9 u c 2 h p c E l u Z m 8 m c X V v d D s 6 W 1 1 9 I i A v P j x F b n R y e S B U e X B l P S J C d W Z m Z X J O Z X h 0 U m V m c m V z a C I g V m F s d W U 9 I m w x I i A v P j x F b n R y e S B U e X B l P S J O Y X Z p Z 2 F 0 a W 9 u U 3 R l c E 5 h b W U i I F Z h b H V l P S J z T m F 2 a W d h d G l v b i I g L z 4 8 R W 5 0 c n k g V H l w Z T 0 i U X V l c n l J R C I g V m F s d W U 9 I n M z N D c x Z m U 4 M C 1 j M D V l L T Q 1 M z g t O G M x M i 0 x M W Y 4 Z m Z i Y z Q 2 N T Q i I C 8 + P E V u d H J 5 I F R 5 c G U 9 I k F k Z G V k V G 9 E Y X R h T W 9 k Z W w i I F Z h b H V l P S J s M C I g L z 4 8 L 1 N 0 Y W J s Z U V u d H J p Z X M + P C 9 J d G V t P j x J d G V t P j x J d G V t T G 9 j Y X R p b 2 4 + P E l 0 Z W 1 U e X B l P k Z v c m 1 1 b G E 8 L 0 l 0 Z W 1 U e X B l P j x J d G V t U G F 0 a D 5 T Z W N 0 a W 9 u M S 9 N Y X l i Y W 5 r J T I w Q X B w Z W 5 k M S U y M C g 1 K S 9 T b 3 V y Y 2 U 8 L 0 l 0 Z W 1 Q Y X R o P j w v S X R l b U x v Y 2 F 0 a W 9 u P j x T d G F i b G V F b n R y a W V z I C 8 + P C 9 J d G V t P j x J d G V t P j x J d G V t T G 9 j Y X R p b 2 4 + P E l 0 Z W 1 U e X B l P k Z v c m 1 1 b G E 8 L 0 l 0 Z W 1 U e X B l P j x J d G V t U G F 0 a D 5 T Z W N 0 a W 9 u M S 9 N Y X l i Y W 5 r J T I w Q X B w Z W 5 k M S U y M C g 1 K S 9 S Z W 1 v d m V k J T I w V G 9 w J T I w U m 9 3 c z w v S X R l b V B h d G g + P C 9 J d G V t T G 9 j Y X R p b 2 4 + P F N 0 Y W J s Z U V u d H J p Z X M g L z 4 8 L 0 l 0 Z W 0 + P E l 0 Z W 0 + P E l 0 Z W 1 M b 2 N h d G l v b j 4 8 S X R l b V R 5 c G U + R m 9 y b X V s Y T w v S X R l b V R 5 c G U + P E l 0 Z W 1 Q Y X R o P l N l Y 3 R p b 2 4 x L 0 1 h e W J h b m s l M j B B c H B l b m Q x J T I w K D U p L 1 B y b 2 1 v d G V k J T I w S G V h Z G V y c z w v S X R l b V B h d G g + P C 9 J d G V t T G 9 j Y X R p b 2 4 + P F N 0 Y W J s Z U V u d H J p Z X M g L z 4 8 L 0 l 0 Z W 0 + P E l 0 Z W 0 + P E l 0 Z W 1 M b 2 N h d G l v b j 4 8 S X R l b V R 5 c G U + R m 9 y b X V s Y T w v S X R l b V R 5 c G U + P E l 0 Z W 1 Q Y X R o P l N l Y 3 R p b 2 4 x L 0 1 h e W J h b m s l M j B B c H B l b m Q x J T I w K D U p L 0 N o Y W 5 n Z W Q l M j B U e X B l P C 9 J d G V t U G F 0 a D 4 8 L 0 l 0 Z W 1 M b 2 N h d G l v b j 4 8 U 3 R h Y m x l R W 5 0 c m l l c y A v P j w v S X R l b T 4 8 S X R l b T 4 8 S X R l b U x v Y 2 F 0 a W 9 u P j x J d G V t V H l w Z T 5 G b 3 J t d W x h P C 9 J d G V t V H l w Z T 4 8 S X R l b V B h d G g + U 2 V j d G l v b j E v T W F 5 Y m F u a y U y M E F w c G V u Z D E l M j A o N S k v R m l s d G V y Z W Q l M j B S b 3 d z P C 9 J d G V t U G F 0 a D 4 8 L 0 l 0 Z W 1 M b 2 N h d G l v b j 4 8 U 3 R h Y m x l R W 5 0 c m l l c y A v P j w v S X R l b T 4 8 S X R l b T 4 8 S X R l b U x v Y 2 F 0 a W 9 u P j x J d G V t V H l w Z T 5 G b 3 J t d W x h P C 9 J d G V t V H l w Z T 4 8 S X R l b V B h d G g + U 2 V j d G l v b j E v T W F 5 Y m F u a y U y M E F w c G V u Z D E l M j A o N S k v U m V t b 3 Z l Z C U y M E N v b H V t b n M 8 L 0 l 0 Z W 1 Q Y X R o P j w v S X R l b U x v Y 2 F 0 a W 9 u P j x T d G F i b G V F b n R y a W V z I C 8 + P C 9 J d G V t P j x J d G V t P j x J d G V t T G 9 j Y X R p b 2 4 + P E l 0 Z W 1 U e X B l P k Z v c m 1 1 b G E 8 L 0 l 0 Z W 1 U e X B l P j x J d G V t U G F 0 a D 5 T Z W N 0 a W 9 u M S 9 N Y X l i Y W 5 r J T I w Q X B w Z W 5 k M S U y M C g 1 K S 9 S Z X B s Y W N l Z C U y M F Z h b H V l P C 9 J d G V t U G F 0 a D 4 8 L 0 l 0 Z W 1 M b 2 N h d G l v b j 4 8 U 3 R h Y m x l R W 5 0 c m l l c y A v P j w v S X R l b T 4 8 S X R l b T 4 8 S X R l b U x v Y 2 F 0 a W 9 u P j x J d G V t V H l w Z T 5 G b 3 J t d W x h P C 9 J d G V t V H l w Z T 4 8 S X R l b V B h d G g + U 2 V j d G l v b j E v T W F 5 Y m F u a y U y M E F w c G V u Z D E l M j A o N S k v U m V w b G F j Z W Q l M j B W Y W x 1 Z T E 8 L 0 l 0 Z W 1 Q Y X R o P j w v S X R l b U x v Y 2 F 0 a W 9 u P j x T d G F i b G V F b n R y a W V z I C 8 + P C 9 J d G V t P j x J d G V t P j x J d G V t T G 9 j Y X R p b 2 4 + P E l 0 Z W 1 U e X B l P k Z v c m 1 1 b G E 8 L 0 l 0 Z W 1 U e X B l P j x J d G V t U G F 0 a D 5 T Z W N 0 a W 9 u M S 9 N Y X l i Y W 5 r J T I w Q X B w Z W 5 k M S U y M C g 1 K S 9 D a G F u Z 2 V k J T I w V H l w Z T E 8 L 0 l 0 Z W 1 Q Y X R o P j w v S X R l b U x v Y 2 F 0 a W 9 u P j x T d G F i b G V F b n R y a W V z I C 8 + P C 9 J d G V t P j x J d G V t P j x J d G V t T G 9 j Y X R p b 2 4 + P E l 0 Z W 1 U e X B l P k Z v c m 1 1 b G E 8 L 0 l 0 Z W 1 U e X B l P j x J d G V t U G F 0 a D 5 T Z W N 0 a W 9 u M S 9 N Y X l i Y W 5 r J T I w Q X B w Z W 5 k M S U y M C g 1 K S 9 D a G F u Z 2 V k J T I w V H l w Z S U y M H d p d G g l M j B M b 2 N h b G U 8 L 0 l 0 Z W 1 Q Y X R o P j w v S X R l b U x v Y 2 F 0 a W 9 u P j x T d G F i b G V F b n R y a W V z I C 8 + P C 9 J d G V t P j x J d G V t P j x J d G V t T G 9 j Y X R p b 2 4 + P E l 0 Z W 1 U e X B l P k Z v c m 1 1 b G E 8 L 0 l 0 Z W 1 U e X B l P j x J d G V t U G F 0 a D 5 T Z W N 0 a W 9 u M S 9 N Y X l i Y W 5 r J T I w Q X B w Z W 5 k M S U y M C g 1 K S 9 S Z W 1 v d m V k J T I w V G 9 w J T I w U m 9 3 c z E 8 L 0 l 0 Z W 1 Q Y X R o P j w v S X R l b U x v Y 2 F 0 a W 9 u P j x T d G F i b G V F b n R y a W V z I C 8 + P C 9 J d G V t P j x J d G V t P j x J d G V t T G 9 j Y X R p b 2 4 + P E l 0 Z W 1 U e X B l P k Z v c m 1 1 b G E 8 L 0 l 0 Z W 1 U e X B l P j x J d G V t U G F 0 a D 5 T Z W N 0 a W 9 u M S 9 N Y X l i Y W 5 r J T I w Q X B w Z W 5 k M S U y M C g 1 K S 9 S Z W 5 h b W V k J T I w Q 2 9 s d W 1 u c z w v S X R l b V B h d G g + P C 9 J d G V t T G 9 j Y X R p b 2 4 + P F N 0 Y W J s Z U V u d H J p Z X M g L z 4 8 L 0 l 0 Z W 0 + P C 9 J d G V t c z 4 8 L 0 x v Y 2 F s U G F j a 2 F n Z U 1 l d G F k Y X R h R m l s Z T 4 W A A A A U E s F B g A A A A A A A A A A A A A A A A A A A A A A A C Y B A A A B A A A A 0 I y d 3 w E V 0 R G M e g D A T 8 K X 6 w E A A A C 0 x 5 p t J L s + S q k 6 l d o X H 4 z L A A A A A A I A A A A A A B B m A A A A A Q A A I A A A A G q P p 0 S d M o 3 S R H 6 z e v J b w u u Z u x / 7 a w x 1 H Y m 2 W 2 z r m g + p A A A A A A 6 A A A A A A g A A I A A A A C r F x V h o v B c V o F W W s 7 N k b Z v S J 0 f L 2 O o l 4 b f Q k p Q s 5 F Z O U A A A A K M G / Z 6 H c E Q i 1 U F 8 k j y W V t E y 7 Y 9 j U 3 g 9 e S d 9 K T 9 g R p c E a x L W m o + E w e / n n I r l + m A B U 2 A 4 / 6 O T e E l 4 I G b w H g l H 4 m m 4 1 g v 6 l h / E B I i i 7 Z d 7 U 0 O Y Q A A A A M B Y / W H e D N l o z b k 0 E o 9 A m h j x V A m g S 4 t y E j 2 P h W y H C z N 2 w / A y L F A s X w t y V 9 R 1 k m A 6 R E q W p x o 3 u Y 2 m v w u j z 4 t T A 2 8 = < / 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E P F   2 0 2 2 _ 2 f 4 3 7 6 b 4 - 8 a 2 5 - 4 2 0 7 - 9 5 6 3 - 4 f 6 4 2 e c 0 0 0 e d " > < C u s t o m C o n t e n t > < ! [ C D A T A [ < T a b l e W i d g e t G r i d S e r i a l i z a t i o n   x m l n s : x s d = " h t t p : / / w w w . w 3 . o r g / 2 0 0 1 / X M L S c h e m a "   x m l n s : x s i = " h t t p : / / w w w . w 3 . o r g / 2 0 0 1 / X M L S c h e m a - i n s t a n c e " > < C o l u m n S u g g e s t e d T y p e   / > < C o l u m n F o r m a t   / > < C o l u m n A c c u r a c y   / > < C o l u m n C u r r e n c y S y m b o l   / > < C o l u m n P o s i t i v e P a t t e r n   / > < C o l u m n N e g a t i v e P a t t e r n   / > < C o l u m n W i d t h s > < i t e m > < k e y > < s t r i n g > B u l a n   C a r u m a n < / s t r i n g > < / k e y > < v a l u e > < i n t > 1 6 0 < / i n t > < / v a l u e > < / i t e m > < i t e m > < k e y > < s t r i n g > T a r i k h < / s t r i n g > < / k e y > < v a l u e > < i n t > 9 0 < / i n t > < / v a l u e > < / i t e m > < i t e m > < k e y > < s t r i n g > C a r u m a n   M a j i k a n   ( R M ) < / s t r i n g > < / k e y > < v a l u e > < i n t > 2 2 1 < / i n t > < / v a l u e > < / i t e m > < i t e m > < k e y > < s t r i n g > C a r u m a n   A h l i   ( R M ) < / s t r i n g > < / k e y > < v a l u e > < i n t > 1 8 8 < / i n t > < / v a l u e > < / i t e m > < i t e m > < k e y > < s t r i n g > J u m l a h   ( R M ) < / s t r i n g > < / k e y > < v a l u e > < i n t > 1 3 9 < / i n t > < / v a l u e > < / i t e m > < / C o l u m n W i d t h s > < C o l u m n D i s p l a y I n d e x > < i t e m > < k e y > < s t r i n g > B u l a n   C a r u m a n < / s t r i n g > < / k e y > < v a l u e > < i n t > 0 < / i n t > < / v a l u e > < / i t e m > < i t e m > < k e y > < s t r i n g > T a r i k h < / s t r i n g > < / k e y > < v a l u e > < i n t > 1 < / i n t > < / v a l u e > < / i t e m > < i t e m > < k e y > < s t r i n g > C a r u m a n   M a j i k a n   ( R M ) < / s t r i n g > < / k e y > < v a l u e > < i n t > 2 < / i n t > < / v a l u e > < / i t e m > < i t e m > < k e y > < s t r i n g > C a r u m a n   A h l i   ( R M ) < / s t r i n g > < / k e y > < v a l u e > < i n t > 3 < / i n t > < / v a l u e > < / i t e m > < i t e m > < k e y > < s t r i n g > J u m l a h   ( R M ) < / 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19DB4E11-7B7F-405D-B113-C4B402D9D884}">
  <ds:schemaRefs/>
</ds:datastoreItem>
</file>

<file path=customXml/itemProps10.xml><?xml version="1.0" encoding="utf-8"?>
<ds:datastoreItem xmlns:ds="http://schemas.openxmlformats.org/officeDocument/2006/customXml" ds:itemID="{8B6DEDF9-01C8-46D3-99A8-AB776B2A3B06}">
  <ds:schemaRefs/>
</ds:datastoreItem>
</file>

<file path=customXml/itemProps11.xml><?xml version="1.0" encoding="utf-8"?>
<ds:datastoreItem xmlns:ds="http://schemas.openxmlformats.org/officeDocument/2006/customXml" ds:itemID="{F992AE55-45BF-4FCF-8356-AD44E84B2F59}">
  <ds:schemaRefs/>
</ds:datastoreItem>
</file>

<file path=customXml/itemProps12.xml><?xml version="1.0" encoding="utf-8"?>
<ds:datastoreItem xmlns:ds="http://schemas.openxmlformats.org/officeDocument/2006/customXml" ds:itemID="{94269D82-23CD-4CE7-A1D1-05D1D36A087D}">
  <ds:schemaRefs/>
</ds:datastoreItem>
</file>

<file path=customXml/itemProps13.xml><?xml version="1.0" encoding="utf-8"?>
<ds:datastoreItem xmlns:ds="http://schemas.openxmlformats.org/officeDocument/2006/customXml" ds:itemID="{D85FC51E-1008-4EFA-9E7F-0B93C06967D3}">
  <ds:schemaRefs/>
</ds:datastoreItem>
</file>

<file path=customXml/itemProps14.xml><?xml version="1.0" encoding="utf-8"?>
<ds:datastoreItem xmlns:ds="http://schemas.openxmlformats.org/officeDocument/2006/customXml" ds:itemID="{3F983806-29F4-46E0-9212-2FC87BDE32EB}">
  <ds:schemaRefs/>
</ds:datastoreItem>
</file>

<file path=customXml/itemProps15.xml><?xml version="1.0" encoding="utf-8"?>
<ds:datastoreItem xmlns:ds="http://schemas.openxmlformats.org/officeDocument/2006/customXml" ds:itemID="{08B944B6-2447-4FED-AF67-82B0DD0555BA}">
  <ds:schemaRefs/>
</ds:datastoreItem>
</file>

<file path=customXml/itemProps16.xml><?xml version="1.0" encoding="utf-8"?>
<ds:datastoreItem xmlns:ds="http://schemas.openxmlformats.org/officeDocument/2006/customXml" ds:itemID="{7AC6FD06-D0A3-4BCA-B5A2-FB6C34B38F65}">
  <ds:schemaRefs/>
</ds:datastoreItem>
</file>

<file path=customXml/itemProps17.xml><?xml version="1.0" encoding="utf-8"?>
<ds:datastoreItem xmlns:ds="http://schemas.openxmlformats.org/officeDocument/2006/customXml" ds:itemID="{2B3C16E2-2976-4DF3-A607-110DC8EDD480}">
  <ds:schemaRefs/>
</ds:datastoreItem>
</file>

<file path=customXml/itemProps18.xml><?xml version="1.0" encoding="utf-8"?>
<ds:datastoreItem xmlns:ds="http://schemas.openxmlformats.org/officeDocument/2006/customXml" ds:itemID="{D6173C4E-B838-439F-AB82-011C34A1E925}">
  <ds:schemaRefs/>
</ds:datastoreItem>
</file>

<file path=customXml/itemProps19.xml><?xml version="1.0" encoding="utf-8"?>
<ds:datastoreItem xmlns:ds="http://schemas.openxmlformats.org/officeDocument/2006/customXml" ds:itemID="{F624FBF1-0004-4138-B8D5-681531816B2C}">
  <ds:schemaRefs/>
</ds:datastoreItem>
</file>

<file path=customXml/itemProps2.xml><?xml version="1.0" encoding="utf-8"?>
<ds:datastoreItem xmlns:ds="http://schemas.openxmlformats.org/officeDocument/2006/customXml" ds:itemID="{32EE8CCE-3AF8-41F2-879C-3E2CFE279CA6}">
  <ds:schemaRefs/>
</ds:datastoreItem>
</file>

<file path=customXml/itemProps20.xml><?xml version="1.0" encoding="utf-8"?>
<ds:datastoreItem xmlns:ds="http://schemas.openxmlformats.org/officeDocument/2006/customXml" ds:itemID="{3900B0CA-5615-4B07-B9A6-763ECB5ED9BC}">
  <ds:schemaRefs>
    <ds:schemaRef ds:uri="http://schemas.microsoft.com/DataMashup"/>
  </ds:schemaRefs>
</ds:datastoreItem>
</file>

<file path=customXml/itemProps3.xml><?xml version="1.0" encoding="utf-8"?>
<ds:datastoreItem xmlns:ds="http://schemas.openxmlformats.org/officeDocument/2006/customXml" ds:itemID="{52D36394-67E2-4381-B99A-B2B1FB4D63FF}">
  <ds:schemaRefs/>
</ds:datastoreItem>
</file>

<file path=customXml/itemProps4.xml><?xml version="1.0" encoding="utf-8"?>
<ds:datastoreItem xmlns:ds="http://schemas.openxmlformats.org/officeDocument/2006/customXml" ds:itemID="{5DE88DC3-19B9-49FC-8BF3-1D58B90BD61E}">
  <ds:schemaRefs/>
</ds:datastoreItem>
</file>

<file path=customXml/itemProps5.xml><?xml version="1.0" encoding="utf-8"?>
<ds:datastoreItem xmlns:ds="http://schemas.openxmlformats.org/officeDocument/2006/customXml" ds:itemID="{49CA42E1-D753-4443-98BB-691C8AC1D831}">
  <ds:schemaRefs/>
</ds:datastoreItem>
</file>

<file path=customXml/itemProps6.xml><?xml version="1.0" encoding="utf-8"?>
<ds:datastoreItem xmlns:ds="http://schemas.openxmlformats.org/officeDocument/2006/customXml" ds:itemID="{C97D7086-27A5-41C9-BC94-C3019F86E79C}">
  <ds:schemaRefs/>
</ds:datastoreItem>
</file>

<file path=customXml/itemProps7.xml><?xml version="1.0" encoding="utf-8"?>
<ds:datastoreItem xmlns:ds="http://schemas.openxmlformats.org/officeDocument/2006/customXml" ds:itemID="{CECA3A9F-3718-4731-ABAC-68E68B060012}">
  <ds:schemaRefs/>
</ds:datastoreItem>
</file>

<file path=customXml/itemProps8.xml><?xml version="1.0" encoding="utf-8"?>
<ds:datastoreItem xmlns:ds="http://schemas.openxmlformats.org/officeDocument/2006/customXml" ds:itemID="{DA6F45CE-4040-45FA-AAE4-8E7F4CF36DE3}">
  <ds:schemaRefs/>
</ds:datastoreItem>
</file>

<file path=customXml/itemProps9.xml><?xml version="1.0" encoding="utf-8"?>
<ds:datastoreItem xmlns:ds="http://schemas.openxmlformats.org/officeDocument/2006/customXml" ds:itemID="{20C448CF-C4D1-4FAC-B085-23F21741D8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Dashboard</vt:lpstr>
      <vt:lpstr>Transactions</vt:lpstr>
      <vt:lpstr>Sheet5</vt:lpstr>
      <vt:lpstr>New Analysis</vt:lpstr>
      <vt:lpstr>Transaction Table Only</vt:lpstr>
      <vt:lpstr> Transaction to edit</vt:lpstr>
      <vt:lpstr>Loan and Commitments</vt:lpstr>
      <vt:lpstr>EPF</vt:lpstr>
      <vt:lpstr>ASNB</vt:lpstr>
      <vt:lpstr>Maybank</vt:lpstr>
      <vt:lpstr>Gold</vt:lpstr>
      <vt:lpstr>Bal_Loan_Paid</vt:lpstr>
      <vt:lpstr>Bal_Loan_to_Pay</vt:lpstr>
      <vt:lpstr>Bal_paid</vt:lpstr>
      <vt:lpstr>Bal_to_Pay</vt:lpstr>
      <vt:lpstr>Table_Final</vt:lpstr>
      <vt:lpstr>Total_income</vt:lpstr>
      <vt:lpstr>Total_Loans</vt:lpstr>
      <vt:lpstr>Total_salary</vt:lpstr>
      <vt:lpstr>Total_Savings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faten</dc:creator>
  <cp:lastModifiedBy>faten</cp:lastModifiedBy>
  <dcterms:created xsi:type="dcterms:W3CDTF">2022-08-21T01:56:00Z</dcterms:created>
  <dcterms:modified xsi:type="dcterms:W3CDTF">2022-11-03T11:39:59Z</dcterms:modified>
</cp:coreProperties>
</file>