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izm\UNF STUDY METERIAL\sem 3\prersciptive\Assignment 3\"/>
    </mc:Choice>
  </mc:AlternateContent>
  <xr:revisionPtr revIDLastSave="0" documentId="13_ncr:1_{18E6C8A1-0B82-496D-A76D-7872B396A526}" xr6:coauthVersionLast="47" xr6:coauthVersionMax="47" xr10:uidLastSave="{00000000-0000-0000-0000-000000000000}"/>
  <bookViews>
    <workbookView xWindow="-108" yWindow="-108" windowWidth="23256" windowHeight="12456" activeTab="2" xr2:uid="{0489FDB0-C138-42DA-9D5C-4BD9221A5AC8}"/>
  </bookViews>
  <sheets>
    <sheet name="Current Policy" sheetId="1" r:id="rId1"/>
    <sheet name="Proposed Policy" sheetId="2" r:id="rId2"/>
    <sheet name="Visualiz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7" i="2"/>
  <c r="F21" i="2"/>
  <c r="D18" i="2"/>
  <c r="F18" i="2" s="1"/>
  <c r="D19" i="2"/>
  <c r="F19" i="2" s="1"/>
  <c r="D20" i="2"/>
  <c r="F20" i="2" s="1"/>
  <c r="D21" i="2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17" i="2"/>
  <c r="F17" i="2" s="1"/>
  <c r="H4" i="2"/>
  <c r="D4" i="2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6" i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D28" i="1"/>
  <c r="F28" i="1" s="1"/>
  <c r="D29" i="1"/>
  <c r="F29" i="1" s="1"/>
  <c r="D30" i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D39" i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D55" i="1"/>
  <c r="D56" i="1"/>
  <c r="F56" i="1" s="1"/>
  <c r="D57" i="1"/>
  <c r="F57" i="1" s="1"/>
  <c r="D58" i="1"/>
  <c r="F58" i="1" s="1"/>
  <c r="D59" i="1"/>
  <c r="F59" i="1" s="1"/>
  <c r="D60" i="1"/>
  <c r="F60" i="1" s="1"/>
  <c r="D16" i="1"/>
  <c r="F16" i="1" s="1"/>
  <c r="F27" i="1"/>
  <c r="F30" i="1"/>
  <c r="F38" i="1"/>
  <c r="F39" i="1"/>
  <c r="F54" i="1"/>
  <c r="F55" i="1"/>
  <c r="H4" i="1"/>
  <c r="D4" i="1"/>
  <c r="D5" i="1" s="1"/>
  <c r="D6" i="1" s="1"/>
  <c r="M16" i="2" l="1"/>
  <c r="L16" i="1"/>
  <c r="M15" i="2"/>
  <c r="D5" i="2"/>
  <c r="H5" i="2"/>
  <c r="L15" i="1"/>
  <c r="H5" i="1"/>
  <c r="H6" i="1" s="1"/>
  <c r="C59" i="1" s="1"/>
  <c r="C50" i="1"/>
  <c r="C42" i="1"/>
  <c r="C26" i="1"/>
  <c r="C41" i="1"/>
  <c r="C17" i="1"/>
  <c r="C48" i="1"/>
  <c r="C40" i="1"/>
  <c r="D7" i="1"/>
  <c r="E40" i="1" l="1"/>
  <c r="H40" i="1" s="1"/>
  <c r="I40" i="1" s="1"/>
  <c r="E48" i="1"/>
  <c r="H48" i="1" s="1"/>
  <c r="I48" i="1" s="1"/>
  <c r="E26" i="1"/>
  <c r="H26" i="1" s="1"/>
  <c r="I26" i="1" s="1"/>
  <c r="C27" i="2"/>
  <c r="E50" i="1"/>
  <c r="H50" i="1" s="1"/>
  <c r="I50" i="1" s="1"/>
  <c r="E17" i="1"/>
  <c r="H17" i="1" s="1"/>
  <c r="I17" i="1" s="1"/>
  <c r="C18" i="2"/>
  <c r="E41" i="1"/>
  <c r="H41" i="1" s="1"/>
  <c r="I41" i="1" s="1"/>
  <c r="E42" i="1"/>
  <c r="H42" i="1" s="1"/>
  <c r="I42" i="1" s="1"/>
  <c r="E59" i="1"/>
  <c r="H59" i="1" s="1"/>
  <c r="I59" i="1" s="1"/>
  <c r="C36" i="1"/>
  <c r="C57" i="1"/>
  <c r="C60" i="1"/>
  <c r="C24" i="1"/>
  <c r="C19" i="1"/>
  <c r="C37" i="1"/>
  <c r="C53" i="1"/>
  <c r="C16" i="1"/>
  <c r="C22" i="1"/>
  <c r="C46" i="1"/>
  <c r="C25" i="1"/>
  <c r="C30" i="1"/>
  <c r="C23" i="1"/>
  <c r="C31" i="1"/>
  <c r="C47" i="1"/>
  <c r="H6" i="2"/>
  <c r="D6" i="2"/>
  <c r="C28" i="1"/>
  <c r="C38" i="1"/>
  <c r="C39" i="1"/>
  <c r="C33" i="1"/>
  <c r="C56" i="1"/>
  <c r="C58" i="1"/>
  <c r="C27" i="1"/>
  <c r="C44" i="1"/>
  <c r="C21" i="1"/>
  <c r="C54" i="1"/>
  <c r="C49" i="1"/>
  <c r="C55" i="1"/>
  <c r="C43" i="1"/>
  <c r="C52" i="1"/>
  <c r="C29" i="1"/>
  <c r="D8" i="1"/>
  <c r="C18" i="1"/>
  <c r="C45" i="1"/>
  <c r="C51" i="1"/>
  <c r="C35" i="1"/>
  <c r="C32" i="1"/>
  <c r="C34" i="1"/>
  <c r="C20" i="1"/>
  <c r="E29" i="1" l="1"/>
  <c r="H29" i="1" s="1"/>
  <c r="I29" i="1" s="1"/>
  <c r="C30" i="2"/>
  <c r="E52" i="1"/>
  <c r="H52" i="1" s="1"/>
  <c r="I52" i="1" s="1"/>
  <c r="E43" i="1"/>
  <c r="H43" i="1" s="1"/>
  <c r="I43" i="1" s="1"/>
  <c r="E25" i="1"/>
  <c r="H25" i="1" s="1"/>
  <c r="I25" i="1" s="1"/>
  <c r="C26" i="2"/>
  <c r="E22" i="1"/>
  <c r="H22" i="1" s="1"/>
  <c r="I22" i="1" s="1"/>
  <c r="C23" i="2"/>
  <c r="E20" i="1"/>
  <c r="H20" i="1" s="1"/>
  <c r="I20" i="1" s="1"/>
  <c r="C21" i="2"/>
  <c r="E34" i="1"/>
  <c r="H34" i="1" s="1"/>
  <c r="I34" i="1" s="1"/>
  <c r="E58" i="1"/>
  <c r="H58" i="1" s="1"/>
  <c r="I58" i="1" s="1"/>
  <c r="E53" i="1"/>
  <c r="H53" i="1" s="1"/>
  <c r="I53" i="1" s="1"/>
  <c r="E32" i="1"/>
  <c r="H32" i="1" s="1"/>
  <c r="I32" i="1" s="1"/>
  <c r="E56" i="1"/>
  <c r="H56" i="1" s="1"/>
  <c r="I56" i="1" s="1"/>
  <c r="E37" i="1"/>
  <c r="H37" i="1" s="1"/>
  <c r="I37" i="1" s="1"/>
  <c r="E47" i="1"/>
  <c r="H47" i="1" s="1"/>
  <c r="I47" i="1" s="1"/>
  <c r="E31" i="1"/>
  <c r="H31" i="1" s="1"/>
  <c r="I31" i="1" s="1"/>
  <c r="E55" i="1"/>
  <c r="H55" i="1" s="1"/>
  <c r="I55" i="1" s="1"/>
  <c r="E23" i="1"/>
  <c r="H23" i="1" s="1"/>
  <c r="I23" i="1" s="1"/>
  <c r="C24" i="2"/>
  <c r="E49" i="1"/>
  <c r="H49" i="1" s="1"/>
  <c r="I49" i="1" s="1"/>
  <c r="E30" i="1"/>
  <c r="H30" i="1" s="1"/>
  <c r="I30" i="1" s="1"/>
  <c r="C31" i="2"/>
  <c r="E54" i="1"/>
  <c r="H54" i="1" s="1"/>
  <c r="I54" i="1" s="1"/>
  <c r="E21" i="1"/>
  <c r="H21" i="1" s="1"/>
  <c r="I21" i="1" s="1"/>
  <c r="C22" i="2"/>
  <c r="E46" i="1"/>
  <c r="H46" i="1" s="1"/>
  <c r="I46" i="1" s="1"/>
  <c r="E44" i="1"/>
  <c r="H44" i="1" s="1"/>
  <c r="I44" i="1" s="1"/>
  <c r="E27" i="1"/>
  <c r="H27" i="1" s="1"/>
  <c r="I27" i="1" s="1"/>
  <c r="C28" i="2"/>
  <c r="E35" i="1"/>
  <c r="H35" i="1" s="1"/>
  <c r="I35" i="1" s="1"/>
  <c r="E33" i="1"/>
  <c r="H33" i="1" s="1"/>
  <c r="I33" i="1" s="1"/>
  <c r="E19" i="1"/>
  <c r="H19" i="1" s="1"/>
  <c r="I19" i="1" s="1"/>
  <c r="C20" i="2"/>
  <c r="E51" i="1"/>
  <c r="H51" i="1" s="1"/>
  <c r="I51" i="1" s="1"/>
  <c r="E39" i="1"/>
  <c r="H39" i="1" s="1"/>
  <c r="I39" i="1" s="1"/>
  <c r="E24" i="1"/>
  <c r="H24" i="1" s="1"/>
  <c r="I24" i="1" s="1"/>
  <c r="C25" i="2"/>
  <c r="E45" i="1"/>
  <c r="H45" i="1" s="1"/>
  <c r="I45" i="1" s="1"/>
  <c r="E38" i="1"/>
  <c r="H38" i="1" s="1"/>
  <c r="I38" i="1" s="1"/>
  <c r="E60" i="1"/>
  <c r="H60" i="1" s="1"/>
  <c r="I60" i="1" s="1"/>
  <c r="E18" i="1"/>
  <c r="H18" i="1" s="1"/>
  <c r="I18" i="1" s="1"/>
  <c r="C19" i="2"/>
  <c r="E28" i="1"/>
  <c r="H28" i="1" s="1"/>
  <c r="I28" i="1" s="1"/>
  <c r="C29" i="2"/>
  <c r="E57" i="1"/>
  <c r="H57" i="1" s="1"/>
  <c r="I57" i="1" s="1"/>
  <c r="E36" i="1"/>
  <c r="H36" i="1" s="1"/>
  <c r="I36" i="1" s="1"/>
  <c r="E16" i="1"/>
  <c r="H16" i="1" s="1"/>
  <c r="I16" i="1" s="1"/>
  <c r="C17" i="2"/>
  <c r="D7" i="2"/>
  <c r="D9" i="1"/>
  <c r="L18" i="1" l="1"/>
  <c r="L17" i="1"/>
  <c r="D8" i="2"/>
  <c r="D10" i="1"/>
  <c r="D9" i="2" l="1"/>
  <c r="D11" i="1"/>
  <c r="D10" i="2" l="1"/>
  <c r="D12" i="1"/>
  <c r="D11" i="2" l="1"/>
  <c r="D13" i="1"/>
  <c r="B27" i="1"/>
  <c r="B38" i="1"/>
  <c r="B51" i="1"/>
  <c r="B28" i="1"/>
  <c r="B35" i="1"/>
  <c r="B60" i="1"/>
  <c r="B57" i="1"/>
  <c r="B32" i="1"/>
  <c r="B23" i="1"/>
  <c r="B45" i="1"/>
  <c r="B39" i="1"/>
  <c r="B37" i="1" l="1"/>
  <c r="B18" i="1"/>
  <c r="B19" i="2" s="1"/>
  <c r="B17" i="1"/>
  <c r="B18" i="2" s="1"/>
  <c r="B24" i="2"/>
  <c r="B29" i="2"/>
  <c r="E29" i="2"/>
  <c r="H29" i="2" s="1"/>
  <c r="I29" i="2" s="1"/>
  <c r="B28" i="2"/>
  <c r="B30" i="1"/>
  <c r="B41" i="1"/>
  <c r="B50" i="1"/>
  <c r="B34" i="1"/>
  <c r="B46" i="1"/>
  <c r="B47" i="1"/>
  <c r="B52" i="1"/>
  <c r="B59" i="1"/>
  <c r="B53" i="1"/>
  <c r="B31" i="1"/>
  <c r="B40" i="1"/>
  <c r="B22" i="1"/>
  <c r="B56" i="1"/>
  <c r="B49" i="1"/>
  <c r="B19" i="1"/>
  <c r="B36" i="1"/>
  <c r="B55" i="1"/>
  <c r="D12" i="2"/>
  <c r="B58" i="1"/>
  <c r="B21" i="1"/>
  <c r="B20" i="1"/>
  <c r="B26" i="1"/>
  <c r="B29" i="1"/>
  <c r="B44" i="1"/>
  <c r="B43" i="1"/>
  <c r="B54" i="1"/>
  <c r="B42" i="1"/>
  <c r="B48" i="1"/>
  <c r="B25" i="1"/>
  <c r="B24" i="1"/>
  <c r="B33" i="1"/>
  <c r="B27" i="2" l="1"/>
  <c r="E27" i="2"/>
  <c r="H27" i="2" s="1"/>
  <c r="I27" i="2" s="1"/>
  <c r="B22" i="2"/>
  <c r="E22" i="2"/>
  <c r="H22" i="2" s="1"/>
  <c r="I22" i="2" s="1"/>
  <c r="E19" i="2"/>
  <c r="H19" i="2" s="1"/>
  <c r="I19" i="2" s="1"/>
  <c r="E18" i="2"/>
  <c r="H18" i="2" s="1"/>
  <c r="I18" i="2" s="1"/>
  <c r="B31" i="2"/>
  <c r="E31" i="2"/>
  <c r="H31" i="2" s="1"/>
  <c r="I31" i="2" s="1"/>
  <c r="B30" i="2"/>
  <c r="E30" i="2"/>
  <c r="H30" i="2" s="1"/>
  <c r="I30" i="2" s="1"/>
  <c r="B21" i="2"/>
  <c r="E21" i="2"/>
  <c r="H21" i="2" s="1"/>
  <c r="I21" i="2" s="1"/>
  <c r="B25" i="2"/>
  <c r="E25" i="2"/>
  <c r="H25" i="2" s="1"/>
  <c r="I25" i="2" s="1"/>
  <c r="B20" i="2"/>
  <c r="E20" i="2"/>
  <c r="H20" i="2" s="1"/>
  <c r="I20" i="2" s="1"/>
  <c r="B26" i="2"/>
  <c r="E26" i="2"/>
  <c r="H26" i="2" s="1"/>
  <c r="I26" i="2" s="1"/>
  <c r="E28" i="2"/>
  <c r="H28" i="2" s="1"/>
  <c r="I28" i="2" s="1"/>
  <c r="E24" i="2"/>
  <c r="H24" i="2" s="1"/>
  <c r="I24" i="2" s="1"/>
  <c r="B23" i="2"/>
  <c r="E23" i="2"/>
  <c r="H23" i="2" s="1"/>
  <c r="I23" i="2" s="1"/>
  <c r="B17" i="2"/>
  <c r="E17" i="2"/>
  <c r="H17" i="2" s="1"/>
  <c r="D13" i="2"/>
  <c r="I17" i="2" l="1"/>
  <c r="M18" i="2" s="1"/>
  <c r="M17" i="2"/>
</calcChain>
</file>

<file path=xl/sharedStrings.xml><?xml version="1.0" encoding="utf-8"?>
<sst xmlns="http://schemas.openxmlformats.org/spreadsheetml/2006/main" count="53" uniqueCount="24">
  <si>
    <t>Failure</t>
  </si>
  <si>
    <t>Fan Life (hrs)</t>
  </si>
  <si>
    <t>Arrival Time (min)</t>
  </si>
  <si>
    <t>Replacement Time(Min)</t>
  </si>
  <si>
    <t>Downtime(min)</t>
  </si>
  <si>
    <t xml:space="preserve">labor cost </t>
  </si>
  <si>
    <t xml:space="preserve">replacement cost </t>
  </si>
  <si>
    <t>Fan life (hrs)</t>
  </si>
  <si>
    <t xml:space="preserve">Probability </t>
  </si>
  <si>
    <t>Cumulative</t>
  </si>
  <si>
    <t>tech arrival time</t>
  </si>
  <si>
    <t>probability</t>
  </si>
  <si>
    <t>cumalative</t>
  </si>
  <si>
    <t>Downtime cost</t>
  </si>
  <si>
    <t>Total cost</t>
  </si>
  <si>
    <t>Total Labour Cost</t>
  </si>
  <si>
    <t>Total Replacement Cost</t>
  </si>
  <si>
    <t>Total Downtime Cost</t>
  </si>
  <si>
    <t>Total Cost</t>
  </si>
  <si>
    <t>A Dual-server Queue: Simualting a call center using Monte Carlo simualtion</t>
  </si>
  <si>
    <t>SIMULATION TABLE</t>
  </si>
  <si>
    <t>Current Policy:</t>
  </si>
  <si>
    <t>Proposed Policy: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</si>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</sst>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0" fillId="0" borderId="12" xfId="0" applyNumberFormat="1" applyBorder="1"/>
    <xf numFmtId="2" fontId="0" fillId="0" borderId="8" xfId="0" applyNumberFormat="1" applyBorder="1"/>
    <xf numFmtId="2" fontId="0" fillId="0" borderId="14" xfId="0" applyNumberFormat="1" applyBorder="1"/>
    <xf numFmtId="0" fontId="0" fillId="2" borderId="13" xfId="0" applyFill="1" applyBorder="1"/>
    <xf numFmtId="2" fontId="0" fillId="2" borderId="2" xfId="0" applyNumberFormat="1" applyFill="1" applyBorder="1"/>
    <xf numFmtId="0" fontId="0" fillId="2" borderId="11" xfId="0" applyFill="1" applyBorder="1"/>
    <xf numFmtId="2" fontId="0" fillId="2" borderId="1" xfId="0" applyNumberFormat="1" applyFill="1" applyBorder="1"/>
    <xf numFmtId="0" fontId="0" fillId="2" borderId="6" xfId="0" applyFill="1" applyBorder="1"/>
    <xf numFmtId="2" fontId="0" fillId="2" borderId="7" xfId="0" applyNumberFormat="1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Compairision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Visualizations!$D$3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Visualizations!$B$4:$C$7</c:f>
              <c:strCache>
                <c:ptCount val="4"/>
                <c:pt idx="0">
                  <c:v>Total Labour Cost</c:v>
                </c:pt>
                <c:pt idx="1">
                  <c:v>Total Replacement Cost</c:v>
                </c:pt>
                <c:pt idx="2">
                  <c:v>Total Downtime Cost</c:v>
                </c:pt>
                <c:pt idx="3">
                  <c:v>Total Cost</c:v>
                </c:pt>
              </c:strCache>
            </c:strRef>
          </c:cat>
          <c:val>
            <c:numRef>
              <c:f>Visualizations!$D$4:$D$7</c:f>
              <c:numCache>
                <c:formatCode>General</c:formatCode>
                <c:ptCount val="4"/>
                <c:pt idx="0">
                  <c:v>450</c:v>
                </c:pt>
                <c:pt idx="1">
                  <c:v>1440</c:v>
                </c:pt>
                <c:pt idx="2">
                  <c:v>21650</c:v>
                </c:pt>
                <c:pt idx="3">
                  <c:v>22790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FEE-97BA-8DC3DE2ACBA9}"/>
            </c:ext>
          </c:extLst>
        </c:ser>
        <c:ser>
          <c:idx val="1"/>
          <c:order val="1"/>
          <c:tx>
            <c:strRef>
              <c:f>Visualizations!$E$3</c:f>
              <c:strCache>
                <c:ptCount val="1"/>
                <c:pt idx="0">
                  <c:v>Proposed Policy: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Visualizations!$B$4:$C$7</c:f>
              <c:strCache>
                <c:ptCount val="4"/>
                <c:pt idx="0">
                  <c:v>Total Labour Cost</c:v>
                </c:pt>
                <c:pt idx="1">
                  <c:v>Total Replacement Cost</c:v>
                </c:pt>
                <c:pt idx="2">
                  <c:v>Total Downtime Cost</c:v>
                </c:pt>
                <c:pt idx="3">
                  <c:v>Total Cost</c:v>
                </c:pt>
              </c:strCache>
            </c:strRef>
          </c:cat>
          <c:val>
            <c:numRef>
              <c:f>Visualizations!$E$4:$E$7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FEE-97BA-8DC3DE2ACBA9}"/>
            </c:ext>
          </c:extLst>
        </c:ser>
        <c:ser>
          <c:idx val="2"/>
          <c:order val="2"/>
          <c:tx>
            <c:strRef>
              <c:f>Visualizations!$F$3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Visualizations!$B$4:$C$7</c:f>
              <c:strCache>
                <c:ptCount val="4"/>
                <c:pt idx="0">
                  <c:v>Total Labour Cost</c:v>
                </c:pt>
                <c:pt idx="1">
                  <c:v>Total Replacement Cost</c:v>
                </c:pt>
                <c:pt idx="2">
                  <c:v>Total Downtime Cost</c:v>
                </c:pt>
                <c:pt idx="3">
                  <c:v>Total Cost</c:v>
                </c:pt>
              </c:strCache>
            </c:strRef>
          </c:cat>
          <c:val>
            <c:numRef>
              <c:f>Visualizations!$F$4:$F$7</c:f>
              <c:numCache>
                <c:formatCode>General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10400</c:v>
                </c:pt>
                <c:pt idx="3">
                  <c:v>12140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FEE-97BA-8DC3DE2A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3149615"/>
        <c:axId val="1113146735"/>
      </c:barChart>
      <c:catAx>
        <c:axId val="111314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6735"/>
        <c:crosses val="autoZero"/>
        <c:auto val="1"/>
        <c:lblAlgn val="ctr"/>
        <c:lblOffset val="100"/>
        <c:noMultiLvlLbl val="0"/>
      </c:catAx>
      <c:valAx>
        <c:axId val="11131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Visualizations!$D$3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Visualizations!$C$4:$C$7</c:f>
              <c:strCache>
                <c:ptCount val="4"/>
                <c:pt idx="0">
                  <c:v>Total Labour Cost</c:v>
                </c:pt>
                <c:pt idx="1">
                  <c:v>Total Replacement Cost</c:v>
                </c:pt>
                <c:pt idx="2">
                  <c:v>Total Downtime Cost</c:v>
                </c:pt>
                <c:pt idx="3">
                  <c:v>Total Cost</c:v>
                </c:pt>
              </c:strCache>
            </c:strRef>
          </c:cat>
          <c:val>
            <c:numRef>
              <c:f>Visualizations!$D$4:$D$7</c:f>
              <c:numCache>
                <c:formatCode>General</c:formatCode>
                <c:ptCount val="4"/>
                <c:pt idx="0">
                  <c:v>450</c:v>
                </c:pt>
                <c:pt idx="1">
                  <c:v>1440</c:v>
                </c:pt>
                <c:pt idx="2">
                  <c:v>21650</c:v>
                </c:pt>
                <c:pt idx="3">
                  <c:v>22790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2-48D6-AE9B-DA13ABE0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Proposed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Visualizations!$F$3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Visualizations!$E$4:$E$7</c:f>
              <c:strCache>
                <c:ptCount val="4"/>
                <c:pt idx="0">
                  <c:v>Total Labour Cost</c:v>
                </c:pt>
                <c:pt idx="1">
                  <c:v>Total Replacement Cost</c:v>
                </c:pt>
                <c:pt idx="2">
                  <c:v>Total Downtime Cost</c:v>
                </c:pt>
                <c:pt idx="3">
                  <c:v>Total Cost</c:v>
                </c:pt>
              </c:strCache>
            </c:strRef>
          </c:cat>
          <c:val>
            <c:numRef>
              <c:f>Visualizations!$F$4:$F$7</c:f>
              <c:numCache>
                <c:formatCode>General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10400</c:v>
                </c:pt>
                <c:pt idx="3">
                  <c:v>12140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45F3-9B48-A123926E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Visualizations!$C$7:$E$7</c:f>
              <c:strCache>
                <c:ptCount val="3"/>
                <c:pt idx="0">
                  <c:v>Total Cost</c:v>
                </c:pt>
                <c:pt idx="1">
                  <c:v>22790</c:v>
                </c:pt>
                <c:pt idx="2">
                  <c:v>Total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Visualizations!$D$7:$F$7</c15:sqref>
                  </c15:fullRef>
                </c:ext>
              </c:extLst>
              <c:f>(Visualizations!$D$7,Visualizations!$F$7)</c:f>
              <c:strCache>
                <c:ptCount val="2"/>
                <c:pt idx="0">
                  <c:v>22790</c:v>
                </c:pt>
                <c:pt idx="1">
                  <c:v>12140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Visualizations!$D$7:$F$7</c15:sqref>
                  </c15:fullRef>
                </c:ext>
              </c:extLst>
              <c:f>(Visualizations!$D$7,Visualizations!$F$7)</c:f>
              <c:numCache>
                <c:formatCode>General</c:formatCode>
                <c:ptCount val="2"/>
                <c:pt idx="0">
                  <c:v>22790</c:v>
                </c:pt>
                <c:pt idx="1">
                  <c:v>12140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DDF-49D9-A986-F24029601E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7</xdr:row>
      <xdr:rowOff>179070</xdr:rowOff>
    </xdr:from>
    <xdr:to>
      <xdr:col>7</xdr:col>
      <xdr:colOff>0</xdr:colOff>
      <xdr:row>22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4D26AE-DDFE-D1BE-FD8A-71C4A79F3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171450</xdr:rowOff>
    </xdr:from>
    <xdr:to>
      <xdr:col>6</xdr:col>
      <xdr:colOff>594360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6AA6C-E167-8760-0DA1-5DA8B761B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23</xdr:row>
      <xdr:rowOff>171450</xdr:rowOff>
    </xdr:from>
    <xdr:to>
      <xdr:col>14</xdr:col>
      <xdr:colOff>297180</xdr:colOff>
      <xdr:row>38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F4E02-69A8-7D4F-8FFE-D889092B0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</xdr:colOff>
      <xdr:row>7</xdr:row>
      <xdr:rowOff>179070</xdr:rowOff>
    </xdr:from>
    <xdr:to>
      <xdr:col>14</xdr:col>
      <xdr:colOff>320040</xdr:colOff>
      <xdr:row>22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F20A07-B5DB-F6DE-3BF8-4E09BCF5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7FE5-2B99-4AC9-8AB7-23F0053D0066}">
  <dimension ref="A1:L60"/>
  <sheetViews>
    <sheetView workbookViewId="0">
      <selection activeCell="J14" sqref="J14:M20"/>
    </sheetView>
  </sheetViews>
  <sheetFormatPr defaultRowHeight="14.4" x14ac:dyDescent="0.3"/>
  <cols>
    <col min="1" max="1" width="7.109375" bestFit="1" customWidth="1"/>
    <col min="2" max="2" width="12.6640625" bestFit="1" customWidth="1"/>
    <col min="3" max="3" width="17" bestFit="1" customWidth="1"/>
    <col min="4" max="4" width="23" bestFit="1" customWidth="1"/>
    <col min="5" max="5" width="15.33203125" bestFit="1" customWidth="1"/>
    <col min="6" max="6" width="10.33203125" bestFit="1" customWidth="1"/>
    <col min="7" max="7" width="17.44140625" bestFit="1" customWidth="1"/>
    <col min="8" max="8" width="14.6640625" bestFit="1" customWidth="1"/>
    <col min="9" max="9" width="9.6640625" bestFit="1" customWidth="1"/>
    <col min="11" max="11" width="22" bestFit="1" customWidth="1"/>
    <col min="12" max="12" width="11.109375" customWidth="1"/>
    <col min="13" max="13" width="10.109375" customWidth="1"/>
    <col min="15" max="15" width="14.6640625" customWidth="1"/>
    <col min="16" max="16" width="11.5546875" customWidth="1"/>
  </cols>
  <sheetData>
    <row r="1" spans="1:12" ht="17.399999999999999" x14ac:dyDescent="0.3">
      <c r="B1" s="26" t="s">
        <v>19</v>
      </c>
      <c r="C1" s="26"/>
      <c r="D1" s="26"/>
      <c r="E1" s="26"/>
      <c r="F1" s="26"/>
      <c r="G1" s="26"/>
      <c r="H1" s="26"/>
      <c r="I1" s="26"/>
      <c r="J1" s="26"/>
    </row>
    <row r="2" spans="1:12" ht="15" thickBot="1" x14ac:dyDescent="0.35"/>
    <row r="3" spans="1:12" ht="15" thickBot="1" x14ac:dyDescent="0.35">
      <c r="B3" s="6" t="s">
        <v>7</v>
      </c>
      <c r="C3" s="7" t="s">
        <v>8</v>
      </c>
      <c r="D3" s="8" t="s">
        <v>9</v>
      </c>
      <c r="F3" s="6" t="s">
        <v>10</v>
      </c>
      <c r="G3" s="7" t="s">
        <v>11</v>
      </c>
      <c r="H3" s="8" t="s">
        <v>12</v>
      </c>
    </row>
    <row r="4" spans="1:12" x14ac:dyDescent="0.3">
      <c r="B4" s="12">
        <v>1000</v>
      </c>
      <c r="C4" s="18">
        <v>0.1</v>
      </c>
      <c r="D4" s="5">
        <f>C4</f>
        <v>0.1</v>
      </c>
      <c r="F4" s="12">
        <v>20</v>
      </c>
      <c r="G4" s="13">
        <v>0.6</v>
      </c>
      <c r="H4" s="11">
        <f>G4</f>
        <v>0.6</v>
      </c>
    </row>
    <row r="5" spans="1:12" x14ac:dyDescent="0.3">
      <c r="B5" s="14">
        <v>1100</v>
      </c>
      <c r="C5" s="19">
        <v>0.13</v>
      </c>
      <c r="D5" s="2">
        <f>D4+C5</f>
        <v>0.23</v>
      </c>
      <c r="F5" s="14">
        <v>30</v>
      </c>
      <c r="G5" s="15">
        <v>0.3</v>
      </c>
      <c r="H5" s="9">
        <f>H4+G5</f>
        <v>0.89999999999999991</v>
      </c>
    </row>
    <row r="6" spans="1:12" ht="15" thickBot="1" x14ac:dyDescent="0.35">
      <c r="B6" s="14">
        <v>1200</v>
      </c>
      <c r="C6" s="19">
        <v>0.25</v>
      </c>
      <c r="D6" s="2">
        <f t="shared" ref="D6:D13" si="0">D5+C6</f>
        <v>0.48</v>
      </c>
      <c r="F6" s="16">
        <v>45</v>
      </c>
      <c r="G6" s="17">
        <v>0.1</v>
      </c>
      <c r="H6" s="10">
        <f>H5+G6</f>
        <v>0.99999999999999989</v>
      </c>
    </row>
    <row r="7" spans="1:12" x14ac:dyDescent="0.3">
      <c r="B7" s="14">
        <v>1300</v>
      </c>
      <c r="C7" s="19">
        <v>0.13</v>
      </c>
      <c r="D7" s="2">
        <f t="shared" si="0"/>
        <v>0.61</v>
      </c>
    </row>
    <row r="8" spans="1:12" x14ac:dyDescent="0.3">
      <c r="B8" s="14">
        <v>1400</v>
      </c>
      <c r="C8" s="19">
        <v>0.09</v>
      </c>
      <c r="D8" s="2">
        <f t="shared" si="0"/>
        <v>0.7</v>
      </c>
    </row>
    <row r="9" spans="1:12" x14ac:dyDescent="0.3">
      <c r="B9" s="14">
        <v>1500</v>
      </c>
      <c r="C9" s="19">
        <v>0.12</v>
      </c>
      <c r="D9" s="2">
        <f t="shared" si="0"/>
        <v>0.82</v>
      </c>
    </row>
    <row r="10" spans="1:12" x14ac:dyDescent="0.3">
      <c r="B10" s="14">
        <v>1600</v>
      </c>
      <c r="C10" s="19">
        <v>0.02</v>
      </c>
      <c r="D10" s="2">
        <f t="shared" si="0"/>
        <v>0.84</v>
      </c>
    </row>
    <row r="11" spans="1:12" x14ac:dyDescent="0.3">
      <c r="B11" s="14">
        <v>1700</v>
      </c>
      <c r="C11" s="19">
        <v>0.06</v>
      </c>
      <c r="D11" s="2">
        <f t="shared" si="0"/>
        <v>0.89999999999999991</v>
      </c>
    </row>
    <row r="12" spans="1:12" x14ac:dyDescent="0.3">
      <c r="B12" s="14">
        <v>1800</v>
      </c>
      <c r="C12" s="19">
        <v>0.05</v>
      </c>
      <c r="D12" s="2">
        <f t="shared" si="0"/>
        <v>0.95</v>
      </c>
    </row>
    <row r="13" spans="1:12" ht="15" thickBot="1" x14ac:dyDescent="0.35">
      <c r="B13" s="16">
        <v>1900</v>
      </c>
      <c r="C13" s="20">
        <v>0.05</v>
      </c>
      <c r="D13" s="4">
        <f t="shared" si="0"/>
        <v>1</v>
      </c>
    </row>
    <row r="14" spans="1:12" ht="15" thickBot="1" x14ac:dyDescent="0.35"/>
    <row r="15" spans="1:12" ht="15" thickBot="1" x14ac:dyDescent="0.35">
      <c r="A15" s="6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13</v>
      </c>
      <c r="I15" s="8" t="s">
        <v>14</v>
      </c>
      <c r="K15" s="21" t="s">
        <v>15</v>
      </c>
      <c r="L15" s="22">
        <f>SUM(F16:F60)</f>
        <v>450</v>
      </c>
    </row>
    <row r="16" spans="1:12" x14ac:dyDescent="0.3">
      <c r="A16">
        <v>1</v>
      </c>
      <c r="B16">
        <f t="shared" ref="B16:B60" ca="1" si="1">_xlfn.XLOOKUP(RAND(), $D$4:$D$13, $B$4:$B$13, , 1)</f>
        <v>1100</v>
      </c>
      <c r="C16">
        <f t="shared" ref="C16:C60" ca="1" si="2">_xlfn.XLOOKUP(RAND(), $H$4:$H$6, $F$4:$F$6, , 1)</f>
        <v>20</v>
      </c>
      <c r="D16">
        <f>20</f>
        <v>20</v>
      </c>
      <c r="E16">
        <f ca="1">C16+D16</f>
        <v>40</v>
      </c>
      <c r="F16">
        <f>D16*0.5</f>
        <v>10</v>
      </c>
      <c r="G16">
        <f>32</f>
        <v>32</v>
      </c>
      <c r="H16">
        <f ca="1">E16*10</f>
        <v>400</v>
      </c>
      <c r="I16">
        <f ca="1">F16+G16+H16</f>
        <v>442</v>
      </c>
      <c r="K16" s="1" t="s">
        <v>16</v>
      </c>
      <c r="L16" s="2">
        <f>SUM(G16:G60)</f>
        <v>1440</v>
      </c>
    </row>
    <row r="17" spans="1:12" x14ac:dyDescent="0.3">
      <c r="A17">
        <v>2</v>
      </c>
      <c r="B17">
        <f t="shared" ca="1" si="1"/>
        <v>1800</v>
      </c>
      <c r="C17">
        <f t="shared" ca="1" si="2"/>
        <v>20</v>
      </c>
      <c r="D17">
        <f>20</f>
        <v>20</v>
      </c>
      <c r="E17">
        <f t="shared" ref="E17:E60" ca="1" si="3">C17+D17</f>
        <v>40</v>
      </c>
      <c r="F17">
        <f t="shared" ref="F17:F60" si="4">D17*0.5</f>
        <v>10</v>
      </c>
      <c r="G17">
        <f>32</f>
        <v>32</v>
      </c>
      <c r="H17">
        <f t="shared" ref="H17:H60" ca="1" si="5">E17*10</f>
        <v>400</v>
      </c>
      <c r="I17">
        <f t="shared" ref="I17:I60" ca="1" si="6">F17+G17+H17</f>
        <v>442</v>
      </c>
      <c r="K17" s="1" t="s">
        <v>17</v>
      </c>
      <c r="L17" s="2">
        <f ca="1">SUM(H16:H60)</f>
        <v>20000</v>
      </c>
    </row>
    <row r="18" spans="1:12" ht="15" thickBot="1" x14ac:dyDescent="0.35">
      <c r="A18">
        <v>3</v>
      </c>
      <c r="B18">
        <f t="shared" ca="1" si="1"/>
        <v>1200</v>
      </c>
      <c r="C18">
        <f t="shared" ca="1" si="2"/>
        <v>20</v>
      </c>
      <c r="D18">
        <f>20</f>
        <v>20</v>
      </c>
      <c r="E18">
        <f t="shared" ca="1" si="3"/>
        <v>40</v>
      </c>
      <c r="F18">
        <f t="shared" si="4"/>
        <v>10</v>
      </c>
      <c r="G18">
        <f>32</f>
        <v>32</v>
      </c>
      <c r="H18">
        <f t="shared" ca="1" si="5"/>
        <v>400</v>
      </c>
      <c r="I18">
        <f t="shared" ca="1" si="6"/>
        <v>442</v>
      </c>
      <c r="K18" s="3" t="s">
        <v>18</v>
      </c>
      <c r="L18" s="4">
        <f ca="1">SUM(I16:I60)</f>
        <v>21890</v>
      </c>
    </row>
    <row r="19" spans="1:12" x14ac:dyDescent="0.3">
      <c r="A19">
        <v>4</v>
      </c>
      <c r="B19">
        <f t="shared" ca="1" si="1"/>
        <v>1400</v>
      </c>
      <c r="C19">
        <f t="shared" ca="1" si="2"/>
        <v>20</v>
      </c>
      <c r="D19">
        <f>20</f>
        <v>20</v>
      </c>
      <c r="E19">
        <f t="shared" ca="1" si="3"/>
        <v>40</v>
      </c>
      <c r="F19">
        <f t="shared" si="4"/>
        <v>10</v>
      </c>
      <c r="G19">
        <f>32</f>
        <v>32</v>
      </c>
      <c r="H19">
        <f t="shared" ca="1" si="5"/>
        <v>400</v>
      </c>
      <c r="I19">
        <f t="shared" ca="1" si="6"/>
        <v>442</v>
      </c>
    </row>
    <row r="20" spans="1:12" x14ac:dyDescent="0.3">
      <c r="A20">
        <v>5</v>
      </c>
      <c r="B20">
        <f t="shared" ca="1" si="1"/>
        <v>1100</v>
      </c>
      <c r="C20">
        <f t="shared" ca="1" si="2"/>
        <v>20</v>
      </c>
      <c r="D20">
        <f>20</f>
        <v>20</v>
      </c>
      <c r="E20">
        <f t="shared" ca="1" si="3"/>
        <v>40</v>
      </c>
      <c r="F20">
        <f t="shared" si="4"/>
        <v>10</v>
      </c>
      <c r="G20">
        <f>32</f>
        <v>32</v>
      </c>
      <c r="H20">
        <f t="shared" ca="1" si="5"/>
        <v>400</v>
      </c>
      <c r="I20">
        <f t="shared" ca="1" si="6"/>
        <v>442</v>
      </c>
    </row>
    <row r="21" spans="1:12" x14ac:dyDescent="0.3">
      <c r="A21">
        <v>6</v>
      </c>
      <c r="B21">
        <f t="shared" ca="1" si="1"/>
        <v>1500</v>
      </c>
      <c r="C21">
        <f t="shared" ca="1" si="2"/>
        <v>20</v>
      </c>
      <c r="D21">
        <f>20</f>
        <v>20</v>
      </c>
      <c r="E21">
        <f t="shared" ca="1" si="3"/>
        <v>40</v>
      </c>
      <c r="F21">
        <f t="shared" si="4"/>
        <v>10</v>
      </c>
      <c r="G21">
        <f>32</f>
        <v>32</v>
      </c>
      <c r="H21">
        <f t="shared" ca="1" si="5"/>
        <v>400</v>
      </c>
      <c r="I21">
        <f t="shared" ca="1" si="6"/>
        <v>442</v>
      </c>
    </row>
    <row r="22" spans="1:12" x14ac:dyDescent="0.3">
      <c r="A22">
        <v>7</v>
      </c>
      <c r="B22">
        <f t="shared" ca="1" si="1"/>
        <v>1100</v>
      </c>
      <c r="C22">
        <f t="shared" ca="1" si="2"/>
        <v>20</v>
      </c>
      <c r="D22">
        <f>20</f>
        <v>20</v>
      </c>
      <c r="E22">
        <f t="shared" ca="1" si="3"/>
        <v>40</v>
      </c>
      <c r="F22">
        <f t="shared" si="4"/>
        <v>10</v>
      </c>
      <c r="G22">
        <f>32</f>
        <v>32</v>
      </c>
      <c r="H22">
        <f t="shared" ca="1" si="5"/>
        <v>400</v>
      </c>
      <c r="I22">
        <f t="shared" ca="1" si="6"/>
        <v>442</v>
      </c>
    </row>
    <row r="23" spans="1:12" x14ac:dyDescent="0.3">
      <c r="A23">
        <v>8</v>
      </c>
      <c r="B23">
        <f t="shared" ca="1" si="1"/>
        <v>1200</v>
      </c>
      <c r="C23">
        <f t="shared" ca="1" si="2"/>
        <v>20</v>
      </c>
      <c r="D23">
        <f>20</f>
        <v>20</v>
      </c>
      <c r="E23">
        <f t="shared" ca="1" si="3"/>
        <v>40</v>
      </c>
      <c r="F23">
        <f t="shared" si="4"/>
        <v>10</v>
      </c>
      <c r="G23">
        <f>32</f>
        <v>32</v>
      </c>
      <c r="H23">
        <f t="shared" ca="1" si="5"/>
        <v>400</v>
      </c>
      <c r="I23">
        <f t="shared" ca="1" si="6"/>
        <v>442</v>
      </c>
    </row>
    <row r="24" spans="1:12" x14ac:dyDescent="0.3">
      <c r="A24">
        <v>9</v>
      </c>
      <c r="B24">
        <f t="shared" ca="1" si="1"/>
        <v>1200</v>
      </c>
      <c r="C24">
        <f t="shared" ca="1" si="2"/>
        <v>20</v>
      </c>
      <c r="D24">
        <f>20</f>
        <v>20</v>
      </c>
      <c r="E24">
        <f t="shared" ca="1" si="3"/>
        <v>40</v>
      </c>
      <c r="F24">
        <f t="shared" si="4"/>
        <v>10</v>
      </c>
      <c r="G24">
        <f>32</f>
        <v>32</v>
      </c>
      <c r="H24">
        <f t="shared" ca="1" si="5"/>
        <v>400</v>
      </c>
      <c r="I24">
        <f t="shared" ca="1" si="6"/>
        <v>442</v>
      </c>
    </row>
    <row r="25" spans="1:12" x14ac:dyDescent="0.3">
      <c r="A25">
        <v>10</v>
      </c>
      <c r="B25">
        <f t="shared" ca="1" si="1"/>
        <v>1300</v>
      </c>
      <c r="C25">
        <f t="shared" ca="1" si="2"/>
        <v>20</v>
      </c>
      <c r="D25">
        <f>20</f>
        <v>20</v>
      </c>
      <c r="E25">
        <f t="shared" ca="1" si="3"/>
        <v>40</v>
      </c>
      <c r="F25">
        <f t="shared" si="4"/>
        <v>10</v>
      </c>
      <c r="G25">
        <f>32</f>
        <v>32</v>
      </c>
      <c r="H25">
        <f t="shared" ca="1" si="5"/>
        <v>400</v>
      </c>
      <c r="I25">
        <f t="shared" ca="1" si="6"/>
        <v>442</v>
      </c>
    </row>
    <row r="26" spans="1:12" x14ac:dyDescent="0.3">
      <c r="A26">
        <v>11</v>
      </c>
      <c r="B26">
        <f t="shared" ca="1" si="1"/>
        <v>1300</v>
      </c>
      <c r="C26">
        <f t="shared" ca="1" si="2"/>
        <v>20</v>
      </c>
      <c r="D26">
        <f>20</f>
        <v>20</v>
      </c>
      <c r="E26">
        <f t="shared" ca="1" si="3"/>
        <v>40</v>
      </c>
      <c r="F26">
        <f t="shared" si="4"/>
        <v>10</v>
      </c>
      <c r="G26">
        <f>32</f>
        <v>32</v>
      </c>
      <c r="H26">
        <f t="shared" ca="1" si="5"/>
        <v>400</v>
      </c>
      <c r="I26">
        <f t="shared" ca="1" si="6"/>
        <v>442</v>
      </c>
    </row>
    <row r="27" spans="1:12" x14ac:dyDescent="0.3">
      <c r="A27">
        <v>12</v>
      </c>
      <c r="B27">
        <f t="shared" ca="1" si="1"/>
        <v>1700</v>
      </c>
      <c r="C27">
        <f t="shared" ca="1" si="2"/>
        <v>30</v>
      </c>
      <c r="D27">
        <f>20</f>
        <v>20</v>
      </c>
      <c r="E27">
        <f t="shared" ca="1" si="3"/>
        <v>50</v>
      </c>
      <c r="F27">
        <f t="shared" si="4"/>
        <v>10</v>
      </c>
      <c r="G27">
        <f>32</f>
        <v>32</v>
      </c>
      <c r="H27">
        <f t="shared" ca="1" si="5"/>
        <v>500</v>
      </c>
      <c r="I27">
        <f t="shared" ca="1" si="6"/>
        <v>542</v>
      </c>
    </row>
    <row r="28" spans="1:12" x14ac:dyDescent="0.3">
      <c r="A28">
        <v>13</v>
      </c>
      <c r="B28">
        <f t="shared" ca="1" si="1"/>
        <v>1200</v>
      </c>
      <c r="C28">
        <f t="shared" ca="1" si="2"/>
        <v>20</v>
      </c>
      <c r="D28">
        <f>20</f>
        <v>20</v>
      </c>
      <c r="E28">
        <f t="shared" ca="1" si="3"/>
        <v>40</v>
      </c>
      <c r="F28">
        <f t="shared" si="4"/>
        <v>10</v>
      </c>
      <c r="G28">
        <f>32</f>
        <v>32</v>
      </c>
      <c r="H28">
        <f t="shared" ca="1" si="5"/>
        <v>400</v>
      </c>
      <c r="I28">
        <f t="shared" ca="1" si="6"/>
        <v>442</v>
      </c>
    </row>
    <row r="29" spans="1:12" x14ac:dyDescent="0.3">
      <c r="A29">
        <v>14</v>
      </c>
      <c r="B29">
        <f t="shared" ca="1" si="1"/>
        <v>1700</v>
      </c>
      <c r="C29">
        <f t="shared" ca="1" si="2"/>
        <v>20</v>
      </c>
      <c r="D29">
        <f>20</f>
        <v>20</v>
      </c>
      <c r="E29">
        <f t="shared" ca="1" si="3"/>
        <v>40</v>
      </c>
      <c r="F29">
        <f t="shared" si="4"/>
        <v>10</v>
      </c>
      <c r="G29">
        <f>32</f>
        <v>32</v>
      </c>
      <c r="H29">
        <f t="shared" ca="1" si="5"/>
        <v>400</v>
      </c>
      <c r="I29">
        <f t="shared" ca="1" si="6"/>
        <v>442</v>
      </c>
    </row>
    <row r="30" spans="1:12" x14ac:dyDescent="0.3">
      <c r="A30">
        <v>15</v>
      </c>
      <c r="B30">
        <f t="shared" ca="1" si="1"/>
        <v>1900</v>
      </c>
      <c r="C30">
        <f t="shared" ca="1" si="2"/>
        <v>20</v>
      </c>
      <c r="D30">
        <f>20</f>
        <v>20</v>
      </c>
      <c r="E30">
        <f t="shared" ca="1" si="3"/>
        <v>40</v>
      </c>
      <c r="F30">
        <f t="shared" si="4"/>
        <v>10</v>
      </c>
      <c r="G30">
        <f>32</f>
        <v>32</v>
      </c>
      <c r="H30">
        <f t="shared" ca="1" si="5"/>
        <v>400</v>
      </c>
      <c r="I30">
        <f t="shared" ca="1" si="6"/>
        <v>442</v>
      </c>
    </row>
    <row r="31" spans="1:12" x14ac:dyDescent="0.3">
      <c r="A31">
        <v>16</v>
      </c>
      <c r="B31">
        <f t="shared" ca="1" si="1"/>
        <v>1100</v>
      </c>
      <c r="C31">
        <f t="shared" ca="1" si="2"/>
        <v>30</v>
      </c>
      <c r="D31">
        <f>20</f>
        <v>20</v>
      </c>
      <c r="E31">
        <f t="shared" ca="1" si="3"/>
        <v>50</v>
      </c>
      <c r="F31">
        <f t="shared" si="4"/>
        <v>10</v>
      </c>
      <c r="G31">
        <f>32</f>
        <v>32</v>
      </c>
      <c r="H31">
        <f t="shared" ca="1" si="5"/>
        <v>500</v>
      </c>
      <c r="I31">
        <f t="shared" ca="1" si="6"/>
        <v>542</v>
      </c>
    </row>
    <row r="32" spans="1:12" x14ac:dyDescent="0.3">
      <c r="A32">
        <v>17</v>
      </c>
      <c r="B32">
        <f t="shared" ca="1" si="1"/>
        <v>1500</v>
      </c>
      <c r="C32">
        <f t="shared" ca="1" si="2"/>
        <v>20</v>
      </c>
      <c r="D32">
        <f>20</f>
        <v>20</v>
      </c>
      <c r="E32">
        <f t="shared" ca="1" si="3"/>
        <v>40</v>
      </c>
      <c r="F32">
        <f t="shared" si="4"/>
        <v>10</v>
      </c>
      <c r="G32">
        <f>32</f>
        <v>32</v>
      </c>
      <c r="H32">
        <f t="shared" ca="1" si="5"/>
        <v>400</v>
      </c>
      <c r="I32">
        <f t="shared" ca="1" si="6"/>
        <v>442</v>
      </c>
    </row>
    <row r="33" spans="1:9" x14ac:dyDescent="0.3">
      <c r="A33">
        <v>18</v>
      </c>
      <c r="B33">
        <f t="shared" ca="1" si="1"/>
        <v>1300</v>
      </c>
      <c r="C33">
        <f t="shared" ca="1" si="2"/>
        <v>20</v>
      </c>
      <c r="D33">
        <f>20</f>
        <v>20</v>
      </c>
      <c r="E33">
        <f t="shared" ca="1" si="3"/>
        <v>40</v>
      </c>
      <c r="F33">
        <f t="shared" si="4"/>
        <v>10</v>
      </c>
      <c r="G33">
        <f>32</f>
        <v>32</v>
      </c>
      <c r="H33">
        <f t="shared" ca="1" si="5"/>
        <v>400</v>
      </c>
      <c r="I33">
        <f t="shared" ca="1" si="6"/>
        <v>442</v>
      </c>
    </row>
    <row r="34" spans="1:9" x14ac:dyDescent="0.3">
      <c r="A34">
        <v>19</v>
      </c>
      <c r="B34">
        <f t="shared" ca="1" si="1"/>
        <v>1400</v>
      </c>
      <c r="C34">
        <f t="shared" ca="1" si="2"/>
        <v>20</v>
      </c>
      <c r="D34">
        <f>20</f>
        <v>20</v>
      </c>
      <c r="E34">
        <f t="shared" ca="1" si="3"/>
        <v>40</v>
      </c>
      <c r="F34">
        <f t="shared" si="4"/>
        <v>10</v>
      </c>
      <c r="G34">
        <f>32</f>
        <v>32</v>
      </c>
      <c r="H34">
        <f t="shared" ca="1" si="5"/>
        <v>400</v>
      </c>
      <c r="I34">
        <f t="shared" ca="1" si="6"/>
        <v>442</v>
      </c>
    </row>
    <row r="35" spans="1:9" x14ac:dyDescent="0.3">
      <c r="A35">
        <v>20</v>
      </c>
      <c r="B35">
        <f t="shared" ca="1" si="1"/>
        <v>1600</v>
      </c>
      <c r="C35">
        <f t="shared" ca="1" si="2"/>
        <v>20</v>
      </c>
      <c r="D35">
        <f>20</f>
        <v>20</v>
      </c>
      <c r="E35">
        <f t="shared" ca="1" si="3"/>
        <v>40</v>
      </c>
      <c r="F35">
        <f t="shared" si="4"/>
        <v>10</v>
      </c>
      <c r="G35">
        <f>32</f>
        <v>32</v>
      </c>
      <c r="H35">
        <f t="shared" ca="1" si="5"/>
        <v>400</v>
      </c>
      <c r="I35">
        <f t="shared" ca="1" si="6"/>
        <v>442</v>
      </c>
    </row>
    <row r="36" spans="1:9" x14ac:dyDescent="0.3">
      <c r="A36">
        <v>21</v>
      </c>
      <c r="B36">
        <f t="shared" ca="1" si="1"/>
        <v>1200</v>
      </c>
      <c r="C36">
        <f t="shared" ca="1" si="2"/>
        <v>20</v>
      </c>
      <c r="D36">
        <f>20</f>
        <v>20</v>
      </c>
      <c r="E36">
        <f t="shared" ca="1" si="3"/>
        <v>40</v>
      </c>
      <c r="F36">
        <f t="shared" si="4"/>
        <v>10</v>
      </c>
      <c r="G36">
        <f>32</f>
        <v>32</v>
      </c>
      <c r="H36">
        <f t="shared" ca="1" si="5"/>
        <v>400</v>
      </c>
      <c r="I36">
        <f t="shared" ca="1" si="6"/>
        <v>442</v>
      </c>
    </row>
    <row r="37" spans="1:9" x14ac:dyDescent="0.3">
      <c r="A37">
        <v>22</v>
      </c>
      <c r="B37">
        <f t="shared" ca="1" si="1"/>
        <v>1200</v>
      </c>
      <c r="C37">
        <f t="shared" ca="1" si="2"/>
        <v>20</v>
      </c>
      <c r="D37">
        <f>20</f>
        <v>20</v>
      </c>
      <c r="E37">
        <f t="shared" ca="1" si="3"/>
        <v>40</v>
      </c>
      <c r="F37">
        <f t="shared" si="4"/>
        <v>10</v>
      </c>
      <c r="G37">
        <f>32</f>
        <v>32</v>
      </c>
      <c r="H37">
        <f t="shared" ca="1" si="5"/>
        <v>400</v>
      </c>
      <c r="I37">
        <f t="shared" ca="1" si="6"/>
        <v>442</v>
      </c>
    </row>
    <row r="38" spans="1:9" x14ac:dyDescent="0.3">
      <c r="A38">
        <v>23</v>
      </c>
      <c r="B38">
        <f t="shared" ca="1" si="1"/>
        <v>1500</v>
      </c>
      <c r="C38">
        <f t="shared" ca="1" si="2"/>
        <v>20</v>
      </c>
      <c r="D38">
        <f>20</f>
        <v>20</v>
      </c>
      <c r="E38">
        <f t="shared" ca="1" si="3"/>
        <v>40</v>
      </c>
      <c r="F38">
        <f t="shared" si="4"/>
        <v>10</v>
      </c>
      <c r="G38">
        <f>32</f>
        <v>32</v>
      </c>
      <c r="H38">
        <f t="shared" ca="1" si="5"/>
        <v>400</v>
      </c>
      <c r="I38">
        <f t="shared" ca="1" si="6"/>
        <v>442</v>
      </c>
    </row>
    <row r="39" spans="1:9" x14ac:dyDescent="0.3">
      <c r="A39">
        <v>24</v>
      </c>
      <c r="B39">
        <f t="shared" ca="1" si="1"/>
        <v>1500</v>
      </c>
      <c r="C39">
        <f t="shared" ca="1" si="2"/>
        <v>20</v>
      </c>
      <c r="D39">
        <f>20</f>
        <v>20</v>
      </c>
      <c r="E39">
        <f t="shared" ca="1" si="3"/>
        <v>40</v>
      </c>
      <c r="F39">
        <f t="shared" si="4"/>
        <v>10</v>
      </c>
      <c r="G39">
        <f>32</f>
        <v>32</v>
      </c>
      <c r="H39">
        <f t="shared" ca="1" si="5"/>
        <v>400</v>
      </c>
      <c r="I39">
        <f t="shared" ca="1" si="6"/>
        <v>442</v>
      </c>
    </row>
    <row r="40" spans="1:9" x14ac:dyDescent="0.3">
      <c r="A40">
        <v>25</v>
      </c>
      <c r="B40">
        <f t="shared" ca="1" si="1"/>
        <v>1800</v>
      </c>
      <c r="C40">
        <f t="shared" ca="1" si="2"/>
        <v>20</v>
      </c>
      <c r="D40">
        <f>20</f>
        <v>20</v>
      </c>
      <c r="E40">
        <f t="shared" ca="1" si="3"/>
        <v>40</v>
      </c>
      <c r="F40">
        <f t="shared" si="4"/>
        <v>10</v>
      </c>
      <c r="G40">
        <f>32</f>
        <v>32</v>
      </c>
      <c r="H40">
        <f t="shared" ca="1" si="5"/>
        <v>400</v>
      </c>
      <c r="I40">
        <f t="shared" ca="1" si="6"/>
        <v>442</v>
      </c>
    </row>
    <row r="41" spans="1:9" x14ac:dyDescent="0.3">
      <c r="A41">
        <v>26</v>
      </c>
      <c r="B41">
        <f t="shared" ca="1" si="1"/>
        <v>1600</v>
      </c>
      <c r="C41">
        <f t="shared" ca="1" si="2"/>
        <v>45</v>
      </c>
      <c r="D41">
        <f>20</f>
        <v>20</v>
      </c>
      <c r="E41">
        <f t="shared" ca="1" si="3"/>
        <v>65</v>
      </c>
      <c r="F41">
        <f t="shared" si="4"/>
        <v>10</v>
      </c>
      <c r="G41">
        <f>32</f>
        <v>32</v>
      </c>
      <c r="H41">
        <f t="shared" ca="1" si="5"/>
        <v>650</v>
      </c>
      <c r="I41">
        <f t="shared" ca="1" si="6"/>
        <v>692</v>
      </c>
    </row>
    <row r="42" spans="1:9" x14ac:dyDescent="0.3">
      <c r="A42">
        <v>27</v>
      </c>
      <c r="B42">
        <f t="shared" ca="1" si="1"/>
        <v>1200</v>
      </c>
      <c r="C42">
        <f t="shared" ca="1" si="2"/>
        <v>45</v>
      </c>
      <c r="D42">
        <f>20</f>
        <v>20</v>
      </c>
      <c r="E42">
        <f t="shared" ca="1" si="3"/>
        <v>65</v>
      </c>
      <c r="F42">
        <f t="shared" si="4"/>
        <v>10</v>
      </c>
      <c r="G42">
        <f>32</f>
        <v>32</v>
      </c>
      <c r="H42">
        <f t="shared" ca="1" si="5"/>
        <v>650</v>
      </c>
      <c r="I42">
        <f t="shared" ca="1" si="6"/>
        <v>692</v>
      </c>
    </row>
    <row r="43" spans="1:9" x14ac:dyDescent="0.3">
      <c r="A43">
        <v>28</v>
      </c>
      <c r="B43">
        <f t="shared" ca="1" si="1"/>
        <v>1200</v>
      </c>
      <c r="C43">
        <f t="shared" ca="1" si="2"/>
        <v>30</v>
      </c>
      <c r="D43">
        <f>20</f>
        <v>20</v>
      </c>
      <c r="E43">
        <f t="shared" ca="1" si="3"/>
        <v>50</v>
      </c>
      <c r="F43">
        <f t="shared" si="4"/>
        <v>10</v>
      </c>
      <c r="G43">
        <f>32</f>
        <v>32</v>
      </c>
      <c r="H43">
        <f t="shared" ca="1" si="5"/>
        <v>500</v>
      </c>
      <c r="I43">
        <f t="shared" ca="1" si="6"/>
        <v>542</v>
      </c>
    </row>
    <row r="44" spans="1:9" x14ac:dyDescent="0.3">
      <c r="A44">
        <v>29</v>
      </c>
      <c r="B44">
        <f t="shared" ca="1" si="1"/>
        <v>1700</v>
      </c>
      <c r="C44">
        <f t="shared" ca="1" si="2"/>
        <v>45</v>
      </c>
      <c r="D44">
        <f>20</f>
        <v>20</v>
      </c>
      <c r="E44">
        <f t="shared" ca="1" si="3"/>
        <v>65</v>
      </c>
      <c r="F44">
        <f t="shared" si="4"/>
        <v>10</v>
      </c>
      <c r="G44">
        <f>32</f>
        <v>32</v>
      </c>
      <c r="H44">
        <f t="shared" ca="1" si="5"/>
        <v>650</v>
      </c>
      <c r="I44">
        <f t="shared" ca="1" si="6"/>
        <v>692</v>
      </c>
    </row>
    <row r="45" spans="1:9" x14ac:dyDescent="0.3">
      <c r="A45">
        <v>30</v>
      </c>
      <c r="B45">
        <f t="shared" ca="1" si="1"/>
        <v>1100</v>
      </c>
      <c r="C45">
        <f t="shared" ca="1" si="2"/>
        <v>20</v>
      </c>
      <c r="D45">
        <f>20</f>
        <v>20</v>
      </c>
      <c r="E45">
        <f t="shared" ca="1" si="3"/>
        <v>40</v>
      </c>
      <c r="F45">
        <f t="shared" si="4"/>
        <v>10</v>
      </c>
      <c r="G45">
        <f>32</f>
        <v>32</v>
      </c>
      <c r="H45">
        <f t="shared" ca="1" si="5"/>
        <v>400</v>
      </c>
      <c r="I45">
        <f t="shared" ca="1" si="6"/>
        <v>442</v>
      </c>
    </row>
    <row r="46" spans="1:9" x14ac:dyDescent="0.3">
      <c r="A46">
        <v>31</v>
      </c>
      <c r="B46">
        <f t="shared" ca="1" si="1"/>
        <v>1200</v>
      </c>
      <c r="C46">
        <f t="shared" ca="1" si="2"/>
        <v>20</v>
      </c>
      <c r="D46">
        <f>20</f>
        <v>20</v>
      </c>
      <c r="E46">
        <f t="shared" ca="1" si="3"/>
        <v>40</v>
      </c>
      <c r="F46">
        <f t="shared" si="4"/>
        <v>10</v>
      </c>
      <c r="G46">
        <f>32</f>
        <v>32</v>
      </c>
      <c r="H46">
        <f t="shared" ca="1" si="5"/>
        <v>400</v>
      </c>
      <c r="I46">
        <f t="shared" ca="1" si="6"/>
        <v>442</v>
      </c>
    </row>
    <row r="47" spans="1:9" x14ac:dyDescent="0.3">
      <c r="A47">
        <v>32</v>
      </c>
      <c r="B47">
        <f t="shared" ca="1" si="1"/>
        <v>1500</v>
      </c>
      <c r="C47">
        <f t="shared" ca="1" si="2"/>
        <v>20</v>
      </c>
      <c r="D47">
        <f>20</f>
        <v>20</v>
      </c>
      <c r="E47">
        <f t="shared" ca="1" si="3"/>
        <v>40</v>
      </c>
      <c r="F47">
        <f t="shared" si="4"/>
        <v>10</v>
      </c>
      <c r="G47">
        <f>32</f>
        <v>32</v>
      </c>
      <c r="H47">
        <f t="shared" ca="1" si="5"/>
        <v>400</v>
      </c>
      <c r="I47">
        <f t="shared" ca="1" si="6"/>
        <v>442</v>
      </c>
    </row>
    <row r="48" spans="1:9" x14ac:dyDescent="0.3">
      <c r="A48">
        <v>33</v>
      </c>
      <c r="B48">
        <f t="shared" ca="1" si="1"/>
        <v>1000</v>
      </c>
      <c r="C48">
        <f t="shared" ca="1" si="2"/>
        <v>20</v>
      </c>
      <c r="D48">
        <f>20</f>
        <v>20</v>
      </c>
      <c r="E48">
        <f t="shared" ca="1" si="3"/>
        <v>40</v>
      </c>
      <c r="F48">
        <f t="shared" si="4"/>
        <v>10</v>
      </c>
      <c r="G48">
        <f>32</f>
        <v>32</v>
      </c>
      <c r="H48">
        <f t="shared" ca="1" si="5"/>
        <v>400</v>
      </c>
      <c r="I48">
        <f t="shared" ca="1" si="6"/>
        <v>442</v>
      </c>
    </row>
    <row r="49" spans="1:9" x14ac:dyDescent="0.3">
      <c r="A49">
        <v>34</v>
      </c>
      <c r="B49">
        <f t="shared" ca="1" si="1"/>
        <v>1500</v>
      </c>
      <c r="C49">
        <f t="shared" ca="1" si="2"/>
        <v>30</v>
      </c>
      <c r="D49">
        <f>20</f>
        <v>20</v>
      </c>
      <c r="E49">
        <f t="shared" ca="1" si="3"/>
        <v>50</v>
      </c>
      <c r="F49">
        <f t="shared" si="4"/>
        <v>10</v>
      </c>
      <c r="G49">
        <f>32</f>
        <v>32</v>
      </c>
      <c r="H49">
        <f t="shared" ca="1" si="5"/>
        <v>500</v>
      </c>
      <c r="I49">
        <f t="shared" ca="1" si="6"/>
        <v>542</v>
      </c>
    </row>
    <row r="50" spans="1:9" x14ac:dyDescent="0.3">
      <c r="A50">
        <v>35</v>
      </c>
      <c r="B50">
        <f t="shared" ca="1" si="1"/>
        <v>1100</v>
      </c>
      <c r="C50">
        <f t="shared" ca="1" si="2"/>
        <v>20</v>
      </c>
      <c r="D50">
        <f>20</f>
        <v>20</v>
      </c>
      <c r="E50">
        <f t="shared" ca="1" si="3"/>
        <v>40</v>
      </c>
      <c r="F50">
        <f t="shared" si="4"/>
        <v>10</v>
      </c>
      <c r="G50">
        <f>32</f>
        <v>32</v>
      </c>
      <c r="H50">
        <f t="shared" ca="1" si="5"/>
        <v>400</v>
      </c>
      <c r="I50">
        <f t="shared" ca="1" si="6"/>
        <v>442</v>
      </c>
    </row>
    <row r="51" spans="1:9" x14ac:dyDescent="0.3">
      <c r="A51">
        <v>36</v>
      </c>
      <c r="B51">
        <f t="shared" ca="1" si="1"/>
        <v>1300</v>
      </c>
      <c r="C51">
        <f t="shared" ca="1" si="2"/>
        <v>20</v>
      </c>
      <c r="D51">
        <f>20</f>
        <v>20</v>
      </c>
      <c r="E51">
        <f t="shared" ca="1" si="3"/>
        <v>40</v>
      </c>
      <c r="F51">
        <f t="shared" si="4"/>
        <v>10</v>
      </c>
      <c r="G51">
        <f>32</f>
        <v>32</v>
      </c>
      <c r="H51">
        <f t="shared" ca="1" si="5"/>
        <v>400</v>
      </c>
      <c r="I51">
        <f t="shared" ca="1" si="6"/>
        <v>442</v>
      </c>
    </row>
    <row r="52" spans="1:9" x14ac:dyDescent="0.3">
      <c r="A52">
        <v>37</v>
      </c>
      <c r="B52">
        <f t="shared" ca="1" si="1"/>
        <v>1100</v>
      </c>
      <c r="C52">
        <f t="shared" ca="1" si="2"/>
        <v>20</v>
      </c>
      <c r="D52">
        <f>20</f>
        <v>20</v>
      </c>
      <c r="E52">
        <f t="shared" ca="1" si="3"/>
        <v>40</v>
      </c>
      <c r="F52">
        <f t="shared" si="4"/>
        <v>10</v>
      </c>
      <c r="G52">
        <f>32</f>
        <v>32</v>
      </c>
      <c r="H52">
        <f t="shared" ca="1" si="5"/>
        <v>400</v>
      </c>
      <c r="I52">
        <f t="shared" ca="1" si="6"/>
        <v>442</v>
      </c>
    </row>
    <row r="53" spans="1:9" x14ac:dyDescent="0.3">
      <c r="A53">
        <v>38</v>
      </c>
      <c r="B53">
        <f t="shared" ca="1" si="1"/>
        <v>1500</v>
      </c>
      <c r="C53">
        <f t="shared" ca="1" si="2"/>
        <v>45</v>
      </c>
      <c r="D53">
        <f>20</f>
        <v>20</v>
      </c>
      <c r="E53">
        <f t="shared" ca="1" si="3"/>
        <v>65</v>
      </c>
      <c r="F53">
        <f t="shared" si="4"/>
        <v>10</v>
      </c>
      <c r="G53">
        <f>32</f>
        <v>32</v>
      </c>
      <c r="H53">
        <f t="shared" ca="1" si="5"/>
        <v>650</v>
      </c>
      <c r="I53">
        <f t="shared" ca="1" si="6"/>
        <v>692</v>
      </c>
    </row>
    <row r="54" spans="1:9" x14ac:dyDescent="0.3">
      <c r="A54">
        <v>39</v>
      </c>
      <c r="B54">
        <f t="shared" ca="1" si="1"/>
        <v>1900</v>
      </c>
      <c r="C54">
        <f t="shared" ca="1" si="2"/>
        <v>20</v>
      </c>
      <c r="D54">
        <f>20</f>
        <v>20</v>
      </c>
      <c r="E54">
        <f t="shared" ca="1" si="3"/>
        <v>40</v>
      </c>
      <c r="F54">
        <f t="shared" si="4"/>
        <v>10</v>
      </c>
      <c r="G54">
        <f>32</f>
        <v>32</v>
      </c>
      <c r="H54">
        <f t="shared" ca="1" si="5"/>
        <v>400</v>
      </c>
      <c r="I54">
        <f t="shared" ca="1" si="6"/>
        <v>442</v>
      </c>
    </row>
    <row r="55" spans="1:9" x14ac:dyDescent="0.3">
      <c r="A55">
        <v>40</v>
      </c>
      <c r="B55">
        <f t="shared" ca="1" si="1"/>
        <v>1200</v>
      </c>
      <c r="C55">
        <f t="shared" ca="1" si="2"/>
        <v>45</v>
      </c>
      <c r="D55">
        <f>20</f>
        <v>20</v>
      </c>
      <c r="E55">
        <f t="shared" ca="1" si="3"/>
        <v>65</v>
      </c>
      <c r="F55">
        <f t="shared" si="4"/>
        <v>10</v>
      </c>
      <c r="G55">
        <f>32</f>
        <v>32</v>
      </c>
      <c r="H55">
        <f t="shared" ca="1" si="5"/>
        <v>650</v>
      </c>
      <c r="I55">
        <f t="shared" ca="1" si="6"/>
        <v>692</v>
      </c>
    </row>
    <row r="56" spans="1:9" x14ac:dyDescent="0.3">
      <c r="A56">
        <v>41</v>
      </c>
      <c r="B56">
        <f t="shared" ca="1" si="1"/>
        <v>1300</v>
      </c>
      <c r="C56">
        <f t="shared" ca="1" si="2"/>
        <v>45</v>
      </c>
      <c r="D56">
        <f>20</f>
        <v>20</v>
      </c>
      <c r="E56">
        <f t="shared" ca="1" si="3"/>
        <v>65</v>
      </c>
      <c r="F56">
        <f t="shared" si="4"/>
        <v>10</v>
      </c>
      <c r="G56">
        <f>32</f>
        <v>32</v>
      </c>
      <c r="H56">
        <f t="shared" ca="1" si="5"/>
        <v>650</v>
      </c>
      <c r="I56">
        <f t="shared" ca="1" si="6"/>
        <v>692</v>
      </c>
    </row>
    <row r="57" spans="1:9" x14ac:dyDescent="0.3">
      <c r="A57">
        <v>42</v>
      </c>
      <c r="B57">
        <f t="shared" ca="1" si="1"/>
        <v>1200</v>
      </c>
      <c r="C57">
        <f t="shared" ca="1" si="2"/>
        <v>30</v>
      </c>
      <c r="D57">
        <f>20</f>
        <v>20</v>
      </c>
      <c r="E57">
        <f t="shared" ca="1" si="3"/>
        <v>50</v>
      </c>
      <c r="F57">
        <f t="shared" si="4"/>
        <v>10</v>
      </c>
      <c r="G57">
        <f>32</f>
        <v>32</v>
      </c>
      <c r="H57">
        <f t="shared" ca="1" si="5"/>
        <v>500</v>
      </c>
      <c r="I57">
        <f t="shared" ca="1" si="6"/>
        <v>542</v>
      </c>
    </row>
    <row r="58" spans="1:9" x14ac:dyDescent="0.3">
      <c r="A58">
        <v>43</v>
      </c>
      <c r="B58">
        <f t="shared" ca="1" si="1"/>
        <v>1200</v>
      </c>
      <c r="C58">
        <f t="shared" ca="1" si="2"/>
        <v>20</v>
      </c>
      <c r="D58">
        <f>20</f>
        <v>20</v>
      </c>
      <c r="E58">
        <f t="shared" ca="1" si="3"/>
        <v>40</v>
      </c>
      <c r="F58">
        <f t="shared" si="4"/>
        <v>10</v>
      </c>
      <c r="G58">
        <f>32</f>
        <v>32</v>
      </c>
      <c r="H58">
        <f t="shared" ca="1" si="5"/>
        <v>400</v>
      </c>
      <c r="I58">
        <f t="shared" ca="1" si="6"/>
        <v>442</v>
      </c>
    </row>
    <row r="59" spans="1:9" x14ac:dyDescent="0.3">
      <c r="A59">
        <v>44</v>
      </c>
      <c r="B59">
        <f t="shared" ca="1" si="1"/>
        <v>1500</v>
      </c>
      <c r="C59">
        <f t="shared" ca="1" si="2"/>
        <v>20</v>
      </c>
      <c r="D59">
        <f>20</f>
        <v>20</v>
      </c>
      <c r="E59">
        <f t="shared" ca="1" si="3"/>
        <v>40</v>
      </c>
      <c r="F59">
        <f t="shared" si="4"/>
        <v>10</v>
      </c>
      <c r="G59">
        <f>32</f>
        <v>32</v>
      </c>
      <c r="H59">
        <f t="shared" ca="1" si="5"/>
        <v>400</v>
      </c>
      <c r="I59">
        <f t="shared" ca="1" si="6"/>
        <v>442</v>
      </c>
    </row>
    <row r="60" spans="1:9" x14ac:dyDescent="0.3">
      <c r="A60">
        <v>45</v>
      </c>
      <c r="B60">
        <f t="shared" ca="1" si="1"/>
        <v>1200</v>
      </c>
      <c r="C60">
        <f t="shared" ca="1" si="2"/>
        <v>20</v>
      </c>
      <c r="D60">
        <f>20</f>
        <v>20</v>
      </c>
      <c r="E60">
        <f t="shared" ca="1" si="3"/>
        <v>40</v>
      </c>
      <c r="F60">
        <f t="shared" si="4"/>
        <v>10</v>
      </c>
      <c r="G60">
        <f>32</f>
        <v>32</v>
      </c>
      <c r="H60">
        <f t="shared" ca="1" si="5"/>
        <v>400</v>
      </c>
      <c r="I60">
        <f t="shared" ca="1" si="6"/>
        <v>442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4FDE-C377-4FE7-B217-DF771A479697}">
  <dimension ref="A1:M31"/>
  <sheetViews>
    <sheetView topLeftCell="A9" workbookViewId="0">
      <selection activeCell="K14" sqref="K14:N20"/>
    </sheetView>
  </sheetViews>
  <sheetFormatPr defaultRowHeight="14.4" x14ac:dyDescent="0.3"/>
  <cols>
    <col min="1" max="1" width="7.109375" bestFit="1" customWidth="1"/>
    <col min="2" max="2" width="12.44140625" bestFit="1" customWidth="1"/>
    <col min="3" max="3" width="16.88671875" bestFit="1" customWidth="1"/>
    <col min="4" max="4" width="22.33203125" bestFit="1" customWidth="1"/>
    <col min="5" max="5" width="14.88671875" bestFit="1" customWidth="1"/>
    <col min="6" max="6" width="10.33203125" bestFit="1" customWidth="1"/>
    <col min="7" max="7" width="16.6640625" bestFit="1" customWidth="1"/>
    <col min="8" max="8" width="14.109375" bestFit="1" customWidth="1"/>
    <col min="9" max="9" width="9.5546875" bestFit="1" customWidth="1"/>
    <col min="10" max="10" width="8.6640625" customWidth="1"/>
    <col min="12" max="12" width="22" bestFit="1" customWidth="1"/>
    <col min="13" max="13" width="6" bestFit="1" customWidth="1"/>
  </cols>
  <sheetData>
    <row r="1" spans="1:13" ht="18" thickBot="1" x14ac:dyDescent="0.35">
      <c r="B1" s="27" t="s">
        <v>19</v>
      </c>
      <c r="C1" s="28"/>
      <c r="D1" s="28"/>
      <c r="E1" s="28"/>
      <c r="F1" s="28"/>
      <c r="G1" s="28"/>
      <c r="H1" s="28"/>
      <c r="I1" s="28"/>
      <c r="J1" s="29"/>
    </row>
    <row r="2" spans="1:13" ht="15" thickBot="1" x14ac:dyDescent="0.35"/>
    <row r="3" spans="1:13" ht="15" thickBot="1" x14ac:dyDescent="0.35">
      <c r="B3" s="23" t="s">
        <v>7</v>
      </c>
      <c r="C3" s="24" t="s">
        <v>8</v>
      </c>
      <c r="D3" s="25" t="s">
        <v>9</v>
      </c>
      <c r="F3" s="23" t="s">
        <v>10</v>
      </c>
      <c r="G3" s="24" t="s">
        <v>11</v>
      </c>
      <c r="H3" s="25" t="s">
        <v>12</v>
      </c>
    </row>
    <row r="4" spans="1:13" x14ac:dyDescent="0.3">
      <c r="B4" s="12">
        <v>1000</v>
      </c>
      <c r="C4" s="18">
        <v>0.1</v>
      </c>
      <c r="D4" s="5">
        <f>C4</f>
        <v>0.1</v>
      </c>
      <c r="F4" s="12">
        <v>20</v>
      </c>
      <c r="G4" s="13">
        <v>0.6</v>
      </c>
      <c r="H4" s="5">
        <f>0.6</f>
        <v>0.6</v>
      </c>
    </row>
    <row r="5" spans="1:13" x14ac:dyDescent="0.3">
      <c r="B5" s="14">
        <v>1100</v>
      </c>
      <c r="C5" s="19">
        <v>0.13</v>
      </c>
      <c r="D5" s="2">
        <f>D4+C5</f>
        <v>0.23</v>
      </c>
      <c r="F5" s="14">
        <v>30</v>
      </c>
      <c r="G5" s="15">
        <v>0.3</v>
      </c>
      <c r="H5" s="9">
        <f>H4+G5</f>
        <v>0.89999999999999991</v>
      </c>
    </row>
    <row r="6" spans="1:13" ht="15" thickBot="1" x14ac:dyDescent="0.35">
      <c r="B6" s="14">
        <v>1200</v>
      </c>
      <c r="C6" s="19">
        <v>0.25</v>
      </c>
      <c r="D6" s="2">
        <f t="shared" ref="D6:D13" si="0">D5+C6</f>
        <v>0.48</v>
      </c>
      <c r="F6" s="16">
        <v>45</v>
      </c>
      <c r="G6" s="17">
        <v>0.1</v>
      </c>
      <c r="H6" s="10">
        <f>H5+G6</f>
        <v>0.99999999999999989</v>
      </c>
    </row>
    <row r="7" spans="1:13" x14ac:dyDescent="0.3">
      <c r="B7" s="14">
        <v>1300</v>
      </c>
      <c r="C7" s="19">
        <v>0.13</v>
      </c>
      <c r="D7" s="2">
        <f t="shared" si="0"/>
        <v>0.61</v>
      </c>
    </row>
    <row r="8" spans="1:13" x14ac:dyDescent="0.3">
      <c r="B8" s="14">
        <v>1400</v>
      </c>
      <c r="C8" s="19">
        <v>0.09</v>
      </c>
      <c r="D8" s="2">
        <f t="shared" si="0"/>
        <v>0.7</v>
      </c>
    </row>
    <row r="9" spans="1:13" x14ac:dyDescent="0.3">
      <c r="B9" s="14">
        <v>1500</v>
      </c>
      <c r="C9" s="19">
        <v>0.12</v>
      </c>
      <c r="D9" s="2">
        <f t="shared" si="0"/>
        <v>0.82</v>
      </c>
    </row>
    <row r="10" spans="1:13" x14ac:dyDescent="0.3">
      <c r="B10" s="14">
        <v>1600</v>
      </c>
      <c r="C10" s="19">
        <v>0.02</v>
      </c>
      <c r="D10" s="2">
        <f t="shared" si="0"/>
        <v>0.84</v>
      </c>
    </row>
    <row r="11" spans="1:13" x14ac:dyDescent="0.3">
      <c r="B11" s="14">
        <v>1700</v>
      </c>
      <c r="C11" s="19">
        <v>0.06</v>
      </c>
      <c r="D11" s="2">
        <f t="shared" si="0"/>
        <v>0.89999999999999991</v>
      </c>
    </row>
    <row r="12" spans="1:13" x14ac:dyDescent="0.3">
      <c r="B12" s="14">
        <v>1800</v>
      </c>
      <c r="C12" s="19">
        <v>0.05</v>
      </c>
      <c r="D12" s="2">
        <f t="shared" si="0"/>
        <v>0.95</v>
      </c>
    </row>
    <row r="13" spans="1:13" ht="15" thickBot="1" x14ac:dyDescent="0.35">
      <c r="B13" s="16">
        <v>1900</v>
      </c>
      <c r="C13" s="20">
        <v>0.05</v>
      </c>
      <c r="D13" s="4">
        <f t="shared" si="0"/>
        <v>1</v>
      </c>
    </row>
    <row r="14" spans="1:13" ht="15" thickBot="1" x14ac:dyDescent="0.35"/>
    <row r="15" spans="1:13" ht="15" thickBot="1" x14ac:dyDescent="0.35">
      <c r="A15" s="30" t="s">
        <v>20</v>
      </c>
      <c r="B15" s="31"/>
      <c r="C15" s="31"/>
      <c r="D15" s="31"/>
      <c r="E15" s="31"/>
      <c r="F15" s="31"/>
      <c r="G15" s="31"/>
      <c r="H15" s="31"/>
      <c r="I15" s="32"/>
      <c r="L15" s="21" t="s">
        <v>15</v>
      </c>
      <c r="M15" s="22">
        <f>SUM(F17:F61)</f>
        <v>300</v>
      </c>
    </row>
    <row r="16" spans="1:13" ht="15" thickBot="1" x14ac:dyDescent="0.35">
      <c r="A16" s="6" t="s">
        <v>0</v>
      </c>
      <c r="B16" s="7" t="s">
        <v>1</v>
      </c>
      <c r="C16" s="7" t="s">
        <v>2</v>
      </c>
      <c r="D16" s="7" t="s">
        <v>3</v>
      </c>
      <c r="E16" s="7" t="s">
        <v>4</v>
      </c>
      <c r="F16" s="7" t="s">
        <v>5</v>
      </c>
      <c r="G16" s="7" t="s">
        <v>6</v>
      </c>
      <c r="H16" s="7" t="s">
        <v>13</v>
      </c>
      <c r="I16" s="8" t="s">
        <v>14</v>
      </c>
      <c r="L16" s="1" t="s">
        <v>16</v>
      </c>
      <c r="M16" s="2">
        <f>SUM(G17:G61)</f>
        <v>1440</v>
      </c>
    </row>
    <row r="17" spans="1:13" x14ac:dyDescent="0.3">
      <c r="A17">
        <v>1</v>
      </c>
      <c r="B17">
        <f ca="1">VLOOKUP('Current Policy'!A16,'Current Policy'!A:J,2,0)</f>
        <v>1100</v>
      </c>
      <c r="C17">
        <f ca="1">VLOOKUP('Current Policy'!A16,'Current Policy'!A15:I60,3,0)</f>
        <v>20</v>
      </c>
      <c r="D17">
        <f>40</f>
        <v>40</v>
      </c>
      <c r="E17">
        <f ca="1">C17+D17</f>
        <v>60</v>
      </c>
      <c r="F17">
        <f>D17*0.5</f>
        <v>20</v>
      </c>
      <c r="G17">
        <f>32*3</f>
        <v>96</v>
      </c>
      <c r="H17">
        <f ca="1">E17*10</f>
        <v>600</v>
      </c>
      <c r="I17">
        <f ca="1">F17+G17+H17</f>
        <v>716</v>
      </c>
      <c r="L17" s="1" t="s">
        <v>17</v>
      </c>
      <c r="M17" s="2">
        <f ca="1">SUM(H17:H61)</f>
        <v>9100</v>
      </c>
    </row>
    <row r="18" spans="1:13" ht="15" thickBot="1" x14ac:dyDescent="0.35">
      <c r="A18">
        <v>2</v>
      </c>
      <c r="B18">
        <f ca="1">VLOOKUP('Current Policy'!A17,'Current Policy'!A:J,2,0)</f>
        <v>1800</v>
      </c>
      <c r="C18">
        <f ca="1">VLOOKUP('Current Policy'!A17,'Current Policy'!A16:I61,3,0)</f>
        <v>20</v>
      </c>
      <c r="D18">
        <f>40</f>
        <v>40</v>
      </c>
      <c r="E18">
        <f t="shared" ref="E18:E61" ca="1" si="1">C18+D18</f>
        <v>60</v>
      </c>
      <c r="F18">
        <f t="shared" ref="F18:F61" si="2">D18*0.5</f>
        <v>20</v>
      </c>
      <c r="G18">
        <f t="shared" ref="G18:G61" si="3">32*3</f>
        <v>96</v>
      </c>
      <c r="H18">
        <f t="shared" ref="H18:H61" ca="1" si="4">E18*10</f>
        <v>600</v>
      </c>
      <c r="I18">
        <f t="shared" ref="I18:I61" ca="1" si="5">F18+G18+H18</f>
        <v>716</v>
      </c>
      <c r="L18" s="3" t="s">
        <v>18</v>
      </c>
      <c r="M18" s="4">
        <f ca="1">SUM(I17:I61)</f>
        <v>10840</v>
      </c>
    </row>
    <row r="19" spans="1:13" x14ac:dyDescent="0.3">
      <c r="A19">
        <v>3</v>
      </c>
      <c r="B19">
        <f ca="1">VLOOKUP('Current Policy'!A18,'Current Policy'!A:J,2,0)</f>
        <v>1200</v>
      </c>
      <c r="C19">
        <f ca="1">VLOOKUP('Current Policy'!A18,'Current Policy'!A17:I62,3,0)</f>
        <v>20</v>
      </c>
      <c r="D19">
        <f>40</f>
        <v>40</v>
      </c>
      <c r="E19">
        <f t="shared" ca="1" si="1"/>
        <v>60</v>
      </c>
      <c r="F19">
        <f t="shared" si="2"/>
        <v>20</v>
      </c>
      <c r="G19">
        <f t="shared" si="3"/>
        <v>96</v>
      </c>
      <c r="H19">
        <f t="shared" ca="1" si="4"/>
        <v>600</v>
      </c>
      <c r="I19">
        <f t="shared" ca="1" si="5"/>
        <v>716</v>
      </c>
    </row>
    <row r="20" spans="1:13" x14ac:dyDescent="0.3">
      <c r="A20">
        <v>4</v>
      </c>
      <c r="B20">
        <f ca="1">VLOOKUP('Current Policy'!A19,'Current Policy'!A:J,2,0)</f>
        <v>1400</v>
      </c>
      <c r="C20">
        <f ca="1">VLOOKUP('Current Policy'!A19,'Current Policy'!A18:I63,3,0)</f>
        <v>20</v>
      </c>
      <c r="D20">
        <f>40</f>
        <v>40</v>
      </c>
      <c r="E20">
        <f t="shared" ca="1" si="1"/>
        <v>60</v>
      </c>
      <c r="F20">
        <f t="shared" si="2"/>
        <v>20</v>
      </c>
      <c r="G20">
        <f t="shared" si="3"/>
        <v>96</v>
      </c>
      <c r="H20">
        <f t="shared" ca="1" si="4"/>
        <v>600</v>
      </c>
      <c r="I20">
        <f t="shared" ca="1" si="5"/>
        <v>716</v>
      </c>
    </row>
    <row r="21" spans="1:13" x14ac:dyDescent="0.3">
      <c r="A21">
        <v>5</v>
      </c>
      <c r="B21">
        <f ca="1">VLOOKUP('Current Policy'!A20,'Current Policy'!A:J,2,0)</f>
        <v>1100</v>
      </c>
      <c r="C21">
        <f ca="1">VLOOKUP('Current Policy'!A20,'Current Policy'!A19:I64,3,0)</f>
        <v>20</v>
      </c>
      <c r="D21">
        <f>40</f>
        <v>40</v>
      </c>
      <c r="E21">
        <f t="shared" ca="1" si="1"/>
        <v>60</v>
      </c>
      <c r="F21">
        <f t="shared" si="2"/>
        <v>20</v>
      </c>
      <c r="G21">
        <f t="shared" si="3"/>
        <v>96</v>
      </c>
      <c r="H21">
        <f t="shared" ca="1" si="4"/>
        <v>600</v>
      </c>
      <c r="I21">
        <f t="shared" ca="1" si="5"/>
        <v>716</v>
      </c>
    </row>
    <row r="22" spans="1:13" x14ac:dyDescent="0.3">
      <c r="A22">
        <v>6</v>
      </c>
      <c r="B22">
        <f ca="1">VLOOKUP('Current Policy'!A21,'Current Policy'!A:J,2,0)</f>
        <v>1500</v>
      </c>
      <c r="C22">
        <f ca="1">VLOOKUP('Current Policy'!A21,'Current Policy'!A20:I65,3,0)</f>
        <v>20</v>
      </c>
      <c r="D22">
        <f>40</f>
        <v>40</v>
      </c>
      <c r="E22">
        <f t="shared" ca="1" si="1"/>
        <v>60</v>
      </c>
      <c r="F22">
        <f t="shared" si="2"/>
        <v>20</v>
      </c>
      <c r="G22">
        <f t="shared" si="3"/>
        <v>96</v>
      </c>
      <c r="H22">
        <f t="shared" ca="1" si="4"/>
        <v>600</v>
      </c>
      <c r="I22">
        <f t="shared" ca="1" si="5"/>
        <v>716</v>
      </c>
    </row>
    <row r="23" spans="1:13" x14ac:dyDescent="0.3">
      <c r="A23">
        <v>7</v>
      </c>
      <c r="B23">
        <f ca="1">VLOOKUP('Current Policy'!A22,'Current Policy'!A:J,2,0)</f>
        <v>1100</v>
      </c>
      <c r="C23">
        <f ca="1">VLOOKUP('Current Policy'!A22,'Current Policy'!A21:I66,3,0)</f>
        <v>20</v>
      </c>
      <c r="D23">
        <f>40</f>
        <v>40</v>
      </c>
      <c r="E23">
        <f t="shared" ca="1" si="1"/>
        <v>60</v>
      </c>
      <c r="F23">
        <f t="shared" si="2"/>
        <v>20</v>
      </c>
      <c r="G23">
        <f t="shared" si="3"/>
        <v>96</v>
      </c>
      <c r="H23">
        <f t="shared" ca="1" si="4"/>
        <v>600</v>
      </c>
      <c r="I23">
        <f t="shared" ca="1" si="5"/>
        <v>716</v>
      </c>
    </row>
    <row r="24" spans="1:13" x14ac:dyDescent="0.3">
      <c r="A24">
        <v>8</v>
      </c>
      <c r="B24">
        <f ca="1">VLOOKUP('Current Policy'!A23,'Current Policy'!A:J,2,0)</f>
        <v>1200</v>
      </c>
      <c r="C24">
        <f ca="1">VLOOKUP('Current Policy'!A23,'Current Policy'!A22:I67,3,0)</f>
        <v>20</v>
      </c>
      <c r="D24">
        <f>40</f>
        <v>40</v>
      </c>
      <c r="E24">
        <f t="shared" ca="1" si="1"/>
        <v>60</v>
      </c>
      <c r="F24">
        <f t="shared" si="2"/>
        <v>20</v>
      </c>
      <c r="G24">
        <f t="shared" si="3"/>
        <v>96</v>
      </c>
      <c r="H24">
        <f t="shared" ca="1" si="4"/>
        <v>600</v>
      </c>
      <c r="I24">
        <f t="shared" ca="1" si="5"/>
        <v>716</v>
      </c>
    </row>
    <row r="25" spans="1:13" x14ac:dyDescent="0.3">
      <c r="A25">
        <v>9</v>
      </c>
      <c r="B25">
        <f ca="1">VLOOKUP('Current Policy'!A24,'Current Policy'!A:J,2,0)</f>
        <v>1200</v>
      </c>
      <c r="C25">
        <f ca="1">VLOOKUP('Current Policy'!A24,'Current Policy'!A23:I68,3,0)</f>
        <v>20</v>
      </c>
      <c r="D25">
        <f>40</f>
        <v>40</v>
      </c>
      <c r="E25">
        <f t="shared" ca="1" si="1"/>
        <v>60</v>
      </c>
      <c r="F25">
        <f t="shared" si="2"/>
        <v>20</v>
      </c>
      <c r="G25">
        <f t="shared" si="3"/>
        <v>96</v>
      </c>
      <c r="H25">
        <f t="shared" ca="1" si="4"/>
        <v>600</v>
      </c>
      <c r="I25">
        <f t="shared" ca="1" si="5"/>
        <v>716</v>
      </c>
    </row>
    <row r="26" spans="1:13" x14ac:dyDescent="0.3">
      <c r="A26">
        <v>10</v>
      </c>
      <c r="B26">
        <f ca="1">VLOOKUP('Current Policy'!A25,'Current Policy'!A:J,2,0)</f>
        <v>1300</v>
      </c>
      <c r="C26">
        <f ca="1">VLOOKUP('Current Policy'!A25,'Current Policy'!A24:I69,3,0)</f>
        <v>20</v>
      </c>
      <c r="D26">
        <f>40</f>
        <v>40</v>
      </c>
      <c r="E26">
        <f t="shared" ca="1" si="1"/>
        <v>60</v>
      </c>
      <c r="F26">
        <f t="shared" si="2"/>
        <v>20</v>
      </c>
      <c r="G26">
        <f t="shared" si="3"/>
        <v>96</v>
      </c>
      <c r="H26">
        <f t="shared" ca="1" si="4"/>
        <v>600</v>
      </c>
      <c r="I26">
        <f t="shared" ca="1" si="5"/>
        <v>716</v>
      </c>
    </row>
    <row r="27" spans="1:13" x14ac:dyDescent="0.3">
      <c r="A27">
        <v>11</v>
      </c>
      <c r="B27">
        <f ca="1">VLOOKUP('Current Policy'!A26,'Current Policy'!A:J,2,0)</f>
        <v>1300</v>
      </c>
      <c r="C27">
        <f ca="1">VLOOKUP('Current Policy'!A26,'Current Policy'!A25:I70,3,0)</f>
        <v>20</v>
      </c>
      <c r="D27">
        <f>40</f>
        <v>40</v>
      </c>
      <c r="E27">
        <f t="shared" ca="1" si="1"/>
        <v>60</v>
      </c>
      <c r="F27">
        <f t="shared" si="2"/>
        <v>20</v>
      </c>
      <c r="G27">
        <f t="shared" si="3"/>
        <v>96</v>
      </c>
      <c r="H27">
        <f t="shared" ca="1" si="4"/>
        <v>600</v>
      </c>
      <c r="I27">
        <f t="shared" ca="1" si="5"/>
        <v>716</v>
      </c>
    </row>
    <row r="28" spans="1:13" x14ac:dyDescent="0.3">
      <c r="A28">
        <v>12</v>
      </c>
      <c r="B28">
        <f ca="1">VLOOKUP('Current Policy'!A27,'Current Policy'!A:J,2,0)</f>
        <v>1700</v>
      </c>
      <c r="C28">
        <f ca="1">VLOOKUP('Current Policy'!A27,'Current Policy'!A26:I71,3,0)</f>
        <v>30</v>
      </c>
      <c r="D28">
        <f>40</f>
        <v>40</v>
      </c>
      <c r="E28">
        <f t="shared" ca="1" si="1"/>
        <v>70</v>
      </c>
      <c r="F28">
        <f t="shared" si="2"/>
        <v>20</v>
      </c>
      <c r="G28">
        <f t="shared" si="3"/>
        <v>96</v>
      </c>
      <c r="H28">
        <f t="shared" ca="1" si="4"/>
        <v>700</v>
      </c>
      <c r="I28">
        <f t="shared" ca="1" si="5"/>
        <v>816</v>
      </c>
    </row>
    <row r="29" spans="1:13" x14ac:dyDescent="0.3">
      <c r="A29">
        <v>13</v>
      </c>
      <c r="B29">
        <f ca="1">VLOOKUP('Current Policy'!A28,'Current Policy'!A:J,2,0)</f>
        <v>1200</v>
      </c>
      <c r="C29">
        <f ca="1">VLOOKUP('Current Policy'!A28,'Current Policy'!A27:I72,3,0)</f>
        <v>20</v>
      </c>
      <c r="D29">
        <f>40</f>
        <v>40</v>
      </c>
      <c r="E29">
        <f t="shared" ca="1" si="1"/>
        <v>60</v>
      </c>
      <c r="F29">
        <f t="shared" si="2"/>
        <v>20</v>
      </c>
      <c r="G29">
        <f t="shared" si="3"/>
        <v>96</v>
      </c>
      <c r="H29">
        <f t="shared" ca="1" si="4"/>
        <v>600</v>
      </c>
      <c r="I29">
        <f t="shared" ca="1" si="5"/>
        <v>716</v>
      </c>
    </row>
    <row r="30" spans="1:13" x14ac:dyDescent="0.3">
      <c r="A30">
        <v>14</v>
      </c>
      <c r="B30">
        <f ca="1">VLOOKUP('Current Policy'!A29,'Current Policy'!A:J,2,0)</f>
        <v>1700</v>
      </c>
      <c r="C30">
        <f ca="1">VLOOKUP('Current Policy'!A29,'Current Policy'!A28:I73,3,0)</f>
        <v>20</v>
      </c>
      <c r="D30">
        <f>40</f>
        <v>40</v>
      </c>
      <c r="E30">
        <f t="shared" ca="1" si="1"/>
        <v>60</v>
      </c>
      <c r="F30">
        <f t="shared" si="2"/>
        <v>20</v>
      </c>
      <c r="G30">
        <f t="shared" si="3"/>
        <v>96</v>
      </c>
      <c r="H30">
        <f t="shared" ca="1" si="4"/>
        <v>600</v>
      </c>
      <c r="I30">
        <f t="shared" ca="1" si="5"/>
        <v>716</v>
      </c>
    </row>
    <row r="31" spans="1:13" x14ac:dyDescent="0.3">
      <c r="A31">
        <v>15</v>
      </c>
      <c r="B31">
        <f ca="1">VLOOKUP('Current Policy'!A30,'Current Policy'!A:J,2,0)</f>
        <v>1900</v>
      </c>
      <c r="C31">
        <f ca="1">VLOOKUP('Current Policy'!A30,'Current Policy'!A29:I74,3,0)</f>
        <v>20</v>
      </c>
      <c r="D31">
        <f>40</f>
        <v>40</v>
      </c>
      <c r="E31">
        <f t="shared" ca="1" si="1"/>
        <v>60</v>
      </c>
      <c r="F31">
        <f t="shared" si="2"/>
        <v>20</v>
      </c>
      <c r="G31">
        <f t="shared" si="3"/>
        <v>96</v>
      </c>
      <c r="H31">
        <f t="shared" ca="1" si="4"/>
        <v>600</v>
      </c>
      <c r="I31">
        <f t="shared" ca="1" si="5"/>
        <v>716</v>
      </c>
    </row>
  </sheetData>
  <mergeCells count="2">
    <mergeCell ref="B1:J1"/>
    <mergeCell ref="A15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FD39-8C39-4B31-8C37-502D1830C995}">
  <dimension ref="C3:F7"/>
  <sheetViews>
    <sheetView tabSelected="1" topLeftCell="A5" zoomScale="85" zoomScaleNormal="85" workbookViewId="0">
      <selection activeCell="K7" sqref="K7"/>
    </sheetView>
  </sheetViews>
  <sheetFormatPr defaultRowHeight="14.4" x14ac:dyDescent="0.3"/>
  <cols>
    <col min="3" max="3" width="20.109375" bestFit="1" customWidth="1"/>
    <col min="5" max="5" width="20.109375" bestFit="1" customWidth="1"/>
  </cols>
  <sheetData>
    <row r="3" spans="3:6" x14ac:dyDescent="0.3">
      <c r="C3" s="34" t="s">
        <v>21</v>
      </c>
      <c r="D3" s="34" t="s">
        <v>23</v>
      </c>
      <c r="E3" s="35" t="s">
        <v>22</v>
      </c>
      <c r="F3" s="35" t="s">
        <v>23</v>
      </c>
    </row>
    <row r="4" spans="3:6" x14ac:dyDescent="0.3">
      <c r="C4" s="33" t="s">
        <v>15</v>
      </c>
      <c r="D4" s="33">
        <v>450</v>
      </c>
      <c r="E4" s="33" t="s">
        <v>15</v>
      </c>
      <c r="F4" s="33">
        <v>300</v>
      </c>
    </row>
    <row r="5" spans="3:6" x14ac:dyDescent="0.3">
      <c r="C5" s="33" t="s">
        <v>16</v>
      </c>
      <c r="D5" s="33">
        <v>1440</v>
      </c>
      <c r="E5" s="33" t="s">
        <v>16</v>
      </c>
      <c r="F5" s="33">
        <v>1440</v>
      </c>
    </row>
    <row r="6" spans="3:6" x14ac:dyDescent="0.3">
      <c r="C6" s="33" t="s">
        <v>17</v>
      </c>
      <c r="D6" s="33">
        <v>21650</v>
      </c>
      <c r="E6" s="33" t="s">
        <v>17</v>
      </c>
      <c r="F6" s="33">
        <v>10400</v>
      </c>
    </row>
    <row r="7" spans="3:6" x14ac:dyDescent="0.3">
      <c r="C7" s="33" t="s">
        <v>18</v>
      </c>
      <c r="D7" s="33">
        <v>22790</v>
      </c>
      <c r="E7" s="33" t="s">
        <v>18</v>
      </c>
      <c r="F7" s="33">
        <v>12140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Policy</vt:lpstr>
      <vt:lpstr>Proposed Policy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Pranish Shrestha</dc:creator>
  <cp:lastModifiedBy>Faizan Malek</cp:lastModifiedBy>
  <dcterms:created xsi:type="dcterms:W3CDTF">2025-06-11T00:01:58Z</dcterms:created>
  <dcterms:modified xsi:type="dcterms:W3CDTF">2025-06-15T00:18:15Z</dcterms:modified>
</cp:coreProperties>
</file>