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F9347BD-BA45-4544-9378-35FB9B678F7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mployee Data" sheetId="1" r:id="rId1"/>
    <sheet name="Top 5 Productive" sheetId="2" r:id="rId2"/>
    <sheet name="Department Consistency" sheetId="3" r:id="rId3"/>
    <sheet name="Correlation" sheetId="4" r:id="rId4"/>
    <sheet name="WORK HOURS VS PRODUCTIVITY" sheetId="5" r:id="rId5"/>
  </sheets>
  <calcPr calcId="191029"/>
  <pivotCaches>
    <pivotCache cacheId="3" r:id="rId6"/>
  </pivotCaches>
</workbook>
</file>

<file path=xl/calcChain.xml><?xml version="1.0" encoding="utf-8"?>
<calcChain xmlns="http://schemas.openxmlformats.org/spreadsheetml/2006/main">
  <c r="B4" i="4" l="1"/>
  <c r="B3" i="4"/>
  <c r="B2" i="4"/>
  <c r="L26" i="4"/>
  <c r="K26" i="4"/>
  <c r="J26" i="4"/>
  <c r="L25" i="4"/>
  <c r="K25" i="4"/>
  <c r="J25" i="4"/>
  <c r="L24" i="4"/>
  <c r="K24" i="4"/>
  <c r="J24" i="4"/>
  <c r="L23" i="4"/>
  <c r="K23" i="4"/>
  <c r="J23" i="4"/>
  <c r="L22" i="4"/>
  <c r="K22" i="4"/>
  <c r="J22" i="4"/>
  <c r="L21" i="4"/>
  <c r="K21" i="4"/>
  <c r="J21" i="4"/>
  <c r="L20" i="4"/>
  <c r="K20" i="4"/>
  <c r="J20" i="4"/>
  <c r="L19" i="4"/>
  <c r="K19" i="4"/>
  <c r="J19" i="4"/>
  <c r="L18" i="4"/>
  <c r="K18" i="4"/>
  <c r="J18" i="4"/>
  <c r="L17" i="4"/>
  <c r="K17" i="4"/>
  <c r="J17" i="4"/>
  <c r="L16" i="4"/>
  <c r="K16" i="4"/>
  <c r="J16" i="4"/>
  <c r="L15" i="4"/>
  <c r="K15" i="4"/>
  <c r="J15" i="4"/>
  <c r="L14" i="4"/>
  <c r="K14" i="4"/>
  <c r="J14" i="4"/>
  <c r="L13" i="4"/>
  <c r="K13" i="4"/>
  <c r="J13" i="4"/>
  <c r="L12" i="4"/>
  <c r="K12" i="4"/>
  <c r="J12" i="4"/>
  <c r="L11" i="4"/>
  <c r="K11" i="4"/>
  <c r="J11" i="4"/>
  <c r="L10" i="4"/>
  <c r="K10" i="4"/>
  <c r="J10" i="4"/>
  <c r="L9" i="4"/>
  <c r="K9" i="4"/>
  <c r="J9" i="4"/>
  <c r="L8" i="4"/>
  <c r="K8" i="4"/>
  <c r="J8" i="4"/>
  <c r="L7" i="4"/>
  <c r="K7" i="4"/>
  <c r="J7" i="4"/>
  <c r="L6" i="4"/>
  <c r="K6" i="4"/>
  <c r="J6" i="4"/>
  <c r="L5" i="4"/>
  <c r="K5" i="4"/>
  <c r="J5" i="4"/>
  <c r="L4" i="4"/>
  <c r="K4" i="4"/>
  <c r="J4" i="4"/>
  <c r="L3" i="4"/>
  <c r="K3" i="4"/>
  <c r="J3" i="4"/>
  <c r="L2" i="4"/>
  <c r="K2" i="4"/>
  <c r="J2" i="4"/>
  <c r="J3" i="2"/>
  <c r="J4" i="2"/>
  <c r="J5" i="2"/>
  <c r="J6" i="2"/>
  <c r="J2" i="2"/>
  <c r="I3" i="2"/>
  <c r="I4" i="2"/>
  <c r="I5" i="2"/>
  <c r="I6" i="2"/>
  <c r="I2" i="2"/>
  <c r="H3" i="2"/>
  <c r="H4" i="2"/>
  <c r="H5" i="2"/>
  <c r="H6" i="2"/>
  <c r="H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<sst xmlns="http://schemas.openxmlformats.org/spreadsheetml/2006/main" count="154" uniqueCount="49">
  <si>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</si>
  <si>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</si>
  <si>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</si>
  <si>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</si>
  <si>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</si>
  <si>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</si>
  <si>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</si>
  <si>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</si>
  <si>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</si>
  <si>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Underutilized_High_Performer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</si>
  <si>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</si>
  <si>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</si>
  <si>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</si>
  <si>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</si>
  <si>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</si>
  <si>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</si>
  <si>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</si>
  <si>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</si>
  <si>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</si>
  <si>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</si>
  <si>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</si>
  <si>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</si>
  <si>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</si>
  <si>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</si>
  <si>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</si>
  <si>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</si>
  <si>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</si>
  <si>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</si>
  <si>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</si>
  <si>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</si>
  <si>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</si>
  <si>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</si>
  <si>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</si>
  <si>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</si>
  <si>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</si>
  <si>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</si>
  <si>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</si>
  <si>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</si>
  <si>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</si>
  <si>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</si>
  <si>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Correlation Type</t>
  </si>
  <si>
    <t>Value</t>
  </si>
  <si>
    <t>Performance vs Hours Worked</t>
  </si>
  <si>
    <t>Performance vs Tasks Completed</t>
  </si>
  <si>
    <t>Hours Worked vs Productivity Score</t>
  </si>
  <si>
    <t>AVG OF HOURS WORKED</t>
  </si>
  <si>
    <t>Row Labels</t>
  </si>
  <si>
    <t>Grand Total</t>
  </si>
  <si>
    <t>StdDevp of Productivity_Score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</si>
</sst>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hnschrift Condensed"/>
      <family val="2"/>
    </font>
    <font>
      <b/>
      <i/>
      <sz val="1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pivotButton="1" applyFont="1"/>
  </cellXfs>
  <cellStyles count="1">
    <cellStyle name="Normal" xfId="0" builtinId="0"/>
  </cellStyles>
  <dxfs count="9">
    <dxf>
      <font>
        <b/>
        <i/>
        <strike val="0"/>
        <outline val="0"/>
        <shadow val="0"/>
        <u val="none"/>
        <vertAlign val="baseline"/>
        <sz val="11"/>
        <color auto="1"/>
        <name val="Bahnschrift Condensed"/>
        <family val="2"/>
        <scheme val="none"/>
      </font>
    </dxf>
    <dxf>
      <font>
        <name val="Bahnschrift Condensed"/>
        <scheme val="none"/>
      </font>
    </dxf>
    <dxf>
      <font>
        <name val="Bahnschrift Condensed"/>
        <scheme val="none"/>
      </font>
    </dxf>
    <dxf>
      <font>
        <name val="Bahnschrift Condensed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  <i/>
        <strike val="0"/>
        <outline val="0"/>
        <shadow val="0"/>
        <u val="none"/>
        <vertAlign val="baseline"/>
        <sz val="11"/>
        <color auto="1"/>
        <name val="Bahnschrift Condensed"/>
        <family val="2"/>
        <scheme val="none"/>
      </font>
    </dxf>
    <dxf>
      <font>
        <b/>
        <i/>
        <strike val="0"/>
        <outline val="0"/>
        <shadow val="0"/>
        <u val="none"/>
        <vertAlign val="baseline"/>
        <sz val="11"/>
        <color auto="1"/>
        <name val="Bahnschrift Condensed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5 Productivity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Productive'!$F$1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5 Productive'!$B$2:$B$6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'Top 5 Productive'!$F$2:$F$6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0-4D2F-879D-6A60298213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HOURS VS PRODUCTIVITY</a:t>
            </a:r>
          </a:p>
        </c:rich>
      </c:tx>
      <c:layout>
        <c:manualLayout>
          <c:xMode val="edge"/>
          <c:yMode val="edge"/>
          <c:x val="0.33679623569137662"/>
          <c:y val="3.6234334083670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Correlation!$G$1</c:f>
              <c:strCache>
                <c:ptCount val="1"/>
                <c:pt idx="0">
                  <c:v>Tasks_Completed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Correlation!$F$2:$F$26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Correlation!$G$2:$G$26</c:f>
              <c:numCache>
                <c:formatCode>General</c:formatCode>
                <c:ptCount val="25"/>
                <c:pt idx="0">
                  <c:v>50</c:v>
                </c:pt>
                <c:pt idx="1">
                  <c:v>65</c:v>
                </c:pt>
                <c:pt idx="2">
                  <c:v>40</c:v>
                </c:pt>
                <c:pt idx="3">
                  <c:v>75</c:v>
                </c:pt>
                <c:pt idx="4">
                  <c:v>30</c:v>
                </c:pt>
                <c:pt idx="5">
                  <c:v>58</c:v>
                </c:pt>
                <c:pt idx="6">
                  <c:v>80</c:v>
                </c:pt>
                <c:pt idx="7">
                  <c:v>35</c:v>
                </c:pt>
                <c:pt idx="8">
                  <c:v>70</c:v>
                </c:pt>
                <c:pt idx="9">
                  <c:v>55</c:v>
                </c:pt>
                <c:pt idx="10">
                  <c:v>38</c:v>
                </c:pt>
                <c:pt idx="11">
                  <c:v>73</c:v>
                </c:pt>
                <c:pt idx="12">
                  <c:v>45</c:v>
                </c:pt>
                <c:pt idx="13">
                  <c:v>66</c:v>
                </c:pt>
                <c:pt idx="14">
                  <c:v>78</c:v>
                </c:pt>
                <c:pt idx="15">
                  <c:v>32</c:v>
                </c:pt>
                <c:pt idx="16">
                  <c:v>42</c:v>
                </c:pt>
                <c:pt idx="17">
                  <c:v>75</c:v>
                </c:pt>
                <c:pt idx="18">
                  <c:v>60</c:v>
                </c:pt>
                <c:pt idx="19">
                  <c:v>52</c:v>
                </c:pt>
                <c:pt idx="20">
                  <c:v>34</c:v>
                </c:pt>
                <c:pt idx="21">
                  <c:v>44</c:v>
                </c:pt>
                <c:pt idx="22">
                  <c:v>77</c:v>
                </c:pt>
                <c:pt idx="23">
                  <c:v>48</c:v>
                </c:pt>
                <c:pt idx="24">
                  <c:v>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3-4D89-9703-63DE4E97AD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72716256"/>
        <c:axId val="1972723936"/>
      </c:scatterChart>
      <c:valAx>
        <c:axId val="19727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  <a:r>
                  <a:rPr lang="en-IN" baseline="0"/>
                  <a:t> WORKED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23936"/>
        <c:crosses val="autoZero"/>
        <c:crossBetween val="midCat"/>
      </c:valAx>
      <c:valAx>
        <c:axId val="19727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</a:t>
                </a:r>
                <a:r>
                  <a:rPr lang="en-IN" baseline="0"/>
                  <a:t> SCORE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71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106680</xdr:colOff>
      <xdr:row>8</xdr:row>
      <xdr:rowOff>53340</xdr:rowOff>
    </xdr:from>
    <xdr:ext cx="6492240" cy="3390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28222</xdr:rowOff>
    </xdr:from>
    <xdr:to>
      <xdr:col>24</xdr:col>
      <xdr:colOff>495300</xdr:colOff>
      <xdr:row>35</xdr:row>
      <xdr:rowOff>18815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354A2-D5A9-429F-B524-E5CE587B9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zan Shah Khan" refreshedDate="45872.54265127315" createdVersion="8" refreshedVersion="8" minRefreshableVersion="3" recordCount="25" xr:uid="{A9F66706-C45E-460A-900A-7E5EABE06536}">
  <cacheSource type="worksheet">
    <worksheetSource name="Table2"/>
  </cacheSource>
  <cacheFields count="10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  <cacheField name="PEI" numFmtId="0">
      <sharedItems containsSemiMixedTypes="0" containsString="0" containsNumber="1" minValue="4.7407407407407405" maxValue="11.25"/>
    </cacheField>
    <cacheField name="Tasks_per_Hour" numFmtId="0">
      <sharedItems containsSemiMixedTypes="0" containsString="0" containsNumber="1" minValue="1.2" maxValue="1.7441860465116279"/>
    </cacheField>
    <cacheField name="Underutilized_High_Perform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  <n v="9.1428571428571423"/>
    <n v="1.4285714285714286"/>
    <b v="1"/>
  </r>
  <r>
    <n v="102"/>
    <s v="Meera"/>
    <x v="1"/>
    <n v="40"/>
    <n v="65"/>
    <n v="90"/>
    <n v="5"/>
    <n v="11.25"/>
    <n v="1.625"/>
    <b v="0"/>
  </r>
  <r>
    <n v="103"/>
    <s v="Suresh"/>
    <x v="2"/>
    <n v="30"/>
    <n v="40"/>
    <n v="70"/>
    <n v="3"/>
    <n v="7"/>
    <n v="1.3333333333333333"/>
    <b v="0"/>
  </r>
  <r>
    <n v="104"/>
    <s v="Riya"/>
    <x v="3"/>
    <n v="45"/>
    <n v="75"/>
    <n v="95"/>
    <n v="5"/>
    <n v="10.555555555555555"/>
    <n v="1.6666666666666667"/>
    <b v="0"/>
  </r>
  <r>
    <n v="105"/>
    <s v="Prakash"/>
    <x v="4"/>
    <n v="25"/>
    <n v="30"/>
    <n v="60"/>
    <n v="2"/>
    <n v="4.8"/>
    <n v="1.2"/>
    <b v="0"/>
  </r>
  <r>
    <n v="106"/>
    <s v="Neha"/>
    <x v="0"/>
    <n v="38"/>
    <n v="58"/>
    <n v="85"/>
    <n v="4"/>
    <n v="8.9473684210526319"/>
    <n v="1.5263157894736843"/>
    <b v="0"/>
  </r>
  <r>
    <n v="107"/>
    <s v="Rahul"/>
    <x v="3"/>
    <n v="50"/>
    <n v="80"/>
    <n v="100"/>
    <n v="5"/>
    <n v="10"/>
    <n v="1.6"/>
    <b v="0"/>
  </r>
  <r>
    <n v="108"/>
    <s v="Priya"/>
    <x v="2"/>
    <n v="28"/>
    <n v="35"/>
    <n v="65"/>
    <n v="3"/>
    <n v="6.9642857142857144"/>
    <n v="1.25"/>
    <b v="0"/>
  </r>
  <r>
    <n v="109"/>
    <s v="Kunal"/>
    <x v="1"/>
    <n v="42"/>
    <n v="70"/>
    <n v="92"/>
    <n v="5"/>
    <n v="10.952380952380953"/>
    <n v="1.6666666666666667"/>
    <b v="0"/>
  </r>
  <r>
    <n v="110"/>
    <s v="Sneha"/>
    <x v="0"/>
    <n v="37"/>
    <n v="55"/>
    <n v="83"/>
    <n v="4"/>
    <n v="8.9729729729729737"/>
    <n v="1.4864864864864864"/>
    <b v="1"/>
  </r>
  <r>
    <n v="111"/>
    <s v="Amit"/>
    <x v="4"/>
    <n v="29"/>
    <n v="38"/>
    <n v="68"/>
    <n v="3"/>
    <n v="7.0344827586206895"/>
    <n v="1.3103448275862069"/>
    <b v="0"/>
  </r>
  <r>
    <n v="112"/>
    <s v="Pooja"/>
    <x v="1"/>
    <n v="44"/>
    <n v="73"/>
    <n v="94"/>
    <n v="5"/>
    <n v="10.681818181818182"/>
    <n v="1.6590909090909092"/>
    <b v="0"/>
  </r>
  <r>
    <n v="113"/>
    <s v="Varun"/>
    <x v="2"/>
    <n v="33"/>
    <n v="45"/>
    <n v="75"/>
    <n v="3"/>
    <n v="6.8181818181818183"/>
    <n v="1.3636363636363635"/>
    <b v="0"/>
  </r>
  <r>
    <n v="114"/>
    <s v="Deepak"/>
    <x v="0"/>
    <n v="41"/>
    <n v="66"/>
    <n v="89"/>
    <n v="4"/>
    <n v="8.6829268292682933"/>
    <n v="1.6097560975609757"/>
    <b v="0"/>
  </r>
  <r>
    <n v="115"/>
    <s v="Rakesh"/>
    <x v="3"/>
    <n v="48"/>
    <n v="78"/>
    <n v="98"/>
    <n v="5"/>
    <n v="10.208333333333334"/>
    <n v="1.625"/>
    <b v="0"/>
  </r>
  <r>
    <n v="116"/>
    <s v="Kavita"/>
    <x v="4"/>
    <n v="26"/>
    <n v="32"/>
    <n v="62"/>
    <n v="2"/>
    <n v="4.7692307692307692"/>
    <n v="1.2307692307692308"/>
    <b v="0"/>
  </r>
  <r>
    <n v="117"/>
    <s v="Sanjay"/>
    <x v="2"/>
    <n v="31"/>
    <n v="42"/>
    <n v="72"/>
    <n v="3"/>
    <n v="6.967741935483871"/>
    <n v="1.3548387096774193"/>
    <b v="0"/>
  </r>
  <r>
    <n v="118"/>
    <s v="Arjun"/>
    <x v="1"/>
    <n v="43"/>
    <n v="75"/>
    <n v="93"/>
    <n v="5"/>
    <n v="10.813953488372093"/>
    <n v="1.7441860465116279"/>
    <b v="0"/>
  </r>
  <r>
    <n v="119"/>
    <s v="Anjali"/>
    <x v="3"/>
    <n v="39"/>
    <n v="60"/>
    <n v="87"/>
    <n v="4"/>
    <n v="8.9230769230769234"/>
    <n v="1.5384615384615385"/>
    <b v="0"/>
  </r>
  <r>
    <n v="120"/>
    <s v="Suman"/>
    <x v="0"/>
    <n v="36"/>
    <n v="52"/>
    <n v="78"/>
    <n v="4"/>
    <n v="8.6666666666666661"/>
    <n v="1.4444444444444444"/>
    <b v="1"/>
  </r>
  <r>
    <n v="121"/>
    <s v="Mohan"/>
    <x v="4"/>
    <n v="27"/>
    <n v="34"/>
    <n v="64"/>
    <n v="2"/>
    <n v="4.7407407407407405"/>
    <n v="1.2592592592592593"/>
    <b v="0"/>
  </r>
  <r>
    <n v="122"/>
    <s v="Jyoti"/>
    <x v="2"/>
    <n v="32"/>
    <n v="44"/>
    <n v="74"/>
    <n v="3"/>
    <n v="6.9375"/>
    <n v="1.375"/>
    <b v="0"/>
  </r>
  <r>
    <n v="123"/>
    <s v="Neeraj"/>
    <x v="1"/>
    <n v="46"/>
    <n v="77"/>
    <n v="96"/>
    <n v="5"/>
    <n v="10.434782608695652"/>
    <n v="1.673913043478261"/>
    <b v="0"/>
  </r>
  <r>
    <n v="124"/>
    <s v="Akash"/>
    <x v="0"/>
    <n v="34"/>
    <n v="48"/>
    <n v="76"/>
    <n v="3"/>
    <n v="6.7058823529411766"/>
    <n v="1.411764705882353"/>
    <b v="0"/>
  </r>
  <r>
    <n v="125"/>
    <s v="Tanya"/>
    <x v="3"/>
    <n v="47"/>
    <n v="79"/>
    <n v="99"/>
    <n v="5"/>
    <n v="10.531914893617021"/>
    <n v="1.6808510638297873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9E709C-C7CC-40FC-A2C4-F9083E03809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7" firstHeaderRow="1" firstDataRow="1" firstDataCol="1"/>
  <pivotFields count="10">
    <pivotField showAll="0"/>
    <pivotField showAll="0"/>
    <pivotField axis="axisRow" showAll="0" sortType="ascending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formats count="4">
    <format dxfId="6">
      <pivotArea field="2" type="button" dataOnly="0" labelOnly="1" outline="0" axis="axisRow" fieldPosition="0"/>
    </format>
    <format dxfId="5">
      <pivotArea dataOnly="0" labelOnly="1" outline="0" axis="axisValues" fieldPosition="0"/>
    </format>
    <format dxfId="3">
      <pivotArea field="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04896-9732-4552-B90D-5E84613409C6}" name="Table2" displayName="Table2" ref="A1:J26" totalsRowShown="0" headerRowDxfId="7">
  <autoFilter ref="A1:J26" xr:uid="{DDB04896-9732-4552-B90D-5E84613409C6}"/>
  <tableColumns count="10">
    <tableColumn id="1" xr3:uid="{39E0A48A-2873-4F07-A0DC-28E85FD65E13}" name="Employee_ID"/>
    <tableColumn id="2" xr3:uid="{05314F2C-CF45-432C-8333-40A5255CC19C}" name="Name"/>
    <tableColumn id="3" xr3:uid="{3614E065-3427-47D4-9C35-C2070410F198}" name="Department"/>
    <tableColumn id="4" xr3:uid="{ABAFCECD-2F28-4FDF-87C7-F8C248D247C3}" name="Hours_Worked"/>
    <tableColumn id="5" xr3:uid="{4B70E3B4-789E-4AED-B378-99EC5DB1B5CA}" name="Tasks_Completed"/>
    <tableColumn id="6" xr3:uid="{A2BD691D-E520-43BE-BE84-063BEAD2F51C}" name="Productivity_Score"/>
    <tableColumn id="7" xr3:uid="{6E6859D6-1CEC-436B-8CA1-95F4202BFF94}" name="Performance_Rating"/>
    <tableColumn id="8" xr3:uid="{668F28EF-329A-4493-AFE1-8BD58A6B5CB6}" name="PEI">
      <calculatedColumnFormula>(F2*G2) /D2</calculatedColumnFormula>
    </tableColumn>
    <tableColumn id="9" xr3:uid="{5681A8F9-ADDB-4941-B7A6-EC13F2EC5339}" name="Tasks_per_Hour">
      <calculatedColumnFormula>E2/D2</calculatedColumnFormula>
    </tableColumn>
    <tableColumn id="10" xr3:uid="{21200861-10DE-47FD-AB76-B0B5764695A0}" name="Underutilized_High_Performer">
      <calculatedColumnFormula>AND(G2&gt;=4,D2&lt;$M$2)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C886B-94AD-4C0B-BFF8-45C7DE502E0C}" name="Table1" displayName="Table1" ref="A1:J6" totalsRowShown="0" headerRowDxfId="8">
  <autoFilter ref="A1:J6" xr:uid="{80AC886B-94AD-4C0B-BFF8-45C7DE502E0C}"/>
  <tableColumns count="10">
    <tableColumn id="1" xr3:uid="{BCBC86C4-8E76-48DC-96DC-873005D06B1B}" name="Employee_ID"/>
    <tableColumn id="2" xr3:uid="{21A3D890-FD85-481D-A942-D7478B31E843}" name="Name"/>
    <tableColumn id="3" xr3:uid="{F72C1DC1-910A-4923-B011-EBBCF8A0E262}" name="Department"/>
    <tableColumn id="4" xr3:uid="{F693F7A8-B572-4D3E-AEF1-FDA8715062F7}" name="Hours_Worked"/>
    <tableColumn id="5" xr3:uid="{85740F26-D7E7-4872-96BE-232B1AB67C77}" name="Tasks_Completed"/>
    <tableColumn id="6" xr3:uid="{FBFFB287-B5B2-43D7-878D-4C1121237238}" name="Productivity_Score"/>
    <tableColumn id="7" xr3:uid="{AB1F594A-46F9-4A1E-AD38-9BE047C63FDB}" name="Performance_Rating"/>
    <tableColumn id="8" xr3:uid="{A804977C-AE0B-40BB-903C-7854E12C08E9}" name="PEI">
      <calculatedColumnFormula>(F2*G2)/D2</calculatedColumnFormula>
    </tableColumn>
    <tableColumn id="9" xr3:uid="{FE882EFE-A2E9-43F0-9ADB-3D748CBA9BC2}" name="Tasks_per_Hour">
      <calculatedColumnFormula>E2/D2</calculatedColumnFormula>
    </tableColumn>
    <tableColumn id="10" xr3:uid="{62E93FD4-DD02-4737-8C1A-3D4E2F6E20A4}" name="Underutilized_High_Performer">
      <calculatedColumnFormula>AND(G2&gt;=4,D2&lt;'Top 5 Productive'!$M$2)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80A0C-E002-4FAD-A62F-2F4DE6443AE5}" name="Table24" displayName="Table24" ref="C1:L26" totalsRowShown="0" headerRowDxfId="0">
  <autoFilter ref="C1:L26" xr:uid="{2F180A0C-E002-4FAD-A62F-2F4DE6443AE5}"/>
  <tableColumns count="10">
    <tableColumn id="1" xr3:uid="{670171A8-B39B-4A7F-8028-382AD166BC11}" name="Employee_ID"/>
    <tableColumn id="2" xr3:uid="{90EAD8E0-4429-4CA3-BB44-A29A3407C633}" name="Name"/>
    <tableColumn id="3" xr3:uid="{0BED2E89-216A-41C3-B2F9-EE6630630A03}" name="Department"/>
    <tableColumn id="4" xr3:uid="{FED7F1F7-71ED-43C7-9B68-14271DABEB18}" name="Hours_Worked"/>
    <tableColumn id="5" xr3:uid="{59E9E958-C38A-4CC9-AB52-D3201B0BD362}" name="Tasks_Completed"/>
    <tableColumn id="6" xr3:uid="{A5B1D40B-0672-4EE3-9777-635665462561}" name="Productivity_Score"/>
    <tableColumn id="7" xr3:uid="{B45A077F-AAE2-441B-8DDA-7CF07F64163E}" name="Performance_Rating"/>
    <tableColumn id="8" xr3:uid="{C70821E9-BDBD-49CE-9D0C-3709BDA26874}" name="PEI">
      <calculatedColumnFormula>(H2*I2) /F2</calculatedColumnFormula>
    </tableColumn>
    <tableColumn id="9" xr3:uid="{3907A8BE-C725-4D5C-A72D-DCD189288D4C}" name="Tasks_per_Hour">
      <calculatedColumnFormula>G2/F2</calculatedColumnFormula>
    </tableColumn>
    <tableColumn id="10" xr3:uid="{B3D307CD-DE82-4D1A-ADB6-B95A3DC0A775}" name="Underutilized_High_Performer">
      <calculatedColumnFormula>AND(I2&gt;=4,F2&lt;$G$1)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4E1D75-441C-4372-84EF-C50940671FB4}" name="Table4" displayName="Table4" ref="A1:B4" totalsRowShown="0">
  <autoFilter ref="A1:B4" xr:uid="{484E1D75-441C-4372-84EF-C50940671FB4}"/>
  <tableColumns count="2">
    <tableColumn id="1" xr3:uid="{02C37709-1E2A-4750-80D9-16726412A4A0}" name="Correlation Type"/>
    <tableColumn id="2" xr3:uid="{F2CA1A2D-5631-4BC9-B6B9-FDEF5759490A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activeCell="K12" sqref="K12"/>
    </sheetView>
  </sheetViews>
  <sheetFormatPr defaultRowHeight="14.4" x14ac:dyDescent="0.3"/>
  <cols>
    <col min="1" max="1" width="14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8" max="8" width="12" bestFit="1" customWidth="1"/>
    <col min="9" max="9" width="16.33203125" customWidth="1"/>
    <col min="10" max="10" width="28.441406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1" t="s">
        <v>45</v>
      </c>
      <c r="M1" s="1"/>
      <c r="N1" s="1"/>
    </row>
    <row r="2" spans="1:14" x14ac:dyDescent="0.3">
      <c r="A2">
        <v>101</v>
      </c>
      <c r="B2" t="s">
        <v>10</v>
      </c>
      <c r="C2" t="s">
        <v>11</v>
      </c>
      <c r="D2">
        <v>35</v>
      </c>
      <c r="E2">
        <v>50</v>
      </c>
      <c r="F2">
        <v>80</v>
      </c>
      <c r="G2">
        <v>4</v>
      </c>
      <c r="H2">
        <f>(F2*G2) /D2</f>
        <v>9.1428571428571423</v>
      </c>
      <c r="I2">
        <f>E2/D2</f>
        <v>1.4285714285714286</v>
      </c>
      <c r="J2" t="b">
        <f>AND(G2&gt;=4,D2&lt;$M$2)</f>
        <v>1</v>
      </c>
      <c r="M2">
        <f>AVERAGE(D2:D26)</f>
        <v>37.04</v>
      </c>
    </row>
    <row r="3" spans="1:14" x14ac:dyDescent="0.3">
      <c r="A3">
        <v>102</v>
      </c>
      <c r="B3" t="s">
        <v>12</v>
      </c>
      <c r="C3" t="s">
        <v>13</v>
      </c>
      <c r="D3">
        <v>40</v>
      </c>
      <c r="E3">
        <v>65</v>
      </c>
      <c r="F3">
        <v>90</v>
      </c>
      <c r="G3">
        <v>5</v>
      </c>
      <c r="H3">
        <f t="shared" ref="H3:H26" si="0">(F3*G3) /D3</f>
        <v>11.25</v>
      </c>
      <c r="I3">
        <f t="shared" ref="I3:I26" si="1">E3/D3</f>
        <v>1.625</v>
      </c>
      <c r="J3" t="b">
        <f t="shared" ref="J3:J26" si="2">AND(G3&gt;=4,D3&lt;$M$2)</f>
        <v>0</v>
      </c>
    </row>
    <row r="4" spans="1:14" x14ac:dyDescent="0.3">
      <c r="A4">
        <v>103</v>
      </c>
      <c r="B4" t="s">
        <v>14</v>
      </c>
      <c r="C4" t="s">
        <v>15</v>
      </c>
      <c r="D4">
        <v>30</v>
      </c>
      <c r="E4">
        <v>40</v>
      </c>
      <c r="F4">
        <v>70</v>
      </c>
      <c r="G4">
        <v>3</v>
      </c>
      <c r="H4">
        <f t="shared" si="0"/>
        <v>7</v>
      </c>
      <c r="I4">
        <f t="shared" si="1"/>
        <v>1.3333333333333333</v>
      </c>
      <c r="J4" t="b">
        <f t="shared" si="2"/>
        <v>0</v>
      </c>
    </row>
    <row r="5" spans="1:14" x14ac:dyDescent="0.3">
      <c r="A5">
        <v>104</v>
      </c>
      <c r="B5" t="s">
        <v>16</v>
      </c>
      <c r="C5" t="s">
        <v>17</v>
      </c>
      <c r="D5">
        <v>45</v>
      </c>
      <c r="E5">
        <v>75</v>
      </c>
      <c r="F5">
        <v>95</v>
      </c>
      <c r="G5">
        <v>5</v>
      </c>
      <c r="H5">
        <f t="shared" si="0"/>
        <v>10.555555555555555</v>
      </c>
      <c r="I5">
        <f t="shared" si="1"/>
        <v>1.6666666666666667</v>
      </c>
      <c r="J5" t="b">
        <f t="shared" si="2"/>
        <v>0</v>
      </c>
    </row>
    <row r="6" spans="1:14" x14ac:dyDescent="0.3">
      <c r="A6">
        <v>105</v>
      </c>
      <c r="B6" t="s">
        <v>18</v>
      </c>
      <c r="C6" t="s">
        <v>19</v>
      </c>
      <c r="D6">
        <v>25</v>
      </c>
      <c r="E6">
        <v>30</v>
      </c>
      <c r="F6">
        <v>60</v>
      </c>
      <c r="G6">
        <v>2</v>
      </c>
      <c r="H6">
        <f t="shared" si="0"/>
        <v>4.8</v>
      </c>
      <c r="I6">
        <f t="shared" si="1"/>
        <v>1.2</v>
      </c>
      <c r="J6" t="b">
        <f t="shared" si="2"/>
        <v>0</v>
      </c>
    </row>
    <row r="7" spans="1:14" x14ac:dyDescent="0.3">
      <c r="A7">
        <v>106</v>
      </c>
      <c r="B7" t="s">
        <v>20</v>
      </c>
      <c r="C7" t="s">
        <v>11</v>
      </c>
      <c r="D7">
        <v>38</v>
      </c>
      <c r="E7">
        <v>58</v>
      </c>
      <c r="F7">
        <v>85</v>
      </c>
      <c r="G7">
        <v>4</v>
      </c>
      <c r="H7">
        <f t="shared" si="0"/>
        <v>8.9473684210526319</v>
      </c>
      <c r="I7">
        <f t="shared" si="1"/>
        <v>1.5263157894736843</v>
      </c>
      <c r="J7" t="b">
        <f t="shared" si="2"/>
        <v>0</v>
      </c>
    </row>
    <row r="8" spans="1:14" x14ac:dyDescent="0.3">
      <c r="A8">
        <v>107</v>
      </c>
      <c r="B8" t="s">
        <v>21</v>
      </c>
      <c r="C8" t="s">
        <v>17</v>
      </c>
      <c r="D8">
        <v>50</v>
      </c>
      <c r="E8">
        <v>80</v>
      </c>
      <c r="F8">
        <v>100</v>
      </c>
      <c r="G8">
        <v>5</v>
      </c>
      <c r="H8">
        <f t="shared" si="0"/>
        <v>10</v>
      </c>
      <c r="I8">
        <f t="shared" si="1"/>
        <v>1.6</v>
      </c>
      <c r="J8" t="b">
        <f t="shared" si="2"/>
        <v>0</v>
      </c>
    </row>
    <row r="9" spans="1:14" x14ac:dyDescent="0.3">
      <c r="A9">
        <v>108</v>
      </c>
      <c r="B9" t="s">
        <v>22</v>
      </c>
      <c r="C9" t="s">
        <v>15</v>
      </c>
      <c r="D9">
        <v>28</v>
      </c>
      <c r="E9">
        <v>35</v>
      </c>
      <c r="F9">
        <v>65</v>
      </c>
      <c r="G9">
        <v>3</v>
      </c>
      <c r="H9">
        <f t="shared" si="0"/>
        <v>6.9642857142857144</v>
      </c>
      <c r="I9">
        <f t="shared" si="1"/>
        <v>1.25</v>
      </c>
      <c r="J9" t="b">
        <f t="shared" si="2"/>
        <v>0</v>
      </c>
    </row>
    <row r="10" spans="1:14" x14ac:dyDescent="0.3">
      <c r="A10">
        <v>109</v>
      </c>
      <c r="B10" t="s">
        <v>23</v>
      </c>
      <c r="C10" t="s">
        <v>13</v>
      </c>
      <c r="D10">
        <v>42</v>
      </c>
      <c r="E10">
        <v>70</v>
      </c>
      <c r="F10">
        <v>92</v>
      </c>
      <c r="G10">
        <v>5</v>
      </c>
      <c r="H10">
        <f t="shared" si="0"/>
        <v>10.952380952380953</v>
      </c>
      <c r="I10">
        <f t="shared" si="1"/>
        <v>1.6666666666666667</v>
      </c>
      <c r="J10" t="b">
        <f t="shared" si="2"/>
        <v>0</v>
      </c>
    </row>
    <row r="11" spans="1:14" x14ac:dyDescent="0.3">
      <c r="A11">
        <v>110</v>
      </c>
      <c r="B11" t="s">
        <v>24</v>
      </c>
      <c r="C11" t="s">
        <v>11</v>
      </c>
      <c r="D11">
        <v>37</v>
      </c>
      <c r="E11">
        <v>55</v>
      </c>
      <c r="F11">
        <v>83</v>
      </c>
      <c r="G11">
        <v>4</v>
      </c>
      <c r="H11">
        <f t="shared" si="0"/>
        <v>8.9729729729729737</v>
      </c>
      <c r="I11">
        <f t="shared" si="1"/>
        <v>1.4864864864864864</v>
      </c>
      <c r="J11" t="b">
        <f t="shared" si="2"/>
        <v>1</v>
      </c>
    </row>
    <row r="12" spans="1:14" x14ac:dyDescent="0.3">
      <c r="A12">
        <v>111</v>
      </c>
      <c r="B12" t="s">
        <v>25</v>
      </c>
      <c r="C12" t="s">
        <v>19</v>
      </c>
      <c r="D12">
        <v>29</v>
      </c>
      <c r="E12">
        <v>38</v>
      </c>
      <c r="F12">
        <v>68</v>
      </c>
      <c r="G12">
        <v>3</v>
      </c>
      <c r="H12">
        <f t="shared" si="0"/>
        <v>7.0344827586206895</v>
      </c>
      <c r="I12">
        <f t="shared" si="1"/>
        <v>1.3103448275862069</v>
      </c>
      <c r="J12" t="b">
        <f t="shared" si="2"/>
        <v>0</v>
      </c>
    </row>
    <row r="13" spans="1:14" x14ac:dyDescent="0.3">
      <c r="A13">
        <v>112</v>
      </c>
      <c r="B13" t="s">
        <v>26</v>
      </c>
      <c r="C13" t="s">
        <v>13</v>
      </c>
      <c r="D13">
        <v>44</v>
      </c>
      <c r="E13">
        <v>73</v>
      </c>
      <c r="F13">
        <v>94</v>
      </c>
      <c r="G13">
        <v>5</v>
      </c>
      <c r="H13">
        <f t="shared" si="0"/>
        <v>10.681818181818182</v>
      </c>
      <c r="I13">
        <f t="shared" si="1"/>
        <v>1.6590909090909092</v>
      </c>
      <c r="J13" t="b">
        <f t="shared" si="2"/>
        <v>0</v>
      </c>
    </row>
    <row r="14" spans="1:14" x14ac:dyDescent="0.3">
      <c r="A14">
        <v>113</v>
      </c>
      <c r="B14" t="s">
        <v>27</v>
      </c>
      <c r="C14" t="s">
        <v>15</v>
      </c>
      <c r="D14">
        <v>33</v>
      </c>
      <c r="E14">
        <v>45</v>
      </c>
      <c r="F14">
        <v>75</v>
      </c>
      <c r="G14">
        <v>3</v>
      </c>
      <c r="H14">
        <f t="shared" si="0"/>
        <v>6.8181818181818183</v>
      </c>
      <c r="I14">
        <f t="shared" si="1"/>
        <v>1.3636363636363635</v>
      </c>
      <c r="J14" t="b">
        <f t="shared" si="2"/>
        <v>0</v>
      </c>
    </row>
    <row r="15" spans="1:14" x14ac:dyDescent="0.3">
      <c r="A15">
        <v>114</v>
      </c>
      <c r="B15" t="s">
        <v>28</v>
      </c>
      <c r="C15" t="s">
        <v>11</v>
      </c>
      <c r="D15">
        <v>41</v>
      </c>
      <c r="E15">
        <v>66</v>
      </c>
      <c r="F15">
        <v>89</v>
      </c>
      <c r="G15">
        <v>4</v>
      </c>
      <c r="H15">
        <f t="shared" si="0"/>
        <v>8.6829268292682933</v>
      </c>
      <c r="I15">
        <f t="shared" si="1"/>
        <v>1.6097560975609757</v>
      </c>
      <c r="J15" t="b">
        <f t="shared" si="2"/>
        <v>0</v>
      </c>
    </row>
    <row r="16" spans="1:14" x14ac:dyDescent="0.3">
      <c r="A16">
        <v>115</v>
      </c>
      <c r="B16" t="s">
        <v>29</v>
      </c>
      <c r="C16" t="s">
        <v>17</v>
      </c>
      <c r="D16">
        <v>48</v>
      </c>
      <c r="E16">
        <v>78</v>
      </c>
      <c r="F16">
        <v>98</v>
      </c>
      <c r="G16">
        <v>5</v>
      </c>
      <c r="H16">
        <f t="shared" si="0"/>
        <v>10.208333333333334</v>
      </c>
      <c r="I16">
        <f t="shared" si="1"/>
        <v>1.625</v>
      </c>
      <c r="J16" t="b">
        <f t="shared" si="2"/>
        <v>0</v>
      </c>
    </row>
    <row r="17" spans="1:10" x14ac:dyDescent="0.3">
      <c r="A17">
        <v>116</v>
      </c>
      <c r="B17" t="s">
        <v>30</v>
      </c>
      <c r="C17" t="s">
        <v>19</v>
      </c>
      <c r="D17">
        <v>26</v>
      </c>
      <c r="E17">
        <v>32</v>
      </c>
      <c r="F17">
        <v>62</v>
      </c>
      <c r="G17">
        <v>2</v>
      </c>
      <c r="H17">
        <f t="shared" si="0"/>
        <v>4.7692307692307692</v>
      </c>
      <c r="I17">
        <f t="shared" si="1"/>
        <v>1.2307692307692308</v>
      </c>
      <c r="J17" t="b">
        <f t="shared" si="2"/>
        <v>0</v>
      </c>
    </row>
    <row r="18" spans="1:10" x14ac:dyDescent="0.3">
      <c r="A18">
        <v>117</v>
      </c>
      <c r="B18" t="s">
        <v>31</v>
      </c>
      <c r="C18" t="s">
        <v>15</v>
      </c>
      <c r="D18">
        <v>31</v>
      </c>
      <c r="E18">
        <v>42</v>
      </c>
      <c r="F18">
        <v>72</v>
      </c>
      <c r="G18">
        <v>3</v>
      </c>
      <c r="H18">
        <f t="shared" si="0"/>
        <v>6.967741935483871</v>
      </c>
      <c r="I18">
        <f t="shared" si="1"/>
        <v>1.3548387096774193</v>
      </c>
      <c r="J18" t="b">
        <f t="shared" si="2"/>
        <v>0</v>
      </c>
    </row>
    <row r="19" spans="1:10" x14ac:dyDescent="0.3">
      <c r="A19">
        <v>118</v>
      </c>
      <c r="B19" t="s">
        <v>32</v>
      </c>
      <c r="C19" t="s">
        <v>13</v>
      </c>
      <c r="D19">
        <v>43</v>
      </c>
      <c r="E19">
        <v>75</v>
      </c>
      <c r="F19">
        <v>93</v>
      </c>
      <c r="G19">
        <v>5</v>
      </c>
      <c r="H19">
        <f t="shared" si="0"/>
        <v>10.813953488372093</v>
      </c>
      <c r="I19">
        <f t="shared" si="1"/>
        <v>1.7441860465116279</v>
      </c>
      <c r="J19" t="b">
        <f t="shared" si="2"/>
        <v>0</v>
      </c>
    </row>
    <row r="20" spans="1:10" x14ac:dyDescent="0.3">
      <c r="A20">
        <v>119</v>
      </c>
      <c r="B20" t="s">
        <v>33</v>
      </c>
      <c r="C20" t="s">
        <v>17</v>
      </c>
      <c r="D20">
        <v>39</v>
      </c>
      <c r="E20">
        <v>60</v>
      </c>
      <c r="F20">
        <v>87</v>
      </c>
      <c r="G20">
        <v>4</v>
      </c>
      <c r="H20">
        <f t="shared" si="0"/>
        <v>8.9230769230769234</v>
      </c>
      <c r="I20">
        <f t="shared" si="1"/>
        <v>1.5384615384615385</v>
      </c>
      <c r="J20" t="b">
        <f t="shared" si="2"/>
        <v>0</v>
      </c>
    </row>
    <row r="21" spans="1:10" x14ac:dyDescent="0.3">
      <c r="A21">
        <v>120</v>
      </c>
      <c r="B21" t="s">
        <v>34</v>
      </c>
      <c r="C21" t="s">
        <v>11</v>
      </c>
      <c r="D21">
        <v>36</v>
      </c>
      <c r="E21">
        <v>52</v>
      </c>
      <c r="F21">
        <v>78</v>
      </c>
      <c r="G21">
        <v>4</v>
      </c>
      <c r="H21">
        <f t="shared" si="0"/>
        <v>8.6666666666666661</v>
      </c>
      <c r="I21">
        <f t="shared" si="1"/>
        <v>1.4444444444444444</v>
      </c>
      <c r="J21" t="b">
        <f t="shared" si="2"/>
        <v>1</v>
      </c>
    </row>
    <row r="22" spans="1:10" x14ac:dyDescent="0.3">
      <c r="A22">
        <v>121</v>
      </c>
      <c r="B22" t="s">
        <v>35</v>
      </c>
      <c r="C22" t="s">
        <v>19</v>
      </c>
      <c r="D22">
        <v>27</v>
      </c>
      <c r="E22">
        <v>34</v>
      </c>
      <c r="F22">
        <v>64</v>
      </c>
      <c r="G22">
        <v>2</v>
      </c>
      <c r="H22">
        <f t="shared" si="0"/>
        <v>4.7407407407407405</v>
      </c>
      <c r="I22">
        <f t="shared" si="1"/>
        <v>1.2592592592592593</v>
      </c>
      <c r="J22" t="b">
        <f t="shared" si="2"/>
        <v>0</v>
      </c>
    </row>
    <row r="23" spans="1:10" x14ac:dyDescent="0.3">
      <c r="A23">
        <v>122</v>
      </c>
      <c r="B23" t="s">
        <v>36</v>
      </c>
      <c r="C23" t="s">
        <v>15</v>
      </c>
      <c r="D23">
        <v>32</v>
      </c>
      <c r="E23">
        <v>44</v>
      </c>
      <c r="F23">
        <v>74</v>
      </c>
      <c r="G23">
        <v>3</v>
      </c>
      <c r="H23">
        <f t="shared" si="0"/>
        <v>6.9375</v>
      </c>
      <c r="I23">
        <f t="shared" si="1"/>
        <v>1.375</v>
      </c>
      <c r="J23" t="b">
        <f t="shared" si="2"/>
        <v>0</v>
      </c>
    </row>
    <row r="24" spans="1:10" x14ac:dyDescent="0.3">
      <c r="A24">
        <v>123</v>
      </c>
      <c r="B24" t="s">
        <v>37</v>
      </c>
      <c r="C24" t="s">
        <v>13</v>
      </c>
      <c r="D24">
        <v>46</v>
      </c>
      <c r="E24">
        <v>77</v>
      </c>
      <c r="F24">
        <v>96</v>
      </c>
      <c r="G24">
        <v>5</v>
      </c>
      <c r="H24">
        <f t="shared" si="0"/>
        <v>10.434782608695652</v>
      </c>
      <c r="I24">
        <f t="shared" si="1"/>
        <v>1.673913043478261</v>
      </c>
      <c r="J24" t="b">
        <f t="shared" si="2"/>
        <v>0</v>
      </c>
    </row>
    <row r="25" spans="1:10" x14ac:dyDescent="0.3">
      <c r="A25">
        <v>124</v>
      </c>
      <c r="B25" t="s">
        <v>38</v>
      </c>
      <c r="C25" t="s">
        <v>11</v>
      </c>
      <c r="D25">
        <v>34</v>
      </c>
      <c r="E25">
        <v>48</v>
      </c>
      <c r="F25">
        <v>76</v>
      </c>
      <c r="G25">
        <v>3</v>
      </c>
      <c r="H25">
        <f t="shared" si="0"/>
        <v>6.7058823529411766</v>
      </c>
      <c r="I25">
        <f t="shared" si="1"/>
        <v>1.411764705882353</v>
      </c>
      <c r="J25" t="b">
        <f t="shared" si="2"/>
        <v>0</v>
      </c>
    </row>
    <row r="26" spans="1:10" x14ac:dyDescent="0.3">
      <c r="A26">
        <v>125</v>
      </c>
      <c r="B26" t="s">
        <v>39</v>
      </c>
      <c r="C26" t="s">
        <v>17</v>
      </c>
      <c r="D26">
        <v>47</v>
      </c>
      <c r="E26">
        <v>79</v>
      </c>
      <c r="F26">
        <v>99</v>
      </c>
      <c r="G26">
        <v>5</v>
      </c>
      <c r="H26">
        <f t="shared" si="0"/>
        <v>10.531914893617021</v>
      </c>
      <c r="I26">
        <f t="shared" si="1"/>
        <v>1.6808510638297873</v>
      </c>
      <c r="J26" t="b">
        <f t="shared" si="2"/>
        <v>0</v>
      </c>
    </row>
  </sheetData>
  <mergeCells count="1">
    <mergeCell ref="L1:N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14" sqref="J14"/>
    </sheetView>
  </sheetViews>
  <sheetFormatPr defaultRowHeight="14.4" x14ac:dyDescent="0.3"/>
  <cols>
    <col min="1" max="1" width="14" customWidth="1"/>
    <col min="2" max="2" width="7.88671875" customWidth="1"/>
    <col min="3" max="3" width="13" customWidth="1"/>
    <col min="4" max="4" width="15.44140625" customWidth="1"/>
    <col min="5" max="5" width="17.6640625" customWidth="1"/>
    <col min="6" max="6" width="18.77734375" customWidth="1"/>
    <col min="7" max="7" width="20.109375" customWidth="1"/>
    <col min="9" max="9" width="16.33203125" customWidth="1"/>
    <col min="10" max="10" width="28.441406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107</v>
      </c>
      <c r="B2" t="s">
        <v>21</v>
      </c>
      <c r="C2" t="s">
        <v>17</v>
      </c>
      <c r="D2">
        <v>50</v>
      </c>
      <c r="E2">
        <v>80</v>
      </c>
      <c r="F2">
        <v>100</v>
      </c>
      <c r="G2">
        <v>5</v>
      </c>
      <c r="H2">
        <f>(F2*G2)/D2</f>
        <v>10</v>
      </c>
      <c r="I2">
        <f>E2/D2</f>
        <v>1.6</v>
      </c>
      <c r="J2" t="b">
        <f>AND(G2&gt;=4,D2&lt;'Top 5 Productive'!$M$2)</f>
        <v>0</v>
      </c>
    </row>
    <row r="3" spans="1:10" x14ac:dyDescent="0.3">
      <c r="A3">
        <v>125</v>
      </c>
      <c r="B3" t="s">
        <v>39</v>
      </c>
      <c r="C3" t="s">
        <v>17</v>
      </c>
      <c r="D3">
        <v>47</v>
      </c>
      <c r="E3">
        <v>79</v>
      </c>
      <c r="F3">
        <v>99</v>
      </c>
      <c r="G3">
        <v>5</v>
      </c>
      <c r="H3">
        <f t="shared" ref="H3:H6" si="0">(F3*G3)/D3</f>
        <v>10.531914893617021</v>
      </c>
      <c r="I3">
        <f t="shared" ref="I3:I6" si="1">E3/D3</f>
        <v>1.6808510638297873</v>
      </c>
      <c r="J3" t="b">
        <f>AND(G3&gt;=4,D3&lt;'Top 5 Productive'!$M$2)</f>
        <v>0</v>
      </c>
    </row>
    <row r="4" spans="1:10" x14ac:dyDescent="0.3">
      <c r="A4">
        <v>115</v>
      </c>
      <c r="B4" t="s">
        <v>29</v>
      </c>
      <c r="C4" t="s">
        <v>17</v>
      </c>
      <c r="D4">
        <v>48</v>
      </c>
      <c r="E4">
        <v>78</v>
      </c>
      <c r="F4">
        <v>98</v>
      </c>
      <c r="G4">
        <v>5</v>
      </c>
      <c r="H4">
        <f t="shared" si="0"/>
        <v>10.208333333333334</v>
      </c>
      <c r="I4">
        <f t="shared" si="1"/>
        <v>1.625</v>
      </c>
      <c r="J4" t="b">
        <f>AND(G4&gt;=4,D4&lt;'Top 5 Productive'!$M$2)</f>
        <v>0</v>
      </c>
    </row>
    <row r="5" spans="1:10" x14ac:dyDescent="0.3">
      <c r="A5">
        <v>123</v>
      </c>
      <c r="B5" t="s">
        <v>37</v>
      </c>
      <c r="C5" t="s">
        <v>13</v>
      </c>
      <c r="D5">
        <v>46</v>
      </c>
      <c r="E5">
        <v>77</v>
      </c>
      <c r="F5">
        <v>96</v>
      </c>
      <c r="G5">
        <v>5</v>
      </c>
      <c r="H5">
        <f t="shared" si="0"/>
        <v>10.434782608695652</v>
      </c>
      <c r="I5">
        <f t="shared" si="1"/>
        <v>1.673913043478261</v>
      </c>
      <c r="J5" t="b">
        <f>AND(G5&gt;=4,D5&lt;'Top 5 Productive'!$M$2)</f>
        <v>0</v>
      </c>
    </row>
    <row r="6" spans="1:10" x14ac:dyDescent="0.3">
      <c r="A6">
        <v>104</v>
      </c>
      <c r="B6" t="s">
        <v>16</v>
      </c>
      <c r="C6" t="s">
        <v>17</v>
      </c>
      <c r="D6">
        <v>45</v>
      </c>
      <c r="E6">
        <v>75</v>
      </c>
      <c r="F6">
        <v>95</v>
      </c>
      <c r="G6">
        <v>5</v>
      </c>
      <c r="H6">
        <f t="shared" si="0"/>
        <v>10.555555555555555</v>
      </c>
      <c r="I6">
        <f t="shared" si="1"/>
        <v>1.6666666666666667</v>
      </c>
      <c r="J6" t="b">
        <f>AND(G6&gt;=4,D6&lt;'Top 5 Productive'!$M$2)</f>
        <v>0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11" sqref="D11"/>
    </sheetView>
  </sheetViews>
  <sheetFormatPr defaultRowHeight="14.4" x14ac:dyDescent="0.3"/>
  <cols>
    <col min="1" max="1" width="12.5546875" bestFit="1" customWidth="1"/>
    <col min="2" max="2" width="27.109375" bestFit="1" customWidth="1"/>
  </cols>
  <sheetData>
    <row r="1" spans="1:2" x14ac:dyDescent="0.3">
      <c r="A1" s="6" t="s">
        <v>46</v>
      </c>
      <c r="B1" s="2" t="s">
        <v>48</v>
      </c>
    </row>
    <row r="2" spans="1:2" x14ac:dyDescent="0.3">
      <c r="A2" s="4" t="s">
        <v>19</v>
      </c>
      <c r="B2" s="5">
        <v>2.9580398915498081</v>
      </c>
    </row>
    <row r="3" spans="1:2" x14ac:dyDescent="0.3">
      <c r="A3" s="4" t="s">
        <v>15</v>
      </c>
      <c r="B3" s="5">
        <v>3.54400902933387</v>
      </c>
    </row>
    <row r="4" spans="1:2" x14ac:dyDescent="0.3">
      <c r="A4" s="4" t="s">
        <v>17</v>
      </c>
      <c r="B4" s="5">
        <v>4.7074409183759283</v>
      </c>
    </row>
    <row r="5" spans="1:2" x14ac:dyDescent="0.3">
      <c r="A5" s="4" t="s">
        <v>13</v>
      </c>
      <c r="B5" s="5">
        <v>2</v>
      </c>
    </row>
    <row r="6" spans="1:2" x14ac:dyDescent="0.3">
      <c r="A6" s="4" t="s">
        <v>11</v>
      </c>
      <c r="B6" s="5">
        <v>4.3748015828022293</v>
      </c>
    </row>
    <row r="7" spans="1:2" x14ac:dyDescent="0.3">
      <c r="A7" s="4" t="s">
        <v>47</v>
      </c>
      <c r="B7" s="5">
        <v>12.412896519346321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18" sqref="A18"/>
    </sheetView>
  </sheetViews>
  <sheetFormatPr defaultRowHeight="14.4" x14ac:dyDescent="0.3"/>
  <cols>
    <col min="1" max="1" width="30.44140625" bestFit="1" customWidth="1"/>
    <col min="2" max="2" width="12" bestFit="1" customWidth="1"/>
    <col min="3" max="3" width="11.88671875" bestFit="1" customWidth="1"/>
    <col min="4" max="4" width="7.33203125" bestFit="1" customWidth="1"/>
    <col min="5" max="5" width="11.5546875" bestFit="1" customWidth="1"/>
    <col min="6" max="6" width="13" bestFit="1" customWidth="1"/>
    <col min="7" max="7" width="14.88671875" bestFit="1" customWidth="1"/>
    <col min="8" max="8" width="16.5546875" bestFit="1" customWidth="1"/>
    <col min="9" max="9" width="17.5546875" bestFit="1" customWidth="1"/>
    <col min="10" max="10" width="13" bestFit="1" customWidth="1"/>
    <col min="11" max="11" width="14.88671875" bestFit="1" customWidth="1"/>
    <col min="12" max="12" width="24.109375" bestFit="1" customWidth="1"/>
    <col min="13" max="13" width="17.5546875" bestFit="1" customWidth="1"/>
    <col min="14" max="14" width="12" bestFit="1" customWidth="1"/>
    <col min="15" max="15" width="13.88671875" bestFit="1" customWidth="1"/>
    <col min="16" max="16" width="24.109375" bestFit="1" customWidth="1"/>
    <col min="18" max="18" width="24.109375" bestFit="1" customWidth="1"/>
  </cols>
  <sheetData>
    <row r="1" spans="1:12" x14ac:dyDescent="0.3">
      <c r="A1" t="s">
        <v>40</v>
      </c>
      <c r="B1" t="s">
        <v>41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t="s">
        <v>42</v>
      </c>
      <c r="B2">
        <f>CORREL(Table24[Performance_Rating],Table24[Hours_Worked])</f>
        <v>0.94623485838187704</v>
      </c>
      <c r="C2">
        <v>101</v>
      </c>
      <c r="D2" t="s">
        <v>10</v>
      </c>
      <c r="E2" t="s">
        <v>11</v>
      </c>
      <c r="F2">
        <v>35</v>
      </c>
      <c r="G2">
        <v>50</v>
      </c>
      <c r="H2">
        <v>80</v>
      </c>
      <c r="I2">
        <v>4</v>
      </c>
      <c r="J2">
        <f>(H2*I2) /F2</f>
        <v>9.1428571428571423</v>
      </c>
      <c r="K2">
        <f>G2/F2</f>
        <v>1.4285714285714286</v>
      </c>
      <c r="L2" t="b">
        <f>AND(I2&gt;=4,F2&lt;$G$1)</f>
        <v>1</v>
      </c>
    </row>
    <row r="3" spans="1:12" x14ac:dyDescent="0.3">
      <c r="A3" t="s">
        <v>43</v>
      </c>
      <c r="B3">
        <f>CORREL(Table24[Performance_Rating],Table24[Tasks_Completed])</f>
        <v>0.95745537036476214</v>
      </c>
      <c r="C3">
        <v>102</v>
      </c>
      <c r="D3" t="s">
        <v>12</v>
      </c>
      <c r="E3" t="s">
        <v>13</v>
      </c>
      <c r="F3">
        <v>40</v>
      </c>
      <c r="G3">
        <v>65</v>
      </c>
      <c r="H3">
        <v>90</v>
      </c>
      <c r="I3">
        <v>5</v>
      </c>
      <c r="J3">
        <f t="shared" ref="J3:J26" si="0">(H3*I3) /F3</f>
        <v>11.25</v>
      </c>
      <c r="K3">
        <f t="shared" ref="K3:K26" si="1">G3/F3</f>
        <v>1.625</v>
      </c>
      <c r="L3" t="b">
        <f>AND(I3&gt;=4,F3&lt;$G$1)</f>
        <v>1</v>
      </c>
    </row>
    <row r="4" spans="1:12" x14ac:dyDescent="0.3">
      <c r="A4" t="s">
        <v>44</v>
      </c>
      <c r="B4">
        <f>CORREL(Table24[Hours_Worked],Table24[Productivity_Score])</f>
        <v>0.99249842295704516</v>
      </c>
      <c r="C4">
        <v>103</v>
      </c>
      <c r="D4" t="s">
        <v>14</v>
      </c>
      <c r="E4" t="s">
        <v>15</v>
      </c>
      <c r="F4">
        <v>30</v>
      </c>
      <c r="G4">
        <v>40</v>
      </c>
      <c r="H4">
        <v>70</v>
      </c>
      <c r="I4">
        <v>3</v>
      </c>
      <c r="J4">
        <f t="shared" si="0"/>
        <v>7</v>
      </c>
      <c r="K4">
        <f t="shared" si="1"/>
        <v>1.3333333333333333</v>
      </c>
      <c r="L4" t="b">
        <f>AND(I4&gt;=4,F4&lt;$G$1)</f>
        <v>0</v>
      </c>
    </row>
    <row r="5" spans="1:12" x14ac:dyDescent="0.3">
      <c r="C5">
        <v>104</v>
      </c>
      <c r="D5" t="s">
        <v>16</v>
      </c>
      <c r="E5" t="s">
        <v>17</v>
      </c>
      <c r="F5">
        <v>45</v>
      </c>
      <c r="G5">
        <v>75</v>
      </c>
      <c r="H5">
        <v>95</v>
      </c>
      <c r="I5">
        <v>5</v>
      </c>
      <c r="J5">
        <f t="shared" si="0"/>
        <v>10.555555555555555</v>
      </c>
      <c r="K5">
        <f t="shared" si="1"/>
        <v>1.6666666666666667</v>
      </c>
      <c r="L5" t="b">
        <f>AND(I5&gt;=4,F5&lt;$G$1)</f>
        <v>1</v>
      </c>
    </row>
    <row r="6" spans="1:12" x14ac:dyDescent="0.3">
      <c r="C6">
        <v>105</v>
      </c>
      <c r="D6" t="s">
        <v>18</v>
      </c>
      <c r="E6" t="s">
        <v>19</v>
      </c>
      <c r="F6">
        <v>25</v>
      </c>
      <c r="G6">
        <v>30</v>
      </c>
      <c r="H6">
        <v>60</v>
      </c>
      <c r="I6">
        <v>2</v>
      </c>
      <c r="J6">
        <f t="shared" si="0"/>
        <v>4.8</v>
      </c>
      <c r="K6">
        <f t="shared" si="1"/>
        <v>1.2</v>
      </c>
      <c r="L6" t="b">
        <f>AND(I6&gt;=4,F6&lt;$G$1)</f>
        <v>0</v>
      </c>
    </row>
    <row r="7" spans="1:12" x14ac:dyDescent="0.3">
      <c r="C7">
        <v>106</v>
      </c>
      <c r="D7" t="s">
        <v>20</v>
      </c>
      <c r="E7" t="s">
        <v>11</v>
      </c>
      <c r="F7">
        <v>38</v>
      </c>
      <c r="G7">
        <v>58</v>
      </c>
      <c r="H7">
        <v>85</v>
      </c>
      <c r="I7">
        <v>4</v>
      </c>
      <c r="J7">
        <f t="shared" si="0"/>
        <v>8.9473684210526319</v>
      </c>
      <c r="K7">
        <f t="shared" si="1"/>
        <v>1.5263157894736843</v>
      </c>
      <c r="L7" t="b">
        <f>AND(I7&gt;=4,F7&lt;$G$1)</f>
        <v>1</v>
      </c>
    </row>
    <row r="8" spans="1:12" x14ac:dyDescent="0.3">
      <c r="C8">
        <v>107</v>
      </c>
      <c r="D8" t="s">
        <v>21</v>
      </c>
      <c r="E8" t="s">
        <v>17</v>
      </c>
      <c r="F8">
        <v>50</v>
      </c>
      <c r="G8">
        <v>80</v>
      </c>
      <c r="H8">
        <v>100</v>
      </c>
      <c r="I8">
        <v>5</v>
      </c>
      <c r="J8">
        <f t="shared" si="0"/>
        <v>10</v>
      </c>
      <c r="K8">
        <f t="shared" si="1"/>
        <v>1.6</v>
      </c>
      <c r="L8" t="b">
        <f>AND(I8&gt;=4,F8&lt;$G$1)</f>
        <v>1</v>
      </c>
    </row>
    <row r="9" spans="1:12" x14ac:dyDescent="0.3">
      <c r="C9">
        <v>108</v>
      </c>
      <c r="D9" t="s">
        <v>22</v>
      </c>
      <c r="E9" t="s">
        <v>15</v>
      </c>
      <c r="F9">
        <v>28</v>
      </c>
      <c r="G9">
        <v>35</v>
      </c>
      <c r="H9">
        <v>65</v>
      </c>
      <c r="I9">
        <v>3</v>
      </c>
      <c r="J9">
        <f t="shared" si="0"/>
        <v>6.9642857142857144</v>
      </c>
      <c r="K9">
        <f t="shared" si="1"/>
        <v>1.25</v>
      </c>
      <c r="L9" t="b">
        <f>AND(I9&gt;=4,F9&lt;$G$1)</f>
        <v>0</v>
      </c>
    </row>
    <row r="10" spans="1:12" x14ac:dyDescent="0.3">
      <c r="C10">
        <v>109</v>
      </c>
      <c r="D10" t="s">
        <v>23</v>
      </c>
      <c r="E10" t="s">
        <v>13</v>
      </c>
      <c r="F10">
        <v>42</v>
      </c>
      <c r="G10">
        <v>70</v>
      </c>
      <c r="H10">
        <v>92</v>
      </c>
      <c r="I10">
        <v>5</v>
      </c>
      <c r="J10">
        <f t="shared" si="0"/>
        <v>10.952380952380953</v>
      </c>
      <c r="K10">
        <f t="shared" si="1"/>
        <v>1.6666666666666667</v>
      </c>
      <c r="L10" t="b">
        <f>AND(I10&gt;=4,F10&lt;$G$1)</f>
        <v>1</v>
      </c>
    </row>
    <row r="11" spans="1:12" x14ac:dyDescent="0.3">
      <c r="C11">
        <v>110</v>
      </c>
      <c r="D11" t="s">
        <v>24</v>
      </c>
      <c r="E11" t="s">
        <v>11</v>
      </c>
      <c r="F11">
        <v>37</v>
      </c>
      <c r="G11">
        <v>55</v>
      </c>
      <c r="H11">
        <v>83</v>
      </c>
      <c r="I11">
        <v>4</v>
      </c>
      <c r="J11">
        <f t="shared" si="0"/>
        <v>8.9729729729729737</v>
      </c>
      <c r="K11">
        <f t="shared" si="1"/>
        <v>1.4864864864864864</v>
      </c>
      <c r="L11" t="b">
        <f>AND(I11&gt;=4,F11&lt;$G$1)</f>
        <v>1</v>
      </c>
    </row>
    <row r="12" spans="1:12" x14ac:dyDescent="0.3">
      <c r="C12">
        <v>111</v>
      </c>
      <c r="D12" t="s">
        <v>25</v>
      </c>
      <c r="E12" t="s">
        <v>19</v>
      </c>
      <c r="F12">
        <v>29</v>
      </c>
      <c r="G12">
        <v>38</v>
      </c>
      <c r="H12">
        <v>68</v>
      </c>
      <c r="I12">
        <v>3</v>
      </c>
      <c r="J12">
        <f t="shared" si="0"/>
        <v>7.0344827586206895</v>
      </c>
      <c r="K12">
        <f t="shared" si="1"/>
        <v>1.3103448275862069</v>
      </c>
      <c r="L12" t="b">
        <f>AND(I12&gt;=4,F12&lt;$G$1)</f>
        <v>0</v>
      </c>
    </row>
    <row r="13" spans="1:12" x14ac:dyDescent="0.3">
      <c r="C13">
        <v>112</v>
      </c>
      <c r="D13" t="s">
        <v>26</v>
      </c>
      <c r="E13" t="s">
        <v>13</v>
      </c>
      <c r="F13">
        <v>44</v>
      </c>
      <c r="G13">
        <v>73</v>
      </c>
      <c r="H13">
        <v>94</v>
      </c>
      <c r="I13">
        <v>5</v>
      </c>
      <c r="J13">
        <f t="shared" si="0"/>
        <v>10.681818181818182</v>
      </c>
      <c r="K13">
        <f t="shared" si="1"/>
        <v>1.6590909090909092</v>
      </c>
      <c r="L13" t="b">
        <f>AND(I13&gt;=4,F13&lt;$G$1)</f>
        <v>1</v>
      </c>
    </row>
    <row r="14" spans="1:12" x14ac:dyDescent="0.3">
      <c r="C14">
        <v>113</v>
      </c>
      <c r="D14" t="s">
        <v>27</v>
      </c>
      <c r="E14" t="s">
        <v>15</v>
      </c>
      <c r="F14">
        <v>33</v>
      </c>
      <c r="G14">
        <v>45</v>
      </c>
      <c r="H14">
        <v>75</v>
      </c>
      <c r="I14">
        <v>3</v>
      </c>
      <c r="J14">
        <f t="shared" si="0"/>
        <v>6.8181818181818183</v>
      </c>
      <c r="K14">
        <f t="shared" si="1"/>
        <v>1.3636363636363635</v>
      </c>
      <c r="L14" t="b">
        <f>AND(I14&gt;=4,F14&lt;$G$1)</f>
        <v>0</v>
      </c>
    </row>
    <row r="15" spans="1:12" x14ac:dyDescent="0.3">
      <c r="C15">
        <v>114</v>
      </c>
      <c r="D15" t="s">
        <v>28</v>
      </c>
      <c r="E15" t="s">
        <v>11</v>
      </c>
      <c r="F15">
        <v>41</v>
      </c>
      <c r="G15">
        <v>66</v>
      </c>
      <c r="H15">
        <v>89</v>
      </c>
      <c r="I15">
        <v>4</v>
      </c>
      <c r="J15">
        <f t="shared" si="0"/>
        <v>8.6829268292682933</v>
      </c>
      <c r="K15">
        <f t="shared" si="1"/>
        <v>1.6097560975609757</v>
      </c>
      <c r="L15" t="b">
        <f>AND(I15&gt;=4,F15&lt;$G$1)</f>
        <v>1</v>
      </c>
    </row>
    <row r="16" spans="1:12" x14ac:dyDescent="0.3">
      <c r="C16">
        <v>115</v>
      </c>
      <c r="D16" t="s">
        <v>29</v>
      </c>
      <c r="E16" t="s">
        <v>17</v>
      </c>
      <c r="F16">
        <v>48</v>
      </c>
      <c r="G16">
        <v>78</v>
      </c>
      <c r="H16">
        <v>98</v>
      </c>
      <c r="I16">
        <v>5</v>
      </c>
      <c r="J16">
        <f t="shared" si="0"/>
        <v>10.208333333333334</v>
      </c>
      <c r="K16">
        <f t="shared" si="1"/>
        <v>1.625</v>
      </c>
      <c r="L16" t="b">
        <f>AND(I16&gt;=4,F16&lt;$G$1)</f>
        <v>1</v>
      </c>
    </row>
    <row r="17" spans="3:12" x14ac:dyDescent="0.3">
      <c r="C17">
        <v>116</v>
      </c>
      <c r="D17" t="s">
        <v>30</v>
      </c>
      <c r="E17" t="s">
        <v>19</v>
      </c>
      <c r="F17">
        <v>26</v>
      </c>
      <c r="G17">
        <v>32</v>
      </c>
      <c r="H17">
        <v>62</v>
      </c>
      <c r="I17">
        <v>2</v>
      </c>
      <c r="J17">
        <f t="shared" si="0"/>
        <v>4.7692307692307692</v>
      </c>
      <c r="K17">
        <f t="shared" si="1"/>
        <v>1.2307692307692308</v>
      </c>
      <c r="L17" t="b">
        <f>AND(I17&gt;=4,F17&lt;$G$1)</f>
        <v>0</v>
      </c>
    </row>
    <row r="18" spans="3:12" x14ac:dyDescent="0.3">
      <c r="C18">
        <v>117</v>
      </c>
      <c r="D18" t="s">
        <v>31</v>
      </c>
      <c r="E18" t="s">
        <v>15</v>
      </c>
      <c r="F18">
        <v>31</v>
      </c>
      <c r="G18">
        <v>42</v>
      </c>
      <c r="H18">
        <v>72</v>
      </c>
      <c r="I18">
        <v>3</v>
      </c>
      <c r="J18">
        <f t="shared" si="0"/>
        <v>6.967741935483871</v>
      </c>
      <c r="K18">
        <f t="shared" si="1"/>
        <v>1.3548387096774193</v>
      </c>
      <c r="L18" t="b">
        <f>AND(I18&gt;=4,F18&lt;$G$1)</f>
        <v>0</v>
      </c>
    </row>
    <row r="19" spans="3:12" x14ac:dyDescent="0.3">
      <c r="C19">
        <v>118</v>
      </c>
      <c r="D19" t="s">
        <v>32</v>
      </c>
      <c r="E19" t="s">
        <v>13</v>
      </c>
      <c r="F19">
        <v>43</v>
      </c>
      <c r="G19">
        <v>75</v>
      </c>
      <c r="H19">
        <v>93</v>
      </c>
      <c r="I19">
        <v>5</v>
      </c>
      <c r="J19">
        <f t="shared" si="0"/>
        <v>10.813953488372093</v>
      </c>
      <c r="K19">
        <f t="shared" si="1"/>
        <v>1.7441860465116279</v>
      </c>
      <c r="L19" t="b">
        <f>AND(I19&gt;=4,F19&lt;$G$1)</f>
        <v>1</v>
      </c>
    </row>
    <row r="20" spans="3:12" x14ac:dyDescent="0.3">
      <c r="C20">
        <v>119</v>
      </c>
      <c r="D20" t="s">
        <v>33</v>
      </c>
      <c r="E20" t="s">
        <v>17</v>
      </c>
      <c r="F20">
        <v>39</v>
      </c>
      <c r="G20">
        <v>60</v>
      </c>
      <c r="H20">
        <v>87</v>
      </c>
      <c r="I20">
        <v>4</v>
      </c>
      <c r="J20">
        <f t="shared" si="0"/>
        <v>8.9230769230769234</v>
      </c>
      <c r="K20">
        <f t="shared" si="1"/>
        <v>1.5384615384615385</v>
      </c>
      <c r="L20" t="b">
        <f>AND(I20&gt;=4,F20&lt;$G$1)</f>
        <v>1</v>
      </c>
    </row>
    <row r="21" spans="3:12" x14ac:dyDescent="0.3">
      <c r="C21">
        <v>120</v>
      </c>
      <c r="D21" t="s">
        <v>34</v>
      </c>
      <c r="E21" t="s">
        <v>11</v>
      </c>
      <c r="F21">
        <v>36</v>
      </c>
      <c r="G21">
        <v>52</v>
      </c>
      <c r="H21">
        <v>78</v>
      </c>
      <c r="I21">
        <v>4</v>
      </c>
      <c r="J21">
        <f t="shared" si="0"/>
        <v>8.6666666666666661</v>
      </c>
      <c r="K21">
        <f t="shared" si="1"/>
        <v>1.4444444444444444</v>
      </c>
      <c r="L21" t="b">
        <f>AND(I21&gt;=4,F21&lt;$G$1)</f>
        <v>1</v>
      </c>
    </row>
    <row r="22" spans="3:12" x14ac:dyDescent="0.3">
      <c r="C22">
        <v>121</v>
      </c>
      <c r="D22" t="s">
        <v>35</v>
      </c>
      <c r="E22" t="s">
        <v>19</v>
      </c>
      <c r="F22">
        <v>27</v>
      </c>
      <c r="G22">
        <v>34</v>
      </c>
      <c r="H22">
        <v>64</v>
      </c>
      <c r="I22">
        <v>2</v>
      </c>
      <c r="J22">
        <f t="shared" si="0"/>
        <v>4.7407407407407405</v>
      </c>
      <c r="K22">
        <f t="shared" si="1"/>
        <v>1.2592592592592593</v>
      </c>
      <c r="L22" t="b">
        <f>AND(I22&gt;=4,F22&lt;$G$1)</f>
        <v>0</v>
      </c>
    </row>
    <row r="23" spans="3:12" x14ac:dyDescent="0.3">
      <c r="C23">
        <v>122</v>
      </c>
      <c r="D23" t="s">
        <v>36</v>
      </c>
      <c r="E23" t="s">
        <v>15</v>
      </c>
      <c r="F23">
        <v>32</v>
      </c>
      <c r="G23">
        <v>44</v>
      </c>
      <c r="H23">
        <v>74</v>
      </c>
      <c r="I23">
        <v>3</v>
      </c>
      <c r="J23">
        <f t="shared" si="0"/>
        <v>6.9375</v>
      </c>
      <c r="K23">
        <f t="shared" si="1"/>
        <v>1.375</v>
      </c>
      <c r="L23" t="b">
        <f>AND(I23&gt;=4,F23&lt;$G$1)</f>
        <v>0</v>
      </c>
    </row>
    <row r="24" spans="3:12" x14ac:dyDescent="0.3">
      <c r="C24">
        <v>123</v>
      </c>
      <c r="D24" t="s">
        <v>37</v>
      </c>
      <c r="E24" t="s">
        <v>13</v>
      </c>
      <c r="F24">
        <v>46</v>
      </c>
      <c r="G24">
        <v>77</v>
      </c>
      <c r="H24">
        <v>96</v>
      </c>
      <c r="I24">
        <v>5</v>
      </c>
      <c r="J24">
        <f t="shared" si="0"/>
        <v>10.434782608695652</v>
      </c>
      <c r="K24">
        <f t="shared" si="1"/>
        <v>1.673913043478261</v>
      </c>
      <c r="L24" t="b">
        <f>AND(I24&gt;=4,F24&lt;$G$1)</f>
        <v>1</v>
      </c>
    </row>
    <row r="25" spans="3:12" x14ac:dyDescent="0.3">
      <c r="C25">
        <v>124</v>
      </c>
      <c r="D25" t="s">
        <v>38</v>
      </c>
      <c r="E25" t="s">
        <v>11</v>
      </c>
      <c r="F25">
        <v>34</v>
      </c>
      <c r="G25">
        <v>48</v>
      </c>
      <c r="H25">
        <v>76</v>
      </c>
      <c r="I25">
        <v>3</v>
      </c>
      <c r="J25">
        <f t="shared" si="0"/>
        <v>6.7058823529411766</v>
      </c>
      <c r="K25">
        <f t="shared" si="1"/>
        <v>1.411764705882353</v>
      </c>
      <c r="L25" t="b">
        <f>AND(I25&gt;=4,F25&lt;$G$1)</f>
        <v>0</v>
      </c>
    </row>
    <row r="26" spans="3:12" x14ac:dyDescent="0.3">
      <c r="C26">
        <v>125</v>
      </c>
      <c r="D26" t="s">
        <v>39</v>
      </c>
      <c r="E26" t="s">
        <v>17</v>
      </c>
      <c r="F26">
        <v>47</v>
      </c>
      <c r="G26">
        <v>79</v>
      </c>
      <c r="H26">
        <v>99</v>
      </c>
      <c r="I26">
        <v>5</v>
      </c>
      <c r="J26">
        <f t="shared" si="0"/>
        <v>10.531914893617021</v>
      </c>
      <c r="K26">
        <f t="shared" si="1"/>
        <v>1.6808510638297873</v>
      </c>
      <c r="L26" t="b">
        <f>AND(I26&gt;=4,F26&lt;$G$1)</f>
        <v>1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05DB-2AAE-4382-AF93-D999092EC423}">
  <dimension ref="A1"/>
  <sheetViews>
    <sheetView tabSelected="1" zoomScale="81" workbookViewId="0">
      <selection activeCell="Z16" sqref="Z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Data</vt:lpstr>
      <vt:lpstr>Top 5 Productive</vt:lpstr>
      <vt:lpstr>Department Consistency</vt:lpstr>
      <vt:lpstr>Correlation</vt:lpstr>
      <vt:lpstr>WORK HOURS VS 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Faizan Khan</cp:lastModifiedBy>
  <dcterms:created xsi:type="dcterms:W3CDTF">2025-08-03T07:07:24Z</dcterms:created>
  <dcterms:modified xsi:type="dcterms:W3CDTF">2025-08-03T07:50:22Z</dcterms:modified>
</cp:coreProperties>
</file>