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mt 5\pemodelan simulasi\"/>
    </mc:Choice>
  </mc:AlternateContent>
  <xr:revisionPtr revIDLastSave="0" documentId="13_ncr:1_{1E90A7EC-8B7A-46E4-AC19-14F2D039970B}" xr6:coauthVersionLast="45" xr6:coauthVersionMax="45" xr10:uidLastSave="{00000000-0000-0000-0000-000000000000}"/>
  <bookViews>
    <workbookView xWindow="-120" yWindow="-120" windowWidth="20730" windowHeight="11160" activeTab="1" xr2:uid="{BC9EEC58-E6AD-49D4-90A1-51EC0548A3B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4" i="2"/>
  <c r="S14" i="2"/>
  <c r="T14" i="2" s="1"/>
  <c r="U14" i="2" s="1"/>
  <c r="S15" i="2"/>
  <c r="T15" i="2" s="1"/>
  <c r="U15" i="2" s="1"/>
  <c r="S16" i="2"/>
  <c r="T16" i="2" s="1"/>
  <c r="U16" i="2" s="1"/>
  <c r="S17" i="2"/>
  <c r="T17" i="2" s="1"/>
  <c r="U17" i="2" s="1"/>
  <c r="S18" i="2"/>
  <c r="T18" i="2" s="1"/>
  <c r="U18" i="2" s="1"/>
  <c r="S19" i="2"/>
  <c r="T19" i="2" s="1"/>
  <c r="U19" i="2" s="1"/>
  <c r="Q5" i="2"/>
  <c r="Q6" i="2"/>
  <c r="Q7" i="2"/>
  <c r="Q8" i="2"/>
  <c r="Q4" i="2"/>
  <c r="I17" i="2"/>
  <c r="D5" i="2"/>
  <c r="D6" i="2"/>
  <c r="D7" i="2"/>
  <c r="E7" i="2" s="1"/>
  <c r="D8" i="2"/>
  <c r="E8" i="2" s="1"/>
  <c r="D9" i="2"/>
  <c r="D10" i="2"/>
  <c r="D11" i="2"/>
  <c r="E11" i="2" s="1"/>
  <c r="D12" i="2"/>
  <c r="E12" i="2" s="1"/>
  <c r="D13" i="2"/>
  <c r="D14" i="2"/>
  <c r="D15" i="2"/>
  <c r="E15" i="2" s="1"/>
  <c r="D16" i="2"/>
  <c r="E16" i="2" s="1"/>
  <c r="D17" i="2"/>
  <c r="D18" i="2"/>
  <c r="D19" i="2"/>
  <c r="E19" i="2" s="1"/>
  <c r="D4" i="2"/>
  <c r="I16" i="2"/>
  <c r="E5" i="2"/>
  <c r="E6" i="2"/>
  <c r="E9" i="2"/>
  <c r="E10" i="2"/>
  <c r="E13" i="2"/>
  <c r="E14" i="2"/>
  <c r="E17" i="2"/>
  <c r="E18" i="2"/>
  <c r="B14" i="2"/>
  <c r="B15" i="2" s="1"/>
  <c r="C14" i="2"/>
  <c r="S13" i="2"/>
  <c r="T13" i="2" s="1"/>
  <c r="U13" i="2" s="1"/>
  <c r="S12" i="2"/>
  <c r="T12" i="2" s="1"/>
  <c r="U12" i="2" s="1"/>
  <c r="S11" i="2"/>
  <c r="T11" i="2" s="1"/>
  <c r="U11" i="2" s="1"/>
  <c r="S10" i="2"/>
  <c r="T10" i="2" s="1"/>
  <c r="U10" i="2" s="1"/>
  <c r="S9" i="2"/>
  <c r="T9" i="2" s="1"/>
  <c r="U9" i="2" s="1"/>
  <c r="S8" i="2"/>
  <c r="T8" i="2" s="1"/>
  <c r="U8" i="2" s="1"/>
  <c r="P8" i="2"/>
  <c r="S7" i="2"/>
  <c r="T7" i="2" s="1"/>
  <c r="U7" i="2" s="1"/>
  <c r="P7" i="2"/>
  <c r="S6" i="2"/>
  <c r="T6" i="2" s="1"/>
  <c r="U6" i="2" s="1"/>
  <c r="P6" i="2"/>
  <c r="S5" i="2"/>
  <c r="T5" i="2" s="1"/>
  <c r="U5" i="2" s="1"/>
  <c r="P5" i="2"/>
  <c r="S4" i="2"/>
  <c r="T4" i="2" s="1"/>
  <c r="U4" i="2" s="1"/>
  <c r="P4" i="2"/>
  <c r="C4" i="2"/>
  <c r="B4" i="2"/>
  <c r="B5" i="2" s="1"/>
  <c r="J18" i="1"/>
  <c r="J17" i="1"/>
  <c r="Q10" i="1"/>
  <c r="Q5" i="1"/>
  <c r="Q6" i="1"/>
  <c r="Q7" i="1"/>
  <c r="Q8" i="1"/>
  <c r="Q9" i="1"/>
  <c r="Q4" i="1"/>
  <c r="S5" i="1"/>
  <c r="T5" i="1" s="1"/>
  <c r="S6" i="1"/>
  <c r="T6" i="1" s="1"/>
  <c r="S7" i="1"/>
  <c r="T7" i="1" s="1"/>
  <c r="S8" i="1"/>
  <c r="T8" i="1" s="1"/>
  <c r="S9" i="1"/>
  <c r="T9" i="1" s="1"/>
  <c r="S10" i="1"/>
  <c r="U10" i="1" s="1"/>
  <c r="S11" i="1"/>
  <c r="T11" i="1" s="1"/>
  <c r="S12" i="1"/>
  <c r="T12" i="1" s="1"/>
  <c r="S13" i="1"/>
  <c r="T13" i="1" s="1"/>
  <c r="S4" i="1"/>
  <c r="U4" i="1" s="1"/>
  <c r="M4" i="1"/>
  <c r="M8" i="1"/>
  <c r="M7" i="1"/>
  <c r="M6" i="1"/>
  <c r="M5" i="1"/>
  <c r="P5" i="1"/>
  <c r="P6" i="1"/>
  <c r="P7" i="1"/>
  <c r="P8" i="1"/>
  <c r="P9" i="1"/>
  <c r="P10" i="1" s="1"/>
  <c r="J16" i="1" s="1"/>
  <c r="P4" i="1"/>
  <c r="L8" i="1"/>
  <c r="L5" i="1"/>
  <c r="L6" i="1"/>
  <c r="L7" i="1"/>
  <c r="L4" i="1"/>
  <c r="I18" i="1"/>
  <c r="I17" i="1"/>
  <c r="G14" i="1"/>
  <c r="G5" i="1"/>
  <c r="G6" i="1"/>
  <c r="G7" i="1"/>
  <c r="G8" i="1"/>
  <c r="G9" i="1"/>
  <c r="G10" i="1"/>
  <c r="G11" i="1"/>
  <c r="G12" i="1"/>
  <c r="G13" i="1"/>
  <c r="G4" i="1"/>
  <c r="I16" i="1"/>
  <c r="F1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1" i="1"/>
  <c r="C12" i="1"/>
  <c r="C13" i="1"/>
  <c r="C4" i="1"/>
  <c r="B6" i="1"/>
  <c r="B7" i="1" s="1"/>
  <c r="B8" i="1" s="1"/>
  <c r="B9" i="1" s="1"/>
  <c r="B10" i="1" s="1"/>
  <c r="B11" i="1" s="1"/>
  <c r="B12" i="1" s="1"/>
  <c r="B13" i="1" s="1"/>
  <c r="B5" i="1"/>
  <c r="B4" i="1"/>
  <c r="T20" i="2" l="1"/>
  <c r="K16" i="2" s="1"/>
  <c r="U20" i="2"/>
  <c r="Q10" i="2"/>
  <c r="P10" i="2"/>
  <c r="J16" i="2" s="1"/>
  <c r="E4" i="2"/>
  <c r="E20" i="2" s="1"/>
  <c r="B16" i="2"/>
  <c r="C15" i="2"/>
  <c r="C5" i="2"/>
  <c r="B6" i="2"/>
  <c r="U12" i="1"/>
  <c r="V12" i="1" s="1"/>
  <c r="W12" i="1" s="1"/>
  <c r="U8" i="1"/>
  <c r="V8" i="1" s="1"/>
  <c r="W8" i="1" s="1"/>
  <c r="U6" i="1"/>
  <c r="V6" i="1" s="1"/>
  <c r="W6" i="1" s="1"/>
  <c r="T10" i="1"/>
  <c r="V10" i="1" s="1"/>
  <c r="W10" i="1" s="1"/>
  <c r="U13" i="1"/>
  <c r="V13" i="1" s="1"/>
  <c r="W13" i="1" s="1"/>
  <c r="U11" i="1"/>
  <c r="V11" i="1" s="1"/>
  <c r="W11" i="1" s="1"/>
  <c r="U9" i="1"/>
  <c r="V9" i="1" s="1"/>
  <c r="W9" i="1" s="1"/>
  <c r="U7" i="1"/>
  <c r="V7" i="1" s="1"/>
  <c r="W7" i="1" s="1"/>
  <c r="U5" i="1"/>
  <c r="V5" i="1" s="1"/>
  <c r="W5" i="1" s="1"/>
  <c r="T4" i="1"/>
  <c r="V4" i="1" s="1"/>
  <c r="K17" i="2" l="1"/>
  <c r="K18" i="2" s="1"/>
  <c r="C16" i="2"/>
  <c r="B17" i="2"/>
  <c r="J17" i="2"/>
  <c r="J18" i="2" s="1"/>
  <c r="B7" i="2"/>
  <c r="C6" i="2"/>
  <c r="W4" i="1"/>
  <c r="W14" i="1" s="1"/>
  <c r="K17" i="1" s="1"/>
  <c r="K18" i="1" s="1"/>
  <c r="V14" i="1"/>
  <c r="K16" i="1" s="1"/>
  <c r="B18" i="2" l="1"/>
  <c r="C17" i="2"/>
  <c r="B8" i="2"/>
  <c r="C7" i="2"/>
  <c r="C18" i="2" l="1"/>
  <c r="B19" i="2"/>
  <c r="C19" i="2" s="1"/>
  <c r="C8" i="2"/>
  <c r="B9" i="2"/>
  <c r="B10" i="2" l="1"/>
  <c r="C9" i="2"/>
  <c r="B11" i="2" l="1"/>
  <c r="C10" i="2"/>
  <c r="B12" i="2" l="1"/>
  <c r="C11" i="2"/>
  <c r="C12" i="2" l="1"/>
  <c r="B13" i="2"/>
  <c r="C13" i="2" s="1"/>
  <c r="I18" i="2" l="1"/>
</calcChain>
</file>

<file path=xl/sharedStrings.xml><?xml version="1.0" encoding="utf-8"?>
<sst xmlns="http://schemas.openxmlformats.org/spreadsheetml/2006/main" count="51" uniqueCount="26">
  <si>
    <t>RNG a = 234, m=1357, Z0=1235</t>
  </si>
  <si>
    <t>no</t>
  </si>
  <si>
    <t>z</t>
  </si>
  <si>
    <t>r</t>
  </si>
  <si>
    <t>Part A</t>
  </si>
  <si>
    <t>Part B</t>
  </si>
  <si>
    <t>Part C</t>
  </si>
  <si>
    <t>∑</t>
  </si>
  <si>
    <t>rata2</t>
  </si>
  <si>
    <t>varian</t>
  </si>
  <si>
    <t>SD</t>
  </si>
  <si>
    <t>Simulasi</t>
  </si>
  <si>
    <t>kuadrat part c</t>
  </si>
  <si>
    <t>EKSPEKTASI</t>
  </si>
  <si>
    <t>ekspektasi</t>
  </si>
  <si>
    <t>x</t>
  </si>
  <si>
    <t>f(x)</t>
  </si>
  <si>
    <t>x*f(x)</t>
  </si>
  <si>
    <t>var</t>
  </si>
  <si>
    <t>sampling</t>
  </si>
  <si>
    <t>sampling fisik</t>
  </si>
  <si>
    <t>RN</t>
  </si>
  <si>
    <t>kuadrat part C</t>
  </si>
  <si>
    <t>simulasi</t>
  </si>
  <si>
    <t>kuadrat absen</t>
  </si>
  <si>
    <t>absen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</si>
</sst>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DABB-53F9-426F-A85C-A622FBE46EE1}">
  <dimension ref="A1:W18"/>
  <sheetViews>
    <sheetView workbookViewId="0">
      <selection activeCell="D4" sqref="D4"/>
    </sheetView>
  </sheetViews>
  <sheetFormatPr defaultRowHeight="15" x14ac:dyDescent="0.25"/>
  <cols>
    <col min="11" max="11" width="11.5703125" customWidth="1"/>
  </cols>
  <sheetData>
    <row r="1" spans="1:23" x14ac:dyDescent="0.25">
      <c r="A1" t="s">
        <v>0</v>
      </c>
      <c r="E1" t="s">
        <v>23</v>
      </c>
      <c r="K1" t="s">
        <v>13</v>
      </c>
      <c r="S1" t="s">
        <v>20</v>
      </c>
    </row>
    <row r="3" spans="1:23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12</v>
      </c>
      <c r="J3" s="5"/>
      <c r="K3" s="5" t="s">
        <v>4</v>
      </c>
      <c r="L3" t="s">
        <v>8</v>
      </c>
      <c r="M3" t="s">
        <v>18</v>
      </c>
      <c r="O3" t="s">
        <v>5</v>
      </c>
      <c r="P3" t="s">
        <v>17</v>
      </c>
      <c r="Q3" t="s">
        <v>18</v>
      </c>
      <c r="S3" t="s">
        <v>21</v>
      </c>
      <c r="T3" t="s">
        <v>4</v>
      </c>
      <c r="U3" t="s">
        <v>5</v>
      </c>
      <c r="V3" t="s">
        <v>6</v>
      </c>
      <c r="W3" t="s">
        <v>22</v>
      </c>
    </row>
    <row r="4" spans="1:23" x14ac:dyDescent="0.25">
      <c r="A4">
        <v>1</v>
      </c>
      <c r="B4">
        <f>MOD(234*12357,1357)</f>
        <v>1128</v>
      </c>
      <c r="C4">
        <f>B4/1357</f>
        <v>0.83124539425202648</v>
      </c>
      <c r="D4" t="str">
        <f>IF(C4&lt;=0.25,"10",IF(C4&lt;=0.5,"11",IF(C4&lt;=0.75,"12","13")))</f>
        <v>13</v>
      </c>
      <c r="E4" t="str">
        <f>IF(C4&lt;=0.07,"17",IF(C4&lt;=0.21,"18",IF(C4&lt;=0.44,"19",IF(C4&lt;=0.82,"20",IF(C4&lt;=0.94,"21",22)))))</f>
        <v>21</v>
      </c>
      <c r="F4">
        <f>D4+E4</f>
        <v>34</v>
      </c>
      <c r="G4">
        <f>F4^2</f>
        <v>1156</v>
      </c>
      <c r="J4" s="5">
        <v>10</v>
      </c>
      <c r="K4" s="5">
        <v>0.25</v>
      </c>
      <c r="L4">
        <f>J4*K4</f>
        <v>2.5</v>
      </c>
      <c r="M4">
        <f>((J4-$L8)^2)*K4</f>
        <v>0.5625</v>
      </c>
      <c r="N4" s="5">
        <v>17</v>
      </c>
      <c r="O4" s="5">
        <v>7.0000000000000007E-2</v>
      </c>
      <c r="P4">
        <f>N4*O4</f>
        <v>1.1900000000000002</v>
      </c>
      <c r="Q4">
        <f>((N4-19.52)^2)*O4</f>
        <v>0.44452799999999987</v>
      </c>
      <c r="S4">
        <f ca="1">RAND()</f>
        <v>0.40172610317795232</v>
      </c>
      <c r="T4" t="str">
        <f ca="1">IF(S4&lt;=0.25,"10",IF(S4&lt;=0.5,"11",IF(S4&lt;=0.75,"12","13")))</f>
        <v>11</v>
      </c>
      <c r="U4" t="str">
        <f ca="1">IF(S4&lt;=0.07,"17",IF(S4&lt;=0.21,"18",IF(S4&lt;=0.44,"19",IF(S4&lt;=0.82,"20",IF(S4&lt;=0.94,"21",22)))))</f>
        <v>19</v>
      </c>
      <c r="V4">
        <f ca="1">T4+U4</f>
        <v>30</v>
      </c>
      <c r="W4">
        <f ca="1">V4^2</f>
        <v>900</v>
      </c>
    </row>
    <row r="5" spans="1:23" x14ac:dyDescent="0.25">
      <c r="A5">
        <v>2</v>
      </c>
      <c r="B5">
        <f>MOD(234*B4,1357)</f>
        <v>694</v>
      </c>
      <c r="C5">
        <f t="shared" ref="C5:C13" si="0">B5/1357</f>
        <v>0.51142225497420779</v>
      </c>
      <c r="D5" t="str">
        <f t="shared" ref="D5:D13" si="1">IF(C5&lt;=0.25,"10",IF(C5&lt;=0.5,"11",IF(C5&lt;=0.75,"12","13")))</f>
        <v>12</v>
      </c>
      <c r="E5" t="str">
        <f t="shared" ref="E5:E13" si="2">IF(C5&lt;=0.07,"17",IF(C5&lt;=0.21,"18",IF(C5&lt;=0.44,"19",IF(C5&lt;=0.82,"20",IF(C5&lt;=0.94,"21",22)))))</f>
        <v>20</v>
      </c>
      <c r="F5">
        <f t="shared" ref="F5:F13" si="3">D5+E5</f>
        <v>32</v>
      </c>
      <c r="G5">
        <f t="shared" ref="G5:G13" si="4">F5^2</f>
        <v>1024</v>
      </c>
      <c r="J5" s="5">
        <v>11</v>
      </c>
      <c r="K5" s="5">
        <v>0.25</v>
      </c>
      <c r="L5">
        <f t="shared" ref="L5:L8" si="5">J5*K5</f>
        <v>2.75</v>
      </c>
      <c r="M5">
        <f>((J5-$L8)^2)*K5</f>
        <v>6.25E-2</v>
      </c>
      <c r="N5" s="5">
        <v>18</v>
      </c>
      <c r="O5" s="5">
        <v>0.14000000000000001</v>
      </c>
      <c r="P5">
        <f t="shared" ref="P5:P9" si="6">N5*O5</f>
        <v>2.5200000000000005</v>
      </c>
      <c r="Q5">
        <f t="shared" ref="Q5:Q9" si="7">((N5-19.52)^2)*O5</f>
        <v>0.32345599999999985</v>
      </c>
      <c r="S5">
        <f t="shared" ref="S5:S14" ca="1" si="8">RAND()</f>
        <v>0.36289869504471706</v>
      </c>
      <c r="T5" t="str">
        <f t="shared" ref="T5:T13" ca="1" si="9">IF(S5&lt;=0.25,"10",IF(S5&lt;=0.5,"11",IF(S5&lt;=0.75,"12","13")))</f>
        <v>11</v>
      </c>
      <c r="U5" t="str">
        <f t="shared" ref="U5:U13" ca="1" si="10">IF(S5&lt;=0.07,"17",IF(S5&lt;=0.21,"18",IF(S5&lt;=0.44,"19",IF(S5&lt;=0.82,"20",IF(S5&lt;=0.94,"21",22)))))</f>
        <v>19</v>
      </c>
      <c r="V5">
        <f t="shared" ref="V5:V13" ca="1" si="11">T5+U5</f>
        <v>30</v>
      </c>
      <c r="W5">
        <f t="shared" ref="W5:W14" ca="1" si="12">V5^2</f>
        <v>900</v>
      </c>
    </row>
    <row r="6" spans="1:23" x14ac:dyDescent="0.25">
      <c r="A6">
        <v>3</v>
      </c>
      <c r="B6">
        <f t="shared" ref="B6:B13" si="13">MOD(234*B5,1357)</f>
        <v>913</v>
      </c>
      <c r="C6">
        <f t="shared" si="0"/>
        <v>0.67280766396462788</v>
      </c>
      <c r="D6" t="str">
        <f t="shared" si="1"/>
        <v>12</v>
      </c>
      <c r="E6" t="str">
        <f t="shared" si="2"/>
        <v>20</v>
      </c>
      <c r="F6">
        <f t="shared" si="3"/>
        <v>32</v>
      </c>
      <c r="G6">
        <f t="shared" si="4"/>
        <v>1024</v>
      </c>
      <c r="J6" s="5">
        <v>12</v>
      </c>
      <c r="K6" s="5">
        <v>0.25</v>
      </c>
      <c r="L6">
        <f t="shared" si="5"/>
        <v>3</v>
      </c>
      <c r="M6">
        <f>((J6-$L8)^2)*K6</f>
        <v>6.25E-2</v>
      </c>
      <c r="N6" s="5">
        <v>19</v>
      </c>
      <c r="O6" s="5">
        <v>0.23</v>
      </c>
      <c r="P6">
        <f t="shared" si="6"/>
        <v>4.37</v>
      </c>
      <c r="Q6">
        <f t="shared" si="7"/>
        <v>6.2191999999999893E-2</v>
      </c>
      <c r="S6">
        <f t="shared" ca="1" si="8"/>
        <v>0.19888606712325407</v>
      </c>
      <c r="T6" t="str">
        <f t="shared" ca="1" si="9"/>
        <v>10</v>
      </c>
      <c r="U6" t="str">
        <f t="shared" ca="1" si="10"/>
        <v>18</v>
      </c>
      <c r="V6">
        <f t="shared" ca="1" si="11"/>
        <v>28</v>
      </c>
      <c r="W6">
        <f t="shared" ca="1" si="12"/>
        <v>784</v>
      </c>
    </row>
    <row r="7" spans="1:23" x14ac:dyDescent="0.25">
      <c r="A7">
        <v>4</v>
      </c>
      <c r="B7">
        <f t="shared" si="13"/>
        <v>593</v>
      </c>
      <c r="C7">
        <f t="shared" si="0"/>
        <v>0.43699336772291819</v>
      </c>
      <c r="D7" t="str">
        <f t="shared" si="1"/>
        <v>11</v>
      </c>
      <c r="E7" t="str">
        <f t="shared" si="2"/>
        <v>19</v>
      </c>
      <c r="F7">
        <f t="shared" si="3"/>
        <v>30</v>
      </c>
      <c r="G7">
        <f t="shared" si="4"/>
        <v>900</v>
      </c>
      <c r="J7" s="5">
        <v>13</v>
      </c>
      <c r="K7" s="5">
        <v>0.25</v>
      </c>
      <c r="L7">
        <f t="shared" si="5"/>
        <v>3.25</v>
      </c>
      <c r="M7">
        <f>((J7-$L8)^2)*K7</f>
        <v>0.5625</v>
      </c>
      <c r="N7" s="5">
        <v>20</v>
      </c>
      <c r="O7" s="5">
        <v>0.38</v>
      </c>
      <c r="P7">
        <f t="shared" si="6"/>
        <v>7.6</v>
      </c>
      <c r="Q7">
        <f t="shared" si="7"/>
        <v>8.7552000000000157E-2</v>
      </c>
      <c r="S7">
        <f t="shared" ca="1" si="8"/>
        <v>0.93915370697170342</v>
      </c>
      <c r="T7" t="str">
        <f t="shared" ca="1" si="9"/>
        <v>13</v>
      </c>
      <c r="U7" t="str">
        <f t="shared" ca="1" si="10"/>
        <v>21</v>
      </c>
      <c r="V7">
        <f t="shared" ca="1" si="11"/>
        <v>34</v>
      </c>
      <c r="W7">
        <f t="shared" ca="1" si="12"/>
        <v>1156</v>
      </c>
    </row>
    <row r="8" spans="1:23" x14ac:dyDescent="0.25">
      <c r="A8">
        <v>5</v>
      </c>
      <c r="B8">
        <f t="shared" si="13"/>
        <v>348</v>
      </c>
      <c r="C8">
        <f t="shared" si="0"/>
        <v>0.25644804716285924</v>
      </c>
      <c r="D8" t="str">
        <f t="shared" si="1"/>
        <v>11</v>
      </c>
      <c r="E8" t="str">
        <f t="shared" si="2"/>
        <v>19</v>
      </c>
      <c r="F8">
        <f t="shared" si="3"/>
        <v>30</v>
      </c>
      <c r="G8">
        <f t="shared" si="4"/>
        <v>900</v>
      </c>
      <c r="J8" t="s">
        <v>15</v>
      </c>
      <c r="K8" t="s">
        <v>16</v>
      </c>
      <c r="L8" s="4">
        <f>SUM(L4:L7)</f>
        <v>11.5</v>
      </c>
      <c r="M8">
        <f>SUM(M4:M7)</f>
        <v>1.25</v>
      </c>
      <c r="N8" s="5">
        <v>21</v>
      </c>
      <c r="O8" s="5">
        <v>0.12</v>
      </c>
      <c r="P8">
        <f t="shared" si="6"/>
        <v>2.52</v>
      </c>
      <c r="Q8">
        <f t="shared" si="7"/>
        <v>0.26284800000000014</v>
      </c>
      <c r="S8">
        <f t="shared" ca="1" si="8"/>
        <v>0.90760124771189321</v>
      </c>
      <c r="T8" t="str">
        <f t="shared" ca="1" si="9"/>
        <v>13</v>
      </c>
      <c r="U8" t="str">
        <f t="shared" ca="1" si="10"/>
        <v>21</v>
      </c>
      <c r="V8">
        <f t="shared" ca="1" si="11"/>
        <v>34</v>
      </c>
      <c r="W8">
        <f t="shared" ca="1" si="12"/>
        <v>1156</v>
      </c>
    </row>
    <row r="9" spans="1:23" x14ac:dyDescent="0.25">
      <c r="A9">
        <v>6</v>
      </c>
      <c r="B9">
        <f t="shared" si="13"/>
        <v>12</v>
      </c>
      <c r="C9">
        <f t="shared" si="0"/>
        <v>8.8430361090641122E-3</v>
      </c>
      <c r="D9" t="str">
        <f t="shared" si="1"/>
        <v>10</v>
      </c>
      <c r="E9" t="str">
        <f t="shared" si="2"/>
        <v>17</v>
      </c>
      <c r="F9">
        <f t="shared" si="3"/>
        <v>27</v>
      </c>
      <c r="G9">
        <f t="shared" si="4"/>
        <v>729</v>
      </c>
      <c r="N9" s="5">
        <v>22</v>
      </c>
      <c r="O9" s="5">
        <v>0.06</v>
      </c>
      <c r="P9">
        <f t="shared" si="6"/>
        <v>1.3199999999999998</v>
      </c>
      <c r="Q9">
        <f t="shared" si="7"/>
        <v>0.36902400000000013</v>
      </c>
      <c r="S9">
        <f t="shared" ca="1" si="8"/>
        <v>0.18666038092052872</v>
      </c>
      <c r="T9" t="str">
        <f t="shared" ca="1" si="9"/>
        <v>10</v>
      </c>
      <c r="U9" t="str">
        <f t="shared" ca="1" si="10"/>
        <v>18</v>
      </c>
      <c r="V9">
        <f t="shared" ca="1" si="11"/>
        <v>28</v>
      </c>
      <c r="W9">
        <f t="shared" ca="1" si="12"/>
        <v>784</v>
      </c>
    </row>
    <row r="10" spans="1:23" x14ac:dyDescent="0.25">
      <c r="A10">
        <v>7</v>
      </c>
      <c r="B10">
        <f t="shared" si="13"/>
        <v>94</v>
      </c>
      <c r="C10">
        <f t="shared" si="0"/>
        <v>6.9270449521002211E-2</v>
      </c>
      <c r="D10" t="str">
        <f t="shared" si="1"/>
        <v>10</v>
      </c>
      <c r="E10" t="str">
        <f t="shared" si="2"/>
        <v>17</v>
      </c>
      <c r="F10">
        <f t="shared" si="3"/>
        <v>27</v>
      </c>
      <c r="G10">
        <f t="shared" si="4"/>
        <v>729</v>
      </c>
      <c r="P10" s="4">
        <f>SUM(P4:P9)</f>
        <v>19.520000000000003</v>
      </c>
      <c r="Q10">
        <f>SUM(Q4:Q9)</f>
        <v>1.5496000000000003</v>
      </c>
      <c r="S10">
        <f t="shared" ca="1" si="8"/>
        <v>0.92349841418334033</v>
      </c>
      <c r="T10" t="str">
        <f t="shared" ca="1" si="9"/>
        <v>13</v>
      </c>
      <c r="U10" s="1" t="str">
        <f t="shared" ca="1" si="10"/>
        <v>21</v>
      </c>
      <c r="V10">
        <f t="shared" ca="1" si="11"/>
        <v>34</v>
      </c>
      <c r="W10">
        <f t="shared" ca="1" si="12"/>
        <v>1156</v>
      </c>
    </row>
    <row r="11" spans="1:23" x14ac:dyDescent="0.25">
      <c r="A11">
        <v>8</v>
      </c>
      <c r="B11">
        <f t="shared" si="13"/>
        <v>284</v>
      </c>
      <c r="C11">
        <f t="shared" si="0"/>
        <v>0.20928518791451731</v>
      </c>
      <c r="D11" t="str">
        <f t="shared" si="1"/>
        <v>10</v>
      </c>
      <c r="E11" t="str">
        <f t="shared" si="2"/>
        <v>18</v>
      </c>
      <c r="F11">
        <f t="shared" si="3"/>
        <v>28</v>
      </c>
      <c r="G11">
        <f t="shared" si="4"/>
        <v>784</v>
      </c>
      <c r="S11">
        <f t="shared" ca="1" si="8"/>
        <v>0.13217884298291149</v>
      </c>
      <c r="T11" t="str">
        <f t="shared" ca="1" si="9"/>
        <v>10</v>
      </c>
      <c r="U11" t="str">
        <f t="shared" ca="1" si="10"/>
        <v>18</v>
      </c>
      <c r="V11">
        <f t="shared" ca="1" si="11"/>
        <v>28</v>
      </c>
      <c r="W11">
        <f t="shared" ca="1" si="12"/>
        <v>784</v>
      </c>
    </row>
    <row r="12" spans="1:23" x14ac:dyDescent="0.25">
      <c r="A12">
        <v>9</v>
      </c>
      <c r="B12">
        <f t="shared" si="13"/>
        <v>1320</v>
      </c>
      <c r="C12">
        <f t="shared" si="0"/>
        <v>0.97273397199705236</v>
      </c>
      <c r="D12" t="str">
        <f t="shared" si="1"/>
        <v>13</v>
      </c>
      <c r="E12" s="1">
        <f t="shared" si="2"/>
        <v>22</v>
      </c>
      <c r="F12">
        <f t="shared" si="3"/>
        <v>35</v>
      </c>
      <c r="G12">
        <f t="shared" si="4"/>
        <v>1225</v>
      </c>
      <c r="S12">
        <f t="shared" ca="1" si="8"/>
        <v>0.32513910764602427</v>
      </c>
      <c r="T12" t="str">
        <f t="shared" ca="1" si="9"/>
        <v>11</v>
      </c>
      <c r="U12" t="str">
        <f t="shared" ca="1" si="10"/>
        <v>19</v>
      </c>
      <c r="V12">
        <f t="shared" ca="1" si="11"/>
        <v>30</v>
      </c>
      <c r="W12">
        <f t="shared" ca="1" si="12"/>
        <v>900</v>
      </c>
    </row>
    <row r="13" spans="1:23" x14ac:dyDescent="0.25">
      <c r="A13">
        <v>10</v>
      </c>
      <c r="B13">
        <f t="shared" si="13"/>
        <v>841</v>
      </c>
      <c r="C13">
        <f t="shared" si="0"/>
        <v>0.61974944731024317</v>
      </c>
      <c r="D13" t="str">
        <f t="shared" si="1"/>
        <v>12</v>
      </c>
      <c r="E13" t="str">
        <f t="shared" si="2"/>
        <v>20</v>
      </c>
      <c r="F13">
        <f t="shared" si="3"/>
        <v>32</v>
      </c>
      <c r="G13">
        <f t="shared" si="4"/>
        <v>1024</v>
      </c>
      <c r="S13">
        <f t="shared" ca="1" si="8"/>
        <v>0.93340119849367131</v>
      </c>
      <c r="T13" t="str">
        <f t="shared" ca="1" si="9"/>
        <v>13</v>
      </c>
      <c r="U13" t="str">
        <f t="shared" ca="1" si="10"/>
        <v>21</v>
      </c>
      <c r="V13">
        <f t="shared" ca="1" si="11"/>
        <v>34</v>
      </c>
      <c r="W13">
        <f t="shared" ca="1" si="12"/>
        <v>1156</v>
      </c>
    </row>
    <row r="14" spans="1:23" x14ac:dyDescent="0.25">
      <c r="E14" s="2" t="s">
        <v>7</v>
      </c>
      <c r="F14" s="3">
        <f>SUM(F4:F13)</f>
        <v>307</v>
      </c>
      <c r="G14" s="4">
        <f>SUM(G4:G13)</f>
        <v>9495</v>
      </c>
      <c r="V14">
        <f ca="1">SUM(V4:V13)</f>
        <v>310</v>
      </c>
      <c r="W14">
        <f ca="1">SUM(W4:W13)</f>
        <v>9676</v>
      </c>
    </row>
    <row r="15" spans="1:23" x14ac:dyDescent="0.25">
      <c r="I15" t="s">
        <v>11</v>
      </c>
      <c r="J15" t="s">
        <v>14</v>
      </c>
      <c r="K15" t="s">
        <v>19</v>
      </c>
    </row>
    <row r="16" spans="1:23" x14ac:dyDescent="0.25">
      <c r="H16" t="s">
        <v>8</v>
      </c>
      <c r="I16">
        <f>F14/10</f>
        <v>30.7</v>
      </c>
      <c r="J16">
        <f>L8+P10</f>
        <v>31.020000000000003</v>
      </c>
      <c r="K16">
        <f ca="1">V14/10</f>
        <v>31</v>
      </c>
    </row>
    <row r="17" spans="8:11" x14ac:dyDescent="0.25">
      <c r="H17" t="s">
        <v>9</v>
      </c>
      <c r="I17">
        <f>(G14-(10*(30.7^2)))/(10-1)</f>
        <v>7.7888888888889296</v>
      </c>
      <c r="J17">
        <f>Q10+M8</f>
        <v>2.7996000000000003</v>
      </c>
      <c r="K17">
        <f ca="1">(W14-(10*(30.7^2)))/(10-1)</f>
        <v>27.900000000000041</v>
      </c>
    </row>
    <row r="18" spans="8:11" x14ac:dyDescent="0.25">
      <c r="H18" t="s">
        <v>10</v>
      </c>
      <c r="I18">
        <f>SQRT(I17)</f>
        <v>2.7908580918579378</v>
      </c>
      <c r="J18">
        <f>SQRT(J17)</f>
        <v>1.6732005259382392</v>
      </c>
      <c r="K18">
        <f ca="1">SQRT(K17)</f>
        <v>5.2820450584977063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F52F-B10F-49D4-9F10-27AE478E22FA}">
  <dimension ref="A1:U38"/>
  <sheetViews>
    <sheetView tabSelected="1" workbookViewId="0">
      <selection activeCell="G20" sqref="G20"/>
    </sheetView>
  </sheetViews>
  <sheetFormatPr defaultRowHeight="15" x14ac:dyDescent="0.25"/>
  <cols>
    <col min="10" max="10" width="13.28515625" customWidth="1"/>
    <col min="11" max="11" width="13" customWidth="1"/>
    <col min="17" max="17" width="12.28515625" customWidth="1"/>
  </cols>
  <sheetData>
    <row r="1" spans="1:21" x14ac:dyDescent="0.25">
      <c r="A1" t="s">
        <v>0</v>
      </c>
      <c r="E1" t="s">
        <v>23</v>
      </c>
      <c r="K1" t="s">
        <v>13</v>
      </c>
      <c r="S1" t="s">
        <v>20</v>
      </c>
    </row>
    <row r="3" spans="1:21" x14ac:dyDescent="0.25">
      <c r="A3" t="s">
        <v>1</v>
      </c>
      <c r="B3" t="s">
        <v>2</v>
      </c>
      <c r="C3" t="s">
        <v>3</v>
      </c>
      <c r="D3" t="s">
        <v>25</v>
      </c>
      <c r="E3" t="s">
        <v>24</v>
      </c>
      <c r="J3" s="5"/>
      <c r="K3" s="5"/>
      <c r="P3" t="s">
        <v>17</v>
      </c>
      <c r="Q3" t="s">
        <v>18</v>
      </c>
      <c r="S3" t="s">
        <v>21</v>
      </c>
      <c r="T3" t="s">
        <v>25</v>
      </c>
      <c r="U3" t="s">
        <v>24</v>
      </c>
    </row>
    <row r="4" spans="1:21" x14ac:dyDescent="0.25">
      <c r="A4">
        <v>1</v>
      </c>
      <c r="B4">
        <f>MOD(234*12357,1357)</f>
        <v>1128</v>
      </c>
      <c r="C4">
        <f>B4/1357</f>
        <v>0.83124539425202648</v>
      </c>
      <c r="D4" s="6" t="str">
        <f>IF(C4&lt;=0.05,"5",IF(C4&lt;=0.25,"10",IF(C4&lt;=0.65,"15",IF(C4&lt;=0.9,"20","25"))))</f>
        <v>20</v>
      </c>
      <c r="E4">
        <f>D4^2</f>
        <v>400</v>
      </c>
      <c r="F4" s="6"/>
      <c r="G4" s="6" t="str">
        <f>D4</f>
        <v>20</v>
      </c>
      <c r="J4" s="5"/>
      <c r="K4" s="5"/>
      <c r="N4" s="5">
        <v>5</v>
      </c>
      <c r="O4" s="5">
        <v>0.05</v>
      </c>
      <c r="P4">
        <f>N4*O4</f>
        <v>0.25</v>
      </c>
      <c r="Q4">
        <f>((N4-15.75)^2)*O4</f>
        <v>5.7781250000000002</v>
      </c>
      <c r="S4">
        <f ca="1">RAND()</f>
        <v>7.6689441007442571E-3</v>
      </c>
      <c r="T4" t="str">
        <f ca="1">IF(S4&lt;=0.05,"5",IF(S4&lt;=0.25,"10",IF(S4&lt;=0.65,"15",IF(S4&lt;=0.9,"20","25"))))</f>
        <v>5</v>
      </c>
      <c r="U4">
        <f ca="1">T4^2</f>
        <v>25</v>
      </c>
    </row>
    <row r="5" spans="1:21" x14ac:dyDescent="0.25">
      <c r="A5">
        <v>2</v>
      </c>
      <c r="B5">
        <f>MOD(234*B4,1357)</f>
        <v>694</v>
      </c>
      <c r="C5">
        <f t="shared" ref="C5:C19" si="0">B5/1357</f>
        <v>0.51142225497420779</v>
      </c>
      <c r="D5" s="6" t="str">
        <f t="shared" ref="D5:D19" si="1">IF(C5&lt;=0.05,"5",IF(C5&lt;=0.25,"10",IF(C5&lt;=0.65,"15",IF(C5&lt;=0.9,"20","25"))))</f>
        <v>15</v>
      </c>
      <c r="E5">
        <f t="shared" ref="E5:E20" si="2">D5^2</f>
        <v>225</v>
      </c>
      <c r="G5" s="6" t="str">
        <f t="shared" ref="G5:G19" si="3">D5</f>
        <v>15</v>
      </c>
      <c r="J5" s="5"/>
      <c r="K5" s="5"/>
      <c r="N5" s="5">
        <v>10</v>
      </c>
      <c r="O5" s="5">
        <v>0.2</v>
      </c>
      <c r="P5">
        <f t="shared" ref="P5:P9" si="4">N5*O5</f>
        <v>2</v>
      </c>
      <c r="Q5">
        <f t="shared" ref="Q5:Q8" si="5">((N5-15.75)^2)*O5</f>
        <v>6.6125000000000007</v>
      </c>
      <c r="S5">
        <f t="shared" ref="S5:S19" ca="1" si="6">RAND()</f>
        <v>0.92551189552407875</v>
      </c>
      <c r="T5" t="str">
        <f t="shared" ref="T5:T19" ca="1" si="7">IF(S5&lt;=0.05,"5",IF(S5&lt;=0.25,"10",IF(S5&lt;=0.65,"15",IF(S5&lt;=0.9,"20","25"))))</f>
        <v>25</v>
      </c>
      <c r="U5">
        <f t="shared" ref="U5:U19" ca="1" si="8">T5^2</f>
        <v>625</v>
      </c>
    </row>
    <row r="6" spans="1:21" x14ac:dyDescent="0.25">
      <c r="A6">
        <v>3</v>
      </c>
      <c r="B6">
        <f t="shared" ref="B6:B13" si="9">MOD(234*B5,1357)</f>
        <v>913</v>
      </c>
      <c r="C6">
        <f t="shared" si="0"/>
        <v>0.67280766396462788</v>
      </c>
      <c r="D6" s="6" t="str">
        <f t="shared" si="1"/>
        <v>20</v>
      </c>
      <c r="E6">
        <f t="shared" si="2"/>
        <v>400</v>
      </c>
      <c r="G6" s="6" t="str">
        <f t="shared" si="3"/>
        <v>20</v>
      </c>
      <c r="J6" s="5"/>
      <c r="K6" s="5"/>
      <c r="N6" s="5">
        <v>15</v>
      </c>
      <c r="O6" s="5">
        <v>0.4</v>
      </c>
      <c r="P6">
        <f t="shared" si="4"/>
        <v>6</v>
      </c>
      <c r="Q6">
        <f t="shared" si="5"/>
        <v>0.22500000000000001</v>
      </c>
      <c r="S6">
        <f t="shared" ca="1" si="6"/>
        <v>0.33189839179975122</v>
      </c>
      <c r="T6" t="str">
        <f t="shared" ca="1" si="7"/>
        <v>15</v>
      </c>
      <c r="U6">
        <f t="shared" ca="1" si="8"/>
        <v>225</v>
      </c>
    </row>
    <row r="7" spans="1:21" x14ac:dyDescent="0.25">
      <c r="A7">
        <v>4</v>
      </c>
      <c r="B7">
        <f t="shared" si="9"/>
        <v>593</v>
      </c>
      <c r="C7">
        <f t="shared" si="0"/>
        <v>0.43699336772291819</v>
      </c>
      <c r="D7" s="6" t="str">
        <f t="shared" si="1"/>
        <v>15</v>
      </c>
      <c r="E7">
        <f t="shared" si="2"/>
        <v>225</v>
      </c>
      <c r="G7" s="6" t="str">
        <f t="shared" si="3"/>
        <v>15</v>
      </c>
      <c r="J7" s="5"/>
      <c r="K7" s="5"/>
      <c r="N7" s="5">
        <v>20</v>
      </c>
      <c r="O7" s="5">
        <v>0.25</v>
      </c>
      <c r="P7">
        <f t="shared" si="4"/>
        <v>5</v>
      </c>
      <c r="Q7">
        <f t="shared" si="5"/>
        <v>4.515625</v>
      </c>
      <c r="S7">
        <f t="shared" ca="1" si="6"/>
        <v>4.131318821297425E-2</v>
      </c>
      <c r="T7" t="str">
        <f t="shared" ca="1" si="7"/>
        <v>5</v>
      </c>
      <c r="U7">
        <f t="shared" ca="1" si="8"/>
        <v>25</v>
      </c>
    </row>
    <row r="8" spans="1:21" x14ac:dyDescent="0.25">
      <c r="A8">
        <v>5</v>
      </c>
      <c r="B8">
        <f t="shared" si="9"/>
        <v>348</v>
      </c>
      <c r="C8">
        <f t="shared" si="0"/>
        <v>0.25644804716285924</v>
      </c>
      <c r="D8" s="6" t="str">
        <f t="shared" si="1"/>
        <v>15</v>
      </c>
      <c r="E8">
        <f t="shared" si="2"/>
        <v>225</v>
      </c>
      <c r="G8" s="6" t="str">
        <f t="shared" si="3"/>
        <v>15</v>
      </c>
      <c r="L8" s="4"/>
      <c r="N8" s="5">
        <v>25</v>
      </c>
      <c r="O8" s="5">
        <v>0.1</v>
      </c>
      <c r="P8">
        <f t="shared" si="4"/>
        <v>2.5</v>
      </c>
      <c r="Q8">
        <f t="shared" si="5"/>
        <v>8.5562500000000004</v>
      </c>
      <c r="S8">
        <f t="shared" ca="1" si="6"/>
        <v>9.081934271185288E-2</v>
      </c>
      <c r="T8" t="str">
        <f t="shared" ca="1" si="7"/>
        <v>10</v>
      </c>
      <c r="U8">
        <f t="shared" ca="1" si="8"/>
        <v>100</v>
      </c>
    </row>
    <row r="9" spans="1:21" x14ac:dyDescent="0.25">
      <c r="A9">
        <v>6</v>
      </c>
      <c r="B9">
        <f t="shared" si="9"/>
        <v>12</v>
      </c>
      <c r="C9">
        <f t="shared" si="0"/>
        <v>8.8430361090641122E-3</v>
      </c>
      <c r="D9" s="6" t="str">
        <f t="shared" si="1"/>
        <v>5</v>
      </c>
      <c r="E9">
        <f t="shared" si="2"/>
        <v>25</v>
      </c>
      <c r="G9" s="6" t="str">
        <f t="shared" si="3"/>
        <v>5</v>
      </c>
      <c r="N9" s="5"/>
      <c r="O9" s="5"/>
      <c r="S9">
        <f t="shared" ca="1" si="6"/>
        <v>0.51393517191542182</v>
      </c>
      <c r="T9" t="str">
        <f t="shared" ca="1" si="7"/>
        <v>15</v>
      </c>
      <c r="U9">
        <f t="shared" ca="1" si="8"/>
        <v>225</v>
      </c>
    </row>
    <row r="10" spans="1:21" x14ac:dyDescent="0.25">
      <c r="A10">
        <v>7</v>
      </c>
      <c r="B10">
        <f t="shared" si="9"/>
        <v>94</v>
      </c>
      <c r="C10">
        <f t="shared" si="0"/>
        <v>6.9270449521002211E-2</v>
      </c>
      <c r="D10" s="6" t="str">
        <f t="shared" si="1"/>
        <v>10</v>
      </c>
      <c r="E10">
        <f t="shared" si="2"/>
        <v>100</v>
      </c>
      <c r="G10" s="6" t="str">
        <f t="shared" si="3"/>
        <v>10</v>
      </c>
      <c r="P10" s="4">
        <f>SUM(P4:P9)</f>
        <v>15.75</v>
      </c>
      <c r="Q10">
        <f>SUM(Q4:Q9)</f>
        <v>25.6875</v>
      </c>
      <c r="S10">
        <f t="shared" ca="1" si="6"/>
        <v>0.50738474604452788</v>
      </c>
      <c r="T10" t="str">
        <f t="shared" ca="1" si="7"/>
        <v>15</v>
      </c>
      <c r="U10">
        <f t="shared" ca="1" si="8"/>
        <v>225</v>
      </c>
    </row>
    <row r="11" spans="1:21" x14ac:dyDescent="0.25">
      <c r="A11">
        <v>8</v>
      </c>
      <c r="B11">
        <f t="shared" si="9"/>
        <v>284</v>
      </c>
      <c r="C11">
        <f t="shared" si="0"/>
        <v>0.20928518791451731</v>
      </c>
      <c r="D11" s="6" t="str">
        <f t="shared" si="1"/>
        <v>10</v>
      </c>
      <c r="E11">
        <f t="shared" si="2"/>
        <v>100</v>
      </c>
      <c r="G11" s="6" t="str">
        <f t="shared" si="3"/>
        <v>10</v>
      </c>
      <c r="S11">
        <f t="shared" ca="1" si="6"/>
        <v>0.9624131518085578</v>
      </c>
      <c r="T11" t="str">
        <f t="shared" ca="1" si="7"/>
        <v>25</v>
      </c>
      <c r="U11">
        <f t="shared" ca="1" si="8"/>
        <v>625</v>
      </c>
    </row>
    <row r="12" spans="1:21" x14ac:dyDescent="0.25">
      <c r="A12">
        <v>9</v>
      </c>
      <c r="B12">
        <f t="shared" si="9"/>
        <v>1320</v>
      </c>
      <c r="C12">
        <f t="shared" si="0"/>
        <v>0.97273397199705236</v>
      </c>
      <c r="D12" s="6" t="str">
        <f t="shared" si="1"/>
        <v>25</v>
      </c>
      <c r="E12">
        <f t="shared" si="2"/>
        <v>625</v>
      </c>
      <c r="G12" s="6" t="str">
        <f t="shared" si="3"/>
        <v>25</v>
      </c>
      <c r="S12">
        <f t="shared" ca="1" si="6"/>
        <v>0.81389937469876672</v>
      </c>
      <c r="T12" t="str">
        <f t="shared" ca="1" si="7"/>
        <v>20</v>
      </c>
      <c r="U12">
        <f t="shared" ca="1" si="8"/>
        <v>400</v>
      </c>
    </row>
    <row r="13" spans="1:21" x14ac:dyDescent="0.25">
      <c r="A13">
        <v>10</v>
      </c>
      <c r="B13">
        <f t="shared" si="9"/>
        <v>841</v>
      </c>
      <c r="C13">
        <f t="shared" si="0"/>
        <v>0.61974944731024317</v>
      </c>
      <c r="D13" s="6" t="str">
        <f t="shared" si="1"/>
        <v>15</v>
      </c>
      <c r="E13">
        <f t="shared" si="2"/>
        <v>225</v>
      </c>
      <c r="G13" s="6" t="str">
        <f t="shared" si="3"/>
        <v>15</v>
      </c>
      <c r="S13">
        <f t="shared" ca="1" si="6"/>
        <v>0.14971605492683249</v>
      </c>
      <c r="T13" t="str">
        <f t="shared" ca="1" si="7"/>
        <v>10</v>
      </c>
      <c r="U13">
        <f t="shared" ca="1" si="8"/>
        <v>100</v>
      </c>
    </row>
    <row r="14" spans="1:21" x14ac:dyDescent="0.25">
      <c r="A14">
        <v>11</v>
      </c>
      <c r="B14">
        <f t="shared" ref="B14:B19" si="10">MOD(234*B13,1357)</f>
        <v>29</v>
      </c>
      <c r="C14">
        <f t="shared" si="0"/>
        <v>2.1370670596904937E-2</v>
      </c>
      <c r="D14" s="6" t="str">
        <f t="shared" si="1"/>
        <v>5</v>
      </c>
      <c r="E14">
        <f t="shared" si="2"/>
        <v>25</v>
      </c>
      <c r="F14" s="3"/>
      <c r="G14" s="6" t="str">
        <f t="shared" si="3"/>
        <v>5</v>
      </c>
      <c r="S14">
        <f t="shared" ca="1" si="6"/>
        <v>4.6449159393689765E-2</v>
      </c>
      <c r="T14" t="str">
        <f t="shared" ca="1" si="7"/>
        <v>5</v>
      </c>
      <c r="U14">
        <f t="shared" ca="1" si="8"/>
        <v>25</v>
      </c>
    </row>
    <row r="15" spans="1:21" x14ac:dyDescent="0.25">
      <c r="A15">
        <v>12</v>
      </c>
      <c r="B15">
        <f t="shared" si="10"/>
        <v>1</v>
      </c>
      <c r="C15">
        <f t="shared" si="0"/>
        <v>7.3691967575534268E-4</v>
      </c>
      <c r="D15" s="6" t="str">
        <f t="shared" si="1"/>
        <v>5</v>
      </c>
      <c r="E15">
        <f t="shared" si="2"/>
        <v>25</v>
      </c>
      <c r="G15" s="6" t="str">
        <f t="shared" si="3"/>
        <v>5</v>
      </c>
      <c r="I15" t="s">
        <v>11</v>
      </c>
      <c r="J15" t="s">
        <v>14</v>
      </c>
      <c r="K15" t="s">
        <v>19</v>
      </c>
      <c r="S15">
        <f t="shared" ca="1" si="6"/>
        <v>0.92462239138510804</v>
      </c>
      <c r="T15" t="str">
        <f t="shared" ca="1" si="7"/>
        <v>25</v>
      </c>
      <c r="U15">
        <f t="shared" ca="1" si="8"/>
        <v>625</v>
      </c>
    </row>
    <row r="16" spans="1:21" x14ac:dyDescent="0.25">
      <c r="A16">
        <v>13</v>
      </c>
      <c r="B16">
        <f t="shared" si="10"/>
        <v>234</v>
      </c>
      <c r="C16">
        <f t="shared" si="0"/>
        <v>0.17243920412675018</v>
      </c>
      <c r="D16" s="6" t="str">
        <f t="shared" si="1"/>
        <v>10</v>
      </c>
      <c r="E16">
        <f t="shared" si="2"/>
        <v>100</v>
      </c>
      <c r="G16" s="6" t="str">
        <f t="shared" si="3"/>
        <v>10</v>
      </c>
      <c r="H16" t="s">
        <v>8</v>
      </c>
      <c r="I16">
        <f>220/16</f>
        <v>13.75</v>
      </c>
      <c r="J16">
        <f>L8+P10</f>
        <v>15.75</v>
      </c>
      <c r="K16">
        <f ca="1">T20/10</f>
        <v>0</v>
      </c>
      <c r="S16">
        <f t="shared" ca="1" si="6"/>
        <v>0.78129059168300174</v>
      </c>
      <c r="T16" t="str">
        <f t="shared" ca="1" si="7"/>
        <v>20</v>
      </c>
      <c r="U16">
        <f t="shared" ca="1" si="8"/>
        <v>400</v>
      </c>
    </row>
    <row r="17" spans="1:21" x14ac:dyDescent="0.25">
      <c r="A17">
        <v>14</v>
      </c>
      <c r="B17">
        <f t="shared" si="10"/>
        <v>476</v>
      </c>
      <c r="C17">
        <f t="shared" si="0"/>
        <v>0.3507737656595431</v>
      </c>
      <c r="D17" s="6" t="str">
        <f t="shared" si="1"/>
        <v>15</v>
      </c>
      <c r="E17">
        <f t="shared" si="2"/>
        <v>225</v>
      </c>
      <c r="G17" s="6" t="str">
        <f t="shared" si="3"/>
        <v>15</v>
      </c>
      <c r="H17" t="s">
        <v>9</v>
      </c>
      <c r="I17">
        <f>(3650-(16*(13.75^2)))/(16-1)</f>
        <v>41.666666666666664</v>
      </c>
      <c r="J17">
        <f>Q10+M8</f>
        <v>25.6875</v>
      </c>
      <c r="K17">
        <f ca="1">(U20-(16*(K16^2)))/(16-1)</f>
        <v>290</v>
      </c>
      <c r="S17">
        <f t="shared" ca="1" si="6"/>
        <v>0.27046917778011936</v>
      </c>
      <c r="T17" t="str">
        <f t="shared" ca="1" si="7"/>
        <v>15</v>
      </c>
      <c r="U17">
        <f t="shared" ca="1" si="8"/>
        <v>225</v>
      </c>
    </row>
    <row r="18" spans="1:21" x14ac:dyDescent="0.25">
      <c r="A18">
        <v>15</v>
      </c>
      <c r="B18">
        <f t="shared" si="10"/>
        <v>110</v>
      </c>
      <c r="C18">
        <f t="shared" si="0"/>
        <v>8.1061164333087687E-2</v>
      </c>
      <c r="D18" s="6" t="str">
        <f t="shared" si="1"/>
        <v>10</v>
      </c>
      <c r="E18">
        <f t="shared" si="2"/>
        <v>100</v>
      </c>
      <c r="G18" s="6" t="str">
        <f t="shared" si="3"/>
        <v>10</v>
      </c>
      <c r="H18" t="s">
        <v>10</v>
      </c>
      <c r="I18">
        <f>SQRT(I17)</f>
        <v>6.4549722436790278</v>
      </c>
      <c r="J18">
        <f>SQRT(J17)</f>
        <v>5.0682837331783235</v>
      </c>
      <c r="K18">
        <f ca="1">SQRT(K17)</f>
        <v>17.029386365926403</v>
      </c>
      <c r="S18">
        <f t="shared" ca="1" si="6"/>
        <v>7.3292105239395888E-2</v>
      </c>
      <c r="T18" t="str">
        <f t="shared" ca="1" si="7"/>
        <v>10</v>
      </c>
      <c r="U18">
        <f t="shared" ca="1" si="8"/>
        <v>100</v>
      </c>
    </row>
    <row r="19" spans="1:21" x14ac:dyDescent="0.25">
      <c r="A19">
        <v>16</v>
      </c>
      <c r="B19">
        <f t="shared" si="10"/>
        <v>1314</v>
      </c>
      <c r="C19">
        <f t="shared" si="0"/>
        <v>0.9683124539425203</v>
      </c>
      <c r="D19" s="6" t="str">
        <f t="shared" si="1"/>
        <v>25</v>
      </c>
      <c r="E19">
        <f t="shared" si="2"/>
        <v>625</v>
      </c>
      <c r="G19" s="6" t="str">
        <f t="shared" si="3"/>
        <v>25</v>
      </c>
      <c r="S19">
        <f t="shared" ca="1" si="6"/>
        <v>0.802875570150963</v>
      </c>
      <c r="T19" t="str">
        <f t="shared" ca="1" si="7"/>
        <v>20</v>
      </c>
      <c r="U19">
        <f t="shared" ca="1" si="8"/>
        <v>400</v>
      </c>
    </row>
    <row r="20" spans="1:21" x14ac:dyDescent="0.25">
      <c r="D20">
        <v>220</v>
      </c>
      <c r="E20">
        <f>SUM(E4:E19)</f>
        <v>3650</v>
      </c>
      <c r="G20" s="6">
        <f>SUM(G4:G19)</f>
        <v>0</v>
      </c>
      <c r="T20">
        <f ca="1">SUM(T4:T19)</f>
        <v>0</v>
      </c>
      <c r="U20">
        <f ca="1">SUM(U4:U19)</f>
        <v>4350</v>
      </c>
    </row>
    <row r="22" spans="1:21" x14ac:dyDescent="0.25">
      <c r="F22" s="6"/>
    </row>
    <row r="23" spans="1:21" x14ac:dyDescent="0.25">
      <c r="F23" s="6"/>
    </row>
    <row r="24" spans="1:21" x14ac:dyDescent="0.25">
      <c r="F24" s="6"/>
    </row>
    <row r="25" spans="1:21" x14ac:dyDescent="0.25">
      <c r="F25" s="6"/>
    </row>
    <row r="26" spans="1:21" x14ac:dyDescent="0.25">
      <c r="F26" s="6"/>
    </row>
    <row r="27" spans="1:21" x14ac:dyDescent="0.25">
      <c r="F27" s="6"/>
    </row>
    <row r="28" spans="1:21" x14ac:dyDescent="0.25">
      <c r="F28" s="6"/>
    </row>
    <row r="29" spans="1:21" x14ac:dyDescent="0.25">
      <c r="F29" s="6"/>
    </row>
    <row r="30" spans="1:21" x14ac:dyDescent="0.25">
      <c r="F30" s="6"/>
    </row>
    <row r="31" spans="1:21" x14ac:dyDescent="0.25">
      <c r="F31" s="6"/>
    </row>
    <row r="32" spans="1:21" x14ac:dyDescent="0.25">
      <c r="F32" s="6"/>
    </row>
    <row r="33" spans="6:6" x14ac:dyDescent="0.25">
      <c r="F33" s="6"/>
    </row>
    <row r="34" spans="6:6" x14ac:dyDescent="0.25">
      <c r="F34" s="6"/>
    </row>
    <row r="35" spans="6:6" x14ac:dyDescent="0.25">
      <c r="F35" s="6"/>
    </row>
    <row r="36" spans="6:6" x14ac:dyDescent="0.25">
      <c r="F36" s="6"/>
    </row>
    <row r="37" spans="6:6" x14ac:dyDescent="0.25">
      <c r="F37" s="6"/>
    </row>
    <row r="38" spans="6:6" x14ac:dyDescent="0.25">
      <c r="F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fergi</dc:creator>
  <cp:lastModifiedBy>fergi</cp:lastModifiedBy>
  <dcterms:created xsi:type="dcterms:W3CDTF">2019-12-12T04:28:46Z</dcterms:created>
  <dcterms:modified xsi:type="dcterms:W3CDTF">2019-12-12T06:18:22Z</dcterms:modified>
</cp:coreProperties>
</file>