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bookViews>
    <workbookView xWindow="0" yWindow="0" windowWidth="20490" windowHeight="76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4" l="1"/>
  <c r="L34" i="4" l="1"/>
  <c r="L33" i="4"/>
  <c r="J33" i="4"/>
  <c r="J3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F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34" i="4"/>
  <c r="H33" i="4"/>
  <c r="F33" i="4"/>
  <c r="D3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H2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B2" i="4"/>
  <c r="B3" i="4" s="1"/>
  <c r="C11" i="3"/>
  <c r="C3" i="3"/>
  <c r="C4" i="3"/>
  <c r="C5" i="3"/>
  <c r="C6" i="3"/>
  <c r="C7" i="3"/>
  <c r="C8" i="3"/>
  <c r="C9" i="3"/>
  <c r="C10" i="3"/>
  <c r="C2" i="3"/>
  <c r="A4" i="3"/>
  <c r="A5" i="3"/>
  <c r="A6" i="3"/>
  <c r="A7" i="3"/>
  <c r="A8" i="3" s="1"/>
  <c r="A9" i="3" s="1"/>
  <c r="A10" i="3" s="1"/>
  <c r="A3" i="3"/>
  <c r="A2" i="3"/>
  <c r="B2" i="3" s="1"/>
  <c r="C3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A3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" i="2"/>
  <c r="A2" i="2"/>
  <c r="E105" i="1"/>
  <c r="E106" i="1"/>
  <c r="E107" i="1"/>
  <c r="D105" i="1"/>
  <c r="D106" i="1"/>
  <c r="D107" i="1"/>
  <c r="E104" i="1"/>
  <c r="D104" i="1"/>
  <c r="C107" i="1"/>
  <c r="C106" i="1"/>
  <c r="C105" i="1"/>
  <c r="C10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5" i="1"/>
  <c r="D26" i="1"/>
  <c r="D27" i="1"/>
  <c r="D28" i="1"/>
  <c r="D29" i="1"/>
  <c r="D30" i="1"/>
  <c r="D31" i="1"/>
  <c r="D32" i="1"/>
  <c r="D16" i="1"/>
  <c r="D17" i="1"/>
  <c r="D18" i="1"/>
  <c r="D19" i="1"/>
  <c r="D20" i="1"/>
  <c r="D21" i="1"/>
  <c r="D22" i="1"/>
  <c r="D23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  <c r="B2" i="1"/>
  <c r="B4" i="4" l="1"/>
  <c r="C3" i="4"/>
  <c r="C2" i="4"/>
  <c r="B4" i="3"/>
  <c r="B3" i="3"/>
  <c r="C4" i="4" l="1"/>
  <c r="B5" i="4"/>
  <c r="B5" i="3"/>
  <c r="B6" i="4" l="1"/>
  <c r="C5" i="4"/>
  <c r="B6" i="3"/>
  <c r="B7" i="4" l="1"/>
  <c r="C6" i="4"/>
  <c r="B7" i="3"/>
  <c r="C7" i="4" l="1"/>
  <c r="B8" i="4"/>
  <c r="B8" i="3"/>
  <c r="C8" i="4" l="1"/>
  <c r="B9" i="4"/>
  <c r="B9" i="3"/>
  <c r="C9" i="4" l="1"/>
  <c r="B10" i="4"/>
  <c r="B10" i="3"/>
  <c r="B11" i="4" l="1"/>
  <c r="C10" i="4"/>
  <c r="B12" i="4" l="1"/>
  <c r="C11" i="4"/>
  <c r="C12" i="4" l="1"/>
  <c r="B13" i="4"/>
  <c r="B14" i="4" l="1"/>
  <c r="C13" i="4"/>
  <c r="B15" i="4" l="1"/>
  <c r="C14" i="4"/>
  <c r="C15" i="4" l="1"/>
  <c r="B16" i="4"/>
  <c r="C16" i="4" l="1"/>
  <c r="B17" i="4"/>
  <c r="C17" i="4" l="1"/>
  <c r="B18" i="4"/>
  <c r="B19" i="4" l="1"/>
  <c r="C18" i="4"/>
  <c r="B20" i="4" l="1"/>
  <c r="C19" i="4"/>
  <c r="C20" i="4" l="1"/>
  <c r="B21" i="4"/>
  <c r="B22" i="4" l="1"/>
  <c r="C21" i="4"/>
  <c r="B23" i="4" l="1"/>
  <c r="C22" i="4"/>
  <c r="C23" i="4" l="1"/>
  <c r="B24" i="4"/>
  <c r="C24" i="4" l="1"/>
  <c r="B25" i="4"/>
  <c r="C25" i="4" l="1"/>
  <c r="B26" i="4"/>
  <c r="B27" i="4" l="1"/>
  <c r="C26" i="4"/>
  <c r="B28" i="4" l="1"/>
  <c r="C27" i="4"/>
  <c r="C28" i="4" l="1"/>
  <c r="B29" i="4"/>
  <c r="B30" i="4" l="1"/>
  <c r="C29" i="4"/>
  <c r="B31" i="4" l="1"/>
  <c r="C31" i="4" s="1"/>
  <c r="C30" i="4"/>
  <c r="D34" i="4" l="1"/>
</calcChain>
</file>

<file path=xl/sharedStrings.xml><?xml version="1.0" encoding="utf-8"?>
<sst xmlns="http://schemas.openxmlformats.org/spreadsheetml/2006/main" count="38" uniqueCount="28">
  <si>
    <t>no</t>
  </si>
  <si>
    <t>zmul</t>
  </si>
  <si>
    <t>rmul</t>
  </si>
  <si>
    <t>RBT</t>
  </si>
  <si>
    <t>gigi</t>
  </si>
  <si>
    <t>nidji</t>
  </si>
  <si>
    <t>letto</t>
  </si>
  <si>
    <t>peterpan</t>
  </si>
  <si>
    <t>dibagi 40%</t>
  </si>
  <si>
    <t>7000/rbt</t>
  </si>
  <si>
    <t>z</t>
  </si>
  <si>
    <t>r</t>
  </si>
  <si>
    <t>no 3</t>
  </si>
  <si>
    <t>tiket</t>
  </si>
  <si>
    <t>ternyata penjualan selama satu bulan adalah Rp 23.536.842</t>
  </si>
  <si>
    <t>no 1</t>
  </si>
  <si>
    <t>jiwa meninggal</t>
  </si>
  <si>
    <t>no 2</t>
  </si>
  <si>
    <t>koin</t>
  </si>
  <si>
    <t>koin :</t>
  </si>
  <si>
    <t>multiplikatif</t>
  </si>
  <si>
    <t>ekor</t>
  </si>
  <si>
    <t>kepala</t>
  </si>
  <si>
    <t>random number variate</t>
  </si>
  <si>
    <t>xdiskret</t>
  </si>
  <si>
    <t>Xkontinu</t>
  </si>
  <si>
    <t>xdd1</t>
  </si>
  <si>
    <t>xdd2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</si>
</sst>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_-[$Rp-3809]* #,##0.00_-;\-[$Rp-3809]* #,##0.00_-;_-[$Rp-3809]* &quot;-&quot;??_-;_-@_-"/>
    <numFmt numFmtId="165" formatCode="_-[$Rp-3809]* #,##0_-;\-[$Rp-3809]* #,##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2" borderId="0" xfId="0" applyNumberFormat="1" applyFill="1"/>
    <xf numFmtId="0" fontId="0" fillId="0" borderId="0" xfId="2" applyNumberFormat="1" applyFont="1"/>
    <xf numFmtId="0" fontId="0" fillId="0" borderId="0" xfId="1" applyNumberFormat="1" applyFont="1"/>
    <xf numFmtId="0" fontId="2" fillId="0" borderId="0" xfId="0" applyFont="1"/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85" workbookViewId="0">
      <selection activeCell="H101" sqref="H101"/>
    </sheetView>
  </sheetViews>
  <sheetFormatPr defaultRowHeight="15" x14ac:dyDescent="0.25"/>
  <cols>
    <col min="4" max="5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12</v>
      </c>
    </row>
    <row r="2" spans="1:7" x14ac:dyDescent="0.25">
      <c r="A2">
        <v>1</v>
      </c>
      <c r="B2">
        <f>MOD(77*12357,1357)</f>
        <v>232</v>
      </c>
      <c r="C2">
        <f>B2/1357</f>
        <v>0.17096536477523949</v>
      </c>
      <c r="D2" t="str">
        <f>IF(C2&lt;=0.3,"gigi",IF(C2&lt;=0.7,"nidji",IF(C2&lt;=0.8,"letto","peterpan")))</f>
        <v>gigi</v>
      </c>
    </row>
    <row r="3" spans="1:7" x14ac:dyDescent="0.25">
      <c r="A3">
        <v>2</v>
      </c>
      <c r="B3">
        <f>MOD(77*B2,1357)</f>
        <v>223</v>
      </c>
      <c r="C3">
        <f>B3/1357</f>
        <v>0.1643330876934414</v>
      </c>
      <c r="D3" t="str">
        <f t="shared" ref="D3:D66" si="0">IF(C3&lt;=0.3,"gigi",IF(C3&lt;=0.7,"nidji",IF(C3&lt;=0.8,"letto","peterpan")))</f>
        <v>gigi</v>
      </c>
    </row>
    <row r="4" spans="1:7" x14ac:dyDescent="0.25">
      <c r="A4">
        <v>3</v>
      </c>
      <c r="B4">
        <f t="shared" ref="B4:B67" si="1">MOD(77*B3,1357)</f>
        <v>887</v>
      </c>
      <c r="C4">
        <f t="shared" ref="C4:C67" si="2">B4/1357</f>
        <v>0.65364775239498896</v>
      </c>
      <c r="D4" t="str">
        <f t="shared" si="0"/>
        <v>nidji</v>
      </c>
    </row>
    <row r="5" spans="1:7" x14ac:dyDescent="0.25">
      <c r="A5">
        <v>4</v>
      </c>
      <c r="B5">
        <f t="shared" si="1"/>
        <v>449</v>
      </c>
      <c r="C5">
        <f t="shared" si="2"/>
        <v>0.33087693441414884</v>
      </c>
      <c r="D5" t="str">
        <f t="shared" si="0"/>
        <v>nidji</v>
      </c>
    </row>
    <row r="6" spans="1:7" x14ac:dyDescent="0.25">
      <c r="A6">
        <v>5</v>
      </c>
      <c r="B6">
        <f t="shared" si="1"/>
        <v>648</v>
      </c>
      <c r="C6">
        <f t="shared" si="2"/>
        <v>0.47752394988946206</v>
      </c>
      <c r="D6" t="str">
        <f t="shared" si="0"/>
        <v>nidji</v>
      </c>
    </row>
    <row r="7" spans="1:7" x14ac:dyDescent="0.25">
      <c r="A7">
        <v>6</v>
      </c>
      <c r="B7">
        <f t="shared" si="1"/>
        <v>1044</v>
      </c>
      <c r="C7">
        <f t="shared" si="2"/>
        <v>0.76934414148857777</v>
      </c>
      <c r="D7" t="str">
        <f t="shared" si="0"/>
        <v>letto</v>
      </c>
    </row>
    <row r="8" spans="1:7" x14ac:dyDescent="0.25">
      <c r="A8">
        <v>7</v>
      </c>
      <c r="B8">
        <f t="shared" si="1"/>
        <v>325</v>
      </c>
      <c r="C8">
        <f t="shared" si="2"/>
        <v>0.23949889462048637</v>
      </c>
      <c r="D8" t="str">
        <f t="shared" si="0"/>
        <v>gigi</v>
      </c>
    </row>
    <row r="9" spans="1:7" x14ac:dyDescent="0.25">
      <c r="A9">
        <v>8</v>
      </c>
      <c r="B9">
        <f t="shared" si="1"/>
        <v>599</v>
      </c>
      <c r="C9">
        <f t="shared" si="2"/>
        <v>0.44141488577745025</v>
      </c>
      <c r="D9" t="str">
        <f t="shared" si="0"/>
        <v>nidji</v>
      </c>
    </row>
    <row r="10" spans="1:7" x14ac:dyDescent="0.25">
      <c r="A10">
        <v>9</v>
      </c>
      <c r="B10">
        <f t="shared" si="1"/>
        <v>1342</v>
      </c>
      <c r="C10">
        <f t="shared" si="2"/>
        <v>0.98894620486366991</v>
      </c>
      <c r="D10" t="str">
        <f t="shared" si="0"/>
        <v>peterpan</v>
      </c>
    </row>
    <row r="11" spans="1:7" x14ac:dyDescent="0.25">
      <c r="A11">
        <v>10</v>
      </c>
      <c r="B11">
        <f t="shared" si="1"/>
        <v>202</v>
      </c>
      <c r="C11">
        <f t="shared" si="2"/>
        <v>0.14885777450257923</v>
      </c>
      <c r="D11" t="str">
        <f t="shared" si="0"/>
        <v>gigi</v>
      </c>
    </row>
    <row r="12" spans="1:7" x14ac:dyDescent="0.25">
      <c r="A12">
        <v>11</v>
      </c>
      <c r="B12">
        <f t="shared" si="1"/>
        <v>627</v>
      </c>
      <c r="C12">
        <f t="shared" si="2"/>
        <v>0.46204863669859986</v>
      </c>
      <c r="D12" t="str">
        <f t="shared" si="0"/>
        <v>nidji</v>
      </c>
    </row>
    <row r="13" spans="1:7" x14ac:dyDescent="0.25">
      <c r="A13">
        <v>12</v>
      </c>
      <c r="B13">
        <f t="shared" si="1"/>
        <v>784</v>
      </c>
      <c r="C13">
        <f t="shared" si="2"/>
        <v>0.57774502579218867</v>
      </c>
      <c r="D13" t="str">
        <f t="shared" si="0"/>
        <v>nidji</v>
      </c>
    </row>
    <row r="14" spans="1:7" x14ac:dyDescent="0.25">
      <c r="A14">
        <v>13</v>
      </c>
      <c r="B14">
        <f t="shared" si="1"/>
        <v>660</v>
      </c>
      <c r="C14">
        <f t="shared" si="2"/>
        <v>0.48636698599852618</v>
      </c>
      <c r="D14" t="str">
        <f t="shared" si="0"/>
        <v>nidji</v>
      </c>
    </row>
    <row r="15" spans="1:7" x14ac:dyDescent="0.25">
      <c r="A15">
        <v>14</v>
      </c>
      <c r="B15">
        <f t="shared" si="1"/>
        <v>611</v>
      </c>
      <c r="C15">
        <f t="shared" si="2"/>
        <v>0.45025792188651437</v>
      </c>
      <c r="D15" t="str">
        <f t="shared" si="0"/>
        <v>nidji</v>
      </c>
    </row>
    <row r="16" spans="1:7" x14ac:dyDescent="0.25">
      <c r="A16">
        <v>15</v>
      </c>
      <c r="B16">
        <f t="shared" si="1"/>
        <v>909</v>
      </c>
      <c r="C16">
        <f t="shared" si="2"/>
        <v>0.66985998526160651</v>
      </c>
      <c r="D16" t="str">
        <f>IF(C16&lt;=0.3,"gigi",IF(C16&lt;=0.7,"nidji",IF(C16&lt;=0.8,"letto","peterpan")))</f>
        <v>nidji</v>
      </c>
    </row>
    <row r="17" spans="1:4" x14ac:dyDescent="0.25">
      <c r="A17">
        <v>16</v>
      </c>
      <c r="B17">
        <f t="shared" si="1"/>
        <v>786</v>
      </c>
      <c r="C17">
        <f t="shared" si="2"/>
        <v>0.57921886514369936</v>
      </c>
      <c r="D17" t="str">
        <f t="shared" si="0"/>
        <v>nidji</v>
      </c>
    </row>
    <row r="18" spans="1:4" x14ac:dyDescent="0.25">
      <c r="A18">
        <v>17</v>
      </c>
      <c r="B18">
        <f t="shared" si="1"/>
        <v>814</v>
      </c>
      <c r="C18">
        <f t="shared" si="2"/>
        <v>0.59985261606484896</v>
      </c>
      <c r="D18" t="str">
        <f t="shared" si="0"/>
        <v>nidji</v>
      </c>
    </row>
    <row r="19" spans="1:4" x14ac:dyDescent="0.25">
      <c r="A19">
        <v>18</v>
      </c>
      <c r="B19">
        <f t="shared" si="1"/>
        <v>256</v>
      </c>
      <c r="C19">
        <f t="shared" si="2"/>
        <v>0.18865143699336773</v>
      </c>
      <c r="D19" t="str">
        <f t="shared" si="0"/>
        <v>gigi</v>
      </c>
    </row>
    <row r="20" spans="1:4" x14ac:dyDescent="0.25">
      <c r="A20">
        <v>19</v>
      </c>
      <c r="B20">
        <f t="shared" si="1"/>
        <v>714</v>
      </c>
      <c r="C20">
        <f t="shared" si="2"/>
        <v>0.52616064848931465</v>
      </c>
      <c r="D20" t="str">
        <f t="shared" si="0"/>
        <v>nidji</v>
      </c>
    </row>
    <row r="21" spans="1:4" x14ac:dyDescent="0.25">
      <c r="A21">
        <v>20</v>
      </c>
      <c r="B21">
        <f t="shared" si="1"/>
        <v>698</v>
      </c>
      <c r="C21">
        <f t="shared" si="2"/>
        <v>0.51436993367722916</v>
      </c>
      <c r="D21" t="str">
        <f t="shared" si="0"/>
        <v>nidji</v>
      </c>
    </row>
    <row r="22" spans="1:4" x14ac:dyDescent="0.25">
      <c r="A22">
        <v>21</v>
      </c>
      <c r="B22">
        <f t="shared" si="1"/>
        <v>823</v>
      </c>
      <c r="C22">
        <f t="shared" si="2"/>
        <v>0.606484893146647</v>
      </c>
      <c r="D22" t="str">
        <f t="shared" si="0"/>
        <v>nidji</v>
      </c>
    </row>
    <row r="23" spans="1:4" x14ac:dyDescent="0.25">
      <c r="A23">
        <v>22</v>
      </c>
      <c r="B23">
        <f t="shared" si="1"/>
        <v>949</v>
      </c>
      <c r="C23">
        <f t="shared" si="2"/>
        <v>0.69933677229182023</v>
      </c>
      <c r="D23" t="str">
        <f t="shared" si="0"/>
        <v>nidji</v>
      </c>
    </row>
    <row r="24" spans="1:4" x14ac:dyDescent="0.25">
      <c r="A24">
        <v>23</v>
      </c>
      <c r="B24">
        <f t="shared" si="1"/>
        <v>1152</v>
      </c>
      <c r="C24">
        <f t="shared" si="2"/>
        <v>0.84893146647015472</v>
      </c>
      <c r="D24" t="str">
        <f t="shared" si="0"/>
        <v>peterpan</v>
      </c>
    </row>
    <row r="25" spans="1:4" x14ac:dyDescent="0.25">
      <c r="A25">
        <v>24</v>
      </c>
      <c r="B25">
        <f t="shared" si="1"/>
        <v>499</v>
      </c>
      <c r="C25">
        <f t="shared" si="2"/>
        <v>0.36772291820191599</v>
      </c>
      <c r="D25" t="str">
        <f>IF(C25&lt;=0.3,"gigi",IF(C25&lt;=0.7,"nidji",IF(C25&lt;=0.8,"letto","peterpan")))</f>
        <v>nidji</v>
      </c>
    </row>
    <row r="26" spans="1:4" x14ac:dyDescent="0.25">
      <c r="A26">
        <v>25</v>
      </c>
      <c r="B26">
        <f t="shared" si="1"/>
        <v>427</v>
      </c>
      <c r="C26">
        <f t="shared" si="2"/>
        <v>0.31466470154753134</v>
      </c>
      <c r="D26" t="str">
        <f t="shared" si="0"/>
        <v>nidji</v>
      </c>
    </row>
    <row r="27" spans="1:4" x14ac:dyDescent="0.25">
      <c r="A27">
        <v>26</v>
      </c>
      <c r="B27">
        <f t="shared" si="1"/>
        <v>311</v>
      </c>
      <c r="C27">
        <f t="shared" si="2"/>
        <v>0.22918201915991157</v>
      </c>
      <c r="D27" t="str">
        <f t="shared" si="0"/>
        <v>gigi</v>
      </c>
    </row>
    <row r="28" spans="1:4" x14ac:dyDescent="0.25">
      <c r="A28">
        <v>27</v>
      </c>
      <c r="B28">
        <f t="shared" si="1"/>
        <v>878</v>
      </c>
      <c r="C28">
        <f t="shared" si="2"/>
        <v>0.64701547531319081</v>
      </c>
      <c r="D28" t="str">
        <f t="shared" si="0"/>
        <v>nidji</v>
      </c>
    </row>
    <row r="29" spans="1:4" x14ac:dyDescent="0.25">
      <c r="A29">
        <v>28</v>
      </c>
      <c r="B29">
        <f t="shared" si="1"/>
        <v>1113</v>
      </c>
      <c r="C29">
        <f t="shared" si="2"/>
        <v>0.82019159911569639</v>
      </c>
      <c r="D29" t="str">
        <f t="shared" si="0"/>
        <v>peterpan</v>
      </c>
    </row>
    <row r="30" spans="1:4" x14ac:dyDescent="0.25">
      <c r="A30">
        <v>29</v>
      </c>
      <c r="B30">
        <f t="shared" si="1"/>
        <v>210</v>
      </c>
      <c r="C30">
        <f t="shared" si="2"/>
        <v>0.15475313190862197</v>
      </c>
      <c r="D30" t="str">
        <f t="shared" si="0"/>
        <v>gigi</v>
      </c>
    </row>
    <row r="31" spans="1:4" x14ac:dyDescent="0.25">
      <c r="A31">
        <v>30</v>
      </c>
      <c r="B31">
        <f t="shared" si="1"/>
        <v>1243</v>
      </c>
      <c r="C31">
        <f t="shared" si="2"/>
        <v>0.91599115696389088</v>
      </c>
      <c r="D31" t="str">
        <f t="shared" si="0"/>
        <v>peterpan</v>
      </c>
    </row>
    <row r="32" spans="1:4" x14ac:dyDescent="0.25">
      <c r="A32">
        <v>31</v>
      </c>
      <c r="B32">
        <f t="shared" si="1"/>
        <v>721</v>
      </c>
      <c r="C32">
        <f t="shared" si="2"/>
        <v>0.53131908621960211</v>
      </c>
      <c r="D32" t="str">
        <f t="shared" si="0"/>
        <v>nidji</v>
      </c>
    </row>
    <row r="33" spans="1:4" x14ac:dyDescent="0.25">
      <c r="A33">
        <v>32</v>
      </c>
      <c r="B33">
        <f t="shared" si="1"/>
        <v>1237</v>
      </c>
      <c r="C33">
        <f t="shared" si="2"/>
        <v>0.91156963890935883</v>
      </c>
      <c r="D33" t="str">
        <f>IF(C33&lt;=0.3,"gigi",IF(C33&lt;=0.7,"nidji",IF(C33&lt;=0.8,"letto","peterpan")))</f>
        <v>peterpan</v>
      </c>
    </row>
    <row r="34" spans="1:4" x14ac:dyDescent="0.25">
      <c r="A34">
        <v>33</v>
      </c>
      <c r="B34">
        <f t="shared" si="1"/>
        <v>259</v>
      </c>
      <c r="C34">
        <f t="shared" si="2"/>
        <v>0.19086219602063376</v>
      </c>
      <c r="D34" t="str">
        <f t="shared" si="0"/>
        <v>gigi</v>
      </c>
    </row>
    <row r="35" spans="1:4" x14ac:dyDescent="0.25">
      <c r="A35">
        <v>34</v>
      </c>
      <c r="B35">
        <f t="shared" si="1"/>
        <v>945</v>
      </c>
      <c r="C35">
        <f t="shared" si="2"/>
        <v>0.69638909358879886</v>
      </c>
      <c r="D35" t="str">
        <f t="shared" si="0"/>
        <v>nidji</v>
      </c>
    </row>
    <row r="36" spans="1:4" x14ac:dyDescent="0.25">
      <c r="A36">
        <v>35</v>
      </c>
      <c r="B36">
        <f t="shared" si="1"/>
        <v>844</v>
      </c>
      <c r="C36">
        <f t="shared" si="2"/>
        <v>0.62196020633750926</v>
      </c>
      <c r="D36" t="str">
        <f t="shared" si="0"/>
        <v>nidji</v>
      </c>
    </row>
    <row r="37" spans="1:4" x14ac:dyDescent="0.25">
      <c r="A37">
        <v>36</v>
      </c>
      <c r="B37">
        <f t="shared" si="1"/>
        <v>1209</v>
      </c>
      <c r="C37">
        <f t="shared" si="2"/>
        <v>0.89093588798820933</v>
      </c>
      <c r="D37" t="str">
        <f t="shared" si="0"/>
        <v>peterpan</v>
      </c>
    </row>
    <row r="38" spans="1:4" x14ac:dyDescent="0.25">
      <c r="A38">
        <v>37</v>
      </c>
      <c r="B38">
        <f t="shared" si="1"/>
        <v>817</v>
      </c>
      <c r="C38">
        <f t="shared" si="2"/>
        <v>0.60206337509211494</v>
      </c>
      <c r="D38" t="str">
        <f t="shared" si="0"/>
        <v>nidji</v>
      </c>
    </row>
    <row r="39" spans="1:4" x14ac:dyDescent="0.25">
      <c r="A39">
        <v>38</v>
      </c>
      <c r="B39">
        <f t="shared" si="1"/>
        <v>487</v>
      </c>
      <c r="C39">
        <f t="shared" si="2"/>
        <v>0.35887988209285188</v>
      </c>
      <c r="D39" t="str">
        <f t="shared" si="0"/>
        <v>nidji</v>
      </c>
    </row>
    <row r="40" spans="1:4" x14ac:dyDescent="0.25">
      <c r="A40">
        <v>39</v>
      </c>
      <c r="B40">
        <f t="shared" si="1"/>
        <v>860</v>
      </c>
      <c r="C40">
        <f t="shared" si="2"/>
        <v>0.63375092114959475</v>
      </c>
      <c r="D40" t="str">
        <f t="shared" si="0"/>
        <v>nidji</v>
      </c>
    </row>
    <row r="41" spans="1:4" x14ac:dyDescent="0.25">
      <c r="A41">
        <v>40</v>
      </c>
      <c r="B41">
        <f t="shared" si="1"/>
        <v>1084</v>
      </c>
      <c r="C41">
        <f t="shared" si="2"/>
        <v>0.7988209285187915</v>
      </c>
      <c r="D41" t="str">
        <f t="shared" si="0"/>
        <v>letto</v>
      </c>
    </row>
    <row r="42" spans="1:4" x14ac:dyDescent="0.25">
      <c r="A42">
        <v>41</v>
      </c>
      <c r="B42">
        <f t="shared" si="1"/>
        <v>691</v>
      </c>
      <c r="C42">
        <f t="shared" si="2"/>
        <v>0.50921149594694182</v>
      </c>
      <c r="D42" t="str">
        <f t="shared" si="0"/>
        <v>nidji</v>
      </c>
    </row>
    <row r="43" spans="1:4" x14ac:dyDescent="0.25">
      <c r="A43">
        <v>42</v>
      </c>
      <c r="B43">
        <f t="shared" si="1"/>
        <v>284</v>
      </c>
      <c r="C43">
        <f t="shared" si="2"/>
        <v>0.20928518791451731</v>
      </c>
      <c r="D43" t="str">
        <f t="shared" si="0"/>
        <v>gigi</v>
      </c>
    </row>
    <row r="44" spans="1:4" x14ac:dyDescent="0.25">
      <c r="A44">
        <v>43</v>
      </c>
      <c r="B44">
        <f t="shared" si="1"/>
        <v>156</v>
      </c>
      <c r="C44">
        <f t="shared" si="2"/>
        <v>0.11495946941783346</v>
      </c>
      <c r="D44" t="str">
        <f t="shared" si="0"/>
        <v>gigi</v>
      </c>
    </row>
    <row r="45" spans="1:4" x14ac:dyDescent="0.25">
      <c r="A45">
        <v>44</v>
      </c>
      <c r="B45">
        <f t="shared" si="1"/>
        <v>1156</v>
      </c>
      <c r="C45">
        <f t="shared" si="2"/>
        <v>0.85187914517317609</v>
      </c>
      <c r="D45" t="str">
        <f t="shared" si="0"/>
        <v>peterpan</v>
      </c>
    </row>
    <row r="46" spans="1:4" x14ac:dyDescent="0.25">
      <c r="A46">
        <v>45</v>
      </c>
      <c r="B46">
        <f t="shared" si="1"/>
        <v>807</v>
      </c>
      <c r="C46">
        <f t="shared" si="2"/>
        <v>0.59469417833456151</v>
      </c>
      <c r="D46" t="str">
        <f t="shared" si="0"/>
        <v>nidji</v>
      </c>
    </row>
    <row r="47" spans="1:4" x14ac:dyDescent="0.25">
      <c r="A47">
        <v>46</v>
      </c>
      <c r="B47">
        <f t="shared" si="1"/>
        <v>1074</v>
      </c>
      <c r="C47">
        <f t="shared" si="2"/>
        <v>0.79145173176123806</v>
      </c>
      <c r="D47" t="str">
        <f>IF(C47&lt;=0.3,"gigi",IF(C47&lt;=0.7,"nidji",IF(C47&lt;=0.8,"letto","peterpan")))</f>
        <v>letto</v>
      </c>
    </row>
    <row r="48" spans="1:4" x14ac:dyDescent="0.25">
      <c r="A48">
        <v>47</v>
      </c>
      <c r="B48">
        <f t="shared" si="1"/>
        <v>1278</v>
      </c>
      <c r="C48">
        <f t="shared" si="2"/>
        <v>0.94178334561532795</v>
      </c>
      <c r="D48" t="str">
        <f t="shared" si="0"/>
        <v>peterpan</v>
      </c>
    </row>
    <row r="49" spans="1:4" x14ac:dyDescent="0.25">
      <c r="A49">
        <v>48</v>
      </c>
      <c r="B49">
        <f t="shared" si="1"/>
        <v>702</v>
      </c>
      <c r="C49">
        <f t="shared" si="2"/>
        <v>0.51731761238025054</v>
      </c>
      <c r="D49" t="str">
        <f t="shared" si="0"/>
        <v>nidji</v>
      </c>
    </row>
    <row r="50" spans="1:4" x14ac:dyDescent="0.25">
      <c r="A50">
        <v>49</v>
      </c>
      <c r="B50">
        <f t="shared" si="1"/>
        <v>1131</v>
      </c>
      <c r="C50">
        <f t="shared" si="2"/>
        <v>0.83345615327929257</v>
      </c>
      <c r="D50" t="str">
        <f t="shared" si="0"/>
        <v>peterpan</v>
      </c>
    </row>
    <row r="51" spans="1:4" x14ac:dyDescent="0.25">
      <c r="A51">
        <v>50</v>
      </c>
      <c r="B51">
        <f t="shared" si="1"/>
        <v>239</v>
      </c>
      <c r="C51">
        <f t="shared" si="2"/>
        <v>0.17612380250552689</v>
      </c>
      <c r="D51" t="str">
        <f t="shared" si="0"/>
        <v>gigi</v>
      </c>
    </row>
    <row r="52" spans="1:4" x14ac:dyDescent="0.25">
      <c r="A52">
        <v>51</v>
      </c>
      <c r="B52">
        <f t="shared" si="1"/>
        <v>762</v>
      </c>
      <c r="C52">
        <f t="shared" si="2"/>
        <v>0.56153279292557112</v>
      </c>
      <c r="D52" t="str">
        <f t="shared" si="0"/>
        <v>nidji</v>
      </c>
    </row>
    <row r="53" spans="1:4" x14ac:dyDescent="0.25">
      <c r="A53">
        <v>52</v>
      </c>
      <c r="B53">
        <f t="shared" si="1"/>
        <v>323</v>
      </c>
      <c r="C53">
        <f t="shared" si="2"/>
        <v>0.23802505526897569</v>
      </c>
      <c r="D53" t="str">
        <f t="shared" si="0"/>
        <v>gigi</v>
      </c>
    </row>
    <row r="54" spans="1:4" x14ac:dyDescent="0.25">
      <c r="A54">
        <v>53</v>
      </c>
      <c r="B54">
        <f t="shared" si="1"/>
        <v>445</v>
      </c>
      <c r="C54">
        <f t="shared" si="2"/>
        <v>0.32792925571112747</v>
      </c>
      <c r="D54" t="str">
        <f t="shared" si="0"/>
        <v>nidji</v>
      </c>
    </row>
    <row r="55" spans="1:4" x14ac:dyDescent="0.25">
      <c r="A55">
        <v>54</v>
      </c>
      <c r="B55">
        <f t="shared" si="1"/>
        <v>340</v>
      </c>
      <c r="C55">
        <f t="shared" si="2"/>
        <v>0.25055268975681649</v>
      </c>
      <c r="D55" t="str">
        <f>IF(C55&lt;=0.3,"gigi",IF(C55&lt;=0.7,"nidji",IF(C55&lt;=0.8,"letto","peterpan")))</f>
        <v>gigi</v>
      </c>
    </row>
    <row r="56" spans="1:4" x14ac:dyDescent="0.25">
      <c r="A56">
        <v>55</v>
      </c>
      <c r="B56">
        <f t="shared" si="1"/>
        <v>397</v>
      </c>
      <c r="C56">
        <f t="shared" si="2"/>
        <v>0.29255711127487105</v>
      </c>
      <c r="D56" t="str">
        <f t="shared" si="0"/>
        <v>gigi</v>
      </c>
    </row>
    <row r="57" spans="1:4" x14ac:dyDescent="0.25">
      <c r="A57">
        <v>56</v>
      </c>
      <c r="B57">
        <f t="shared" si="1"/>
        <v>715</v>
      </c>
      <c r="C57">
        <f t="shared" si="2"/>
        <v>0.52689756816507005</v>
      </c>
      <c r="D57" t="str">
        <f t="shared" si="0"/>
        <v>nidji</v>
      </c>
    </row>
    <row r="58" spans="1:4" x14ac:dyDescent="0.25">
      <c r="A58">
        <v>57</v>
      </c>
      <c r="B58">
        <f t="shared" si="1"/>
        <v>775</v>
      </c>
      <c r="C58">
        <f t="shared" si="2"/>
        <v>0.57111274871039053</v>
      </c>
      <c r="D58" t="str">
        <f t="shared" si="0"/>
        <v>nidji</v>
      </c>
    </row>
    <row r="59" spans="1:4" x14ac:dyDescent="0.25">
      <c r="A59">
        <v>58</v>
      </c>
      <c r="B59">
        <f t="shared" si="1"/>
        <v>1324</v>
      </c>
      <c r="C59">
        <f t="shared" si="2"/>
        <v>0.97568165070007373</v>
      </c>
      <c r="D59" t="str">
        <f t="shared" si="0"/>
        <v>peterpan</v>
      </c>
    </row>
    <row r="60" spans="1:4" x14ac:dyDescent="0.25">
      <c r="A60">
        <v>59</v>
      </c>
      <c r="B60">
        <f t="shared" si="1"/>
        <v>173</v>
      </c>
      <c r="C60">
        <f t="shared" si="2"/>
        <v>0.12748710390567428</v>
      </c>
      <c r="D60" t="str">
        <f t="shared" si="0"/>
        <v>gigi</v>
      </c>
    </row>
    <row r="61" spans="1:4" x14ac:dyDescent="0.25">
      <c r="A61">
        <v>60</v>
      </c>
      <c r="B61">
        <f t="shared" si="1"/>
        <v>1108</v>
      </c>
      <c r="C61">
        <f t="shared" si="2"/>
        <v>0.81650700073691973</v>
      </c>
      <c r="D61" t="str">
        <f t="shared" si="0"/>
        <v>peterpan</v>
      </c>
    </row>
    <row r="62" spans="1:4" x14ac:dyDescent="0.25">
      <c r="A62">
        <v>61</v>
      </c>
      <c r="B62">
        <f t="shared" si="1"/>
        <v>1182</v>
      </c>
      <c r="C62">
        <f t="shared" si="2"/>
        <v>0.87103905674281501</v>
      </c>
      <c r="D62" t="str">
        <f t="shared" si="0"/>
        <v>peterpan</v>
      </c>
    </row>
    <row r="63" spans="1:4" x14ac:dyDescent="0.25">
      <c r="A63">
        <v>62</v>
      </c>
      <c r="B63">
        <f t="shared" si="1"/>
        <v>95</v>
      </c>
      <c r="C63">
        <f t="shared" si="2"/>
        <v>7.0007369196757555E-2</v>
      </c>
      <c r="D63" t="str">
        <f t="shared" si="0"/>
        <v>gigi</v>
      </c>
    </row>
    <row r="64" spans="1:4" x14ac:dyDescent="0.25">
      <c r="A64">
        <v>63</v>
      </c>
      <c r="B64">
        <f t="shared" si="1"/>
        <v>530</v>
      </c>
      <c r="C64">
        <f t="shared" si="2"/>
        <v>0.39056742815033163</v>
      </c>
      <c r="D64" t="str">
        <f t="shared" si="0"/>
        <v>nidji</v>
      </c>
    </row>
    <row r="65" spans="1:4" x14ac:dyDescent="0.25">
      <c r="A65">
        <v>64</v>
      </c>
      <c r="B65">
        <f t="shared" si="1"/>
        <v>100</v>
      </c>
      <c r="C65">
        <f t="shared" si="2"/>
        <v>7.369196757553427E-2</v>
      </c>
      <c r="D65" t="str">
        <f t="shared" si="0"/>
        <v>gigi</v>
      </c>
    </row>
    <row r="66" spans="1:4" x14ac:dyDescent="0.25">
      <c r="A66">
        <v>65</v>
      </c>
      <c r="B66">
        <f t="shared" si="1"/>
        <v>915</v>
      </c>
      <c r="C66">
        <f t="shared" si="2"/>
        <v>0.67428150331613856</v>
      </c>
      <c r="D66" t="str">
        <f t="shared" si="0"/>
        <v>nidji</v>
      </c>
    </row>
    <row r="67" spans="1:4" x14ac:dyDescent="0.25">
      <c r="A67">
        <v>66</v>
      </c>
      <c r="B67">
        <f t="shared" si="1"/>
        <v>1248</v>
      </c>
      <c r="C67">
        <f t="shared" si="2"/>
        <v>0.91967575534266766</v>
      </c>
      <c r="D67" t="str">
        <f t="shared" ref="D67:D101" si="3">IF(C67&lt;=0.3,"gigi",IF(C67&lt;=0.7,"nidji",IF(C67&lt;=0.8,"letto","peterpan")))</f>
        <v>peterpan</v>
      </c>
    </row>
    <row r="68" spans="1:4" x14ac:dyDescent="0.25">
      <c r="A68">
        <v>67</v>
      </c>
      <c r="B68">
        <f t="shared" ref="B68:B101" si="4">MOD(77*B67,1357)</f>
        <v>1106</v>
      </c>
      <c r="C68">
        <f t="shared" ref="C68:C101" si="5">B68/1357</f>
        <v>0.81503316138540904</v>
      </c>
      <c r="D68" t="str">
        <f t="shared" si="3"/>
        <v>peterpan</v>
      </c>
    </row>
    <row r="69" spans="1:4" x14ac:dyDescent="0.25">
      <c r="A69">
        <v>68</v>
      </c>
      <c r="B69">
        <f t="shared" si="4"/>
        <v>1028</v>
      </c>
      <c r="C69">
        <f t="shared" si="5"/>
        <v>0.75755342667649228</v>
      </c>
      <c r="D69" t="str">
        <f>IF(C69&lt;=0.3,"gigi",IF(C69&lt;=0.7,"nidji",IF(C69&lt;=0.8,"letto","peterpan")))</f>
        <v>letto</v>
      </c>
    </row>
    <row r="70" spans="1:4" x14ac:dyDescent="0.25">
      <c r="A70">
        <v>69</v>
      </c>
      <c r="B70">
        <f t="shared" si="4"/>
        <v>450</v>
      </c>
      <c r="C70">
        <f t="shared" si="5"/>
        <v>0.33161385408990418</v>
      </c>
      <c r="D70" t="str">
        <f t="shared" si="3"/>
        <v>nidji</v>
      </c>
    </row>
    <row r="71" spans="1:4" x14ac:dyDescent="0.25">
      <c r="A71">
        <v>70</v>
      </c>
      <c r="B71">
        <f t="shared" si="4"/>
        <v>725</v>
      </c>
      <c r="C71">
        <f t="shared" si="5"/>
        <v>0.53426676492262348</v>
      </c>
      <c r="D71" t="str">
        <f t="shared" si="3"/>
        <v>nidji</v>
      </c>
    </row>
    <row r="72" spans="1:4" x14ac:dyDescent="0.25">
      <c r="A72">
        <v>71</v>
      </c>
      <c r="B72">
        <f t="shared" si="4"/>
        <v>188</v>
      </c>
      <c r="C72">
        <f t="shared" si="5"/>
        <v>0.13854089904200442</v>
      </c>
      <c r="D72" t="str">
        <f t="shared" si="3"/>
        <v>gigi</v>
      </c>
    </row>
    <row r="73" spans="1:4" x14ac:dyDescent="0.25">
      <c r="A73">
        <v>72</v>
      </c>
      <c r="B73">
        <f t="shared" si="4"/>
        <v>906</v>
      </c>
      <c r="C73">
        <f t="shared" si="5"/>
        <v>0.66764922623434042</v>
      </c>
      <c r="D73" t="str">
        <f t="shared" si="3"/>
        <v>nidji</v>
      </c>
    </row>
    <row r="74" spans="1:4" x14ac:dyDescent="0.25">
      <c r="A74">
        <v>73</v>
      </c>
      <c r="B74">
        <f t="shared" si="4"/>
        <v>555</v>
      </c>
      <c r="C74">
        <f t="shared" si="5"/>
        <v>0.40899042004421521</v>
      </c>
      <c r="D74" t="str">
        <f t="shared" si="3"/>
        <v>nidji</v>
      </c>
    </row>
    <row r="75" spans="1:4" x14ac:dyDescent="0.25">
      <c r="A75">
        <v>74</v>
      </c>
      <c r="B75">
        <f t="shared" si="4"/>
        <v>668</v>
      </c>
      <c r="C75">
        <f t="shared" si="5"/>
        <v>0.49226234340456893</v>
      </c>
      <c r="D75" t="str">
        <f t="shared" si="3"/>
        <v>nidji</v>
      </c>
    </row>
    <row r="76" spans="1:4" x14ac:dyDescent="0.25">
      <c r="A76">
        <v>75</v>
      </c>
      <c r="B76">
        <f t="shared" si="4"/>
        <v>1227</v>
      </c>
      <c r="C76">
        <f t="shared" si="5"/>
        <v>0.90420044215180551</v>
      </c>
      <c r="D76" t="str">
        <f t="shared" si="3"/>
        <v>peterpan</v>
      </c>
    </row>
    <row r="77" spans="1:4" x14ac:dyDescent="0.25">
      <c r="A77">
        <v>76</v>
      </c>
      <c r="B77">
        <f t="shared" si="4"/>
        <v>846</v>
      </c>
      <c r="C77">
        <f t="shared" si="5"/>
        <v>0.62343404568901994</v>
      </c>
      <c r="D77" t="str">
        <f t="shared" si="3"/>
        <v>nidji</v>
      </c>
    </row>
    <row r="78" spans="1:4" x14ac:dyDescent="0.25">
      <c r="A78">
        <v>77</v>
      </c>
      <c r="B78">
        <f t="shared" si="4"/>
        <v>6</v>
      </c>
      <c r="C78">
        <f t="shared" si="5"/>
        <v>4.4215180545320561E-3</v>
      </c>
      <c r="D78" t="str">
        <f>IF(C78&lt;=0.3,"gigi",IF(C78&lt;=0.7,"nidji",IF(C78&lt;=0.8,"letto","peterpan")))</f>
        <v>gigi</v>
      </c>
    </row>
    <row r="79" spans="1:4" x14ac:dyDescent="0.25">
      <c r="A79">
        <v>78</v>
      </c>
      <c r="B79">
        <f t="shared" si="4"/>
        <v>462</v>
      </c>
      <c r="C79">
        <f t="shared" si="5"/>
        <v>0.3404568901989683</v>
      </c>
      <c r="D79" t="str">
        <f t="shared" si="3"/>
        <v>nidji</v>
      </c>
    </row>
    <row r="80" spans="1:4" x14ac:dyDescent="0.25">
      <c r="A80">
        <v>79</v>
      </c>
      <c r="B80">
        <f t="shared" si="4"/>
        <v>292</v>
      </c>
      <c r="C80">
        <f t="shared" si="5"/>
        <v>0.21518054532056005</v>
      </c>
      <c r="D80" t="str">
        <f t="shared" si="3"/>
        <v>gigi</v>
      </c>
    </row>
    <row r="81" spans="1:4" x14ac:dyDescent="0.25">
      <c r="A81">
        <v>80</v>
      </c>
      <c r="B81">
        <f t="shared" si="4"/>
        <v>772</v>
      </c>
      <c r="C81">
        <f t="shared" si="5"/>
        <v>0.56890198968312455</v>
      </c>
      <c r="D81" t="str">
        <f t="shared" si="3"/>
        <v>nidji</v>
      </c>
    </row>
    <row r="82" spans="1:4" x14ac:dyDescent="0.25">
      <c r="A82">
        <v>81</v>
      </c>
      <c r="B82">
        <f t="shared" si="4"/>
        <v>1093</v>
      </c>
      <c r="C82">
        <f t="shared" si="5"/>
        <v>0.80545320560058953</v>
      </c>
      <c r="D82" t="str">
        <f t="shared" si="3"/>
        <v>peterpan</v>
      </c>
    </row>
    <row r="83" spans="1:4" x14ac:dyDescent="0.25">
      <c r="A83">
        <v>82</v>
      </c>
      <c r="B83">
        <f t="shared" si="4"/>
        <v>27</v>
      </c>
      <c r="C83">
        <f t="shared" si="5"/>
        <v>1.989683124539425E-2</v>
      </c>
      <c r="D83" t="str">
        <f t="shared" si="3"/>
        <v>gigi</v>
      </c>
    </row>
    <row r="84" spans="1:4" x14ac:dyDescent="0.25">
      <c r="A84">
        <v>83</v>
      </c>
      <c r="B84">
        <f t="shared" si="4"/>
        <v>722</v>
      </c>
      <c r="C84">
        <f t="shared" si="5"/>
        <v>0.5320560058953574</v>
      </c>
      <c r="D84" t="str">
        <f t="shared" si="3"/>
        <v>nidji</v>
      </c>
    </row>
    <row r="85" spans="1:4" x14ac:dyDescent="0.25">
      <c r="A85">
        <v>84</v>
      </c>
      <c r="B85">
        <f t="shared" si="4"/>
        <v>1314</v>
      </c>
      <c r="C85">
        <f t="shared" si="5"/>
        <v>0.9683124539425203</v>
      </c>
      <c r="D85" t="str">
        <f t="shared" si="3"/>
        <v>peterpan</v>
      </c>
    </row>
    <row r="86" spans="1:4" x14ac:dyDescent="0.25">
      <c r="A86">
        <v>85</v>
      </c>
      <c r="B86">
        <f t="shared" si="4"/>
        <v>760</v>
      </c>
      <c r="C86">
        <f t="shared" si="5"/>
        <v>0.56005895357406044</v>
      </c>
      <c r="D86" t="str">
        <f>IF(C86&lt;=0.3,"gigi",IF(C86&lt;=0.7,"nidji",IF(C86&lt;=0.8,"letto","peterpan")))</f>
        <v>nidji</v>
      </c>
    </row>
    <row r="87" spans="1:4" x14ac:dyDescent="0.25">
      <c r="A87">
        <v>86</v>
      </c>
      <c r="B87">
        <f t="shared" si="4"/>
        <v>169</v>
      </c>
      <c r="C87">
        <f t="shared" si="5"/>
        <v>0.12453942520265292</v>
      </c>
      <c r="D87" t="str">
        <f t="shared" si="3"/>
        <v>gigi</v>
      </c>
    </row>
    <row r="88" spans="1:4" x14ac:dyDescent="0.25">
      <c r="A88">
        <v>87</v>
      </c>
      <c r="B88">
        <f t="shared" si="4"/>
        <v>800</v>
      </c>
      <c r="C88">
        <f t="shared" si="5"/>
        <v>0.58953574060427416</v>
      </c>
      <c r="D88" t="str">
        <f t="shared" si="3"/>
        <v>nidji</v>
      </c>
    </row>
    <row r="89" spans="1:4" x14ac:dyDescent="0.25">
      <c r="A89">
        <v>88</v>
      </c>
      <c r="B89">
        <f t="shared" si="4"/>
        <v>535</v>
      </c>
      <c r="C89">
        <f t="shared" si="5"/>
        <v>0.39425202652910835</v>
      </c>
      <c r="D89" t="str">
        <f t="shared" si="3"/>
        <v>nidji</v>
      </c>
    </row>
    <row r="90" spans="1:4" x14ac:dyDescent="0.25">
      <c r="A90">
        <v>89</v>
      </c>
      <c r="B90">
        <f t="shared" si="4"/>
        <v>485</v>
      </c>
      <c r="C90">
        <f t="shared" si="5"/>
        <v>0.35740604274134119</v>
      </c>
      <c r="D90" t="str">
        <f t="shared" si="3"/>
        <v>nidji</v>
      </c>
    </row>
    <row r="91" spans="1:4" x14ac:dyDescent="0.25">
      <c r="A91">
        <v>90</v>
      </c>
      <c r="B91">
        <f t="shared" si="4"/>
        <v>706</v>
      </c>
      <c r="C91">
        <f t="shared" si="5"/>
        <v>0.52026529108327191</v>
      </c>
      <c r="D91" t="str">
        <f t="shared" si="3"/>
        <v>nidji</v>
      </c>
    </row>
    <row r="92" spans="1:4" x14ac:dyDescent="0.25">
      <c r="A92">
        <v>91</v>
      </c>
      <c r="B92">
        <f t="shared" si="4"/>
        <v>82</v>
      </c>
      <c r="C92">
        <f t="shared" si="5"/>
        <v>6.0427413411938101E-2</v>
      </c>
      <c r="D92" t="str">
        <f t="shared" si="3"/>
        <v>gigi</v>
      </c>
    </row>
    <row r="93" spans="1:4" x14ac:dyDescent="0.25">
      <c r="A93">
        <v>92</v>
      </c>
      <c r="B93">
        <f t="shared" si="4"/>
        <v>886</v>
      </c>
      <c r="C93">
        <f t="shared" si="5"/>
        <v>0.65291083271923356</v>
      </c>
      <c r="D93" t="str">
        <f t="shared" si="3"/>
        <v>nidji</v>
      </c>
    </row>
    <row r="94" spans="1:4" x14ac:dyDescent="0.25">
      <c r="A94">
        <v>93</v>
      </c>
      <c r="B94">
        <f t="shared" si="4"/>
        <v>372</v>
      </c>
      <c r="C94">
        <f t="shared" si="5"/>
        <v>0.27413411938098747</v>
      </c>
      <c r="D94" t="str">
        <f t="shared" si="3"/>
        <v>gigi</v>
      </c>
    </row>
    <row r="95" spans="1:4" x14ac:dyDescent="0.25">
      <c r="A95">
        <v>94</v>
      </c>
      <c r="B95">
        <f t="shared" si="4"/>
        <v>147</v>
      </c>
      <c r="C95">
        <f t="shared" si="5"/>
        <v>0.10832719233603537</v>
      </c>
      <c r="D95" t="str">
        <f t="shared" si="3"/>
        <v>gigi</v>
      </c>
    </row>
    <row r="96" spans="1:4" x14ac:dyDescent="0.25">
      <c r="A96">
        <v>95</v>
      </c>
      <c r="B96">
        <f t="shared" si="4"/>
        <v>463</v>
      </c>
      <c r="C96">
        <f t="shared" si="5"/>
        <v>0.34119380987472364</v>
      </c>
      <c r="D96" t="str">
        <f t="shared" si="3"/>
        <v>nidji</v>
      </c>
    </row>
    <row r="97" spans="1:5" x14ac:dyDescent="0.25">
      <c r="A97">
        <v>96</v>
      </c>
      <c r="B97">
        <f t="shared" si="4"/>
        <v>369</v>
      </c>
      <c r="C97">
        <f t="shared" si="5"/>
        <v>0.27192336035372144</v>
      </c>
      <c r="D97" t="str">
        <f t="shared" si="3"/>
        <v>gigi</v>
      </c>
    </row>
    <row r="98" spans="1:5" x14ac:dyDescent="0.25">
      <c r="A98">
        <v>97</v>
      </c>
      <c r="B98">
        <f t="shared" si="4"/>
        <v>1273</v>
      </c>
      <c r="C98">
        <f t="shared" si="5"/>
        <v>0.93809874723655118</v>
      </c>
      <c r="D98" t="str">
        <f t="shared" si="3"/>
        <v>peterpan</v>
      </c>
    </row>
    <row r="99" spans="1:5" x14ac:dyDescent="0.25">
      <c r="A99">
        <v>98</v>
      </c>
      <c r="B99">
        <f t="shared" si="4"/>
        <v>317</v>
      </c>
      <c r="C99">
        <f t="shared" si="5"/>
        <v>0.23360353721444363</v>
      </c>
      <c r="D99" t="str">
        <f t="shared" si="3"/>
        <v>gigi</v>
      </c>
    </row>
    <row r="100" spans="1:5" x14ac:dyDescent="0.25">
      <c r="A100">
        <v>99</v>
      </c>
      <c r="B100">
        <f t="shared" si="4"/>
        <v>1340</v>
      </c>
      <c r="C100">
        <f t="shared" si="5"/>
        <v>0.98747236551215922</v>
      </c>
      <c r="D100" t="str">
        <f>IF(C100&lt;=0.3,"gigi",IF(C100&lt;=0.7,"nidji",IF(C100&lt;=0.8,"letto","peterpan")))</f>
        <v>peterpan</v>
      </c>
    </row>
    <row r="101" spans="1:5" x14ac:dyDescent="0.25">
      <c r="A101">
        <v>100</v>
      </c>
      <c r="B101">
        <f t="shared" si="4"/>
        <v>48</v>
      </c>
      <c r="C101">
        <f t="shared" si="5"/>
        <v>3.5372144436256449E-2</v>
      </c>
      <c r="D101" t="str">
        <f t="shared" si="3"/>
        <v>gigi</v>
      </c>
    </row>
    <row r="103" spans="1:5" x14ac:dyDescent="0.25">
      <c r="D103" t="s">
        <v>9</v>
      </c>
      <c r="E103" t="s">
        <v>8</v>
      </c>
    </row>
    <row r="104" spans="1:5" x14ac:dyDescent="0.25">
      <c r="B104" t="s">
        <v>4</v>
      </c>
      <c r="C104">
        <f>COUNTIF(D2:D101,"gigi")</f>
        <v>28</v>
      </c>
      <c r="D104" s="1">
        <f>C104*7000</f>
        <v>196000</v>
      </c>
      <c r="E104" s="1">
        <f>D104*0.6</f>
        <v>117600</v>
      </c>
    </row>
    <row r="105" spans="1:5" x14ac:dyDescent="0.25">
      <c r="B105" t="s">
        <v>5</v>
      </c>
      <c r="C105">
        <f>COUNTIF(D2:D101,"nidji")</f>
        <v>49</v>
      </c>
      <c r="D105" s="1">
        <f t="shared" ref="D105:D107" si="6">C105*7000</f>
        <v>343000</v>
      </c>
      <c r="E105" s="1">
        <f t="shared" ref="E105:E107" si="7">D105*0.6</f>
        <v>205800</v>
      </c>
    </row>
    <row r="106" spans="1:5" x14ac:dyDescent="0.25">
      <c r="B106" t="s">
        <v>6</v>
      </c>
      <c r="C106">
        <f>COUNTIF(D2:D101,"letto")</f>
        <v>4</v>
      </c>
      <c r="D106" s="1">
        <f t="shared" si="6"/>
        <v>28000</v>
      </c>
      <c r="E106" s="1">
        <f t="shared" si="7"/>
        <v>16800</v>
      </c>
    </row>
    <row r="107" spans="1:5" x14ac:dyDescent="0.25">
      <c r="B107" t="s">
        <v>7</v>
      </c>
      <c r="C107">
        <f>COUNTIF(D2:D101,"peterpan")</f>
        <v>19</v>
      </c>
      <c r="D107" s="1">
        <f t="shared" si="6"/>
        <v>133000</v>
      </c>
      <c r="E107" s="1">
        <f t="shared" si="7"/>
        <v>79800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0" workbookViewId="0">
      <selection activeCell="C3" sqref="C3"/>
    </sheetView>
  </sheetViews>
  <sheetFormatPr defaultRowHeight="15" x14ac:dyDescent="0.25"/>
  <cols>
    <col min="3" max="3" width="21.85546875" customWidth="1"/>
  </cols>
  <sheetData>
    <row r="1" spans="1:11" x14ac:dyDescent="0.25">
      <c r="A1" t="s">
        <v>10</v>
      </c>
      <c r="B1" t="s">
        <v>11</v>
      </c>
      <c r="C1" t="s">
        <v>13</v>
      </c>
      <c r="K1" t="s">
        <v>15</v>
      </c>
    </row>
    <row r="2" spans="1:11" x14ac:dyDescent="0.25">
      <c r="A2">
        <f>MOD(123*789,456)</f>
        <v>375</v>
      </c>
      <c r="B2">
        <f>A2/456</f>
        <v>0.82236842105263153</v>
      </c>
      <c r="C2" s="2">
        <f>B2*2000*8*100</f>
        <v>1315789.4736842106</v>
      </c>
    </row>
    <row r="3" spans="1:11" x14ac:dyDescent="0.25">
      <c r="A3">
        <f>MOD(123*A2,456)</f>
        <v>69</v>
      </c>
      <c r="B3">
        <f t="shared" ref="B3:B31" si="0">A3/456</f>
        <v>0.15131578947368421</v>
      </c>
      <c r="C3" s="2">
        <f t="shared" ref="C3:C31" si="1">B3*2000*8*100</f>
        <v>242105.26315789475</v>
      </c>
    </row>
    <row r="4" spans="1:11" x14ac:dyDescent="0.25">
      <c r="A4">
        <f t="shared" ref="A4:A31" si="2">MOD(123*A3,456)</f>
        <v>279</v>
      </c>
      <c r="B4">
        <f t="shared" si="0"/>
        <v>0.61184210526315785</v>
      </c>
      <c r="C4" s="2">
        <f t="shared" si="1"/>
        <v>978947.36842105247</v>
      </c>
    </row>
    <row r="5" spans="1:11" x14ac:dyDescent="0.25">
      <c r="A5">
        <f t="shared" si="2"/>
        <v>117</v>
      </c>
      <c r="B5">
        <f t="shared" si="0"/>
        <v>0.25657894736842107</v>
      </c>
      <c r="C5" s="2">
        <f t="shared" si="1"/>
        <v>410526.31578947377</v>
      </c>
    </row>
    <row r="6" spans="1:11" x14ac:dyDescent="0.25">
      <c r="A6">
        <f t="shared" si="2"/>
        <v>255</v>
      </c>
      <c r="B6">
        <f t="shared" si="0"/>
        <v>0.55921052631578949</v>
      </c>
      <c r="C6" s="2">
        <f t="shared" si="1"/>
        <v>894736.84210526315</v>
      </c>
    </row>
    <row r="7" spans="1:11" x14ac:dyDescent="0.25">
      <c r="A7">
        <f t="shared" si="2"/>
        <v>357</v>
      </c>
      <c r="B7">
        <f t="shared" si="0"/>
        <v>0.78289473684210531</v>
      </c>
      <c r="C7" s="2">
        <f t="shared" si="1"/>
        <v>1252631.5789473685</v>
      </c>
    </row>
    <row r="8" spans="1:11" x14ac:dyDescent="0.25">
      <c r="A8">
        <f t="shared" si="2"/>
        <v>135</v>
      </c>
      <c r="B8">
        <f t="shared" si="0"/>
        <v>0.29605263157894735</v>
      </c>
      <c r="C8" s="2">
        <f t="shared" si="1"/>
        <v>473684.21052631573</v>
      </c>
    </row>
    <row r="9" spans="1:11" x14ac:dyDescent="0.25">
      <c r="A9">
        <f t="shared" si="2"/>
        <v>189</v>
      </c>
      <c r="B9">
        <f t="shared" si="0"/>
        <v>0.41447368421052633</v>
      </c>
      <c r="C9" s="2">
        <f t="shared" si="1"/>
        <v>663157.89473684214</v>
      </c>
    </row>
    <row r="10" spans="1:11" x14ac:dyDescent="0.25">
      <c r="A10">
        <f t="shared" si="2"/>
        <v>447</v>
      </c>
      <c r="B10">
        <f t="shared" si="0"/>
        <v>0.98026315789473684</v>
      </c>
      <c r="C10" s="2">
        <f t="shared" si="1"/>
        <v>1568421.0526315791</v>
      </c>
    </row>
    <row r="11" spans="1:11" x14ac:dyDescent="0.25">
      <c r="A11">
        <f t="shared" si="2"/>
        <v>261</v>
      </c>
      <c r="B11">
        <f t="shared" si="0"/>
        <v>0.57236842105263153</v>
      </c>
      <c r="C11" s="2">
        <f t="shared" si="1"/>
        <v>915789.47368421045</v>
      </c>
    </row>
    <row r="12" spans="1:11" x14ac:dyDescent="0.25">
      <c r="A12">
        <f t="shared" si="2"/>
        <v>183</v>
      </c>
      <c r="B12">
        <f t="shared" si="0"/>
        <v>0.40131578947368424</v>
      </c>
      <c r="C12" s="2">
        <f t="shared" si="1"/>
        <v>642105.26315789472</v>
      </c>
    </row>
    <row r="13" spans="1:11" x14ac:dyDescent="0.25">
      <c r="A13">
        <f t="shared" si="2"/>
        <v>165</v>
      </c>
      <c r="B13">
        <f t="shared" si="0"/>
        <v>0.36184210526315791</v>
      </c>
      <c r="C13" s="2">
        <f t="shared" si="1"/>
        <v>578947.3684210527</v>
      </c>
    </row>
    <row r="14" spans="1:11" x14ac:dyDescent="0.25">
      <c r="A14">
        <f t="shared" si="2"/>
        <v>231</v>
      </c>
      <c r="B14">
        <f t="shared" si="0"/>
        <v>0.50657894736842102</v>
      </c>
      <c r="C14" s="2">
        <f t="shared" si="1"/>
        <v>810526.31578947371</v>
      </c>
    </row>
    <row r="15" spans="1:11" x14ac:dyDescent="0.25">
      <c r="A15">
        <f t="shared" si="2"/>
        <v>141</v>
      </c>
      <c r="B15">
        <f t="shared" si="0"/>
        <v>0.30921052631578949</v>
      </c>
      <c r="C15" s="2">
        <f t="shared" si="1"/>
        <v>494736.84210526315</v>
      </c>
    </row>
    <row r="16" spans="1:11" x14ac:dyDescent="0.25">
      <c r="A16">
        <f t="shared" si="2"/>
        <v>15</v>
      </c>
      <c r="B16">
        <f t="shared" si="0"/>
        <v>3.2894736842105261E-2</v>
      </c>
      <c r="C16" s="2">
        <f t="shared" si="1"/>
        <v>52631.578947368413</v>
      </c>
    </row>
    <row r="17" spans="1:4" x14ac:dyDescent="0.25">
      <c r="A17">
        <f t="shared" si="2"/>
        <v>21</v>
      </c>
      <c r="B17">
        <f t="shared" si="0"/>
        <v>4.6052631578947366E-2</v>
      </c>
      <c r="C17" s="2">
        <f t="shared" si="1"/>
        <v>73684.210526315786</v>
      </c>
    </row>
    <row r="18" spans="1:4" x14ac:dyDescent="0.25">
      <c r="A18">
        <f t="shared" si="2"/>
        <v>303</v>
      </c>
      <c r="B18">
        <f t="shared" si="0"/>
        <v>0.66447368421052633</v>
      </c>
      <c r="C18" s="2">
        <f t="shared" si="1"/>
        <v>1063157.8947368423</v>
      </c>
    </row>
    <row r="19" spans="1:4" x14ac:dyDescent="0.25">
      <c r="A19">
        <f t="shared" si="2"/>
        <v>333</v>
      </c>
      <c r="B19">
        <f t="shared" si="0"/>
        <v>0.73026315789473684</v>
      </c>
      <c r="C19" s="2">
        <f t="shared" si="1"/>
        <v>1168421.0526315791</v>
      </c>
    </row>
    <row r="20" spans="1:4" x14ac:dyDescent="0.25">
      <c r="A20">
        <f t="shared" si="2"/>
        <v>375</v>
      </c>
      <c r="B20">
        <f t="shared" si="0"/>
        <v>0.82236842105263153</v>
      </c>
      <c r="C20" s="2">
        <f t="shared" si="1"/>
        <v>1315789.4736842106</v>
      </c>
    </row>
    <row r="21" spans="1:4" x14ac:dyDescent="0.25">
      <c r="A21">
        <f t="shared" si="2"/>
        <v>69</v>
      </c>
      <c r="B21">
        <f t="shared" si="0"/>
        <v>0.15131578947368421</v>
      </c>
      <c r="C21" s="2">
        <f t="shared" si="1"/>
        <v>242105.26315789475</v>
      </c>
    </row>
    <row r="22" spans="1:4" x14ac:dyDescent="0.25">
      <c r="A22">
        <f t="shared" si="2"/>
        <v>279</v>
      </c>
      <c r="B22">
        <f t="shared" si="0"/>
        <v>0.61184210526315785</v>
      </c>
      <c r="C22" s="2">
        <f t="shared" si="1"/>
        <v>978947.36842105247</v>
      </c>
    </row>
    <row r="23" spans="1:4" x14ac:dyDescent="0.25">
      <c r="A23">
        <f t="shared" si="2"/>
        <v>117</v>
      </c>
      <c r="B23">
        <f t="shared" si="0"/>
        <v>0.25657894736842107</v>
      </c>
      <c r="C23" s="2">
        <f t="shared" si="1"/>
        <v>410526.31578947377</v>
      </c>
    </row>
    <row r="24" spans="1:4" x14ac:dyDescent="0.25">
      <c r="A24">
        <f t="shared" si="2"/>
        <v>255</v>
      </c>
      <c r="B24">
        <f t="shared" si="0"/>
        <v>0.55921052631578949</v>
      </c>
      <c r="C24" s="2">
        <f t="shared" si="1"/>
        <v>894736.84210526315</v>
      </c>
    </row>
    <row r="25" spans="1:4" x14ac:dyDescent="0.25">
      <c r="A25">
        <f t="shared" si="2"/>
        <v>357</v>
      </c>
      <c r="B25">
        <f t="shared" si="0"/>
        <v>0.78289473684210531</v>
      </c>
      <c r="C25" s="2">
        <f t="shared" si="1"/>
        <v>1252631.5789473685</v>
      </c>
    </row>
    <row r="26" spans="1:4" x14ac:dyDescent="0.25">
      <c r="A26">
        <f t="shared" si="2"/>
        <v>135</v>
      </c>
      <c r="B26">
        <f t="shared" si="0"/>
        <v>0.29605263157894735</v>
      </c>
      <c r="C26" s="2">
        <f t="shared" si="1"/>
        <v>473684.21052631573</v>
      </c>
    </row>
    <row r="27" spans="1:4" x14ac:dyDescent="0.25">
      <c r="A27">
        <f t="shared" si="2"/>
        <v>189</v>
      </c>
      <c r="B27">
        <f t="shared" si="0"/>
        <v>0.41447368421052633</v>
      </c>
      <c r="C27" s="2">
        <f t="shared" si="1"/>
        <v>663157.89473684214</v>
      </c>
    </row>
    <row r="28" spans="1:4" x14ac:dyDescent="0.25">
      <c r="A28">
        <f t="shared" si="2"/>
        <v>447</v>
      </c>
      <c r="B28">
        <f t="shared" si="0"/>
        <v>0.98026315789473684</v>
      </c>
      <c r="C28" s="2">
        <f t="shared" si="1"/>
        <v>1568421.0526315791</v>
      </c>
    </row>
    <row r="29" spans="1:4" x14ac:dyDescent="0.25">
      <c r="A29">
        <f t="shared" si="2"/>
        <v>261</v>
      </c>
      <c r="B29">
        <f t="shared" si="0"/>
        <v>0.57236842105263153</v>
      </c>
      <c r="C29" s="2">
        <f t="shared" si="1"/>
        <v>915789.47368421045</v>
      </c>
    </row>
    <row r="30" spans="1:4" x14ac:dyDescent="0.25">
      <c r="A30">
        <f t="shared" si="2"/>
        <v>183</v>
      </c>
      <c r="B30">
        <f t="shared" si="0"/>
        <v>0.40131578947368424</v>
      </c>
      <c r="C30" s="2">
        <f t="shared" si="1"/>
        <v>642105.26315789472</v>
      </c>
    </row>
    <row r="31" spans="1:4" x14ac:dyDescent="0.25">
      <c r="A31">
        <f t="shared" si="2"/>
        <v>165</v>
      </c>
      <c r="B31">
        <f t="shared" si="0"/>
        <v>0.36184210526315791</v>
      </c>
      <c r="C31" s="2">
        <f t="shared" si="1"/>
        <v>578947.3684210527</v>
      </c>
    </row>
    <row r="32" spans="1:4" x14ac:dyDescent="0.25">
      <c r="C32" s="3">
        <f>SUM(C2:C31)</f>
        <v>23536842.105263159</v>
      </c>
      <c r="D3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" sqref="A2"/>
    </sheetView>
  </sheetViews>
  <sheetFormatPr defaultRowHeight="15" x14ac:dyDescent="0.25"/>
  <cols>
    <col min="3" max="3" width="21.85546875" customWidth="1"/>
  </cols>
  <sheetData>
    <row r="1" spans="1:11" x14ac:dyDescent="0.25">
      <c r="A1" t="s">
        <v>10</v>
      </c>
      <c r="B1" t="s">
        <v>11</v>
      </c>
      <c r="C1" t="s">
        <v>16</v>
      </c>
      <c r="K1" t="s">
        <v>17</v>
      </c>
    </row>
    <row r="2" spans="1:11" x14ac:dyDescent="0.25">
      <c r="A2">
        <f>MOD(123*789,456)</f>
        <v>375</v>
      </c>
      <c r="B2">
        <f>A2/456</f>
        <v>0.82236842105263153</v>
      </c>
      <c r="C2" s="4">
        <f>B2*1500000</f>
        <v>1233552.6315789472</v>
      </c>
    </row>
    <row r="3" spans="1:11" x14ac:dyDescent="0.25">
      <c r="A3">
        <f>MOD(123*A2,456)</f>
        <v>69</v>
      </c>
      <c r="B3">
        <f t="shared" ref="B3:B10" si="0">A3/456</f>
        <v>0.15131578947368421</v>
      </c>
      <c r="C3" s="4">
        <f t="shared" ref="C3:C10" si="1">B3*1500000</f>
        <v>226973.68421052632</v>
      </c>
    </row>
    <row r="4" spans="1:11" x14ac:dyDescent="0.25">
      <c r="A4">
        <f t="shared" ref="A4:A10" si="2">MOD(123*A3,456)</f>
        <v>279</v>
      </c>
      <c r="B4">
        <f t="shared" si="0"/>
        <v>0.61184210526315785</v>
      </c>
      <c r="C4" s="4">
        <f t="shared" si="1"/>
        <v>917763.15789473674</v>
      </c>
    </row>
    <row r="5" spans="1:11" x14ac:dyDescent="0.25">
      <c r="A5">
        <f t="shared" si="2"/>
        <v>117</v>
      </c>
      <c r="B5">
        <f t="shared" si="0"/>
        <v>0.25657894736842107</v>
      </c>
      <c r="C5" s="4">
        <f t="shared" si="1"/>
        <v>384868.42105263163</v>
      </c>
    </row>
    <row r="6" spans="1:11" x14ac:dyDescent="0.25">
      <c r="A6">
        <f t="shared" si="2"/>
        <v>255</v>
      </c>
      <c r="B6">
        <f t="shared" si="0"/>
        <v>0.55921052631578949</v>
      </c>
      <c r="C6" s="4">
        <f t="shared" si="1"/>
        <v>838815.78947368427</v>
      </c>
    </row>
    <row r="7" spans="1:11" x14ac:dyDescent="0.25">
      <c r="A7">
        <f t="shared" si="2"/>
        <v>357</v>
      </c>
      <c r="B7">
        <f t="shared" si="0"/>
        <v>0.78289473684210531</v>
      </c>
      <c r="C7" s="4">
        <f t="shared" si="1"/>
        <v>1174342.105263158</v>
      </c>
    </row>
    <row r="8" spans="1:11" x14ac:dyDescent="0.25">
      <c r="A8">
        <f t="shared" si="2"/>
        <v>135</v>
      </c>
      <c r="B8">
        <f t="shared" si="0"/>
        <v>0.29605263157894735</v>
      </c>
      <c r="C8" s="4">
        <f t="shared" si="1"/>
        <v>444078.94736842101</v>
      </c>
    </row>
    <row r="9" spans="1:11" x14ac:dyDescent="0.25">
      <c r="A9">
        <f t="shared" si="2"/>
        <v>189</v>
      </c>
      <c r="B9">
        <f t="shared" si="0"/>
        <v>0.41447368421052633</v>
      </c>
      <c r="C9" s="4">
        <f t="shared" si="1"/>
        <v>621710.52631578944</v>
      </c>
    </row>
    <row r="10" spans="1:11" x14ac:dyDescent="0.25">
      <c r="A10">
        <f t="shared" si="2"/>
        <v>447</v>
      </c>
      <c r="B10">
        <f t="shared" si="0"/>
        <v>0.98026315789473684</v>
      </c>
      <c r="C10" s="4">
        <f t="shared" si="1"/>
        <v>1470394.7368421052</v>
      </c>
    </row>
    <row r="11" spans="1:11" x14ac:dyDescent="0.25">
      <c r="C11" s="5">
        <f>SUM(C2:C10)</f>
        <v>7312499.9999999991</v>
      </c>
    </row>
    <row r="12" spans="1:11" x14ac:dyDescent="0.25">
      <c r="C12" s="2"/>
    </row>
    <row r="13" spans="1:11" x14ac:dyDescent="0.25">
      <c r="C13" s="2"/>
    </row>
    <row r="14" spans="1:11" x14ac:dyDescent="0.25">
      <c r="C14" s="2"/>
    </row>
    <row r="15" spans="1:11" x14ac:dyDescent="0.25">
      <c r="C15" s="2"/>
    </row>
    <row r="16" spans="1:11" x14ac:dyDescent="0.25">
      <c r="C16" s="2"/>
    </row>
    <row r="17" spans="3:4" x14ac:dyDescent="0.25">
      <c r="C17" s="2"/>
    </row>
    <row r="18" spans="3:4" x14ac:dyDescent="0.25">
      <c r="C18" s="2"/>
    </row>
    <row r="19" spans="3:4" x14ac:dyDescent="0.25">
      <c r="C19" s="2"/>
    </row>
    <row r="20" spans="3:4" x14ac:dyDescent="0.25">
      <c r="C20" s="2"/>
    </row>
    <row r="21" spans="3:4" x14ac:dyDescent="0.25">
      <c r="C21" s="2"/>
    </row>
    <row r="22" spans="3:4" x14ac:dyDescent="0.25">
      <c r="C22" s="2"/>
    </row>
    <row r="23" spans="3:4" x14ac:dyDescent="0.25">
      <c r="C23" s="2"/>
    </row>
    <row r="24" spans="3:4" x14ac:dyDescent="0.25">
      <c r="C24" s="2"/>
    </row>
    <row r="25" spans="3:4" x14ac:dyDescent="0.25">
      <c r="C25" s="2"/>
    </row>
    <row r="26" spans="3:4" x14ac:dyDescent="0.25">
      <c r="C26" s="2"/>
    </row>
    <row r="27" spans="3:4" x14ac:dyDescent="0.25">
      <c r="C27" s="2"/>
    </row>
    <row r="28" spans="3:4" x14ac:dyDescent="0.25">
      <c r="C28" s="2"/>
    </row>
    <row r="29" spans="3:4" x14ac:dyDescent="0.25">
      <c r="C29" s="2"/>
    </row>
    <row r="30" spans="3:4" x14ac:dyDescent="0.25">
      <c r="C30" s="2"/>
    </row>
    <row r="31" spans="3:4" x14ac:dyDescent="0.25">
      <c r="C31" s="2"/>
    </row>
    <row r="32" spans="3:4" x14ac:dyDescent="0.25">
      <c r="C32" s="3"/>
      <c r="D32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13" workbookViewId="0">
      <selection activeCell="F35" sqref="F35"/>
    </sheetView>
  </sheetViews>
  <sheetFormatPr defaultRowHeight="15" x14ac:dyDescent="0.25"/>
  <cols>
    <col min="3" max="3" width="9.140625" customWidth="1"/>
    <col min="5" max="5" width="10.42578125" customWidth="1"/>
    <col min="9" max="9" width="5.85546875" customWidth="1"/>
    <col min="11" max="11" width="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18</v>
      </c>
      <c r="E1" t="s">
        <v>25</v>
      </c>
      <c r="F1" t="s">
        <v>18</v>
      </c>
      <c r="G1" t="s">
        <v>24</v>
      </c>
      <c r="H1" t="s">
        <v>18</v>
      </c>
      <c r="I1" t="s">
        <v>26</v>
      </c>
      <c r="J1" t="s">
        <v>18</v>
      </c>
      <c r="K1" t="s">
        <v>27</v>
      </c>
      <c r="L1" t="s">
        <v>18</v>
      </c>
      <c r="Q1" t="s">
        <v>23</v>
      </c>
    </row>
    <row r="2" spans="1:17" x14ac:dyDescent="0.25">
      <c r="A2">
        <v>1</v>
      </c>
      <c r="B2">
        <f>MOD(19*12357,128)</f>
        <v>31</v>
      </c>
      <c r="C2">
        <f>B2/128</f>
        <v>0.2421875</v>
      </c>
      <c r="D2" t="str">
        <f>IF(C2&lt;=0.5,"kepala","ekor")</f>
        <v>kepala</v>
      </c>
      <c r="E2">
        <f>SQRT(C2)</f>
        <v>0.4921254921257382</v>
      </c>
      <c r="F2" t="str">
        <f>IF(E2&lt;=0.5,"kepala","ekor")</f>
        <v>kepala</v>
      </c>
      <c r="G2">
        <f>INT(30*C2)+1</f>
        <v>8</v>
      </c>
      <c r="H2" t="str">
        <f>IF(G2&lt;=15,"kepala","ekor")</f>
        <v>kepala</v>
      </c>
      <c r="I2">
        <f>1+SQRT(1-C2)</f>
        <v>1.8705242673240075</v>
      </c>
      <c r="J2" t="str">
        <f>IF(I2&lt;=0.5+1,"kepala","ekor")</f>
        <v>ekor</v>
      </c>
      <c r="K2">
        <f>1-SQRT(1-C2)</f>
        <v>0.12947573267599255</v>
      </c>
      <c r="L2" t="str">
        <f>IF(K2&lt;=0.5,"kepala","ekor")</f>
        <v>kepala</v>
      </c>
    </row>
    <row r="3" spans="1:17" x14ac:dyDescent="0.25">
      <c r="A3">
        <v>2</v>
      </c>
      <c r="B3">
        <f>MOD(19*B2,128)</f>
        <v>77</v>
      </c>
      <c r="C3">
        <f t="shared" ref="C3:C31" si="0">B3/128</f>
        <v>0.6015625</v>
      </c>
      <c r="D3" t="str">
        <f t="shared" ref="D3:D31" si="1">IF(C3&lt;=0.5,"kepala","ekor")</f>
        <v>ekor</v>
      </c>
      <c r="E3">
        <f t="shared" ref="E3:E31" si="2">SQRT(C3)</f>
        <v>0.77560460287442856</v>
      </c>
      <c r="F3" t="str">
        <f t="shared" ref="F3:F31" si="3">IF(E3&lt;=0.5,"kepala","ekor")</f>
        <v>ekor</v>
      </c>
      <c r="G3">
        <f t="shared" ref="G3:G31" si="4">INT(30*C3)+1</f>
        <v>19</v>
      </c>
      <c r="H3" t="str">
        <f t="shared" ref="H3:H31" si="5">IF(G3&lt;=15,"kepala","ekor")</f>
        <v>ekor</v>
      </c>
      <c r="I3">
        <f t="shared" ref="I3:I31" si="6">1+SQRT(1-C3)</f>
        <v>1.6312190586476298</v>
      </c>
      <c r="J3" t="str">
        <f t="shared" ref="J3:J31" si="7">IF(I3&lt;=0.5+1,"kepala","ekor")</f>
        <v>ekor</v>
      </c>
      <c r="K3">
        <f t="shared" ref="K3:K31" si="8">1-SQRT(1-C3)</f>
        <v>0.36878094135237016</v>
      </c>
      <c r="L3" t="str">
        <f t="shared" ref="L3:L31" si="9">IF(K3&lt;=0.5,"kepala","ekor")</f>
        <v>kepala</v>
      </c>
    </row>
    <row r="4" spans="1:17" x14ac:dyDescent="0.25">
      <c r="A4">
        <v>3</v>
      </c>
      <c r="B4">
        <f t="shared" ref="B4:B31" si="10">MOD(19*B3,128)</f>
        <v>55</v>
      </c>
      <c r="C4">
        <f t="shared" si="0"/>
        <v>0.4296875</v>
      </c>
      <c r="D4" t="str">
        <f t="shared" si="1"/>
        <v>kepala</v>
      </c>
      <c r="E4">
        <f t="shared" si="2"/>
        <v>0.65550553010634471</v>
      </c>
      <c r="F4" t="str">
        <f t="shared" si="3"/>
        <v>ekor</v>
      </c>
      <c r="G4">
        <f t="shared" si="4"/>
        <v>13</v>
      </c>
      <c r="H4" t="str">
        <f t="shared" si="5"/>
        <v>kepala</v>
      </c>
      <c r="I4">
        <f t="shared" si="6"/>
        <v>1.7551903733496608</v>
      </c>
      <c r="J4" t="str">
        <f t="shared" si="7"/>
        <v>ekor</v>
      </c>
      <c r="K4">
        <f t="shared" si="8"/>
        <v>0.24480962665033923</v>
      </c>
      <c r="L4" t="str">
        <f t="shared" si="9"/>
        <v>kepala</v>
      </c>
    </row>
    <row r="5" spans="1:17" x14ac:dyDescent="0.25">
      <c r="A5">
        <v>4</v>
      </c>
      <c r="B5">
        <f t="shared" si="10"/>
        <v>21</v>
      </c>
      <c r="C5">
        <f t="shared" si="0"/>
        <v>0.1640625</v>
      </c>
      <c r="D5" t="str">
        <f t="shared" si="1"/>
        <v>kepala</v>
      </c>
      <c r="E5">
        <f t="shared" si="2"/>
        <v>0.40504629365049127</v>
      </c>
      <c r="F5" t="str">
        <f t="shared" si="3"/>
        <v>kepala</v>
      </c>
      <c r="G5">
        <f t="shared" si="4"/>
        <v>5</v>
      </c>
      <c r="H5" t="str">
        <f t="shared" si="5"/>
        <v>kepala</v>
      </c>
      <c r="I5">
        <f t="shared" si="6"/>
        <v>1.914296177395487</v>
      </c>
      <c r="J5" t="str">
        <f t="shared" si="7"/>
        <v>ekor</v>
      </c>
      <c r="K5">
        <f t="shared" si="8"/>
        <v>8.5703822604512925E-2</v>
      </c>
      <c r="L5" t="str">
        <f t="shared" si="9"/>
        <v>kepala</v>
      </c>
    </row>
    <row r="6" spans="1:17" x14ac:dyDescent="0.25">
      <c r="A6">
        <v>5</v>
      </c>
      <c r="B6">
        <f t="shared" si="10"/>
        <v>15</v>
      </c>
      <c r="C6">
        <f t="shared" si="0"/>
        <v>0.1171875</v>
      </c>
      <c r="D6" t="str">
        <f t="shared" si="1"/>
        <v>kepala</v>
      </c>
      <c r="E6">
        <f t="shared" si="2"/>
        <v>0.34232659844072882</v>
      </c>
      <c r="F6" t="str">
        <f t="shared" si="3"/>
        <v>kepala</v>
      </c>
      <c r="G6">
        <f t="shared" si="4"/>
        <v>4</v>
      </c>
      <c r="H6" t="str">
        <f t="shared" si="5"/>
        <v>kepala</v>
      </c>
      <c r="I6">
        <f t="shared" si="6"/>
        <v>1.9395810236483069</v>
      </c>
      <c r="J6" t="str">
        <f t="shared" si="7"/>
        <v>ekor</v>
      </c>
      <c r="K6">
        <f t="shared" si="8"/>
        <v>6.0418976351693243E-2</v>
      </c>
      <c r="L6" t="str">
        <f t="shared" si="9"/>
        <v>kepala</v>
      </c>
    </row>
    <row r="7" spans="1:17" x14ac:dyDescent="0.25">
      <c r="A7">
        <v>6</v>
      </c>
      <c r="B7">
        <f t="shared" si="10"/>
        <v>29</v>
      </c>
      <c r="C7">
        <f t="shared" si="0"/>
        <v>0.2265625</v>
      </c>
      <c r="D7" t="str">
        <f t="shared" si="1"/>
        <v>kepala</v>
      </c>
      <c r="E7">
        <f t="shared" si="2"/>
        <v>0.47598581911649429</v>
      </c>
      <c r="F7" t="str">
        <f t="shared" si="3"/>
        <v>kepala</v>
      </c>
      <c r="G7">
        <f t="shared" si="4"/>
        <v>7</v>
      </c>
      <c r="H7" t="str">
        <f t="shared" si="5"/>
        <v>kepala</v>
      </c>
      <c r="I7">
        <f t="shared" si="6"/>
        <v>1.879452954966893</v>
      </c>
      <c r="J7" t="str">
        <f t="shared" si="7"/>
        <v>ekor</v>
      </c>
      <c r="K7">
        <f t="shared" si="8"/>
        <v>0.12054704503310698</v>
      </c>
      <c r="L7" t="str">
        <f t="shared" si="9"/>
        <v>kepala</v>
      </c>
    </row>
    <row r="8" spans="1:17" x14ac:dyDescent="0.25">
      <c r="A8">
        <v>7</v>
      </c>
      <c r="B8">
        <f t="shared" si="10"/>
        <v>39</v>
      </c>
      <c r="C8">
        <f t="shared" si="0"/>
        <v>0.3046875</v>
      </c>
      <c r="D8" t="str">
        <f t="shared" si="1"/>
        <v>kepala</v>
      </c>
      <c r="E8">
        <f t="shared" si="2"/>
        <v>0.55198505414549048</v>
      </c>
      <c r="F8" t="str">
        <f t="shared" si="3"/>
        <v>ekor</v>
      </c>
      <c r="G8">
        <f t="shared" si="4"/>
        <v>10</v>
      </c>
      <c r="H8" t="str">
        <f t="shared" si="5"/>
        <v>kepala</v>
      </c>
      <c r="I8">
        <f t="shared" si="6"/>
        <v>1.8338540040078959</v>
      </c>
      <c r="J8" t="str">
        <f t="shared" si="7"/>
        <v>ekor</v>
      </c>
      <c r="K8">
        <f t="shared" si="8"/>
        <v>0.16614599599210411</v>
      </c>
      <c r="L8" t="str">
        <f t="shared" si="9"/>
        <v>kepala</v>
      </c>
    </row>
    <row r="9" spans="1:17" x14ac:dyDescent="0.25">
      <c r="A9">
        <v>8</v>
      </c>
      <c r="B9">
        <f t="shared" si="10"/>
        <v>101</v>
      </c>
      <c r="C9">
        <f t="shared" si="0"/>
        <v>0.7890625</v>
      </c>
      <c r="D9" t="str">
        <f t="shared" si="1"/>
        <v>ekor</v>
      </c>
      <c r="E9">
        <f t="shared" si="2"/>
        <v>0.88829190022199345</v>
      </c>
      <c r="F9" t="str">
        <f t="shared" si="3"/>
        <v>ekor</v>
      </c>
      <c r="G9">
        <f t="shared" si="4"/>
        <v>24</v>
      </c>
      <c r="H9" t="str">
        <f t="shared" si="5"/>
        <v>ekor</v>
      </c>
      <c r="I9">
        <f t="shared" si="6"/>
        <v>1.459279326771846</v>
      </c>
      <c r="J9" t="str">
        <f t="shared" si="7"/>
        <v>kepala</v>
      </c>
      <c r="K9">
        <f t="shared" si="8"/>
        <v>0.54072067322815409</v>
      </c>
      <c r="L9" t="str">
        <f t="shared" si="9"/>
        <v>ekor</v>
      </c>
    </row>
    <row r="10" spans="1:17" x14ac:dyDescent="0.25">
      <c r="A10">
        <v>9</v>
      </c>
      <c r="B10">
        <f t="shared" si="10"/>
        <v>127</v>
      </c>
      <c r="C10">
        <f t="shared" si="0"/>
        <v>0.9921875</v>
      </c>
      <c r="D10" t="str">
        <f t="shared" si="1"/>
        <v>ekor</v>
      </c>
      <c r="E10">
        <f t="shared" si="2"/>
        <v>0.99608609065682674</v>
      </c>
      <c r="F10" t="str">
        <f t="shared" si="3"/>
        <v>ekor</v>
      </c>
      <c r="G10">
        <f t="shared" si="4"/>
        <v>30</v>
      </c>
      <c r="H10" t="str">
        <f t="shared" si="5"/>
        <v>ekor</v>
      </c>
      <c r="I10">
        <f t="shared" si="6"/>
        <v>1.0883883476483185</v>
      </c>
      <c r="J10" t="str">
        <f t="shared" si="7"/>
        <v>kepala</v>
      </c>
      <c r="K10">
        <f t="shared" si="8"/>
        <v>0.91161165235168151</v>
      </c>
      <c r="L10" t="str">
        <f t="shared" si="9"/>
        <v>ekor</v>
      </c>
    </row>
    <row r="11" spans="1:17" x14ac:dyDescent="0.25">
      <c r="A11">
        <v>10</v>
      </c>
      <c r="B11">
        <f t="shared" si="10"/>
        <v>109</v>
      </c>
      <c r="C11">
        <f t="shared" si="0"/>
        <v>0.8515625</v>
      </c>
      <c r="D11" t="str">
        <f t="shared" si="1"/>
        <v>ekor</v>
      </c>
      <c r="E11">
        <f t="shared" si="2"/>
        <v>0.92280144126458752</v>
      </c>
      <c r="F11" t="str">
        <f t="shared" si="3"/>
        <v>ekor</v>
      </c>
      <c r="G11">
        <f t="shared" si="4"/>
        <v>26</v>
      </c>
      <c r="H11" t="str">
        <f t="shared" si="5"/>
        <v>ekor</v>
      </c>
      <c r="I11">
        <f t="shared" si="6"/>
        <v>1.3852758751855609</v>
      </c>
      <c r="J11" t="str">
        <f t="shared" si="7"/>
        <v>kepala</v>
      </c>
      <c r="K11">
        <f t="shared" si="8"/>
        <v>0.61472412481443905</v>
      </c>
      <c r="L11" t="str">
        <f t="shared" si="9"/>
        <v>ekor</v>
      </c>
    </row>
    <row r="12" spans="1:17" x14ac:dyDescent="0.25">
      <c r="A12">
        <v>11</v>
      </c>
      <c r="B12">
        <f t="shared" si="10"/>
        <v>23</v>
      </c>
      <c r="C12">
        <f t="shared" si="0"/>
        <v>0.1796875</v>
      </c>
      <c r="D12" t="str">
        <f t="shared" si="1"/>
        <v>kepala</v>
      </c>
      <c r="E12">
        <f t="shared" si="2"/>
        <v>0.42389562394532926</v>
      </c>
      <c r="F12" t="str">
        <f t="shared" si="3"/>
        <v>kepala</v>
      </c>
      <c r="G12">
        <f t="shared" si="4"/>
        <v>6</v>
      </c>
      <c r="H12" t="str">
        <f t="shared" si="5"/>
        <v>kepala</v>
      </c>
      <c r="I12">
        <f t="shared" si="6"/>
        <v>1.9057110466368399</v>
      </c>
      <c r="J12" t="str">
        <f t="shared" si="7"/>
        <v>ekor</v>
      </c>
      <c r="K12">
        <f t="shared" si="8"/>
        <v>9.4288953363160122E-2</v>
      </c>
      <c r="L12" t="str">
        <f t="shared" si="9"/>
        <v>kepala</v>
      </c>
    </row>
    <row r="13" spans="1:17" x14ac:dyDescent="0.25">
      <c r="A13">
        <v>12</v>
      </c>
      <c r="B13">
        <f t="shared" si="10"/>
        <v>53</v>
      </c>
      <c r="C13">
        <f t="shared" si="0"/>
        <v>0.4140625</v>
      </c>
      <c r="D13" t="str">
        <f t="shared" si="1"/>
        <v>kepala</v>
      </c>
      <c r="E13">
        <f t="shared" si="2"/>
        <v>0.64347688381168755</v>
      </c>
      <c r="F13" t="str">
        <f t="shared" si="3"/>
        <v>ekor</v>
      </c>
      <c r="G13">
        <f t="shared" si="4"/>
        <v>13</v>
      </c>
      <c r="H13" t="str">
        <f t="shared" si="5"/>
        <v>kepala</v>
      </c>
      <c r="I13">
        <f t="shared" si="6"/>
        <v>1.7654655446197431</v>
      </c>
      <c r="J13" t="str">
        <f t="shared" si="7"/>
        <v>ekor</v>
      </c>
      <c r="K13">
        <f t="shared" si="8"/>
        <v>0.23453445538025686</v>
      </c>
      <c r="L13" t="str">
        <f t="shared" si="9"/>
        <v>kepala</v>
      </c>
    </row>
    <row r="14" spans="1:17" x14ac:dyDescent="0.25">
      <c r="A14">
        <v>13</v>
      </c>
      <c r="B14">
        <f t="shared" si="10"/>
        <v>111</v>
      </c>
      <c r="C14">
        <f t="shared" si="0"/>
        <v>0.8671875</v>
      </c>
      <c r="D14" t="str">
        <f t="shared" si="1"/>
        <v>ekor</v>
      </c>
      <c r="E14">
        <f t="shared" si="2"/>
        <v>0.93122902660945872</v>
      </c>
      <c r="F14" t="str">
        <f t="shared" si="3"/>
        <v>ekor</v>
      </c>
      <c r="G14">
        <f t="shared" si="4"/>
        <v>27</v>
      </c>
      <c r="H14" t="str">
        <f t="shared" si="5"/>
        <v>ekor</v>
      </c>
      <c r="I14">
        <f t="shared" si="6"/>
        <v>1.3644344934278312</v>
      </c>
      <c r="J14" t="str">
        <f t="shared" si="7"/>
        <v>kepala</v>
      </c>
      <c r="K14">
        <f t="shared" si="8"/>
        <v>0.6355655065721687</v>
      </c>
      <c r="L14" t="str">
        <f t="shared" si="9"/>
        <v>ekor</v>
      </c>
    </row>
    <row r="15" spans="1:17" x14ac:dyDescent="0.25">
      <c r="A15">
        <v>14</v>
      </c>
      <c r="B15">
        <f t="shared" si="10"/>
        <v>61</v>
      </c>
      <c r="C15">
        <f t="shared" si="0"/>
        <v>0.4765625</v>
      </c>
      <c r="D15" t="str">
        <f t="shared" si="1"/>
        <v>kepala</v>
      </c>
      <c r="E15">
        <f t="shared" si="2"/>
        <v>0.69033506357420382</v>
      </c>
      <c r="F15" t="str">
        <f t="shared" si="3"/>
        <v>ekor</v>
      </c>
      <c r="G15">
        <f t="shared" si="4"/>
        <v>15</v>
      </c>
      <c r="H15" t="str">
        <f t="shared" si="5"/>
        <v>kepala</v>
      </c>
      <c r="I15">
        <f t="shared" si="6"/>
        <v>1.7234898064243891</v>
      </c>
      <c r="J15" t="str">
        <f t="shared" si="7"/>
        <v>ekor</v>
      </c>
      <c r="K15">
        <f t="shared" si="8"/>
        <v>0.27651019357561091</v>
      </c>
      <c r="L15" t="str">
        <f t="shared" si="9"/>
        <v>kepala</v>
      </c>
    </row>
    <row r="16" spans="1:17" x14ac:dyDescent="0.25">
      <c r="A16">
        <v>15</v>
      </c>
      <c r="B16">
        <f t="shared" si="10"/>
        <v>7</v>
      </c>
      <c r="C16">
        <f t="shared" si="0"/>
        <v>5.46875E-2</v>
      </c>
      <c r="D16" t="str">
        <f t="shared" si="1"/>
        <v>kepala</v>
      </c>
      <c r="E16">
        <f t="shared" si="2"/>
        <v>0.23385358667337133</v>
      </c>
      <c r="F16" t="str">
        <f t="shared" si="3"/>
        <v>kepala</v>
      </c>
      <c r="G16">
        <f t="shared" si="4"/>
        <v>2</v>
      </c>
      <c r="H16" t="str">
        <f t="shared" si="5"/>
        <v>kepala</v>
      </c>
      <c r="I16">
        <f t="shared" si="6"/>
        <v>1.9722718241315027</v>
      </c>
      <c r="J16" t="str">
        <f t="shared" si="7"/>
        <v>ekor</v>
      </c>
      <c r="K16">
        <f t="shared" si="8"/>
        <v>2.7728175868497185E-2</v>
      </c>
      <c r="L16" t="str">
        <f t="shared" si="9"/>
        <v>kepala</v>
      </c>
    </row>
    <row r="17" spans="1:12" x14ac:dyDescent="0.25">
      <c r="A17">
        <v>16</v>
      </c>
      <c r="B17">
        <f t="shared" si="10"/>
        <v>5</v>
      </c>
      <c r="C17">
        <f t="shared" si="0"/>
        <v>3.90625E-2</v>
      </c>
      <c r="D17" t="str">
        <f t="shared" si="1"/>
        <v>kepala</v>
      </c>
      <c r="E17">
        <f t="shared" si="2"/>
        <v>0.19764235376052372</v>
      </c>
      <c r="F17" t="str">
        <f t="shared" si="3"/>
        <v>kepala</v>
      </c>
      <c r="G17">
        <f t="shared" si="4"/>
        <v>2</v>
      </c>
      <c r="H17" t="str">
        <f t="shared" si="5"/>
        <v>kepala</v>
      </c>
      <c r="I17">
        <f t="shared" si="6"/>
        <v>1.9802741963348827</v>
      </c>
      <c r="J17" t="str">
        <f t="shared" si="7"/>
        <v>ekor</v>
      </c>
      <c r="K17">
        <f t="shared" si="8"/>
        <v>1.9725803665117336E-2</v>
      </c>
      <c r="L17" t="str">
        <f t="shared" si="9"/>
        <v>kepala</v>
      </c>
    </row>
    <row r="18" spans="1:12" x14ac:dyDescent="0.25">
      <c r="A18">
        <v>17</v>
      </c>
      <c r="B18">
        <f t="shared" si="10"/>
        <v>95</v>
      </c>
      <c r="C18">
        <f t="shared" si="0"/>
        <v>0.7421875</v>
      </c>
      <c r="D18" t="str">
        <f t="shared" si="1"/>
        <v>ekor</v>
      </c>
      <c r="E18">
        <f t="shared" si="2"/>
        <v>0.86150304700563884</v>
      </c>
      <c r="F18" t="str">
        <f t="shared" si="3"/>
        <v>ekor</v>
      </c>
      <c r="G18">
        <f t="shared" si="4"/>
        <v>23</v>
      </c>
      <c r="H18" t="str">
        <f t="shared" si="5"/>
        <v>ekor</v>
      </c>
      <c r="I18">
        <f t="shared" si="6"/>
        <v>1.5077524002897476</v>
      </c>
      <c r="J18" t="str">
        <f t="shared" si="7"/>
        <v>ekor</v>
      </c>
      <c r="K18">
        <f t="shared" si="8"/>
        <v>0.49224759971025245</v>
      </c>
      <c r="L18" t="str">
        <f t="shared" si="9"/>
        <v>kepala</v>
      </c>
    </row>
    <row r="19" spans="1:12" x14ac:dyDescent="0.25">
      <c r="A19">
        <v>18</v>
      </c>
      <c r="B19">
        <f t="shared" si="10"/>
        <v>13</v>
      </c>
      <c r="C19">
        <f t="shared" si="0"/>
        <v>0.1015625</v>
      </c>
      <c r="D19" t="str">
        <f t="shared" si="1"/>
        <v>kepala</v>
      </c>
      <c r="E19">
        <f t="shared" si="2"/>
        <v>0.31868871959954903</v>
      </c>
      <c r="F19" t="str">
        <f t="shared" si="3"/>
        <v>kepala</v>
      </c>
      <c r="G19">
        <f t="shared" si="4"/>
        <v>4</v>
      </c>
      <c r="H19" t="str">
        <f t="shared" si="5"/>
        <v>kepala</v>
      </c>
      <c r="I19">
        <f t="shared" si="6"/>
        <v>1.9478594305064438</v>
      </c>
      <c r="J19" t="str">
        <f t="shared" si="7"/>
        <v>ekor</v>
      </c>
      <c r="K19">
        <f t="shared" si="8"/>
        <v>5.2140569493556166E-2</v>
      </c>
      <c r="L19" t="str">
        <f t="shared" si="9"/>
        <v>kepala</v>
      </c>
    </row>
    <row r="20" spans="1:12" x14ac:dyDescent="0.25">
      <c r="A20">
        <v>19</v>
      </c>
      <c r="B20">
        <f t="shared" si="10"/>
        <v>119</v>
      </c>
      <c r="C20">
        <f t="shared" si="0"/>
        <v>0.9296875</v>
      </c>
      <c r="D20" t="str">
        <f t="shared" si="1"/>
        <v>ekor</v>
      </c>
      <c r="E20">
        <f t="shared" si="2"/>
        <v>0.9642030387838445</v>
      </c>
      <c r="F20" t="str">
        <f t="shared" si="3"/>
        <v>ekor</v>
      </c>
      <c r="G20">
        <f t="shared" si="4"/>
        <v>28</v>
      </c>
      <c r="H20" t="str">
        <f t="shared" si="5"/>
        <v>ekor</v>
      </c>
      <c r="I20">
        <f t="shared" si="6"/>
        <v>1.2651650429449552</v>
      </c>
      <c r="J20" t="str">
        <f t="shared" si="7"/>
        <v>kepala</v>
      </c>
      <c r="K20">
        <f t="shared" si="8"/>
        <v>0.73483495705504476</v>
      </c>
      <c r="L20" t="str">
        <f t="shared" si="9"/>
        <v>ekor</v>
      </c>
    </row>
    <row r="21" spans="1:12" x14ac:dyDescent="0.25">
      <c r="A21">
        <v>20</v>
      </c>
      <c r="B21">
        <f t="shared" si="10"/>
        <v>85</v>
      </c>
      <c r="C21">
        <f t="shared" si="0"/>
        <v>0.6640625</v>
      </c>
      <c r="D21" t="str">
        <f t="shared" si="1"/>
        <v>ekor</v>
      </c>
      <c r="E21">
        <f t="shared" si="2"/>
        <v>0.81490030065033114</v>
      </c>
      <c r="F21" t="str">
        <f t="shared" si="3"/>
        <v>ekor</v>
      </c>
      <c r="G21">
        <f t="shared" si="4"/>
        <v>20</v>
      </c>
      <c r="H21" t="str">
        <f t="shared" si="5"/>
        <v>ekor</v>
      </c>
      <c r="I21">
        <f t="shared" si="6"/>
        <v>1.5796011559684815</v>
      </c>
      <c r="J21" t="str">
        <f t="shared" si="7"/>
        <v>ekor</v>
      </c>
      <c r="K21">
        <f t="shared" si="8"/>
        <v>0.4203988440315185</v>
      </c>
      <c r="L21" t="str">
        <f t="shared" si="9"/>
        <v>kepala</v>
      </c>
    </row>
    <row r="22" spans="1:12" x14ac:dyDescent="0.25">
      <c r="A22">
        <v>21</v>
      </c>
      <c r="B22">
        <f t="shared" si="10"/>
        <v>79</v>
      </c>
      <c r="C22">
        <f t="shared" si="0"/>
        <v>0.6171875</v>
      </c>
      <c r="D22" t="str">
        <f t="shared" si="1"/>
        <v>ekor</v>
      </c>
      <c r="E22">
        <f t="shared" si="2"/>
        <v>0.78561281812353345</v>
      </c>
      <c r="F22" t="str">
        <f t="shared" si="3"/>
        <v>ekor</v>
      </c>
      <c r="G22">
        <f t="shared" si="4"/>
        <v>19</v>
      </c>
      <c r="H22" t="str">
        <f t="shared" si="5"/>
        <v>ekor</v>
      </c>
      <c r="I22">
        <f t="shared" si="6"/>
        <v>1.6187184335382292</v>
      </c>
      <c r="J22" t="str">
        <f t="shared" si="7"/>
        <v>ekor</v>
      </c>
      <c r="K22">
        <f t="shared" si="8"/>
        <v>0.38128156646177092</v>
      </c>
      <c r="L22" t="str">
        <f t="shared" si="9"/>
        <v>kepala</v>
      </c>
    </row>
    <row r="23" spans="1:12" x14ac:dyDescent="0.25">
      <c r="A23">
        <v>22</v>
      </c>
      <c r="B23">
        <f t="shared" si="10"/>
        <v>93</v>
      </c>
      <c r="C23">
        <f t="shared" si="0"/>
        <v>0.7265625</v>
      </c>
      <c r="D23" t="str">
        <f t="shared" si="1"/>
        <v>ekor</v>
      </c>
      <c r="E23">
        <f t="shared" si="2"/>
        <v>0.85238635606161595</v>
      </c>
      <c r="F23" t="str">
        <f t="shared" si="3"/>
        <v>ekor</v>
      </c>
      <c r="G23">
        <f t="shared" si="4"/>
        <v>22</v>
      </c>
      <c r="H23" t="str">
        <f t="shared" si="5"/>
        <v>ekor</v>
      </c>
      <c r="I23">
        <f t="shared" si="6"/>
        <v>1.5229125165837973</v>
      </c>
      <c r="J23" t="str">
        <f t="shared" si="7"/>
        <v>ekor</v>
      </c>
      <c r="K23">
        <f t="shared" si="8"/>
        <v>0.47708748341620277</v>
      </c>
      <c r="L23" t="str">
        <f t="shared" si="9"/>
        <v>kepala</v>
      </c>
    </row>
    <row r="24" spans="1:12" x14ac:dyDescent="0.25">
      <c r="A24">
        <v>23</v>
      </c>
      <c r="B24">
        <f t="shared" si="10"/>
        <v>103</v>
      </c>
      <c r="C24">
        <f t="shared" si="0"/>
        <v>0.8046875</v>
      </c>
      <c r="D24" t="str">
        <f t="shared" si="1"/>
        <v>ekor</v>
      </c>
      <c r="E24">
        <f t="shared" si="2"/>
        <v>0.89704375590045771</v>
      </c>
      <c r="F24" t="str">
        <f t="shared" si="3"/>
        <v>ekor</v>
      </c>
      <c r="G24">
        <f t="shared" si="4"/>
        <v>25</v>
      </c>
      <c r="H24" t="str">
        <f t="shared" si="5"/>
        <v>ekor</v>
      </c>
      <c r="I24">
        <f t="shared" si="6"/>
        <v>1.4419417382415922</v>
      </c>
      <c r="J24" t="str">
        <f t="shared" si="7"/>
        <v>kepala</v>
      </c>
      <c r="K24">
        <f t="shared" si="8"/>
        <v>0.55805826175840778</v>
      </c>
      <c r="L24" t="str">
        <f t="shared" si="9"/>
        <v>ekor</v>
      </c>
    </row>
    <row r="25" spans="1:12" x14ac:dyDescent="0.25">
      <c r="A25">
        <v>24</v>
      </c>
      <c r="B25">
        <f t="shared" si="10"/>
        <v>37</v>
      </c>
      <c r="C25">
        <f t="shared" si="0"/>
        <v>0.2890625</v>
      </c>
      <c r="D25" t="str">
        <f t="shared" si="1"/>
        <v>kepala</v>
      </c>
      <c r="E25">
        <f t="shared" si="2"/>
        <v>0.53764532919016417</v>
      </c>
      <c r="F25" t="str">
        <f t="shared" si="3"/>
        <v>ekor</v>
      </c>
      <c r="G25">
        <f t="shared" si="4"/>
        <v>9</v>
      </c>
      <c r="H25" t="str">
        <f t="shared" si="5"/>
        <v>kepala</v>
      </c>
      <c r="I25">
        <f t="shared" si="6"/>
        <v>1.8431710977020026</v>
      </c>
      <c r="J25" t="str">
        <f t="shared" si="7"/>
        <v>ekor</v>
      </c>
      <c r="K25">
        <f t="shared" si="8"/>
        <v>0.1568289022979974</v>
      </c>
      <c r="L25" t="str">
        <f t="shared" si="9"/>
        <v>kepala</v>
      </c>
    </row>
    <row r="26" spans="1:12" x14ac:dyDescent="0.25">
      <c r="A26">
        <v>25</v>
      </c>
      <c r="B26">
        <f t="shared" si="10"/>
        <v>63</v>
      </c>
      <c r="C26">
        <f t="shared" si="0"/>
        <v>0.4921875</v>
      </c>
      <c r="D26" t="str">
        <f t="shared" si="1"/>
        <v>kepala</v>
      </c>
      <c r="E26">
        <f t="shared" si="2"/>
        <v>0.70156076002011403</v>
      </c>
      <c r="F26" t="str">
        <f t="shared" si="3"/>
        <v>ekor</v>
      </c>
      <c r="G26">
        <f t="shared" si="4"/>
        <v>15</v>
      </c>
      <c r="H26" t="str">
        <f t="shared" si="5"/>
        <v>kepala</v>
      </c>
      <c r="I26">
        <f t="shared" si="6"/>
        <v>1.7126096406869613</v>
      </c>
      <c r="J26" t="str">
        <f t="shared" si="7"/>
        <v>ekor</v>
      </c>
      <c r="K26">
        <f t="shared" si="8"/>
        <v>0.2873903593130388</v>
      </c>
      <c r="L26" t="str">
        <f t="shared" si="9"/>
        <v>kepala</v>
      </c>
    </row>
    <row r="27" spans="1:12" x14ac:dyDescent="0.25">
      <c r="A27">
        <v>26</v>
      </c>
      <c r="B27">
        <f t="shared" si="10"/>
        <v>45</v>
      </c>
      <c r="C27">
        <f t="shared" si="0"/>
        <v>0.3515625</v>
      </c>
      <c r="D27" t="str">
        <f t="shared" si="1"/>
        <v>kepala</v>
      </c>
      <c r="E27">
        <f t="shared" si="2"/>
        <v>0.59292706128157113</v>
      </c>
      <c r="F27" t="str">
        <f t="shared" si="3"/>
        <v>ekor</v>
      </c>
      <c r="G27">
        <f t="shared" si="4"/>
        <v>11</v>
      </c>
      <c r="H27" t="str">
        <f t="shared" si="5"/>
        <v>kepala</v>
      </c>
      <c r="I27">
        <f t="shared" si="6"/>
        <v>1.8052561704203205</v>
      </c>
      <c r="J27" t="str">
        <f t="shared" si="7"/>
        <v>ekor</v>
      </c>
      <c r="K27">
        <f t="shared" si="8"/>
        <v>0.19474382957967962</v>
      </c>
      <c r="L27" t="str">
        <f t="shared" si="9"/>
        <v>kepala</v>
      </c>
    </row>
    <row r="28" spans="1:12" x14ac:dyDescent="0.25">
      <c r="A28">
        <v>27</v>
      </c>
      <c r="B28">
        <f t="shared" si="10"/>
        <v>87</v>
      </c>
      <c r="C28">
        <f t="shared" si="0"/>
        <v>0.6796875</v>
      </c>
      <c r="D28" t="str">
        <f t="shared" si="1"/>
        <v>ekor</v>
      </c>
      <c r="E28">
        <f t="shared" si="2"/>
        <v>0.82443162239205747</v>
      </c>
      <c r="F28" t="str">
        <f t="shared" si="3"/>
        <v>ekor</v>
      </c>
      <c r="G28">
        <f t="shared" si="4"/>
        <v>21</v>
      </c>
      <c r="H28" t="str">
        <f t="shared" si="5"/>
        <v>ekor</v>
      </c>
      <c r="I28">
        <f t="shared" si="6"/>
        <v>1.5659615711335886</v>
      </c>
      <c r="J28" t="str">
        <f t="shared" si="7"/>
        <v>ekor</v>
      </c>
      <c r="K28">
        <f t="shared" si="8"/>
        <v>0.43403842886641142</v>
      </c>
      <c r="L28" t="str">
        <f t="shared" si="9"/>
        <v>kepala</v>
      </c>
    </row>
    <row r="29" spans="1:12" x14ac:dyDescent="0.25">
      <c r="A29">
        <v>28</v>
      </c>
      <c r="B29">
        <f t="shared" si="10"/>
        <v>117</v>
      </c>
      <c r="C29">
        <f t="shared" si="0"/>
        <v>0.9140625</v>
      </c>
      <c r="D29" t="str">
        <f t="shared" si="1"/>
        <v>ekor</v>
      </c>
      <c r="E29">
        <f t="shared" si="2"/>
        <v>0.9560661587986472</v>
      </c>
      <c r="F29" t="str">
        <f t="shared" si="3"/>
        <v>ekor</v>
      </c>
      <c r="G29">
        <f t="shared" si="4"/>
        <v>28</v>
      </c>
      <c r="H29" t="str">
        <f t="shared" si="5"/>
        <v>ekor</v>
      </c>
      <c r="I29">
        <f t="shared" si="6"/>
        <v>1.2931509849889644</v>
      </c>
      <c r="J29" t="str">
        <f t="shared" si="7"/>
        <v>kepala</v>
      </c>
      <c r="K29">
        <f t="shared" si="8"/>
        <v>0.70684901501103559</v>
      </c>
      <c r="L29" t="str">
        <f t="shared" si="9"/>
        <v>ekor</v>
      </c>
    </row>
    <row r="30" spans="1:12" x14ac:dyDescent="0.25">
      <c r="A30">
        <v>29</v>
      </c>
      <c r="B30">
        <f t="shared" si="10"/>
        <v>47</v>
      </c>
      <c r="C30">
        <f t="shared" si="0"/>
        <v>0.3671875</v>
      </c>
      <c r="D30" t="str">
        <f t="shared" si="1"/>
        <v>kepala</v>
      </c>
      <c r="E30">
        <f t="shared" si="2"/>
        <v>0.60595998217704117</v>
      </c>
      <c r="F30" t="str">
        <f t="shared" si="3"/>
        <v>ekor</v>
      </c>
      <c r="G30">
        <f t="shared" si="4"/>
        <v>12</v>
      </c>
      <c r="H30" t="str">
        <f t="shared" si="5"/>
        <v>kepala</v>
      </c>
      <c r="I30">
        <f t="shared" si="6"/>
        <v>1.7954951288348659</v>
      </c>
      <c r="J30" t="str">
        <f t="shared" si="7"/>
        <v>ekor</v>
      </c>
      <c r="K30">
        <f t="shared" si="8"/>
        <v>0.20450487116513405</v>
      </c>
      <c r="L30" t="str">
        <f t="shared" si="9"/>
        <v>kepala</v>
      </c>
    </row>
    <row r="31" spans="1:12" x14ac:dyDescent="0.25">
      <c r="A31">
        <v>30</v>
      </c>
      <c r="B31">
        <f t="shared" si="10"/>
        <v>125</v>
      </c>
      <c r="C31">
        <f t="shared" si="0"/>
        <v>0.9765625</v>
      </c>
      <c r="D31" t="str">
        <f t="shared" si="1"/>
        <v>ekor</v>
      </c>
      <c r="E31">
        <f t="shared" si="2"/>
        <v>0.98821176880261852</v>
      </c>
      <c r="F31" t="str">
        <f t="shared" si="3"/>
        <v>ekor</v>
      </c>
      <c r="G31">
        <f t="shared" si="4"/>
        <v>30</v>
      </c>
      <c r="H31" t="str">
        <f t="shared" si="5"/>
        <v>ekor</v>
      </c>
      <c r="I31">
        <f t="shared" si="6"/>
        <v>1.1530931089239487</v>
      </c>
      <c r="J31" t="str">
        <f t="shared" si="7"/>
        <v>kepala</v>
      </c>
      <c r="K31">
        <f t="shared" si="8"/>
        <v>0.84690689107605133</v>
      </c>
      <c r="L31" t="str">
        <f t="shared" si="9"/>
        <v>ekor</v>
      </c>
    </row>
    <row r="32" spans="1:12" x14ac:dyDescent="0.25">
      <c r="A32">
        <v>31</v>
      </c>
      <c r="C32" s="6" t="s">
        <v>19</v>
      </c>
      <c r="D32" s="6" t="s">
        <v>20</v>
      </c>
    </row>
    <row r="33" spans="1:12" x14ac:dyDescent="0.25">
      <c r="A33">
        <v>32</v>
      </c>
      <c r="C33" t="s">
        <v>21</v>
      </c>
      <c r="D33">
        <f>COUNTIF(D2:D31,"ekor")</f>
        <v>14</v>
      </c>
      <c r="F33">
        <f>COUNTIF(F2:F31,"ekor")</f>
        <v>22</v>
      </c>
      <c r="H33">
        <f>COUNTIF(H2:H31,"ekor")</f>
        <v>14</v>
      </c>
      <c r="J33">
        <f>COUNTIF(J2:J31,"ekor")</f>
        <v>22</v>
      </c>
      <c r="L33">
        <f>COUNTIF(L2:L31,"ekor")</f>
        <v>8</v>
      </c>
    </row>
    <row r="34" spans="1:12" x14ac:dyDescent="0.25">
      <c r="A34">
        <v>33</v>
      </c>
      <c r="C34" t="s">
        <v>22</v>
      </c>
      <c r="D34">
        <f>COUNTIF(D2:D31,"kepala")</f>
        <v>16</v>
      </c>
      <c r="F34">
        <f>COUNTIF(F2:F31,"kepala")</f>
        <v>8</v>
      </c>
      <c r="H34">
        <f>COUNTIF(H2:H31,"kepala")</f>
        <v>16</v>
      </c>
      <c r="J34">
        <f>COUNTIF(J2:J31,"kepala")</f>
        <v>8</v>
      </c>
      <c r="L34">
        <f>COUNTIF(L2:L31,"kepala")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2019-09-26T04:11:38Z</dcterms:created>
  <dcterms:modified xsi:type="dcterms:W3CDTF">2019-10-09T17:40:56Z</dcterms:modified>
</cp:coreProperties>
</file>