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DHN\Documents\pemodelan simulasi\"/>
    </mc:Choice>
  </mc:AlternateContent>
  <xr:revisionPtr revIDLastSave="0" documentId="13_ncr:1_{EC5E2DF8-768F-4955-9936-94BE3ED4C259}" xr6:coauthVersionLast="45" xr6:coauthVersionMax="45" xr10:uidLastSave="{00000000-0000-0000-0000-000000000000}"/>
  <bookViews>
    <workbookView xWindow="-120" yWindow="-120" windowWidth="20730" windowHeight="11760" xr2:uid="{E6C9E660-F09C-483F-BDB2-0E6559CAA1EF}"/>
  </bookViews>
  <sheets>
    <sheet name="metode simulasi" sheetId="1" r:id="rId1"/>
    <sheet name="metode ekspektasi" sheetId="2" r:id="rId2"/>
    <sheet name="sampling fisik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A3" i="3" l="1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2" i="3"/>
  <c r="C2" i="3" s="1"/>
  <c r="B13" i="2"/>
  <c r="I4" i="2"/>
  <c r="I5" i="2"/>
  <c r="I6" i="2"/>
  <c r="I7" i="2"/>
  <c r="I8" i="2"/>
  <c r="I3" i="2"/>
  <c r="D7" i="2"/>
  <c r="D4" i="2"/>
  <c r="D5" i="2"/>
  <c r="D6" i="2"/>
  <c r="D3" i="2"/>
  <c r="H4" i="2"/>
  <c r="H5" i="2"/>
  <c r="H6" i="2"/>
  <c r="H7" i="2"/>
  <c r="H8" i="2"/>
  <c r="H3" i="2"/>
  <c r="C4" i="2"/>
  <c r="C5" i="2"/>
  <c r="C6" i="2"/>
  <c r="C3" i="2"/>
  <c r="C7" i="2" s="1"/>
  <c r="L15" i="1"/>
  <c r="M2" i="1"/>
  <c r="L3" i="1"/>
  <c r="L12" i="1" s="1"/>
  <c r="L1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H4" i="1"/>
  <c r="H5" i="1" s="1"/>
  <c r="H3" i="1"/>
  <c r="I3" i="1"/>
  <c r="I2" i="1"/>
  <c r="H2" i="1"/>
  <c r="B2" i="3" l="1"/>
  <c r="D2" i="3" s="1"/>
  <c r="C11" i="3"/>
  <c r="D11" i="3" s="1"/>
  <c r="E11" i="3" s="1"/>
  <c r="C10" i="3"/>
  <c r="D10" i="3" s="1"/>
  <c r="E10" i="3" s="1"/>
  <c r="C9" i="3"/>
  <c r="D9" i="3" s="1"/>
  <c r="E9" i="3" s="1"/>
  <c r="C8" i="3"/>
  <c r="D8" i="3" s="1"/>
  <c r="E8" i="3" s="1"/>
  <c r="C7" i="3"/>
  <c r="D7" i="3" s="1"/>
  <c r="E7" i="3" s="1"/>
  <c r="C6" i="3"/>
  <c r="D6" i="3" s="1"/>
  <c r="E6" i="3" s="1"/>
  <c r="C5" i="3"/>
  <c r="D5" i="3" s="1"/>
  <c r="E5" i="3" s="1"/>
  <c r="C4" i="3"/>
  <c r="D4" i="3" s="1"/>
  <c r="E4" i="3" s="1"/>
  <c r="C3" i="3"/>
  <c r="D3" i="3" s="1"/>
  <c r="E3" i="3" s="1"/>
  <c r="H9" i="2"/>
  <c r="B11" i="2" s="1"/>
  <c r="I9" i="2"/>
  <c r="B12" i="2" s="1"/>
  <c r="M3" i="1"/>
  <c r="M12" i="1" s="1"/>
  <c r="H6" i="1"/>
  <c r="I5" i="1"/>
  <c r="I4" i="1"/>
  <c r="E2" i="3" l="1"/>
  <c r="E12" i="3" s="1"/>
  <c r="D12" i="3"/>
  <c r="B13" i="3" s="1"/>
  <c r="H7" i="1"/>
  <c r="I6" i="1"/>
  <c r="B14" i="3" l="1"/>
  <c r="B15" i="3" s="1"/>
  <c r="I7" i="1"/>
  <c r="H8" i="1"/>
  <c r="H9" i="1" l="1"/>
  <c r="I8" i="1"/>
  <c r="H10" i="1" l="1"/>
  <c r="I9" i="1"/>
  <c r="H11" i="1" l="1"/>
  <c r="I11" i="1" s="1"/>
  <c r="I10" i="1"/>
</calcChain>
</file>

<file path=xl/sharedStrings.xml><?xml version="1.0" encoding="utf-8"?>
<sst xmlns="http://schemas.openxmlformats.org/spreadsheetml/2006/main" count="45" uniqueCount="26">
  <si>
    <t>Part A</t>
  </si>
  <si>
    <t>Panjang</t>
  </si>
  <si>
    <t>Prob.</t>
  </si>
  <si>
    <t>Part B</t>
  </si>
  <si>
    <t>RNG =&gt; a :234, m: 1357, Zo: 12357</t>
  </si>
  <si>
    <t>Z</t>
  </si>
  <si>
    <t>R</t>
  </si>
  <si>
    <t>NO.</t>
  </si>
  <si>
    <t>Pake yang cara simulasi</t>
  </si>
  <si>
    <t>Part C</t>
  </si>
  <si>
    <t xml:space="preserve">rata2= </t>
  </si>
  <si>
    <t>variant=</t>
  </si>
  <si>
    <t>SB=</t>
  </si>
  <si>
    <t>Ci^2</t>
  </si>
  <si>
    <t>jumlah =</t>
  </si>
  <si>
    <t>pake cara cdf untuk part a dan b</t>
  </si>
  <si>
    <t>metode simulasi memakai RNG</t>
  </si>
  <si>
    <t>metode ekspektasi langsung cdf</t>
  </si>
  <si>
    <t>Jumlah</t>
  </si>
  <si>
    <t>Rata2</t>
  </si>
  <si>
    <t>Rata2=</t>
  </si>
  <si>
    <t>Variant</t>
  </si>
  <si>
    <t>Variant=</t>
  </si>
  <si>
    <t>SD=</t>
  </si>
  <si>
    <t>RN</t>
  </si>
  <si>
    <t>Kuadrat PART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</si>
</sst>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 applyAlignment="1"/>
    <xf numFmtId="0" fontId="0" fillId="5" borderId="0" xfId="0" applyFill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93D7-5FD8-4D1B-A17B-3A562267CEC7}">
  <dimension ref="A1:M15"/>
  <sheetViews>
    <sheetView tabSelected="1" workbookViewId="0">
      <selection activeCell="L14" sqref="L14"/>
    </sheetView>
  </sheetViews>
  <sheetFormatPr defaultRowHeight="15" x14ac:dyDescent="0.25"/>
  <sheetData>
    <row r="1" spans="1:13" x14ac:dyDescent="0.25">
      <c r="A1" s="5" t="s">
        <v>0</v>
      </c>
      <c r="B1" s="5"/>
      <c r="D1" s="5" t="s">
        <v>3</v>
      </c>
      <c r="E1" s="5"/>
      <c r="G1" s="2" t="s">
        <v>7</v>
      </c>
      <c r="H1" s="2" t="s">
        <v>5</v>
      </c>
      <c r="I1" s="2" t="s">
        <v>6</v>
      </c>
      <c r="J1" s="8" t="s">
        <v>0</v>
      </c>
      <c r="K1" s="8" t="s">
        <v>3</v>
      </c>
      <c r="L1" s="8" t="s">
        <v>9</v>
      </c>
      <c r="M1" s="8" t="s">
        <v>13</v>
      </c>
    </row>
    <row r="2" spans="1:13" x14ac:dyDescent="0.25">
      <c r="A2" s="6" t="s">
        <v>1</v>
      </c>
      <c r="B2" s="6" t="s">
        <v>2</v>
      </c>
      <c r="D2" s="6" t="s">
        <v>1</v>
      </c>
      <c r="E2" s="6" t="s">
        <v>2</v>
      </c>
      <c r="G2" s="2">
        <v>1</v>
      </c>
      <c r="H2" s="2">
        <f>MOD(234*12357,1357)</f>
        <v>1128</v>
      </c>
      <c r="I2" s="2">
        <f>H2/1357</f>
        <v>0.83124539425202648</v>
      </c>
      <c r="J2">
        <f>IF(I2&lt;=0.25,10,IF(I2&lt;0.5,11,IF(I2&lt;0.75,12,IF(I2&lt;1,13))))</f>
        <v>13</v>
      </c>
      <c r="K2">
        <f>IF(I2&lt;=0.07,17,IF(I2&lt;0.21,18,IF(I2&lt;0.44,19,IF(I2&lt;0.82,20,IF(I2&lt;0.94,21,IF(I2&lt;0.99,22))))))</f>
        <v>21</v>
      </c>
      <c r="L2">
        <f>J2+K2</f>
        <v>34</v>
      </c>
      <c r="M2">
        <f>L2^2</f>
        <v>1156</v>
      </c>
    </row>
    <row r="3" spans="1:13" x14ac:dyDescent="0.25">
      <c r="A3" s="6">
        <v>10</v>
      </c>
      <c r="B3" s="6">
        <v>0.25</v>
      </c>
      <c r="D3" s="6">
        <v>17</v>
      </c>
      <c r="E3" s="6">
        <v>7.0000000000000007E-2</v>
      </c>
      <c r="G3" s="7">
        <v>2</v>
      </c>
      <c r="H3" s="2">
        <f>MOD(234*H2,1357)</f>
        <v>694</v>
      </c>
      <c r="I3" s="2">
        <f t="shared" ref="I3:I11" si="0">H3/1357</f>
        <v>0.51142225497420779</v>
      </c>
      <c r="J3">
        <f t="shared" ref="J3:J11" si="1">IF(I3&lt;=0.25,10,IF(I3&lt;0.5,11,IF(I3&lt;0.75,12,IF(I3&lt;1,13))))</f>
        <v>12</v>
      </c>
      <c r="K3">
        <f t="shared" ref="K3:K11" si="2">IF(I3&lt;=0.07,17,IF(I3&lt;0.21,18,IF(I3&lt;0.44,19,IF(I3&lt;0.82,20,IF(I3&lt;0.94,21,IF(I3&lt;0.99,22))))))</f>
        <v>20</v>
      </c>
      <c r="L3">
        <f t="shared" ref="L3:L12" si="3">J3+K3</f>
        <v>32</v>
      </c>
      <c r="M3">
        <f t="shared" ref="M3:M15" si="4">L3^2</f>
        <v>1024</v>
      </c>
    </row>
    <row r="4" spans="1:13" x14ac:dyDescent="0.25">
      <c r="A4" s="6">
        <v>11</v>
      </c>
      <c r="B4" s="6">
        <v>0.25</v>
      </c>
      <c r="D4" s="6">
        <v>18</v>
      </c>
      <c r="E4" s="6">
        <v>0.14000000000000001</v>
      </c>
      <c r="G4" s="2">
        <v>3</v>
      </c>
      <c r="H4" s="2">
        <f t="shared" ref="H4:H11" si="5">MOD(234*H3,1357)</f>
        <v>913</v>
      </c>
      <c r="I4" s="2">
        <f t="shared" si="0"/>
        <v>0.67280766396462788</v>
      </c>
      <c r="J4">
        <f t="shared" si="1"/>
        <v>12</v>
      </c>
      <c r="K4">
        <f t="shared" si="2"/>
        <v>20</v>
      </c>
      <c r="L4">
        <f t="shared" si="3"/>
        <v>32</v>
      </c>
      <c r="M4">
        <f t="shared" si="4"/>
        <v>1024</v>
      </c>
    </row>
    <row r="5" spans="1:13" x14ac:dyDescent="0.25">
      <c r="A5" s="6">
        <v>12</v>
      </c>
      <c r="B5" s="6">
        <v>0.25</v>
      </c>
      <c r="D5" s="6">
        <v>19</v>
      </c>
      <c r="E5" s="6">
        <v>0.23</v>
      </c>
      <c r="G5" s="7">
        <v>4</v>
      </c>
      <c r="H5" s="2">
        <f t="shared" si="5"/>
        <v>593</v>
      </c>
      <c r="I5" s="2">
        <f t="shared" si="0"/>
        <v>0.43699336772291819</v>
      </c>
      <c r="J5">
        <f t="shared" si="1"/>
        <v>11</v>
      </c>
      <c r="K5">
        <f t="shared" si="2"/>
        <v>19</v>
      </c>
      <c r="L5">
        <f t="shared" si="3"/>
        <v>30</v>
      </c>
      <c r="M5">
        <f t="shared" si="4"/>
        <v>900</v>
      </c>
    </row>
    <row r="6" spans="1:13" x14ac:dyDescent="0.25">
      <c r="A6" s="6">
        <v>13</v>
      </c>
      <c r="B6" s="6">
        <v>0.25</v>
      </c>
      <c r="D6" s="6">
        <v>20</v>
      </c>
      <c r="E6" s="6">
        <v>0.38</v>
      </c>
      <c r="G6" s="2">
        <v>5</v>
      </c>
      <c r="H6" s="2">
        <f t="shared" si="5"/>
        <v>348</v>
      </c>
      <c r="I6" s="2">
        <f t="shared" si="0"/>
        <v>0.25644804716285924</v>
      </c>
      <c r="J6">
        <f t="shared" si="1"/>
        <v>11</v>
      </c>
      <c r="K6">
        <f t="shared" si="2"/>
        <v>19</v>
      </c>
      <c r="L6">
        <f t="shared" si="3"/>
        <v>30</v>
      </c>
      <c r="M6">
        <f t="shared" si="4"/>
        <v>900</v>
      </c>
    </row>
    <row r="7" spans="1:13" x14ac:dyDescent="0.25">
      <c r="D7" s="6">
        <v>21</v>
      </c>
      <c r="E7" s="6">
        <v>0.12</v>
      </c>
      <c r="G7" s="7">
        <v>6</v>
      </c>
      <c r="H7" s="2">
        <f t="shared" si="5"/>
        <v>12</v>
      </c>
      <c r="I7" s="2">
        <f t="shared" si="0"/>
        <v>8.8430361090641122E-3</v>
      </c>
      <c r="J7">
        <f t="shared" si="1"/>
        <v>10</v>
      </c>
      <c r="K7">
        <f t="shared" si="2"/>
        <v>17</v>
      </c>
      <c r="L7">
        <f t="shared" si="3"/>
        <v>27</v>
      </c>
      <c r="M7">
        <f t="shared" si="4"/>
        <v>729</v>
      </c>
    </row>
    <row r="8" spans="1:13" x14ac:dyDescent="0.25">
      <c r="D8" s="6">
        <v>22</v>
      </c>
      <c r="E8" s="6">
        <v>0.05</v>
      </c>
      <c r="G8" s="2">
        <v>7</v>
      </c>
      <c r="H8" s="2">
        <f t="shared" si="5"/>
        <v>94</v>
      </c>
      <c r="I8" s="2">
        <f t="shared" si="0"/>
        <v>6.9270449521002211E-2</v>
      </c>
      <c r="J8">
        <f t="shared" si="1"/>
        <v>10</v>
      </c>
      <c r="K8">
        <f t="shared" si="2"/>
        <v>17</v>
      </c>
      <c r="L8">
        <f t="shared" si="3"/>
        <v>27</v>
      </c>
      <c r="M8">
        <f t="shared" si="4"/>
        <v>729</v>
      </c>
    </row>
    <row r="9" spans="1:13" x14ac:dyDescent="0.25">
      <c r="G9" s="7">
        <v>8</v>
      </c>
      <c r="H9" s="2">
        <f t="shared" si="5"/>
        <v>284</v>
      </c>
      <c r="I9" s="2">
        <f t="shared" si="0"/>
        <v>0.20928518791451731</v>
      </c>
      <c r="J9">
        <f t="shared" si="1"/>
        <v>10</v>
      </c>
      <c r="K9">
        <f t="shared" si="2"/>
        <v>18</v>
      </c>
      <c r="L9">
        <f t="shared" si="3"/>
        <v>28</v>
      </c>
      <c r="M9">
        <f t="shared" si="4"/>
        <v>784</v>
      </c>
    </row>
    <row r="10" spans="1:13" x14ac:dyDescent="0.25">
      <c r="A10" t="s">
        <v>4</v>
      </c>
      <c r="G10" s="2">
        <v>9</v>
      </c>
      <c r="H10" s="2">
        <f t="shared" si="5"/>
        <v>1320</v>
      </c>
      <c r="I10" s="2">
        <f t="shared" si="0"/>
        <v>0.97273397199705236</v>
      </c>
      <c r="J10">
        <f t="shared" si="1"/>
        <v>13</v>
      </c>
      <c r="K10">
        <f t="shared" si="2"/>
        <v>22</v>
      </c>
      <c r="L10">
        <f t="shared" si="3"/>
        <v>35</v>
      </c>
      <c r="M10">
        <f t="shared" si="4"/>
        <v>1225</v>
      </c>
    </row>
    <row r="11" spans="1:13" x14ac:dyDescent="0.25">
      <c r="G11" s="7">
        <v>10</v>
      </c>
      <c r="H11" s="2">
        <f t="shared" si="5"/>
        <v>841</v>
      </c>
      <c r="I11" s="2">
        <f t="shared" si="0"/>
        <v>0.61974944731024317</v>
      </c>
      <c r="J11">
        <f t="shared" si="1"/>
        <v>12</v>
      </c>
      <c r="K11">
        <f t="shared" si="2"/>
        <v>20</v>
      </c>
      <c r="L11">
        <f t="shared" si="3"/>
        <v>32</v>
      </c>
      <c r="M11">
        <f t="shared" si="4"/>
        <v>1024</v>
      </c>
    </row>
    <row r="12" spans="1:13" x14ac:dyDescent="0.25">
      <c r="A12" t="s">
        <v>8</v>
      </c>
      <c r="K12" s="12" t="s">
        <v>14</v>
      </c>
      <c r="L12" s="12">
        <f>SUM(L2:L11)</f>
        <v>307</v>
      </c>
      <c r="M12" s="12">
        <f>SUM(M2:M11)</f>
        <v>9495</v>
      </c>
    </row>
    <row r="13" spans="1:13" x14ac:dyDescent="0.25">
      <c r="A13" s="13" t="s">
        <v>15</v>
      </c>
      <c r="B13" s="13"/>
      <c r="C13" s="12"/>
      <c r="D13" s="12"/>
      <c r="K13" s="9" t="s">
        <v>10</v>
      </c>
      <c r="L13" s="9">
        <f>L12/10</f>
        <v>30.7</v>
      </c>
    </row>
    <row r="14" spans="1:13" x14ac:dyDescent="0.25">
      <c r="K14" s="10" t="s">
        <v>11</v>
      </c>
      <c r="L14" s="10">
        <f>((M12)-(10*(L13^2)))/(10-1)</f>
        <v>7.7888888888889296</v>
      </c>
    </row>
    <row r="15" spans="1:13" x14ac:dyDescent="0.25">
      <c r="A15" t="s">
        <v>16</v>
      </c>
      <c r="K15" s="11" t="s">
        <v>12</v>
      </c>
      <c r="L15" s="11">
        <f>SQRT(L14)</f>
        <v>2.7908580918579378</v>
      </c>
    </row>
  </sheetData>
  <mergeCells count="2">
    <mergeCell ref="D1:E1"/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2B54-7C2F-40FE-955D-303A4AE1A413}">
  <dimension ref="A1:R17"/>
  <sheetViews>
    <sheetView workbookViewId="0">
      <selection activeCell="D2" sqref="D2"/>
    </sheetView>
  </sheetViews>
  <sheetFormatPr defaultRowHeight="15" x14ac:dyDescent="0.25"/>
  <sheetData>
    <row r="1" spans="1:18" x14ac:dyDescent="0.25">
      <c r="A1" s="19" t="s">
        <v>0</v>
      </c>
      <c r="B1" s="20"/>
      <c r="C1" s="20"/>
      <c r="D1" s="22"/>
      <c r="F1" s="16" t="s">
        <v>3</v>
      </c>
      <c r="G1" s="24"/>
      <c r="H1" s="24"/>
      <c r="I1" s="17"/>
      <c r="N1" s="2"/>
      <c r="O1" s="8"/>
      <c r="P1" s="8"/>
      <c r="Q1" s="8"/>
      <c r="R1" s="8"/>
    </row>
    <row r="2" spans="1:18" x14ac:dyDescent="0.25">
      <c r="A2" s="6" t="s">
        <v>1</v>
      </c>
      <c r="B2" s="6" t="s">
        <v>2</v>
      </c>
      <c r="C2" s="21" t="s">
        <v>19</v>
      </c>
      <c r="D2" s="21" t="s">
        <v>21</v>
      </c>
      <c r="F2" s="6" t="s">
        <v>1</v>
      </c>
      <c r="G2" s="6" t="s">
        <v>2</v>
      </c>
      <c r="H2" s="21" t="s">
        <v>19</v>
      </c>
      <c r="I2" s="23" t="s">
        <v>21</v>
      </c>
      <c r="M2" s="2"/>
      <c r="N2" s="2"/>
    </row>
    <row r="3" spans="1:18" x14ac:dyDescent="0.25">
      <c r="A3" s="6">
        <v>10</v>
      </c>
      <c r="B3" s="6">
        <v>0.25</v>
      </c>
      <c r="C3" s="21">
        <f>A3*B3</f>
        <v>2.5</v>
      </c>
      <c r="D3" s="21">
        <f>((A3-11.5)^2)*B3</f>
        <v>0.5625</v>
      </c>
      <c r="F3" s="6">
        <v>17</v>
      </c>
      <c r="G3" s="6">
        <v>7.0000000000000007E-2</v>
      </c>
      <c r="H3" s="21">
        <f>F3*G3</f>
        <v>1.1900000000000002</v>
      </c>
      <c r="I3" s="4">
        <f>((F3-19.3)^2)*G3</f>
        <v>0.3703000000000003</v>
      </c>
      <c r="M3" s="2"/>
      <c r="N3" s="2"/>
    </row>
    <row r="4" spans="1:18" x14ac:dyDescent="0.25">
      <c r="A4" s="6">
        <v>11</v>
      </c>
      <c r="B4" s="6">
        <v>0.25</v>
      </c>
      <c r="C4" s="21">
        <f t="shared" ref="C4:C6" si="0">A4*B4</f>
        <v>2.75</v>
      </c>
      <c r="D4" s="21">
        <f t="shared" ref="D4:D8" si="1">((A4-11.5)^2)*B4</f>
        <v>6.25E-2</v>
      </c>
      <c r="F4" s="6">
        <v>18</v>
      </c>
      <c r="G4" s="6">
        <v>0.14000000000000001</v>
      </c>
      <c r="H4" s="21">
        <f t="shared" ref="H4:H8" si="2">F4*G4</f>
        <v>2.5200000000000005</v>
      </c>
      <c r="I4" s="4">
        <f t="shared" ref="I4:I8" si="3">((F4-19.3)^2)*G4</f>
        <v>0.23660000000000028</v>
      </c>
      <c r="M4" s="2"/>
      <c r="N4" s="2"/>
    </row>
    <row r="5" spans="1:18" x14ac:dyDescent="0.25">
      <c r="A5" s="6">
        <v>12</v>
      </c>
      <c r="B5" s="6">
        <v>0.25</v>
      </c>
      <c r="C5" s="21">
        <f t="shared" si="0"/>
        <v>3</v>
      </c>
      <c r="D5" s="21">
        <f t="shared" si="1"/>
        <v>6.25E-2</v>
      </c>
      <c r="F5" s="6">
        <v>19</v>
      </c>
      <c r="G5" s="6">
        <v>0.23</v>
      </c>
      <c r="H5" s="21">
        <f t="shared" si="2"/>
        <v>4.37</v>
      </c>
      <c r="I5" s="4">
        <f t="shared" si="3"/>
        <v>2.07000000000001E-2</v>
      </c>
      <c r="M5" s="2"/>
      <c r="N5" s="2"/>
    </row>
    <row r="6" spans="1:18" x14ac:dyDescent="0.25">
      <c r="A6" s="6">
        <v>13</v>
      </c>
      <c r="B6" s="6">
        <v>0.25</v>
      </c>
      <c r="C6" s="21">
        <f t="shared" si="0"/>
        <v>3.25</v>
      </c>
      <c r="D6" s="21">
        <f t="shared" si="1"/>
        <v>0.5625</v>
      </c>
      <c r="F6" s="6">
        <v>20</v>
      </c>
      <c r="G6" s="6">
        <v>0.38</v>
      </c>
      <c r="H6" s="21">
        <f t="shared" si="2"/>
        <v>7.6</v>
      </c>
      <c r="I6" s="4">
        <f t="shared" si="3"/>
        <v>0.18619999999999962</v>
      </c>
      <c r="M6" s="2"/>
      <c r="N6" s="2"/>
    </row>
    <row r="7" spans="1:18" x14ac:dyDescent="0.25">
      <c r="A7" s="3" t="s">
        <v>18</v>
      </c>
      <c r="B7" s="3"/>
      <c r="C7" s="21">
        <f>SUM(C3:C6)</f>
        <v>11.5</v>
      </c>
      <c r="D7" s="21">
        <f>SUM(D3:D6)</f>
        <v>1.25</v>
      </c>
      <c r="F7" s="6">
        <v>21</v>
      </c>
      <c r="G7" s="6">
        <v>0.12</v>
      </c>
      <c r="H7" s="21">
        <f t="shared" si="2"/>
        <v>2.52</v>
      </c>
      <c r="I7" s="4">
        <f t="shared" si="3"/>
        <v>0.34679999999999966</v>
      </c>
      <c r="M7" s="2"/>
      <c r="N7" s="2"/>
    </row>
    <row r="8" spans="1:18" x14ac:dyDescent="0.25">
      <c r="C8" s="1"/>
      <c r="D8" s="8"/>
      <c r="F8" s="6">
        <v>22</v>
      </c>
      <c r="G8" s="6">
        <v>0.05</v>
      </c>
      <c r="H8" s="21">
        <f t="shared" si="2"/>
        <v>1.1000000000000001</v>
      </c>
      <c r="I8" s="4">
        <f t="shared" si="3"/>
        <v>0.36449999999999982</v>
      </c>
      <c r="M8" s="2"/>
      <c r="N8" s="2"/>
    </row>
    <row r="9" spans="1:18" x14ac:dyDescent="0.25">
      <c r="F9" s="25" t="s">
        <v>18</v>
      </c>
      <c r="G9" s="26"/>
      <c r="H9" s="21">
        <f>SUM(H3:H8)</f>
        <v>19.300000000000004</v>
      </c>
      <c r="I9" s="4">
        <f>SUM(I3:I8)</f>
        <v>1.5250999999999997</v>
      </c>
      <c r="M9" s="2"/>
      <c r="N9" s="2"/>
    </row>
    <row r="10" spans="1:18" x14ac:dyDescent="0.25">
      <c r="H10" s="1"/>
      <c r="I10" s="27"/>
      <c r="L10" s="2"/>
      <c r="M10" s="2"/>
      <c r="N10" s="2"/>
    </row>
    <row r="11" spans="1:18" x14ac:dyDescent="0.25">
      <c r="A11" s="18" t="s">
        <v>20</v>
      </c>
      <c r="B11" s="18">
        <f>C7+H9</f>
        <v>30.800000000000004</v>
      </c>
      <c r="C11" s="18"/>
      <c r="L11" s="7"/>
      <c r="M11" s="2"/>
      <c r="N11" s="2"/>
    </row>
    <row r="12" spans="1:18" x14ac:dyDescent="0.25">
      <c r="A12" t="s">
        <v>22</v>
      </c>
      <c r="B12">
        <f>D7+I9</f>
        <v>2.7750999999999997</v>
      </c>
      <c r="P12" s="15"/>
      <c r="Q12" s="15"/>
      <c r="R12" s="15"/>
    </row>
    <row r="13" spans="1:18" x14ac:dyDescent="0.25">
      <c r="A13" t="s">
        <v>23</v>
      </c>
      <c r="B13">
        <f>SQRT(B12)</f>
        <v>1.6658631396366268</v>
      </c>
    </row>
    <row r="17" spans="1:4" x14ac:dyDescent="0.25">
      <c r="A17" s="14" t="s">
        <v>17</v>
      </c>
      <c r="B17" s="14"/>
      <c r="C17" s="14"/>
      <c r="D17" s="14"/>
    </row>
  </sheetData>
  <mergeCells count="5">
    <mergeCell ref="A1:D1"/>
    <mergeCell ref="F1:I1"/>
    <mergeCell ref="F9:G9"/>
    <mergeCell ref="A17:D17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4285-AA1C-44CA-BD6E-A9CB89B41D71}">
  <dimension ref="A1:E15"/>
  <sheetViews>
    <sheetView workbookViewId="0">
      <selection activeCell="B14" sqref="B14"/>
    </sheetView>
  </sheetViews>
  <sheetFormatPr defaultRowHeight="15" x14ac:dyDescent="0.25"/>
  <cols>
    <col min="5" max="5" width="14.7109375" customWidth="1"/>
  </cols>
  <sheetData>
    <row r="1" spans="1:5" x14ac:dyDescent="0.25">
      <c r="A1" t="s">
        <v>24</v>
      </c>
      <c r="B1" t="s">
        <v>0</v>
      </c>
      <c r="C1" t="s">
        <v>3</v>
      </c>
      <c r="D1" t="s">
        <v>9</v>
      </c>
      <c r="E1" t="s">
        <v>25</v>
      </c>
    </row>
    <row r="2" spans="1:5" x14ac:dyDescent="0.25">
      <c r="A2">
        <f ca="1">RAND()</f>
        <v>0.79515710305489073</v>
      </c>
      <c r="B2">
        <f ca="1">IF(A2&lt;=0.25,10,IF(A2&lt;0.5,11,IF(A2&lt;0.75,12,IF(A2&lt;1,13))))</f>
        <v>13</v>
      </c>
      <c r="C2">
        <f ca="1">IF(A2&lt;=0.07,17,IF(A2&lt;0.21,18,IF(A2&lt;0.44,19,IF(A2&lt;0.82,20,IF(A2&lt;0.94,21,IF(A2&lt;0.99,22))))))</f>
        <v>20</v>
      </c>
      <c r="D2">
        <f ca="1">B2+C2</f>
        <v>33</v>
      </c>
      <c r="E2">
        <f ca="1">D2^2</f>
        <v>1089</v>
      </c>
    </row>
    <row r="3" spans="1:5" x14ac:dyDescent="0.25">
      <c r="A3">
        <f t="shared" ref="A3:A11" ca="1" si="0">RAND()</f>
        <v>0.67988158085088413</v>
      </c>
      <c r="B3">
        <f t="shared" ref="B3:B11" ca="1" si="1">IF(A3&lt;=0.25,10,IF(A3&lt;0.5,11,IF(A3&lt;0.75,12,IF(A3&lt;1,13))))</f>
        <v>12</v>
      </c>
      <c r="C3">
        <f t="shared" ref="C3:C11" ca="1" si="2">IF(A3&lt;=0.07,17,IF(A3&lt;0.21,18,IF(A3&lt;0.44,19,IF(A3&lt;0.82,20,IF(A3&lt;0.94,21,IF(A3&lt;0.99,22))))))</f>
        <v>20</v>
      </c>
      <c r="D3">
        <f t="shared" ref="D3:D11" ca="1" si="3">B3+C3</f>
        <v>32</v>
      </c>
      <c r="E3">
        <f t="shared" ref="E3:E12" ca="1" si="4">D3^2</f>
        <v>1024</v>
      </c>
    </row>
    <row r="4" spans="1:5" x14ac:dyDescent="0.25">
      <c r="A4">
        <f t="shared" ca="1" si="0"/>
        <v>0.70385672158664037</v>
      </c>
      <c r="B4">
        <f t="shared" ca="1" si="1"/>
        <v>12</v>
      </c>
      <c r="C4">
        <f t="shared" ca="1" si="2"/>
        <v>20</v>
      </c>
      <c r="D4">
        <f t="shared" ca="1" si="3"/>
        <v>32</v>
      </c>
      <c r="E4">
        <f t="shared" ca="1" si="4"/>
        <v>1024</v>
      </c>
    </row>
    <row r="5" spans="1:5" x14ac:dyDescent="0.25">
      <c r="A5">
        <f t="shared" ca="1" si="0"/>
        <v>0.79268802820861184</v>
      </c>
      <c r="B5">
        <f t="shared" ca="1" si="1"/>
        <v>13</v>
      </c>
      <c r="C5">
        <f t="shared" ca="1" si="2"/>
        <v>20</v>
      </c>
      <c r="D5">
        <f t="shared" ca="1" si="3"/>
        <v>33</v>
      </c>
      <c r="E5">
        <f t="shared" ca="1" si="4"/>
        <v>1089</v>
      </c>
    </row>
    <row r="6" spans="1:5" x14ac:dyDescent="0.25">
      <c r="A6">
        <f t="shared" ca="1" si="0"/>
        <v>0.59637236284364936</v>
      </c>
      <c r="B6">
        <f t="shared" ca="1" si="1"/>
        <v>12</v>
      </c>
      <c r="C6">
        <f t="shared" ca="1" si="2"/>
        <v>20</v>
      </c>
      <c r="D6">
        <f t="shared" ca="1" si="3"/>
        <v>32</v>
      </c>
      <c r="E6">
        <f t="shared" ca="1" si="4"/>
        <v>1024</v>
      </c>
    </row>
    <row r="7" spans="1:5" x14ac:dyDescent="0.25">
      <c r="A7">
        <f t="shared" ca="1" si="0"/>
        <v>0.59097060356321174</v>
      </c>
      <c r="B7">
        <f t="shared" ca="1" si="1"/>
        <v>12</v>
      </c>
      <c r="C7">
        <f t="shared" ca="1" si="2"/>
        <v>20</v>
      </c>
      <c r="D7">
        <f t="shared" ca="1" si="3"/>
        <v>32</v>
      </c>
      <c r="E7">
        <f t="shared" ca="1" si="4"/>
        <v>1024</v>
      </c>
    </row>
    <row r="8" spans="1:5" x14ac:dyDescent="0.25">
      <c r="A8">
        <f t="shared" ca="1" si="0"/>
        <v>0.94091125777402573</v>
      </c>
      <c r="B8">
        <f t="shared" ca="1" si="1"/>
        <v>13</v>
      </c>
      <c r="C8">
        <f t="shared" ca="1" si="2"/>
        <v>22</v>
      </c>
      <c r="D8">
        <f t="shared" ca="1" si="3"/>
        <v>35</v>
      </c>
      <c r="E8">
        <f t="shared" ca="1" si="4"/>
        <v>1225</v>
      </c>
    </row>
    <row r="9" spans="1:5" x14ac:dyDescent="0.25">
      <c r="A9">
        <f t="shared" ca="1" si="0"/>
        <v>0.3882675284016428</v>
      </c>
      <c r="B9">
        <f t="shared" ca="1" si="1"/>
        <v>11</v>
      </c>
      <c r="C9">
        <f t="shared" ca="1" si="2"/>
        <v>19</v>
      </c>
      <c r="D9">
        <f t="shared" ca="1" si="3"/>
        <v>30</v>
      </c>
      <c r="E9">
        <f t="shared" ca="1" si="4"/>
        <v>900</v>
      </c>
    </row>
    <row r="10" spans="1:5" x14ac:dyDescent="0.25">
      <c r="A10">
        <f t="shared" ca="1" si="0"/>
        <v>0.5026411597805801</v>
      </c>
      <c r="B10">
        <f t="shared" ca="1" si="1"/>
        <v>12</v>
      </c>
      <c r="C10">
        <f t="shared" ca="1" si="2"/>
        <v>20</v>
      </c>
      <c r="D10">
        <f t="shared" ca="1" si="3"/>
        <v>32</v>
      </c>
      <c r="E10">
        <f t="shared" ca="1" si="4"/>
        <v>1024</v>
      </c>
    </row>
    <row r="11" spans="1:5" x14ac:dyDescent="0.25">
      <c r="A11">
        <f t="shared" ca="1" si="0"/>
        <v>0.21185560375286072</v>
      </c>
      <c r="B11">
        <f t="shared" ca="1" si="1"/>
        <v>10</v>
      </c>
      <c r="C11">
        <f t="shared" ca="1" si="2"/>
        <v>19</v>
      </c>
      <c r="D11">
        <f t="shared" ca="1" si="3"/>
        <v>29</v>
      </c>
      <c r="E11">
        <f t="shared" ca="1" si="4"/>
        <v>841</v>
      </c>
    </row>
    <row r="12" spans="1:5" x14ac:dyDescent="0.25">
      <c r="D12">
        <f ca="1">SUM(D2:D11)</f>
        <v>320</v>
      </c>
      <c r="E12">
        <f ca="1">SUM(E2:E11)</f>
        <v>10264</v>
      </c>
    </row>
    <row r="13" spans="1:5" x14ac:dyDescent="0.25">
      <c r="A13" t="s">
        <v>20</v>
      </c>
      <c r="B13">
        <f ca="1">D12/10</f>
        <v>32</v>
      </c>
    </row>
    <row r="14" spans="1:5" x14ac:dyDescent="0.25">
      <c r="A14" t="s">
        <v>22</v>
      </c>
      <c r="B14">
        <f ca="1">((E12)-(10*(B13^2))/(9))</f>
        <v>9126.2222222222226</v>
      </c>
    </row>
    <row r="15" spans="1:5" x14ac:dyDescent="0.25">
      <c r="A15" t="s">
        <v>23</v>
      </c>
      <c r="B15">
        <f ca="1">SQRT(B14)</f>
        <v>95.531263062006161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metode simulasi</vt:lpstr>
      <vt:lpstr>metode ekspektasi</vt:lpstr>
      <vt:lpstr>sampling fisik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ARMDHN</dc:creator>
  <cp:lastModifiedBy>ARMDHN</cp:lastModifiedBy>
  <dcterms:created xsi:type="dcterms:W3CDTF">2019-12-12T04:30:46Z</dcterms:created>
  <dcterms:modified xsi:type="dcterms:W3CDTF">2019-12-12T06:12:27Z</dcterms:modified>
</cp:coreProperties>
</file>