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25" yWindow="4665" windowWidth="23715" windowHeight="6600"/>
  </bookViews>
  <sheets>
    <sheet name="20 EMBUNG sbw 2017" sheetId="1" r:id="rId1"/>
  </sheets>
  <externalReferences>
    <externalReference r:id="rId2"/>
    <externalReference r:id="rId3"/>
    <externalReference r:id="rId4"/>
  </externalReferences>
  <definedNames>
    <definedName name="_Misccelaneous" localSheetId="0">'[1]Rekap BQ-Pompong'!#REF!</definedName>
    <definedName name="_Misccelaneous">'[1]Rekap BQ-Pompong'!#REF!</definedName>
    <definedName name="Anal.E" localSheetId="0">#REF!</definedName>
    <definedName name="Anal.E">#REF!</definedName>
    <definedName name="Anal.H" localSheetId="0">#REF!</definedName>
    <definedName name="Anal.H">#REF!</definedName>
    <definedName name="Bahan">[1]Bahan!$A$12:$K$395</definedName>
    <definedName name="BQ.Pom" localSheetId="0">#REF!</definedName>
    <definedName name="BQ.Pom">#REF!</definedName>
    <definedName name="Delivery" localSheetId="0">[1]Bahan!#REF!</definedName>
    <definedName name="Delivery">[1]Bahan!#REF!</definedName>
    <definedName name="Irrigation_And_Drainage__Structure_Works" localSheetId="0">'[1]Rekap BQ-Pompong'!#REF!</definedName>
    <definedName name="Irrigation_And_Drainage__Structure_Works">'[1]Rekap BQ-Pompong'!#REF!</definedName>
    <definedName name="_xlnm.Print_Area" localSheetId="0">'20 EMBUNG sbw 2017'!$A$1:$V$37</definedName>
    <definedName name="_xlnm.Print_Titles" localSheetId="0">'20 EMBUNG sbw 2017'!$6:$11</definedName>
    <definedName name="Upah">[1]Upah!$A$14:$T45</definedName>
  </definedNames>
  <calcPr calcId="125725"/>
</workbook>
</file>

<file path=xl/calcChain.xml><?xml version="1.0" encoding="utf-8"?>
<calcChain xmlns="http://schemas.openxmlformats.org/spreadsheetml/2006/main">
  <c r="M34" i="1"/>
  <c r="L34"/>
  <c r="K34"/>
  <c r="J34"/>
  <c r="I34"/>
  <c r="H34"/>
  <c r="U34" s="1"/>
  <c r="A34"/>
  <c r="T36"/>
  <c r="U33"/>
  <c r="U32"/>
  <c r="A32"/>
  <c r="A33" s="1"/>
  <c r="A29"/>
  <c r="U28"/>
  <c r="R20"/>
  <c r="Q20"/>
  <c r="P20"/>
  <c r="O20"/>
  <c r="N20"/>
  <c r="M20"/>
  <c r="L20"/>
  <c r="K20"/>
  <c r="J20"/>
  <c r="I20"/>
  <c r="H20"/>
  <c r="E20"/>
  <c r="D20"/>
  <c r="R18"/>
  <c r="Q18"/>
  <c r="O18"/>
  <c r="M18"/>
  <c r="L18"/>
  <c r="K18"/>
  <c r="J18"/>
  <c r="I18"/>
  <c r="H18"/>
  <c r="E18"/>
  <c r="D18"/>
  <c r="R17"/>
  <c r="Q17"/>
  <c r="P17"/>
  <c r="O17"/>
  <c r="M17"/>
  <c r="L17"/>
  <c r="K17"/>
  <c r="J17"/>
  <c r="I17"/>
  <c r="H17"/>
  <c r="G17"/>
  <c r="E17"/>
  <c r="D17"/>
  <c r="R16"/>
  <c r="Q16"/>
  <c r="P16"/>
  <c r="O16"/>
  <c r="M16"/>
  <c r="L16"/>
  <c r="K16"/>
  <c r="J16"/>
  <c r="I16"/>
  <c r="H16"/>
  <c r="G16"/>
  <c r="E16"/>
  <c r="U15"/>
  <c r="A15"/>
  <c r="A16" s="1"/>
  <c r="A17" s="1"/>
  <c r="A18" s="1"/>
  <c r="A19" s="1"/>
  <c r="A20" s="1"/>
  <c r="A21" s="1"/>
  <c r="A22" s="1"/>
  <c r="A23" s="1"/>
  <c r="A24" s="1"/>
  <c r="A25" s="1"/>
  <c r="A26" s="1"/>
  <c r="U14"/>
  <c r="A14"/>
  <c r="U13"/>
  <c r="P36" l="1"/>
  <c r="R36"/>
  <c r="L36"/>
  <c r="Q36"/>
</calcChain>
</file>

<file path=xl/sharedStrings.xml><?xml version="1.0" encoding="utf-8"?>
<sst xmlns="http://schemas.openxmlformats.org/spreadsheetml/2006/main" count="142" uniqueCount="113">
  <si>
    <t>DATA ASET DAN INVENTARISASI EMBUNG</t>
  </si>
  <si>
    <t>SATUAN PELAKSANAAN KEGIATAN OP SDA IV</t>
  </si>
  <si>
    <t>BIAYA</t>
  </si>
  <si>
    <t>PERSENTASE TERHADAP BIAYA PEMBANGUNAN</t>
  </si>
  <si>
    <t>LOKASI</t>
  </si>
  <si>
    <t>TAHUN</t>
  </si>
  <si>
    <t>DATA TEKNIK</t>
  </si>
  <si>
    <t>FUNGSI</t>
  </si>
  <si>
    <t>KETERANGAN</t>
  </si>
  <si>
    <t>NO</t>
  </si>
  <si>
    <t>NAMA EMBUNG</t>
  </si>
  <si>
    <t>PEM</t>
  </si>
  <si>
    <t>PEMBUATAN</t>
  </si>
  <si>
    <t>CA</t>
  </si>
  <si>
    <t>LUAS GE-</t>
  </si>
  <si>
    <t>TIPE</t>
  </si>
  <si>
    <t xml:space="preserve">VOLUME </t>
  </si>
  <si>
    <t>L</t>
  </si>
  <si>
    <t>H</t>
  </si>
  <si>
    <t>LEBAR</t>
  </si>
  <si>
    <t xml:space="preserve">IRIGASI </t>
  </si>
  <si>
    <t>TERNAK</t>
  </si>
  <si>
    <t>AIR BAKU</t>
  </si>
  <si>
    <t>PLTM</t>
  </si>
  <si>
    <t>PEMELIHARAAN/THN</t>
  </si>
  <si>
    <t>DESA</t>
  </si>
  <si>
    <t>KEC.</t>
  </si>
  <si>
    <t>KAB.</t>
  </si>
  <si>
    <t>BUATAN</t>
  </si>
  <si>
    <t>(Rp.)</t>
  </si>
  <si>
    <r>
      <t>(KM</t>
    </r>
    <r>
      <rPr>
        <b/>
        <vertAlign val="superscript"/>
        <sz val="11"/>
        <rFont val="Tahoma"/>
        <family val="2"/>
      </rPr>
      <t>2</t>
    </r>
    <r>
      <rPr>
        <b/>
        <sz val="11"/>
        <rFont val="Tahoma"/>
        <family val="2"/>
      </rPr>
      <t>)</t>
    </r>
  </si>
  <si>
    <t>NANGAN</t>
  </si>
  <si>
    <t>KONSTRUKSI</t>
  </si>
  <si>
    <t>(m3)</t>
  </si>
  <si>
    <t>(m)</t>
  </si>
  <si>
    <t>SPILLWAY</t>
  </si>
  <si>
    <t>(ha)</t>
  </si>
  <si>
    <t>(Ekor)</t>
  </si>
  <si>
    <t>(KK)</t>
  </si>
  <si>
    <t>(KVA)</t>
  </si>
  <si>
    <t>PER TAHUN</t>
  </si>
  <si>
    <t>(Ha)</t>
  </si>
  <si>
    <t>A</t>
  </si>
  <si>
    <t>EMBUNG DI KAB. SUMBAWA/KSB</t>
  </si>
  <si>
    <t>Embung Tolo Oi</t>
  </si>
  <si>
    <t>Tolo Oi</t>
  </si>
  <si>
    <t>Tarano</t>
  </si>
  <si>
    <t>Sumbawa</t>
  </si>
  <si>
    <t>pas.batu</t>
  </si>
  <si>
    <t>Embung Jompong</t>
  </si>
  <si>
    <t xml:space="preserve"> Muer</t>
  </si>
  <si>
    <t xml:space="preserve"> Plampang</t>
  </si>
  <si>
    <t>Timbunan</t>
  </si>
  <si>
    <t>Embung Mantar</t>
  </si>
  <si>
    <t xml:space="preserve"> Mantar </t>
  </si>
  <si>
    <t xml:space="preserve"> Seteluk</t>
  </si>
  <si>
    <t>KSB</t>
  </si>
  <si>
    <t>Embung Ai Buak</t>
  </si>
  <si>
    <t>Dete</t>
  </si>
  <si>
    <t>Embung Pompong</t>
  </si>
  <si>
    <t>Embung Mamak</t>
  </si>
  <si>
    <t>PATM Beringin Sila</t>
  </si>
  <si>
    <t xml:space="preserve">Tengah </t>
  </si>
  <si>
    <t>Utan</t>
  </si>
  <si>
    <t>Embung Jeruk Lone</t>
  </si>
  <si>
    <t>Embung Tiu Rantok</t>
  </si>
  <si>
    <t>Tiu Rantok</t>
  </si>
  <si>
    <t>Jereweh</t>
  </si>
  <si>
    <t>Embung Tiu Nisung</t>
  </si>
  <si>
    <t>Tiu Nisung</t>
  </si>
  <si>
    <t>Seteluk</t>
  </si>
  <si>
    <t>Embung Ai Gali</t>
  </si>
  <si>
    <t>Ai Gali</t>
  </si>
  <si>
    <t>Lopok</t>
  </si>
  <si>
    <t>Embung Sangur Maja</t>
  </si>
  <si>
    <t>Lab. Sangur</t>
  </si>
  <si>
    <t>Maronge</t>
  </si>
  <si>
    <t>Embung Kokar Pekok</t>
  </si>
  <si>
    <t>Ongko</t>
  </si>
  <si>
    <t>Empang</t>
  </si>
  <si>
    <t>Embung Kuris</t>
  </si>
  <si>
    <t>Lab. Kuris</t>
  </si>
  <si>
    <t>Lape</t>
  </si>
  <si>
    <t>B</t>
  </si>
  <si>
    <t>EMBUNG DI KAB. DOMPU</t>
  </si>
  <si>
    <t>Embung Soncolopi</t>
  </si>
  <si>
    <t>Rasabou</t>
  </si>
  <si>
    <t>Hu'u</t>
  </si>
  <si>
    <t>Dompu</t>
  </si>
  <si>
    <t>Embung Panijara</t>
  </si>
  <si>
    <t>Pas.batu</t>
  </si>
  <si>
    <t>C</t>
  </si>
  <si>
    <t>EMBUNG DI KAB. BIMA</t>
  </si>
  <si>
    <t xml:space="preserve"> Embung Wora </t>
  </si>
  <si>
    <t>Tawali</t>
  </si>
  <si>
    <t>Wera</t>
  </si>
  <si>
    <t>Bima</t>
  </si>
  <si>
    <t>Embung Waworada</t>
  </si>
  <si>
    <t>Karumbu</t>
  </si>
  <si>
    <t>Belo</t>
  </si>
  <si>
    <t>Pas. Batu</t>
  </si>
  <si>
    <t>Embung Kore</t>
  </si>
  <si>
    <t>Kore</t>
  </si>
  <si>
    <t>Sanggar</t>
  </si>
  <si>
    <t>TOTAL</t>
  </si>
  <si>
    <t>Sumbawa Besar,    18 Oktober  2013</t>
  </si>
  <si>
    <t>Kepala Satuan Pelaksanaan Kegiatan</t>
  </si>
  <si>
    <t>OP. Sumber Daya Air II</t>
  </si>
  <si>
    <t>Ir. Lalu Rahmanadi, MM, MT</t>
  </si>
  <si>
    <t>NIP. 19651231 199803 1 055</t>
  </si>
  <si>
    <t>Embung Ngirah I</t>
  </si>
  <si>
    <t>Mangge</t>
  </si>
  <si>
    <t>Lambu</t>
  </si>
</sst>
</file>

<file path=xl/styles.xml><?xml version="1.0" encoding="utf-8"?>
<styleSheet xmlns="http://schemas.openxmlformats.org/spreadsheetml/2006/main">
  <numFmts count="5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0.00_)"/>
    <numFmt numFmtId="166" formatCode="_(* #,##0.00_);_(* \(#,##0.00\);_(* &quot;-&quot;_);_(@_)"/>
  </numFmts>
  <fonts count="18">
    <font>
      <sz val="11"/>
      <name val="Tahoma"/>
    </font>
    <font>
      <sz val="10"/>
      <name val="Arial"/>
      <family val="2"/>
    </font>
    <font>
      <b/>
      <sz val="12"/>
      <name val="Tahoma"/>
      <family val="2"/>
    </font>
    <font>
      <sz val="12"/>
      <name val="Tahoma"/>
      <family val="2"/>
    </font>
    <font>
      <sz val="10"/>
      <name val="Tahoma"/>
      <family val="2"/>
    </font>
    <font>
      <b/>
      <sz val="18"/>
      <name val="Tahoma"/>
      <family val="2"/>
    </font>
    <font>
      <b/>
      <sz val="16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1"/>
      <name val="Arial"/>
      <family val="2"/>
    </font>
    <font>
      <b/>
      <vertAlign val="superscript"/>
      <sz val="11"/>
      <name val="Tahoma"/>
      <family val="2"/>
    </font>
    <font>
      <b/>
      <sz val="10"/>
      <name val="Tahoma"/>
      <family val="2"/>
    </font>
    <font>
      <sz val="12"/>
      <name val="Arial Narrow"/>
      <family val="2"/>
    </font>
    <font>
      <sz val="11"/>
      <name val="Arial Narrow"/>
      <family val="2"/>
    </font>
    <font>
      <b/>
      <u/>
      <sz val="12"/>
      <color indexed="8"/>
      <name val="Arial Narrow"/>
      <family val="2"/>
    </font>
    <font>
      <sz val="8"/>
      <name val="Arial"/>
      <family val="2"/>
    </font>
    <font>
      <b/>
      <i/>
      <sz val="16"/>
      <name val="Helv"/>
    </font>
    <font>
      <sz val="12"/>
      <name val="Arial MT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8" fillId="0" borderId="0" applyFont="0" applyFill="0" applyBorder="0" applyAlignment="0" applyProtection="0"/>
    <xf numFmtId="38" fontId="15" fillId="4" borderId="0" applyNumberFormat="0" applyBorder="0" applyAlignment="0" applyProtection="0"/>
    <xf numFmtId="10" fontId="15" fillId="5" borderId="42" applyNumberFormat="0" applyBorder="0" applyAlignment="0" applyProtection="0"/>
    <xf numFmtId="165" fontId="16" fillId="0" borderId="0"/>
    <xf numFmtId="1" fontId="17" fillId="0" borderId="42"/>
    <xf numFmtId="10" fontId="1" fillId="0" borderId="0" applyFont="0" applyFill="0" applyBorder="0" applyAlignment="0" applyProtection="0"/>
  </cellStyleXfs>
  <cellXfs count="157">
    <xf numFmtId="0" fontId="0" fillId="0" borderId="0" xfId="0"/>
    <xf numFmtId="0" fontId="2" fillId="0" borderId="0" xfId="2" applyFont="1" applyFill="1"/>
    <xf numFmtId="0" fontId="3" fillId="0" borderId="0" xfId="2" applyFont="1" applyFill="1"/>
    <xf numFmtId="0" fontId="4" fillId="0" borderId="0" xfId="2" applyFont="1" applyFill="1"/>
    <xf numFmtId="0" fontId="2" fillId="0" borderId="0" xfId="2" applyFont="1" applyFill="1" applyAlignment="1">
      <alignment horizontal="centerContinuous"/>
    </xf>
    <xf numFmtId="0" fontId="5" fillId="0" borderId="0" xfId="3" applyFont="1" applyFill="1" applyAlignment="1">
      <alignment horizontal="centerContinuous" vertical="center"/>
    </xf>
    <xf numFmtId="0" fontId="5" fillId="0" borderId="0" xfId="3" applyFont="1" applyFill="1" applyAlignment="1">
      <alignment horizontal="center" vertical="center"/>
    </xf>
    <xf numFmtId="0" fontId="6" fillId="0" borderId="0" xfId="3" applyFont="1" applyFill="1" applyAlignment="1">
      <alignment horizontal="centerContinuous" vertical="center"/>
    </xf>
    <xf numFmtId="0" fontId="6" fillId="0" borderId="0" xfId="3" applyFont="1" applyFill="1" applyAlignment="1">
      <alignment horizontal="center" vertical="center"/>
    </xf>
    <xf numFmtId="43" fontId="6" fillId="0" borderId="0" xfId="3" applyNumberFormat="1" applyFont="1" applyFill="1" applyAlignment="1">
      <alignment horizontal="centerContinuous" vertical="center"/>
    </xf>
    <xf numFmtId="46" fontId="2" fillId="0" borderId="0" xfId="2" quotePrefix="1" applyNumberFormat="1" applyFont="1" applyFill="1"/>
    <xf numFmtId="0" fontId="7" fillId="2" borderId="1" xfId="2" applyFont="1" applyFill="1" applyBorder="1" applyAlignment="1">
      <alignment horizontal="center"/>
    </xf>
    <xf numFmtId="0" fontId="7" fillId="2" borderId="2" xfId="2" applyFont="1" applyFill="1" applyBorder="1" applyAlignment="1">
      <alignment horizontal="center"/>
    </xf>
    <xf numFmtId="0" fontId="7" fillId="2" borderId="3" xfId="2" applyFont="1" applyFill="1" applyBorder="1" applyAlignment="1">
      <alignment horizontal="center" vertical="center"/>
    </xf>
    <xf numFmtId="0" fontId="7" fillId="2" borderId="5" xfId="2" applyFont="1" applyFill="1" applyBorder="1" applyAlignment="1">
      <alignment horizontal="center" vertical="center"/>
    </xf>
    <xf numFmtId="0" fontId="7" fillId="2" borderId="6" xfId="2" applyFont="1" applyFill="1" applyBorder="1"/>
    <xf numFmtId="0" fontId="7" fillId="2" borderId="7" xfId="2" applyFont="1" applyFill="1" applyBorder="1" applyAlignment="1">
      <alignment horizontal="center"/>
    </xf>
    <xf numFmtId="0" fontId="7" fillId="2" borderId="8" xfId="2" applyFont="1" applyFill="1" applyBorder="1" applyAlignment="1">
      <alignment horizontal="center"/>
    </xf>
    <xf numFmtId="0" fontId="7" fillId="2" borderId="9" xfId="2" applyFont="1" applyFill="1" applyBorder="1" applyAlignment="1">
      <alignment horizontal="center" vertical="center"/>
    </xf>
    <xf numFmtId="0" fontId="7" fillId="2" borderId="10" xfId="2" applyFont="1" applyFill="1" applyBorder="1" applyAlignment="1">
      <alignment horizontal="center"/>
    </xf>
    <xf numFmtId="0" fontId="7" fillId="2" borderId="11" xfId="2" applyFont="1" applyFill="1" applyBorder="1" applyAlignment="1">
      <alignment horizontal="center"/>
    </xf>
    <xf numFmtId="0" fontId="7" fillId="2" borderId="12" xfId="2" applyFont="1" applyFill="1" applyBorder="1" applyAlignment="1">
      <alignment horizontal="center"/>
    </xf>
    <xf numFmtId="0" fontId="7" fillId="2" borderId="13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/>
    </xf>
    <xf numFmtId="0" fontId="7" fillId="2" borderId="13" xfId="2" applyFont="1" applyFill="1" applyBorder="1" applyAlignment="1">
      <alignment horizontal="center"/>
    </xf>
    <xf numFmtId="0" fontId="7" fillId="2" borderId="9" xfId="2" applyFont="1" applyFill="1" applyBorder="1" applyAlignment="1">
      <alignment horizontal="center"/>
    </xf>
    <xf numFmtId="0" fontId="9" fillId="2" borderId="8" xfId="2" applyFont="1" applyFill="1" applyBorder="1" applyAlignment="1">
      <alignment horizontal="center" vertical="center" wrapText="1"/>
    </xf>
    <xf numFmtId="0" fontId="9" fillId="2" borderId="9" xfId="2" applyFont="1" applyFill="1" applyBorder="1" applyAlignment="1">
      <alignment horizontal="center" vertical="center" wrapText="1"/>
    </xf>
    <xf numFmtId="0" fontId="8" fillId="2" borderId="13" xfId="2" applyFont="1" applyFill="1" applyBorder="1" applyAlignment="1">
      <alignment horizontal="center" vertical="center" wrapText="1"/>
    </xf>
    <xf numFmtId="0" fontId="11" fillId="0" borderId="16" xfId="2" applyFont="1" applyFill="1" applyBorder="1" applyAlignment="1">
      <alignment horizontal="center"/>
    </xf>
    <xf numFmtId="0" fontId="11" fillId="0" borderId="10" xfId="2" applyFont="1" applyFill="1" applyBorder="1" applyAlignment="1">
      <alignment horizontal="center"/>
    </xf>
    <xf numFmtId="0" fontId="11" fillId="0" borderId="12" xfId="2" applyFont="1" applyFill="1" applyBorder="1" applyAlignment="1">
      <alignment horizontal="center"/>
    </xf>
    <xf numFmtId="0" fontId="11" fillId="0" borderId="17" xfId="2" applyFont="1" applyFill="1" applyBorder="1" applyAlignment="1">
      <alignment horizontal="center"/>
    </xf>
    <xf numFmtId="0" fontId="11" fillId="0" borderId="9" xfId="2" applyFont="1" applyFill="1" applyBorder="1" applyAlignment="1">
      <alignment horizontal="center"/>
    </xf>
    <xf numFmtId="0" fontId="11" fillId="0" borderId="13" xfId="2" applyFont="1" applyFill="1" applyBorder="1" applyAlignment="1">
      <alignment horizontal="center"/>
    </xf>
    <xf numFmtId="0" fontId="11" fillId="0" borderId="18" xfId="2" applyFont="1" applyFill="1" applyBorder="1"/>
    <xf numFmtId="0" fontId="11" fillId="3" borderId="7" xfId="2" applyFont="1" applyFill="1" applyBorder="1" applyAlignment="1">
      <alignment horizontal="center" vertical="center"/>
    </xf>
    <xf numFmtId="43" fontId="11" fillId="3" borderId="8" xfId="4" applyFont="1" applyFill="1" applyBorder="1" applyAlignment="1">
      <alignment vertical="center"/>
    </xf>
    <xf numFmtId="43" fontId="4" fillId="3" borderId="9" xfId="4" applyFont="1" applyFill="1" applyBorder="1" applyAlignment="1">
      <alignment vertical="center"/>
    </xf>
    <xf numFmtId="43" fontId="4" fillId="3" borderId="13" xfId="4" applyFont="1" applyFill="1" applyBorder="1" applyAlignment="1">
      <alignment vertical="center"/>
    </xf>
    <xf numFmtId="0" fontId="4" fillId="3" borderId="13" xfId="2" applyFont="1" applyFill="1" applyBorder="1" applyAlignment="1">
      <alignment horizontal="center" vertical="center"/>
    </xf>
    <xf numFmtId="164" fontId="4" fillId="3" borderId="13" xfId="4" applyNumberFormat="1" applyFont="1" applyFill="1" applyBorder="1" applyAlignment="1">
      <alignment vertical="center"/>
    </xf>
    <xf numFmtId="43" fontId="4" fillId="3" borderId="13" xfId="4" applyNumberFormat="1" applyFont="1" applyFill="1" applyBorder="1" applyAlignment="1">
      <alignment vertical="center"/>
    </xf>
    <xf numFmtId="43" fontId="4" fillId="3" borderId="13" xfId="4" applyNumberFormat="1" applyFont="1" applyFill="1" applyBorder="1" applyAlignment="1">
      <alignment horizontal="center" vertical="center"/>
    </xf>
    <xf numFmtId="43" fontId="4" fillId="3" borderId="0" xfId="4" applyNumberFormat="1" applyFont="1" applyFill="1" applyBorder="1" applyAlignment="1">
      <alignment horizontal="center" vertical="center"/>
    </xf>
    <xf numFmtId="43" fontId="4" fillId="3" borderId="8" xfId="4" applyNumberFormat="1" applyFont="1" applyFill="1" applyBorder="1" applyAlignment="1">
      <alignment horizontal="center" vertical="center"/>
    </xf>
    <xf numFmtId="0" fontId="4" fillId="3" borderId="14" xfId="2" applyFont="1" applyFill="1" applyBorder="1" applyAlignment="1">
      <alignment vertical="center"/>
    </xf>
    <xf numFmtId="0" fontId="4" fillId="0" borderId="0" xfId="2" applyFont="1" applyFill="1" applyAlignment="1">
      <alignment vertical="center"/>
    </xf>
    <xf numFmtId="0" fontId="3" fillId="0" borderId="19" xfId="2" applyFont="1" applyFill="1" applyBorder="1" applyAlignment="1">
      <alignment horizontal="center" vertical="center"/>
    </xf>
    <xf numFmtId="43" fontId="3" fillId="0" borderId="20" xfId="4" applyFont="1" applyFill="1" applyBorder="1" applyAlignment="1">
      <alignment vertical="center"/>
    </xf>
    <xf numFmtId="43" fontId="3" fillId="0" borderId="21" xfId="4" applyFont="1" applyFill="1" applyBorder="1" applyAlignment="1">
      <alignment vertical="center"/>
    </xf>
    <xf numFmtId="43" fontId="3" fillId="0" borderId="22" xfId="4" applyFont="1" applyFill="1" applyBorder="1" applyAlignment="1">
      <alignment vertical="center"/>
    </xf>
    <xf numFmtId="0" fontId="3" fillId="0" borderId="22" xfId="2" applyFont="1" applyFill="1" applyBorder="1" applyAlignment="1">
      <alignment horizontal="center" vertical="center"/>
    </xf>
    <xf numFmtId="164" fontId="3" fillId="0" borderId="22" xfId="4" applyNumberFormat="1" applyFont="1" applyFill="1" applyBorder="1" applyAlignment="1">
      <alignment vertical="center"/>
    </xf>
    <xf numFmtId="43" fontId="3" fillId="0" borderId="22" xfId="4" applyNumberFormat="1" applyFont="1" applyFill="1" applyBorder="1" applyAlignment="1">
      <alignment horizontal="center" vertical="center"/>
    </xf>
    <xf numFmtId="43" fontId="3" fillId="0" borderId="22" xfId="4" applyNumberFormat="1" applyFont="1" applyFill="1" applyBorder="1" applyAlignment="1">
      <alignment vertical="center"/>
    </xf>
    <xf numFmtId="43" fontId="3" fillId="0" borderId="23" xfId="4" applyNumberFormat="1" applyFont="1" applyFill="1" applyBorder="1" applyAlignment="1">
      <alignment horizontal="center" vertical="center"/>
    </xf>
    <xf numFmtId="43" fontId="3" fillId="0" borderId="20" xfId="4" applyNumberFormat="1" applyFont="1" applyFill="1" applyBorder="1" applyAlignment="1">
      <alignment horizontal="center" vertical="center"/>
    </xf>
    <xf numFmtId="0" fontId="3" fillId="0" borderId="24" xfId="2" applyFont="1" applyFill="1" applyBorder="1" applyAlignment="1">
      <alignment vertical="center"/>
    </xf>
    <xf numFmtId="43" fontId="3" fillId="0" borderId="22" xfId="4" applyNumberFormat="1" applyFont="1" applyFill="1" applyBorder="1" applyAlignment="1">
      <alignment horizontal="right" vertical="center"/>
    </xf>
    <xf numFmtId="43" fontId="3" fillId="0" borderId="25" xfId="4" applyFont="1" applyFill="1" applyBorder="1" applyAlignment="1">
      <alignment vertical="center"/>
    </xf>
    <xf numFmtId="43" fontId="3" fillId="0" borderId="26" xfId="4" applyFont="1" applyFill="1" applyBorder="1" applyAlignment="1">
      <alignment vertical="center"/>
    </xf>
    <xf numFmtId="43" fontId="3" fillId="0" borderId="27" xfId="4" applyFont="1" applyFill="1" applyBorder="1" applyAlignment="1">
      <alignment vertical="center"/>
    </xf>
    <xf numFmtId="0" fontId="3" fillId="0" borderId="27" xfId="2" applyFont="1" applyFill="1" applyBorder="1" applyAlignment="1">
      <alignment horizontal="center" vertical="center"/>
    </xf>
    <xf numFmtId="164" fontId="3" fillId="0" borderId="27" xfId="4" applyNumberFormat="1" applyFont="1" applyFill="1" applyBorder="1" applyAlignment="1">
      <alignment vertical="center"/>
    </xf>
    <xf numFmtId="43" fontId="3" fillId="0" borderId="27" xfId="4" applyNumberFormat="1" applyFont="1" applyFill="1" applyBorder="1" applyAlignment="1">
      <alignment vertical="center"/>
    </xf>
    <xf numFmtId="43" fontId="3" fillId="0" borderId="27" xfId="4" applyNumberFormat="1" applyFont="1" applyFill="1" applyBorder="1" applyAlignment="1">
      <alignment horizontal="right" vertical="center"/>
    </xf>
    <xf numFmtId="43" fontId="3" fillId="0" borderId="27" xfId="4" applyNumberFormat="1" applyFont="1" applyFill="1" applyBorder="1" applyAlignment="1">
      <alignment horizontal="center" vertical="center"/>
    </xf>
    <xf numFmtId="43" fontId="3" fillId="0" borderId="28" xfId="4" applyNumberFormat="1" applyFont="1" applyFill="1" applyBorder="1" applyAlignment="1">
      <alignment horizontal="center" vertical="center"/>
    </xf>
    <xf numFmtId="43" fontId="3" fillId="0" borderId="25" xfId="4" applyNumberFormat="1" applyFont="1" applyFill="1" applyBorder="1" applyAlignment="1">
      <alignment horizontal="center" vertical="center"/>
    </xf>
    <xf numFmtId="0" fontId="3" fillId="0" borderId="29" xfId="2" applyFont="1" applyFill="1" applyBorder="1" applyAlignment="1">
      <alignment vertical="center"/>
    </xf>
    <xf numFmtId="164" fontId="3" fillId="0" borderId="27" xfId="1" applyNumberFormat="1" applyFont="1" applyFill="1" applyBorder="1" applyAlignment="1">
      <alignment vertical="center"/>
    </xf>
    <xf numFmtId="0" fontId="3" fillId="0" borderId="16" xfId="2" applyFont="1" applyFill="1" applyBorder="1" applyAlignment="1">
      <alignment horizontal="center" vertical="center"/>
    </xf>
    <xf numFmtId="43" fontId="3" fillId="0" borderId="10" xfId="4" applyFont="1" applyFill="1" applyBorder="1" applyAlignment="1">
      <alignment vertical="center"/>
    </xf>
    <xf numFmtId="43" fontId="3" fillId="0" borderId="12" xfId="4" applyFont="1" applyFill="1" applyBorder="1" applyAlignment="1">
      <alignment vertical="center"/>
    </xf>
    <xf numFmtId="43" fontId="3" fillId="0" borderId="17" xfId="4" applyFont="1" applyFill="1" applyBorder="1" applyAlignment="1">
      <alignment vertical="center"/>
    </xf>
    <xf numFmtId="0" fontId="3" fillId="0" borderId="17" xfId="2" applyFont="1" applyFill="1" applyBorder="1" applyAlignment="1">
      <alignment horizontal="center" vertical="center"/>
    </xf>
    <xf numFmtId="164" fontId="3" fillId="0" borderId="17" xfId="4" applyNumberFormat="1" applyFont="1" applyFill="1" applyBorder="1" applyAlignment="1">
      <alignment vertical="center"/>
    </xf>
    <xf numFmtId="43" fontId="3" fillId="0" borderId="17" xfId="4" applyNumberFormat="1" applyFont="1" applyFill="1" applyBorder="1" applyAlignment="1">
      <alignment vertical="center"/>
    </xf>
    <xf numFmtId="43" fontId="3" fillId="0" borderId="17" xfId="4" applyNumberFormat="1" applyFont="1" applyFill="1" applyBorder="1" applyAlignment="1">
      <alignment horizontal="right" vertical="center"/>
    </xf>
    <xf numFmtId="43" fontId="3" fillId="0" borderId="17" xfId="4" applyNumberFormat="1" applyFont="1" applyFill="1" applyBorder="1" applyAlignment="1">
      <alignment horizontal="center" vertical="center"/>
    </xf>
    <xf numFmtId="43" fontId="3" fillId="0" borderId="11" xfId="4" applyNumberFormat="1" applyFont="1" applyFill="1" applyBorder="1" applyAlignment="1">
      <alignment horizontal="center" vertical="center"/>
    </xf>
    <xf numFmtId="43" fontId="3" fillId="0" borderId="10" xfId="4" applyNumberFormat="1" applyFont="1" applyFill="1" applyBorder="1" applyAlignment="1">
      <alignment horizontal="center" vertical="center"/>
    </xf>
    <xf numFmtId="0" fontId="3" fillId="0" borderId="18" xfId="2" applyFont="1" applyFill="1" applyBorder="1" applyAlignment="1">
      <alignment vertical="center"/>
    </xf>
    <xf numFmtId="0" fontId="2" fillId="3" borderId="7" xfId="2" applyFont="1" applyFill="1" applyBorder="1" applyAlignment="1">
      <alignment horizontal="center" vertical="center"/>
    </xf>
    <xf numFmtId="43" fontId="2" fillId="3" borderId="8" xfId="4" applyFont="1" applyFill="1" applyBorder="1" applyAlignment="1">
      <alignment vertical="center"/>
    </xf>
    <xf numFmtId="43" fontId="3" fillId="3" borderId="9" xfId="4" applyFont="1" applyFill="1" applyBorder="1" applyAlignment="1">
      <alignment vertical="center"/>
    </xf>
    <xf numFmtId="43" fontId="3" fillId="3" borderId="13" xfId="4" applyFont="1" applyFill="1" applyBorder="1" applyAlignment="1">
      <alignment vertical="center"/>
    </xf>
    <xf numFmtId="0" fontId="3" fillId="3" borderId="13" xfId="2" applyFont="1" applyFill="1" applyBorder="1" applyAlignment="1">
      <alignment horizontal="center" vertical="center"/>
    </xf>
    <xf numFmtId="164" fontId="3" fillId="3" borderId="13" xfId="4" applyNumberFormat="1" applyFont="1" applyFill="1" applyBorder="1" applyAlignment="1">
      <alignment vertical="center"/>
    </xf>
    <xf numFmtId="43" fontId="3" fillId="3" borderId="13" xfId="4" applyNumberFormat="1" applyFont="1" applyFill="1" applyBorder="1" applyAlignment="1">
      <alignment vertical="center"/>
    </xf>
    <xf numFmtId="43" fontId="3" fillId="3" borderId="13" xfId="4" applyNumberFormat="1" applyFont="1" applyFill="1" applyBorder="1" applyAlignment="1">
      <alignment horizontal="right" vertical="center"/>
    </xf>
    <xf numFmtId="43" fontId="3" fillId="3" borderId="13" xfId="4" applyNumberFormat="1" applyFont="1" applyFill="1" applyBorder="1" applyAlignment="1">
      <alignment horizontal="center" vertical="center"/>
    </xf>
    <xf numFmtId="43" fontId="3" fillId="3" borderId="0" xfId="4" applyNumberFormat="1" applyFont="1" applyFill="1" applyBorder="1" applyAlignment="1">
      <alignment horizontal="center" vertical="center"/>
    </xf>
    <xf numFmtId="43" fontId="3" fillId="3" borderId="8" xfId="4" applyNumberFormat="1" applyFont="1" applyFill="1" applyBorder="1" applyAlignment="1">
      <alignment horizontal="center" vertical="center"/>
    </xf>
    <xf numFmtId="0" fontId="3" fillId="3" borderId="14" xfId="2" applyFont="1" applyFill="1" applyBorder="1" applyAlignment="1">
      <alignment vertical="center"/>
    </xf>
    <xf numFmtId="0" fontId="3" fillId="0" borderId="20" xfId="2" applyFont="1" applyFill="1" applyBorder="1" applyAlignment="1">
      <alignment vertical="center"/>
    </xf>
    <xf numFmtId="0" fontId="3" fillId="0" borderId="21" xfId="2" applyFont="1" applyFill="1" applyBorder="1" applyAlignment="1">
      <alignment vertical="center"/>
    </xf>
    <xf numFmtId="0" fontId="3" fillId="0" borderId="22" xfId="2" applyFont="1" applyFill="1" applyBorder="1" applyAlignment="1">
      <alignment vertical="center"/>
    </xf>
    <xf numFmtId="164" fontId="3" fillId="0" borderId="30" xfId="4" applyNumberFormat="1" applyFont="1" applyFill="1" applyBorder="1" applyAlignment="1">
      <alignment horizontal="center" vertical="center"/>
    </xf>
    <xf numFmtId="0" fontId="3" fillId="0" borderId="0" xfId="2" applyFont="1" applyFill="1" applyBorder="1" applyAlignment="1">
      <alignment vertical="center"/>
    </xf>
    <xf numFmtId="164" fontId="3" fillId="0" borderId="24" xfId="4" applyNumberFormat="1" applyFont="1" applyFill="1" applyBorder="1" applyAlignment="1">
      <alignment horizontal="center" vertical="center"/>
    </xf>
    <xf numFmtId="0" fontId="3" fillId="0" borderId="31" xfId="2" applyFont="1" applyFill="1" applyBorder="1" applyAlignment="1">
      <alignment horizontal="center"/>
    </xf>
    <xf numFmtId="0" fontId="3" fillId="0" borderId="32" xfId="2" applyFont="1" applyFill="1" applyBorder="1"/>
    <xf numFmtId="0" fontId="3" fillId="0" borderId="33" xfId="2" applyFont="1" applyFill="1" applyBorder="1"/>
    <xf numFmtId="43" fontId="3" fillId="0" borderId="34" xfId="4" applyFont="1" applyFill="1" applyBorder="1"/>
    <xf numFmtId="0" fontId="3" fillId="0" borderId="34" xfId="2" applyFont="1" applyFill="1" applyBorder="1" applyAlignment="1">
      <alignment horizontal="center"/>
    </xf>
    <xf numFmtId="43" fontId="3" fillId="0" borderId="34" xfId="4" applyNumberFormat="1" applyFont="1" applyFill="1" applyBorder="1"/>
    <xf numFmtId="43" fontId="3" fillId="0" borderId="34" xfId="4" applyNumberFormat="1" applyFont="1" applyFill="1" applyBorder="1" applyAlignment="1">
      <alignment horizontal="center"/>
    </xf>
    <xf numFmtId="43" fontId="3" fillId="0" borderId="35" xfId="4" applyNumberFormat="1" applyFont="1" applyFill="1" applyBorder="1"/>
    <xf numFmtId="43" fontId="3" fillId="0" borderId="32" xfId="4" applyNumberFormat="1" applyFont="1" applyFill="1" applyBorder="1"/>
    <xf numFmtId="0" fontId="3" fillId="0" borderId="36" xfId="2" applyFont="1" applyFill="1" applyBorder="1"/>
    <xf numFmtId="0" fontId="3" fillId="0" borderId="37" xfId="2" applyFont="1" applyFill="1" applyBorder="1"/>
    <xf numFmtId="0" fontId="2" fillId="0" borderId="38" xfId="2" applyFont="1" applyFill="1" applyBorder="1" applyAlignment="1">
      <alignment vertical="center"/>
    </xf>
    <xf numFmtId="0" fontId="3" fillId="0" borderId="39" xfId="2" applyFont="1" applyFill="1" applyBorder="1"/>
    <xf numFmtId="0" fontId="3" fillId="0" borderId="40" xfId="2" applyFont="1" applyFill="1" applyBorder="1"/>
    <xf numFmtId="41" fontId="3" fillId="0" borderId="40" xfId="5" applyFont="1" applyFill="1" applyBorder="1"/>
    <xf numFmtId="164" fontId="2" fillId="0" borderId="40" xfId="2" applyNumberFormat="1" applyFont="1" applyFill="1" applyBorder="1" applyAlignment="1">
      <alignment vertical="center"/>
    </xf>
    <xf numFmtId="0" fontId="2" fillId="0" borderId="40" xfId="2" applyFont="1" applyFill="1" applyBorder="1" applyAlignment="1">
      <alignment vertical="center"/>
    </xf>
    <xf numFmtId="164" fontId="2" fillId="0" borderId="40" xfId="1" applyNumberFormat="1" applyFont="1" applyFill="1" applyBorder="1" applyAlignment="1">
      <alignment vertical="center"/>
    </xf>
    <xf numFmtId="43" fontId="3" fillId="0" borderId="40" xfId="2" applyNumberFormat="1" applyFont="1" applyFill="1" applyBorder="1"/>
    <xf numFmtId="0" fontId="3" fillId="0" borderId="41" xfId="2" applyFont="1" applyFill="1" applyBorder="1"/>
    <xf numFmtId="0" fontId="4" fillId="0" borderId="0" xfId="2" applyFont="1" applyFill="1" applyBorder="1"/>
    <xf numFmtId="41" fontId="4" fillId="0" borderId="0" xfId="5" applyFont="1" applyFill="1" applyBorder="1"/>
    <xf numFmtId="43" fontId="4" fillId="0" borderId="0" xfId="2" applyNumberFormat="1" applyFont="1" applyFill="1" applyBorder="1"/>
    <xf numFmtId="0" fontId="12" fillId="0" borderId="0" xfId="0" applyFont="1" applyFill="1" applyAlignment="1">
      <alignment horizontal="center" vertical="center"/>
    </xf>
    <xf numFmtId="164" fontId="4" fillId="0" borderId="0" xfId="2" applyNumberFormat="1" applyFont="1" applyFill="1"/>
    <xf numFmtId="43" fontId="12" fillId="0" borderId="0" xfId="1" applyFont="1" applyFill="1" applyAlignment="1">
      <alignment horizontal="center" vertical="center"/>
    </xf>
    <xf numFmtId="41" fontId="4" fillId="0" borderId="0" xfId="2" applyNumberFormat="1" applyFont="1" applyFill="1"/>
    <xf numFmtId="43" fontId="13" fillId="0" borderId="0" xfId="1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1" fillId="0" borderId="0" xfId="2" applyFont="1" applyFill="1"/>
    <xf numFmtId="43" fontId="4" fillId="0" borderId="0" xfId="2" applyNumberFormat="1" applyFont="1" applyFill="1"/>
    <xf numFmtId="43" fontId="4" fillId="0" borderId="0" xfId="1" applyFont="1" applyFill="1"/>
    <xf numFmtId="0" fontId="7" fillId="2" borderId="14" xfId="2" applyFont="1" applyFill="1" applyBorder="1" applyAlignment="1">
      <alignment horizontal="center" vertical="center" wrapText="1"/>
    </xf>
    <xf numFmtId="0" fontId="9" fillId="2" borderId="14" xfId="2" applyFont="1" applyFill="1" applyBorder="1" applyAlignment="1">
      <alignment horizontal="center" vertical="center" wrapText="1"/>
    </xf>
    <xf numFmtId="0" fontId="7" fillId="2" borderId="8" xfId="2" applyFont="1" applyFill="1" applyBorder="1" applyAlignment="1">
      <alignment horizontal="center" vertical="center" wrapText="1"/>
    </xf>
    <xf numFmtId="0" fontId="7" fillId="2" borderId="9" xfId="2" applyFont="1" applyFill="1" applyBorder="1" applyAlignment="1">
      <alignment horizontal="center" vertical="center" wrapText="1"/>
    </xf>
    <xf numFmtId="0" fontId="9" fillId="2" borderId="8" xfId="2" applyFont="1" applyFill="1" applyBorder="1" applyAlignment="1">
      <alignment horizontal="center" vertical="center" wrapText="1"/>
    </xf>
    <xf numFmtId="0" fontId="9" fillId="2" borderId="9" xfId="2" applyFont="1" applyFill="1" applyBorder="1" applyAlignment="1">
      <alignment horizontal="center" vertical="center" wrapText="1"/>
    </xf>
    <xf numFmtId="0" fontId="7" fillId="2" borderId="2" xfId="2" applyFont="1" applyFill="1" applyBorder="1" applyAlignment="1">
      <alignment horizontal="center"/>
    </xf>
    <xf numFmtId="0" fontId="7" fillId="2" borderId="4" xfId="2" applyFont="1" applyFill="1" applyBorder="1" applyAlignment="1">
      <alignment horizontal="center"/>
    </xf>
    <xf numFmtId="0" fontId="7" fillId="2" borderId="3" xfId="2" applyFont="1" applyFill="1" applyBorder="1" applyAlignment="1">
      <alignment horizontal="center"/>
    </xf>
    <xf numFmtId="0" fontId="7" fillId="2" borderId="5" xfId="2" applyFont="1" applyFill="1" applyBorder="1" applyAlignment="1">
      <alignment horizontal="center"/>
    </xf>
    <xf numFmtId="0" fontId="7" fillId="2" borderId="5" xfId="2" applyFont="1" applyFill="1" applyBorder="1" applyAlignment="1">
      <alignment horizontal="center" vertical="center" wrapText="1"/>
    </xf>
    <xf numFmtId="0" fontId="7" fillId="2" borderId="13" xfId="2" applyFont="1" applyFill="1" applyBorder="1" applyAlignment="1">
      <alignment horizontal="center" vertical="center" wrapText="1"/>
    </xf>
    <xf numFmtId="0" fontId="8" fillId="2" borderId="13" xfId="2" applyFont="1" applyFill="1" applyBorder="1" applyAlignment="1">
      <alignment horizontal="center" vertical="center" wrapText="1"/>
    </xf>
    <xf numFmtId="0" fontId="7" fillId="2" borderId="8" xfId="2" applyFont="1" applyFill="1" applyBorder="1" applyAlignment="1">
      <alignment horizontal="center"/>
    </xf>
    <xf numFmtId="0" fontId="7" fillId="2" borderId="0" xfId="2" applyFont="1" applyFill="1" applyBorder="1" applyAlignment="1">
      <alignment horizontal="center"/>
    </xf>
    <xf numFmtId="0" fontId="7" fillId="2" borderId="9" xfId="2" applyFont="1" applyFill="1" applyBorder="1" applyAlignment="1">
      <alignment horizontal="center"/>
    </xf>
    <xf numFmtId="37" fontId="3" fillId="0" borderId="22" xfId="6" applyNumberFormat="1" applyFont="1" applyFill="1" applyBorder="1" applyAlignment="1">
      <alignment horizontal="center" vertical="center"/>
    </xf>
    <xf numFmtId="41" fontId="3" fillId="0" borderId="20" xfId="6" applyFont="1" applyFill="1" applyBorder="1" applyAlignment="1">
      <alignment vertical="center"/>
    </xf>
    <xf numFmtId="41" fontId="3" fillId="0" borderId="21" xfId="6" applyFont="1" applyFill="1" applyBorder="1" applyAlignment="1">
      <alignment vertical="center"/>
    </xf>
    <xf numFmtId="41" fontId="3" fillId="0" borderId="22" xfId="6" applyFont="1" applyFill="1" applyBorder="1" applyAlignment="1">
      <alignment vertical="center"/>
    </xf>
    <xf numFmtId="0" fontId="3" fillId="0" borderId="22" xfId="6" applyNumberFormat="1" applyFont="1" applyFill="1" applyBorder="1" applyAlignment="1">
      <alignment horizontal="center" vertical="center"/>
    </xf>
    <xf numFmtId="166" fontId="3" fillId="0" borderId="22" xfId="6" applyNumberFormat="1" applyFont="1" applyFill="1" applyBorder="1" applyAlignment="1">
      <alignment horizontal="center" vertical="center"/>
    </xf>
  </cellXfs>
  <cellStyles count="12">
    <cellStyle name="Comma" xfId="1" builtinId="3"/>
    <cellStyle name="Comma [0] 2" xfId="5"/>
    <cellStyle name="Comma [0] 3" xfId="6"/>
    <cellStyle name="Comma 2" xfId="4"/>
    <cellStyle name="Grey" xfId="7"/>
    <cellStyle name="Input [yellow]" xfId="8"/>
    <cellStyle name="Normal" xfId="0" builtinId="0"/>
    <cellStyle name="Normal - Style1" xfId="9"/>
    <cellStyle name="Normal (1)" xfId="10"/>
    <cellStyle name="Normal 2" xfId="2"/>
    <cellStyle name="Normal_sbw" xfId="3"/>
    <cellStyle name="Percent [2]" xfId="1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%20TEKNIK%20EDIT\DATA%20LAIN\BACKUP-DATA-DONI\DATA-OKKKK\LAP-SUNGAI\Perhitungan%20Ala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ATA%20ASET%20BENDUNGAN%20DAN%20EMBUNG%20DI%20PULAU%20SUMBAW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ANTOR/3.BENDUNGAN/ASET%20DAN%20OP%20BENDUNGAN-EMBUNG/SUMBAWA/DATA%20ASET%20BENDUNGAN-WADUK-EMBUNG%20DI%20PULAU%20SUMBAWA%20(2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kap BQ-Pompong"/>
      <sheetName val="BQ-Pompong"/>
      <sheetName val="Rek-Analisa"/>
      <sheetName val="A"/>
      <sheetName val="B"/>
      <sheetName val="C"/>
      <sheetName val="D"/>
      <sheetName val="E"/>
      <sheetName val="F"/>
      <sheetName val="H"/>
      <sheetName val="Upah"/>
      <sheetName val="Bahan"/>
      <sheetName val="Alat"/>
      <sheetName val="Analisa.Hourly"/>
      <sheetName val="Input-Projec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13">
          <cell r="A13" t="str">
            <v>Asphalt</v>
          </cell>
          <cell r="B13">
            <v>1</v>
          </cell>
          <cell r="C13" t="str">
            <v>Aspal, emulsi</v>
          </cell>
          <cell r="G13" t="str">
            <v>kg</v>
          </cell>
          <cell r="H13">
            <v>7700</v>
          </cell>
        </row>
        <row r="14">
          <cell r="A14" t="str">
            <v>Agregate, Crusted, 0.5 - 2 cm</v>
          </cell>
          <cell r="B14">
            <v>2</v>
          </cell>
          <cell r="C14" t="str">
            <v>Batu Pecah, 0.5 - 2 cm</v>
          </cell>
          <cell r="G14" t="str">
            <v>m3</v>
          </cell>
          <cell r="H14">
            <v>130000</v>
          </cell>
        </row>
        <row r="15">
          <cell r="A15" t="str">
            <v>Agregate, Crusted, 2 - 4 cm</v>
          </cell>
          <cell r="B15">
            <v>3</v>
          </cell>
          <cell r="C15" t="str">
            <v>Batu Pecah, 2 - 4 cm</v>
          </cell>
          <cell r="G15" t="str">
            <v>m3</v>
          </cell>
          <cell r="H15">
            <v>120000</v>
          </cell>
        </row>
        <row r="16">
          <cell r="A16" t="str">
            <v>Agregate, Crusted, 4 - 8 cm</v>
          </cell>
          <cell r="B16">
            <v>4</v>
          </cell>
          <cell r="C16" t="str">
            <v>Batu Pecah, 4 - 8 cm</v>
          </cell>
          <cell r="G16" t="str">
            <v>m3</v>
          </cell>
          <cell r="H16">
            <v>85000</v>
          </cell>
        </row>
        <row r="17">
          <cell r="A17" t="str">
            <v>Agregate, Natural, 0.5 - 2 cm</v>
          </cell>
          <cell r="B17">
            <v>5</v>
          </cell>
          <cell r="C17" t="str">
            <v>Batu Alam, 0,5-2 cm</v>
          </cell>
          <cell r="G17" t="str">
            <v>m3</v>
          </cell>
          <cell r="H17">
            <v>115000</v>
          </cell>
        </row>
        <row r="18">
          <cell r="A18" t="str">
            <v>Agregate, Natural, 2 - 4 cm</v>
          </cell>
          <cell r="B18">
            <v>6</v>
          </cell>
          <cell r="C18" t="str">
            <v>Batu Alam, 2 - 4 cm</v>
          </cell>
          <cell r="G18" t="str">
            <v>m3</v>
          </cell>
          <cell r="H18">
            <v>105000</v>
          </cell>
        </row>
        <row r="19">
          <cell r="A19" t="str">
            <v>Barbed wire</v>
          </cell>
          <cell r="B19">
            <v>7</v>
          </cell>
          <cell r="C19" t="str">
            <v>Kawat Duri</v>
          </cell>
          <cell r="G19" t="str">
            <v>rol</v>
          </cell>
          <cell r="H19">
            <v>80000</v>
          </cell>
        </row>
        <row r="20">
          <cell r="A20" t="str">
            <v>Concrete Pipe, PC, 30 cm dia.</v>
          </cell>
          <cell r="B20">
            <v>8</v>
          </cell>
          <cell r="C20" t="str">
            <v>Buis Beton Dia. 30 cm</v>
          </cell>
          <cell r="F20" t="str">
            <v>(tanpa tulangan)</v>
          </cell>
          <cell r="G20" t="str">
            <v>m'</v>
          </cell>
          <cell r="H20">
            <v>55000</v>
          </cell>
          <cell r="I20" t="str">
            <v xml:space="preserve">tebal 4.5 cm </v>
          </cell>
        </row>
        <row r="21">
          <cell r="A21" t="str">
            <v>Concrete Pipe, PC, 40 cm dia.</v>
          </cell>
          <cell r="B21">
            <v>9</v>
          </cell>
          <cell r="C21" t="str">
            <v>Buis Beton Dia. 40 cm</v>
          </cell>
          <cell r="F21" t="str">
            <v>(tanpa tulangan)</v>
          </cell>
          <cell r="G21" t="str">
            <v>m'</v>
          </cell>
          <cell r="H21">
            <v>77000</v>
          </cell>
          <cell r="I21" t="str">
            <v xml:space="preserve">tebal 5.0 cm </v>
          </cell>
        </row>
        <row r="22">
          <cell r="A22" t="str">
            <v>Concrete Pipe, PC, 50 cm dia.</v>
          </cell>
          <cell r="B22">
            <v>10</v>
          </cell>
          <cell r="C22" t="str">
            <v>Buis Beton Dia. 50 cm</v>
          </cell>
          <cell r="F22" t="str">
            <v>(tanpa tulangan)</v>
          </cell>
          <cell r="G22" t="str">
            <v>m'</v>
          </cell>
          <cell r="H22">
            <v>88000</v>
          </cell>
          <cell r="I22" t="str">
            <v xml:space="preserve">tebal 5.5 cm </v>
          </cell>
        </row>
        <row r="23">
          <cell r="A23" t="str">
            <v>Concrete Pipe, PC, 60 cm dia.</v>
          </cell>
          <cell r="B23">
            <v>11</v>
          </cell>
          <cell r="C23" t="str">
            <v>Buis Beton Dia. 60 cm</v>
          </cell>
          <cell r="F23" t="str">
            <v>(tanpa tulangan)</v>
          </cell>
          <cell r="G23" t="str">
            <v>m'</v>
          </cell>
          <cell r="H23">
            <v>120000</v>
          </cell>
          <cell r="I23" t="str">
            <v xml:space="preserve">tebal 6.5 cm </v>
          </cell>
        </row>
        <row r="24">
          <cell r="A24" t="str">
            <v>Concrete Pipe, PC, 80 cm dia.</v>
          </cell>
          <cell r="B24">
            <v>12</v>
          </cell>
          <cell r="C24" t="str">
            <v>Buis Beton Dia. 80 cm</v>
          </cell>
          <cell r="F24" t="str">
            <v>(tanpa tulangan)</v>
          </cell>
          <cell r="G24" t="str">
            <v>m'</v>
          </cell>
          <cell r="H24">
            <v>140000</v>
          </cell>
          <cell r="I24" t="str">
            <v xml:space="preserve">tebal 10.0 cm </v>
          </cell>
        </row>
        <row r="25">
          <cell r="A25" t="str">
            <v>Elbow, SGP 90°  dia. 14", Welded</v>
          </cell>
          <cell r="B25">
            <v>13</v>
          </cell>
          <cell r="C25" t="str">
            <v>Elbow, SGP 90°  dia. 14", Welded</v>
          </cell>
          <cell r="G25" t="str">
            <v>bh</v>
          </cell>
          <cell r="H25">
            <v>1492000</v>
          </cell>
          <cell r="I25" t="str">
            <v>57.90 kg</v>
          </cell>
        </row>
        <row r="26">
          <cell r="A26" t="str">
            <v>Elbow, SGP 90°  dia. 16", Welded</v>
          </cell>
          <cell r="B26">
            <v>14</v>
          </cell>
          <cell r="C26" t="str">
            <v>Elbow, SGP 90°  dia. 16", Welded</v>
          </cell>
          <cell r="G26" t="str">
            <v>bh</v>
          </cell>
          <cell r="H26">
            <v>2160000</v>
          </cell>
          <cell r="I26" t="str">
            <v>75.00 kg</v>
          </cell>
        </row>
        <row r="27">
          <cell r="A27" t="str">
            <v>Enameled, water level staff gauge, 50 cm width</v>
          </cell>
          <cell r="B27">
            <v>15</v>
          </cell>
          <cell r="C27" t="str">
            <v>Enamel, Papan Duga Muka Air, lebar 50 cm</v>
          </cell>
          <cell r="G27" t="str">
            <v>m'</v>
          </cell>
          <cell r="H27">
            <v>300000</v>
          </cell>
        </row>
        <row r="28">
          <cell r="A28" t="str">
            <v>Finishing Coat</v>
          </cell>
          <cell r="B28">
            <v>16</v>
          </cell>
          <cell r="C28" t="str">
            <v>Finishing Coat</v>
          </cell>
          <cell r="G28" t="str">
            <v>kg</v>
          </cell>
          <cell r="H28">
            <v>138000</v>
          </cell>
        </row>
        <row r="29">
          <cell r="A29" t="str">
            <v>Fire Wood</v>
          </cell>
          <cell r="B29">
            <v>17</v>
          </cell>
          <cell r="C29" t="str">
            <v>Kayu Bakar</v>
          </cell>
          <cell r="G29" t="str">
            <v>m3</v>
          </cell>
          <cell r="H29">
            <v>300000</v>
          </cell>
        </row>
        <row r="30">
          <cell r="A30" t="str">
            <v>Flanged PN-10, dia. 6"</v>
          </cell>
          <cell r="B30">
            <v>18</v>
          </cell>
          <cell r="C30" t="str">
            <v>Flanged PN-10, dia. 6"</v>
          </cell>
          <cell r="G30" t="str">
            <v>bh</v>
          </cell>
          <cell r="H30">
            <v>113960</v>
          </cell>
          <cell r="I30" t="str">
            <v>6.00 kg</v>
          </cell>
        </row>
        <row r="31">
          <cell r="A31" t="str">
            <v>Flanged PN-10, dia. 16"</v>
          </cell>
          <cell r="B31">
            <v>19</v>
          </cell>
          <cell r="C31" t="str">
            <v>Flanged PN-10, dia. 16"</v>
          </cell>
          <cell r="G31" t="str">
            <v>bh</v>
          </cell>
          <cell r="H31">
            <v>480000</v>
          </cell>
          <cell r="I31" t="str">
            <v>20.00 kg</v>
          </cell>
        </row>
        <row r="32">
          <cell r="A32" t="str">
            <v>Form Oil</v>
          </cell>
          <cell r="B32">
            <v>20</v>
          </cell>
          <cell r="C32" t="str">
            <v>Minyak Bekisting</v>
          </cell>
          <cell r="G32" t="str">
            <v>lit</v>
          </cell>
          <cell r="H32">
            <v>9000</v>
          </cell>
        </row>
        <row r="33">
          <cell r="A33" t="str">
            <v>Fuel, Cerosene</v>
          </cell>
          <cell r="B33">
            <v>21</v>
          </cell>
          <cell r="C33" t="str">
            <v>Minyak Tanah</v>
          </cell>
          <cell r="F33" t="str">
            <v xml:space="preserve"> </v>
          </cell>
          <cell r="G33" t="str">
            <v>lit</v>
          </cell>
          <cell r="H33">
            <v>5552</v>
          </cell>
          <cell r="I33" t="str">
            <v>Harga Nov'06</v>
          </cell>
        </row>
        <row r="34">
          <cell r="A34" t="str">
            <v>Fuel, Solar</v>
          </cell>
          <cell r="B34">
            <v>22</v>
          </cell>
          <cell r="C34" t="str">
            <v>Solar</v>
          </cell>
          <cell r="F34" t="str">
            <v xml:space="preserve"> (Mninyak Diesel)</v>
          </cell>
          <cell r="G34" t="str">
            <v>lit</v>
          </cell>
          <cell r="H34">
            <v>5243</v>
          </cell>
          <cell r="I34" t="str">
            <v>Harga Nov'06</v>
          </cell>
        </row>
        <row r="35">
          <cell r="A35" t="str">
            <v>Fuel, Gasoline</v>
          </cell>
          <cell r="B35">
            <v>23</v>
          </cell>
          <cell r="C35" t="str">
            <v>Bensin</v>
          </cell>
          <cell r="F35" t="str">
            <v>(Premium)</v>
          </cell>
          <cell r="G35" t="str">
            <v>lit</v>
          </cell>
          <cell r="H35">
            <v>4781</v>
          </cell>
          <cell r="I35" t="str">
            <v>Harga Nov'06</v>
          </cell>
        </row>
        <row r="36">
          <cell r="A36" t="str">
            <v>Fuel, Lubricant</v>
          </cell>
          <cell r="B36">
            <v>24</v>
          </cell>
          <cell r="C36" t="str">
            <v>Pelumas</v>
          </cell>
          <cell r="F36" t="str">
            <v>(Oli mesin)</v>
          </cell>
          <cell r="G36" t="str">
            <v>lit</v>
          </cell>
          <cell r="H36">
            <v>15900</v>
          </cell>
          <cell r="I36" t="str">
            <v xml:space="preserve"> </v>
          </cell>
        </row>
        <row r="37">
          <cell r="A37" t="str">
            <v>Gasket 5 mm, dia. 6 " synthetic rubber</v>
          </cell>
          <cell r="B37">
            <v>25</v>
          </cell>
          <cell r="C37" t="str">
            <v>Gasket 5 mm, dia. 6 " synthetic rubber</v>
          </cell>
          <cell r="G37" t="str">
            <v>bh</v>
          </cell>
          <cell r="H37">
            <v>33000</v>
          </cell>
        </row>
        <row r="38">
          <cell r="A38" t="str">
            <v>Gasket 6 mm, dia. 16 " synthetic rubber</v>
          </cell>
          <cell r="B38">
            <v>26</v>
          </cell>
          <cell r="C38" t="str">
            <v>Gasket 6 mm, dia. 16 " synthetic rubber</v>
          </cell>
          <cell r="G38" t="str">
            <v>bh</v>
          </cell>
          <cell r="H38">
            <v>66000</v>
          </cell>
        </row>
        <row r="39">
          <cell r="A39" t="str">
            <v>Gibolt Joint C1, dia. 14"</v>
          </cell>
          <cell r="B39">
            <v>27</v>
          </cell>
          <cell r="C39" t="str">
            <v>Gibolt Joint C1, dia. 14"</v>
          </cell>
          <cell r="G39" t="str">
            <v>set</v>
          </cell>
          <cell r="H39">
            <v>5058000</v>
          </cell>
          <cell r="I39" t="str">
            <v>25.00 kg</v>
          </cell>
        </row>
        <row r="40">
          <cell r="A40" t="str">
            <v>Gibolt Joint C1, dia. 16"</v>
          </cell>
          <cell r="B40">
            <v>28</v>
          </cell>
          <cell r="C40" t="str">
            <v>Gibolt Joint C1, dia. 16"</v>
          </cell>
          <cell r="G40" t="str">
            <v>set</v>
          </cell>
          <cell r="H40">
            <v>6040000</v>
          </cell>
          <cell r="I40" t="str">
            <v>30.00 kg</v>
          </cell>
        </row>
        <row r="41">
          <cell r="A41" t="str">
            <v>Galvanized Steel Pipe, nominal dia. 50 mm</v>
          </cell>
          <cell r="B41">
            <v>29</v>
          </cell>
          <cell r="C41" t="str">
            <v>Galvanized Steel Pipe, nominal dia. 50 mm</v>
          </cell>
          <cell r="F41" t="str">
            <v xml:space="preserve"> (t=2.50 mm)</v>
          </cell>
          <cell r="G41" t="str">
            <v>m'</v>
          </cell>
          <cell r="H41">
            <v>57000</v>
          </cell>
          <cell r="I41" t="str">
            <v xml:space="preserve">   3.24 kg</v>
          </cell>
        </row>
        <row r="42">
          <cell r="A42" t="str">
            <v>Galvanized Steel Pipe, nominal dia. 65 mm</v>
          </cell>
          <cell r="B42">
            <v>30</v>
          </cell>
          <cell r="C42" t="str">
            <v>Galvanized Steel Pipe, nominal dia. 65 mm</v>
          </cell>
          <cell r="F42" t="str">
            <v xml:space="preserve"> (t=3.00 mm)</v>
          </cell>
          <cell r="G42" t="str">
            <v>m'</v>
          </cell>
          <cell r="H42">
            <v>64700</v>
          </cell>
          <cell r="I42" t="str">
            <v xml:space="preserve">   5.03  kg</v>
          </cell>
          <cell r="J42" t="str">
            <v xml:space="preserve"> </v>
          </cell>
        </row>
        <row r="43">
          <cell r="A43" t="str">
            <v>Galvanized Steel Pipe, nominal dia. 3"</v>
          </cell>
          <cell r="B43">
            <v>30</v>
          </cell>
          <cell r="C43" t="str">
            <v>Galvanized Steel Pipe, nominal dia. 3"</v>
          </cell>
          <cell r="F43" t="str">
            <v xml:space="preserve"> (t=3.00 mm)</v>
          </cell>
          <cell r="G43" t="str">
            <v>m'</v>
          </cell>
          <cell r="H43">
            <v>95000</v>
          </cell>
          <cell r="I43" t="str">
            <v xml:space="preserve">  5.86  kg</v>
          </cell>
          <cell r="J43" t="str">
            <v xml:space="preserve"> </v>
          </cell>
        </row>
        <row r="44">
          <cell r="A44" t="str">
            <v>Galvanized Steel Pipe, nominal dia. 6"</v>
          </cell>
          <cell r="B44">
            <v>31</v>
          </cell>
          <cell r="C44" t="str">
            <v>Galvanized Steel Pipe, nominal dia. 6"</v>
          </cell>
          <cell r="F44" t="str">
            <v xml:space="preserve"> (t=3.50 mm)</v>
          </cell>
          <cell r="G44" t="str">
            <v>m'</v>
          </cell>
          <cell r="H44">
            <v>200000</v>
          </cell>
          <cell r="I44" t="str">
            <v>13.46  kg</v>
          </cell>
          <cell r="J44" t="str">
            <v xml:space="preserve"> </v>
          </cell>
        </row>
        <row r="45">
          <cell r="A45" t="str">
            <v>Galvanized Steel Pipe, nominal dia. 8"</v>
          </cell>
          <cell r="B45">
            <v>32</v>
          </cell>
          <cell r="C45" t="str">
            <v>Galvanized Steel Pipe, nominal dia. 8"</v>
          </cell>
          <cell r="F45" t="str">
            <v xml:space="preserve"> (t=4.80 mm)</v>
          </cell>
          <cell r="G45" t="str">
            <v>m'</v>
          </cell>
          <cell r="H45">
            <v>385000</v>
          </cell>
          <cell r="I45" t="str">
            <v>24.63  kg</v>
          </cell>
          <cell r="J45" t="str">
            <v xml:space="preserve"> </v>
          </cell>
        </row>
        <row r="46">
          <cell r="A46" t="str">
            <v>Galvanized Steel Pipe, nominal dia. 16"</v>
          </cell>
          <cell r="B46">
            <v>33</v>
          </cell>
          <cell r="C46" t="str">
            <v>Galvanized Steel Pipe, nominal dia. 16"</v>
          </cell>
          <cell r="F46" t="str">
            <v xml:space="preserve"> (t=6.35 mm)</v>
          </cell>
          <cell r="G46" t="str">
            <v>m'</v>
          </cell>
          <cell r="H46">
            <v>860000</v>
          </cell>
          <cell r="I46" t="str">
            <v>64.65  kg</v>
          </cell>
          <cell r="J46" t="str">
            <v xml:space="preserve"> </v>
          </cell>
        </row>
        <row r="47">
          <cell r="A47" t="str">
            <v>Gate Valve, dia. 6", All Flanged PN-10</v>
          </cell>
          <cell r="B47">
            <v>34</v>
          </cell>
          <cell r="C47" t="str">
            <v>Gate Valve, dia. 6", All Flanged PN-10</v>
          </cell>
          <cell r="F47" t="str">
            <v>(150 mm dia.)</v>
          </cell>
          <cell r="G47" t="str">
            <v>bh</v>
          </cell>
          <cell r="H47">
            <v>1000000</v>
          </cell>
          <cell r="I47" t="str">
            <v>15.00 kg</v>
          </cell>
        </row>
        <row r="48">
          <cell r="A48" t="str">
            <v>Gate Valve, dia. 8", All Flanged PN-10</v>
          </cell>
          <cell r="B48">
            <v>35</v>
          </cell>
          <cell r="C48" t="str">
            <v>Gate Valve, dia. 8", All Flanged PN-10</v>
          </cell>
          <cell r="F48" t="str">
            <v>(200 mm dia.)</v>
          </cell>
          <cell r="G48" t="str">
            <v>bh</v>
          </cell>
          <cell r="H48">
            <v>1300000</v>
          </cell>
          <cell r="I48" t="str">
            <v>35.00 kg</v>
          </cell>
        </row>
        <row r="49">
          <cell r="A49" t="str">
            <v>Grinding Disk</v>
          </cell>
          <cell r="B49">
            <v>36</v>
          </cell>
          <cell r="C49" t="str">
            <v>Grinding Disk</v>
          </cell>
          <cell r="G49" t="str">
            <v>bh</v>
          </cell>
          <cell r="H49">
            <v>6600</v>
          </cell>
        </row>
        <row r="50">
          <cell r="A50" t="str">
            <v>Metal, Anealed Wire</v>
          </cell>
          <cell r="B50">
            <v>37</v>
          </cell>
          <cell r="C50" t="str">
            <v>Kawat Ikat Beton</v>
          </cell>
          <cell r="F50" t="str">
            <v>(Kawat Bendrat)</v>
          </cell>
          <cell r="G50" t="str">
            <v>kg</v>
          </cell>
          <cell r="H50">
            <v>8500</v>
          </cell>
          <cell r="K50" t="str">
            <v xml:space="preserve"> </v>
          </cell>
        </row>
        <row r="51">
          <cell r="A51" t="str">
            <v>Metal, Wire for Gabion, 3 mm dia.</v>
          </cell>
          <cell r="B51">
            <v>38</v>
          </cell>
          <cell r="C51" t="str">
            <v>Kawat Bronjong digalvanisir</v>
          </cell>
          <cell r="G51" t="str">
            <v>kg</v>
          </cell>
          <cell r="H51">
            <v>13800</v>
          </cell>
          <cell r="K51" t="str">
            <v xml:space="preserve"> </v>
          </cell>
        </row>
        <row r="52">
          <cell r="A52" t="str">
            <v xml:space="preserve">Paint, Wall </v>
          </cell>
          <cell r="B52">
            <v>39</v>
          </cell>
          <cell r="C52" t="str">
            <v>Cat Tembok</v>
          </cell>
          <cell r="G52" t="str">
            <v>m2</v>
          </cell>
          <cell r="H52">
            <v>17000</v>
          </cell>
        </row>
        <row r="53">
          <cell r="A53" t="str">
            <v>Paint, 200 micron thickness</v>
          </cell>
          <cell r="B53">
            <v>40</v>
          </cell>
          <cell r="C53" t="str">
            <v>Paint, 200 micron thickness</v>
          </cell>
          <cell r="G53" t="str">
            <v>kg</v>
          </cell>
          <cell r="H53">
            <v>143000</v>
          </cell>
        </row>
        <row r="54">
          <cell r="A54" t="str">
            <v>Palm Fibre (Ijuk)</v>
          </cell>
          <cell r="B54">
            <v>41</v>
          </cell>
          <cell r="C54" t="str">
            <v>Ijuk</v>
          </cell>
          <cell r="G54" t="str">
            <v>kg</v>
          </cell>
          <cell r="H54">
            <v>6500</v>
          </cell>
        </row>
        <row r="55">
          <cell r="A55" t="str">
            <v>Plastic Cone, separator, bolt &amp; nut</v>
          </cell>
          <cell r="B55">
            <v>42</v>
          </cell>
          <cell r="C55" t="str">
            <v>Plastic Cone, separator, baut,  mur, dll.</v>
          </cell>
          <cell r="G55" t="str">
            <v>bh</v>
          </cell>
          <cell r="H55">
            <v>6000</v>
          </cell>
        </row>
        <row r="56">
          <cell r="A56" t="str">
            <v>Plywood, 9 mm</v>
          </cell>
          <cell r="B56">
            <v>43</v>
          </cell>
          <cell r="C56" t="str">
            <v>Triplek 120 x 240 x 9 mm</v>
          </cell>
          <cell r="F56" t="str">
            <v>(120cmx240 cm)</v>
          </cell>
          <cell r="G56" t="str">
            <v>lembar</v>
          </cell>
          <cell r="H56">
            <v>110000</v>
          </cell>
        </row>
        <row r="57">
          <cell r="A57" t="str">
            <v>Plywood, 12 mm</v>
          </cell>
          <cell r="B57">
            <v>44</v>
          </cell>
          <cell r="C57" t="str">
            <v>Triplek 120 x 240 x 12 mm</v>
          </cell>
          <cell r="F57" t="str">
            <v>(120cmx240 cm)</v>
          </cell>
          <cell r="G57" t="str">
            <v>lembar</v>
          </cell>
          <cell r="H57">
            <v>145000</v>
          </cell>
        </row>
        <row r="58">
          <cell r="A58" t="str">
            <v>Portland Cement</v>
          </cell>
          <cell r="B58">
            <v>45</v>
          </cell>
          <cell r="C58" t="str">
            <v>Semen PC</v>
          </cell>
          <cell r="F58" t="str">
            <v>(50 kg)</v>
          </cell>
          <cell r="G58" t="str">
            <v>zak</v>
          </cell>
          <cell r="H58">
            <v>40000</v>
          </cell>
          <cell r="I58" t="str">
            <v xml:space="preserve"> </v>
          </cell>
        </row>
        <row r="59">
          <cell r="A59" t="str">
            <v>Primer Coat</v>
          </cell>
          <cell r="B59">
            <v>46</v>
          </cell>
          <cell r="C59" t="str">
            <v>Primer Coat</v>
          </cell>
          <cell r="F59" t="str">
            <v xml:space="preserve"> </v>
          </cell>
          <cell r="G59" t="str">
            <v>kg</v>
          </cell>
          <cell r="H59">
            <v>120000</v>
          </cell>
          <cell r="I59" t="str">
            <v xml:space="preserve"> </v>
          </cell>
        </row>
        <row r="60">
          <cell r="A60" t="str">
            <v xml:space="preserve">PVC, Pipe  type D, dia 1"  </v>
          </cell>
          <cell r="B60">
            <v>47</v>
          </cell>
          <cell r="C60" t="str">
            <v>Pipa  PVC dia. 1" (Tipe-D)</v>
          </cell>
          <cell r="G60" t="str">
            <v>m'</v>
          </cell>
          <cell r="H60">
            <v>8500</v>
          </cell>
        </row>
        <row r="61">
          <cell r="A61" t="str">
            <v xml:space="preserve">PVC, Pipe  type D, dia 2"  </v>
          </cell>
          <cell r="B61">
            <v>48</v>
          </cell>
          <cell r="C61" t="str">
            <v>Pipa  PVC dia. 2" (Tipe-D)</v>
          </cell>
          <cell r="G61" t="str">
            <v>m'</v>
          </cell>
          <cell r="H61">
            <v>25000</v>
          </cell>
        </row>
        <row r="62">
          <cell r="A62" t="str">
            <v>PVC, Pipe  type AW, dia 4" &amp; accessories</v>
          </cell>
          <cell r="B62">
            <v>49</v>
          </cell>
          <cell r="C62" t="str">
            <v>Pipa  PVC dia. 4" (Tipe-AW)</v>
          </cell>
          <cell r="G62" t="str">
            <v>m'</v>
          </cell>
          <cell r="H62">
            <v>100000</v>
          </cell>
        </row>
        <row r="63">
          <cell r="A63" t="str">
            <v xml:space="preserve">PVC, Pipe type AW, dia. 8" </v>
          </cell>
          <cell r="B63">
            <v>50</v>
          </cell>
          <cell r="C63" t="str">
            <v>Pipa  PVC dia. 8" (Tipe-AW)</v>
          </cell>
          <cell r="G63" t="str">
            <v>m'</v>
          </cell>
          <cell r="H63">
            <v>300000</v>
          </cell>
        </row>
        <row r="64">
          <cell r="A64" t="str">
            <v>PVC, Waterstop Plain Web, 20 cm wide</v>
          </cell>
          <cell r="B64">
            <v>51</v>
          </cell>
          <cell r="C64" t="str">
            <v>PVC Waterstop Plain Web, lebar 20 cm</v>
          </cell>
          <cell r="G64" t="str">
            <v>m'</v>
          </cell>
          <cell r="H64">
            <v>75000</v>
          </cell>
        </row>
        <row r="65">
          <cell r="A65" t="str">
            <v>Rope dia. 3/4"</v>
          </cell>
          <cell r="B65">
            <v>52</v>
          </cell>
          <cell r="C65" t="str">
            <v>Tali Tambang, dia. 3/4"</v>
          </cell>
          <cell r="G65" t="str">
            <v>m'</v>
          </cell>
          <cell r="H65">
            <v>12000</v>
          </cell>
        </row>
        <row r="66">
          <cell r="A66" t="str">
            <v>Sand (Aggregate &lt; 5 mm)</v>
          </cell>
          <cell r="B66">
            <v>53</v>
          </cell>
          <cell r="C66" t="str">
            <v>Pasir (Agregat &lt; 5 mm)</v>
          </cell>
          <cell r="F66" t="str">
            <v xml:space="preserve"> </v>
          </cell>
          <cell r="G66" t="str">
            <v>m3</v>
          </cell>
          <cell r="H66">
            <v>60000</v>
          </cell>
          <cell r="I66" t="str">
            <v xml:space="preserve"> </v>
          </cell>
        </row>
        <row r="67">
          <cell r="A67" t="str">
            <v>Sandy Gravel (SirTuNah)</v>
          </cell>
          <cell r="B67">
            <v>54</v>
          </cell>
          <cell r="C67" t="str">
            <v>SirTunNah</v>
          </cell>
          <cell r="G67" t="str">
            <v>m3</v>
          </cell>
          <cell r="H67">
            <v>50400</v>
          </cell>
        </row>
        <row r="68">
          <cell r="A68" t="str">
            <v>Soil for embankment</v>
          </cell>
          <cell r="B68">
            <v>55</v>
          </cell>
          <cell r="C68" t="str">
            <v xml:space="preserve">Tanah Urug </v>
          </cell>
          <cell r="G68" t="str">
            <v>m3</v>
          </cell>
          <cell r="H68">
            <v>37000</v>
          </cell>
        </row>
        <row r="69">
          <cell r="A69" t="str">
            <v>Spindle, rod</v>
          </cell>
          <cell r="B69">
            <v>56</v>
          </cell>
          <cell r="C69" t="str">
            <v>Spindle, rod (Batang As Pintu)</v>
          </cell>
          <cell r="G69" t="str">
            <v>kg</v>
          </cell>
          <cell r="H69">
            <v>20800</v>
          </cell>
        </row>
        <row r="70">
          <cell r="A70" t="str">
            <v>Steel angle, L 100mm x 50mm x 8 mm</v>
          </cell>
          <cell r="B70">
            <v>57</v>
          </cell>
          <cell r="C70" t="str">
            <v>Baja Siku, L 100mm x 50mm x 8 mm</v>
          </cell>
          <cell r="G70" t="str">
            <v>kg</v>
          </cell>
          <cell r="H70">
            <v>9750</v>
          </cell>
        </row>
        <row r="71">
          <cell r="A71" t="str">
            <v>Steel angle, L 60mm x 60mm x 6 mm</v>
          </cell>
          <cell r="B71">
            <v>58</v>
          </cell>
          <cell r="C71" t="str">
            <v>Baja Siku, L 60mm x 60mm x 6 mm</v>
          </cell>
          <cell r="G71" t="str">
            <v>kg</v>
          </cell>
          <cell r="H71">
            <v>9300</v>
          </cell>
        </row>
        <row r="72">
          <cell r="A72" t="str">
            <v>Steel Canal, CNP 61/2</v>
          </cell>
          <cell r="B72">
            <v>59</v>
          </cell>
          <cell r="C72" t="str">
            <v>Baja Kanal, CNP 61/2</v>
          </cell>
          <cell r="G72" t="str">
            <v>kg</v>
          </cell>
          <cell r="H72">
            <v>10000</v>
          </cell>
        </row>
        <row r="73">
          <cell r="A73" t="str">
            <v>Steel, Bolt &amp; Nut</v>
          </cell>
          <cell r="B73">
            <v>60</v>
          </cell>
          <cell r="C73" t="str">
            <v>Baut, Mur &amp; Ring</v>
          </cell>
          <cell r="G73" t="str">
            <v>kg</v>
          </cell>
          <cell r="H73">
            <v>12500</v>
          </cell>
        </row>
        <row r="74">
          <cell r="A74" t="str">
            <v>Steel, Nail</v>
          </cell>
          <cell r="B74">
            <v>61</v>
          </cell>
          <cell r="C74" t="str">
            <v xml:space="preserve">Paku </v>
          </cell>
          <cell r="G74" t="str">
            <v>kg</v>
          </cell>
          <cell r="H74">
            <v>9000</v>
          </cell>
        </row>
        <row r="75">
          <cell r="A75" t="str">
            <v>Steel, Plate</v>
          </cell>
          <cell r="B75">
            <v>62</v>
          </cell>
          <cell r="C75" t="str">
            <v>Baja Pelat</v>
          </cell>
          <cell r="G75" t="str">
            <v>kg</v>
          </cell>
          <cell r="H75">
            <v>7800</v>
          </cell>
        </row>
        <row r="76">
          <cell r="A76" t="str">
            <v>Steel, Reinforcement Bar, Plain</v>
          </cell>
          <cell r="B76">
            <v>63</v>
          </cell>
          <cell r="C76" t="str">
            <v>Besi Beton Polos</v>
          </cell>
          <cell r="G76" t="str">
            <v>kg</v>
          </cell>
          <cell r="H76">
            <v>6000</v>
          </cell>
        </row>
        <row r="77">
          <cell r="A77" t="str">
            <v>Steel, Reinforcement Bar, Deform bar</v>
          </cell>
          <cell r="B77">
            <v>64</v>
          </cell>
          <cell r="C77" t="str">
            <v>Besi Beton Ulir</v>
          </cell>
          <cell r="G77" t="str">
            <v>kg</v>
          </cell>
          <cell r="H77">
            <v>7000</v>
          </cell>
        </row>
        <row r="78">
          <cell r="A78" t="str">
            <v>Steel, Welding Electrode, 3.2 mm</v>
          </cell>
          <cell r="B78">
            <v>65</v>
          </cell>
          <cell r="C78" t="str">
            <v>Kawat Las, 3.2 mm</v>
          </cell>
          <cell r="G78" t="str">
            <v>bh</v>
          </cell>
          <cell r="H78">
            <v>1080</v>
          </cell>
        </row>
        <row r="79">
          <cell r="A79" t="str">
            <v>Stone, 15-20 cm</v>
          </cell>
          <cell r="B79">
            <v>66</v>
          </cell>
          <cell r="C79" t="str">
            <v>Batu Kali, 15-20 cm</v>
          </cell>
          <cell r="G79" t="str">
            <v>m3</v>
          </cell>
          <cell r="H79">
            <v>40000</v>
          </cell>
        </row>
        <row r="80">
          <cell r="A80" t="str">
            <v>Timber, Class-I, in plank</v>
          </cell>
          <cell r="B80">
            <v>67</v>
          </cell>
          <cell r="C80" t="str">
            <v>Kayu, Klas-I, papan</v>
          </cell>
          <cell r="G80" t="str">
            <v>m3</v>
          </cell>
          <cell r="H80">
            <v>2400000</v>
          </cell>
        </row>
        <row r="81">
          <cell r="A81" t="str">
            <v>Timber, Class-I, in square</v>
          </cell>
          <cell r="B81">
            <v>68</v>
          </cell>
          <cell r="C81" t="str">
            <v>Kayu, Klas-I, balok</v>
          </cell>
          <cell r="G81" t="str">
            <v>m3</v>
          </cell>
          <cell r="H81">
            <v>2500000</v>
          </cell>
        </row>
        <row r="82">
          <cell r="A82" t="str">
            <v>Timber, Class-II, in plank</v>
          </cell>
          <cell r="B82">
            <v>69</v>
          </cell>
          <cell r="C82" t="str">
            <v>Kayu, Klas-II, papan</v>
          </cell>
          <cell r="G82" t="str">
            <v>m3</v>
          </cell>
          <cell r="H82">
            <v>1850000</v>
          </cell>
        </row>
        <row r="83">
          <cell r="A83" t="str">
            <v>Timber, Class-II, in square</v>
          </cell>
          <cell r="B83">
            <v>70</v>
          </cell>
          <cell r="C83" t="str">
            <v>Kayu, Klas-II, balok</v>
          </cell>
          <cell r="G83" t="str">
            <v>m3</v>
          </cell>
          <cell r="H83">
            <v>1750000</v>
          </cell>
        </row>
        <row r="84">
          <cell r="A84" t="str">
            <v>Timber, Class-III, in plank</v>
          </cell>
          <cell r="B84">
            <v>71</v>
          </cell>
          <cell r="C84" t="str">
            <v>Kayu, Klas-III, papan</v>
          </cell>
          <cell r="G84" t="str">
            <v>m3</v>
          </cell>
          <cell r="H84">
            <v>1500000</v>
          </cell>
        </row>
        <row r="85">
          <cell r="A85" t="str">
            <v>Timber, Class-III, in square</v>
          </cell>
          <cell r="B85">
            <v>72</v>
          </cell>
          <cell r="C85" t="str">
            <v>Kayu, Klas-III, balok</v>
          </cell>
          <cell r="G85" t="str">
            <v>m3</v>
          </cell>
          <cell r="H85">
            <v>1300000</v>
          </cell>
        </row>
        <row r="86">
          <cell r="A86" t="str">
            <v>Timber,  Class-III in log (dolken)</v>
          </cell>
          <cell r="B86">
            <v>73</v>
          </cell>
          <cell r="C86" t="str">
            <v>Kayu, Klas-III,  dolken</v>
          </cell>
          <cell r="G86" t="str">
            <v>m3</v>
          </cell>
          <cell r="H86">
            <v>500000</v>
          </cell>
        </row>
        <row r="87">
          <cell r="A87" t="str">
            <v>Terasso, canal plate name, size 30 cm x 130 cm</v>
          </cell>
          <cell r="B87">
            <v>74</v>
          </cell>
          <cell r="C87" t="str">
            <v>Plat Nama Saluran, Teraso 30 cm x 130 cm</v>
          </cell>
          <cell r="G87" t="str">
            <v>bh</v>
          </cell>
          <cell r="H87">
            <v>330000</v>
          </cell>
        </row>
        <row r="88">
          <cell r="A88" t="str">
            <v>Terasso, structure plate name, size 25cm x 25cm</v>
          </cell>
          <cell r="B88">
            <v>75</v>
          </cell>
          <cell r="C88" t="str">
            <v>Plat Nama Bangunan, Teraso 25 cm x 25 cm</v>
          </cell>
          <cell r="G88" t="str">
            <v>bh</v>
          </cell>
          <cell r="H88">
            <v>90000</v>
          </cell>
        </row>
        <row r="89">
          <cell r="A89" t="str">
            <v>Terasso, water level gauge, size 10 cm x 40 cm</v>
          </cell>
          <cell r="B89">
            <v>76</v>
          </cell>
          <cell r="C89" t="str">
            <v>Papan Duda M.A., Teraso 10 cm x 40 cm</v>
          </cell>
          <cell r="G89" t="str">
            <v>bh</v>
          </cell>
          <cell r="H89">
            <v>150000</v>
          </cell>
        </row>
        <row r="90">
          <cell r="A90" t="str">
            <v>Terasso, water level marker (MAR), size 25cm x 25cm</v>
          </cell>
          <cell r="B90">
            <v>77</v>
          </cell>
          <cell r="C90" t="str">
            <v>Tanda MAR,  Teraso, 25 cm x 25 cm</v>
          </cell>
          <cell r="G90" t="str">
            <v>bh</v>
          </cell>
          <cell r="H90">
            <v>100000</v>
          </cell>
        </row>
      </sheetData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000000000"/>
      <sheetName val="RKP 1 (3)"/>
      <sheetName val="RKP 1 (2)"/>
      <sheetName val="RKP 2 (2)"/>
      <sheetName val="KSO-BIMA-DOMPU"/>
      <sheetName val="KSO-SUMBAWA"/>
      <sheetName val="RKP 3"/>
      <sheetName val="RKP 2"/>
      <sheetName val="OP Bendungan+Katagori Bend"/>
      <sheetName val="OP WADUK"/>
      <sheetName val="OP BENDUNGAN"/>
      <sheetName val="OP EMBUNG"/>
      <sheetName val="GABUNG"/>
      <sheetName val="OP WADUK (Kategori Bendungan)"/>
      <sheetName val="BENDUNGAN"/>
      <sheetName val="EMBUNG SUMBAWA"/>
      <sheetName val="EMBUNG DOMPU"/>
      <sheetName val="EMBUNG BI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59">
          <cell r="E59" t="str">
            <v>Mura</v>
          </cell>
          <cell r="F59" t="str">
            <v>Brang Ene</v>
          </cell>
          <cell r="I59">
            <v>1199964650</v>
          </cell>
          <cell r="J59">
            <v>1.04</v>
          </cell>
          <cell r="K59">
            <v>0.45</v>
          </cell>
          <cell r="L59" t="str">
            <v>Pas. Batu</v>
          </cell>
          <cell r="M59">
            <v>58240</v>
          </cell>
          <cell r="N59">
            <v>75</v>
          </cell>
          <cell r="R59">
            <v>10</v>
          </cell>
          <cell r="S59">
            <v>250</v>
          </cell>
          <cell r="T59">
            <v>125</v>
          </cell>
          <cell r="U59">
            <v>50</v>
          </cell>
        </row>
        <row r="61">
          <cell r="E61" t="str">
            <v xml:space="preserve"> Tabose</v>
          </cell>
          <cell r="F61" t="str">
            <v xml:space="preserve"> Lape Lopok</v>
          </cell>
          <cell r="I61">
            <v>300000000</v>
          </cell>
          <cell r="J61">
            <v>0.86</v>
          </cell>
          <cell r="K61">
            <v>2</v>
          </cell>
          <cell r="L61" t="str">
            <v>timbunan</v>
          </cell>
          <cell r="M61">
            <v>42910</v>
          </cell>
          <cell r="N61">
            <v>155</v>
          </cell>
          <cell r="R61">
            <v>6</v>
          </cell>
          <cell r="T61">
            <v>1000</v>
          </cell>
          <cell r="U61">
            <v>50</v>
          </cell>
        </row>
        <row r="68">
          <cell r="F68" t="str">
            <v>Lape</v>
          </cell>
          <cell r="H68">
            <v>2007</v>
          </cell>
          <cell r="I68">
            <v>1724991653</v>
          </cell>
          <cell r="J68">
            <v>5</v>
          </cell>
          <cell r="K68">
            <v>6.5</v>
          </cell>
          <cell r="L68" t="str">
            <v>Pas. Batu</v>
          </cell>
          <cell r="M68">
            <v>140000</v>
          </cell>
          <cell r="N68">
            <v>105</v>
          </cell>
          <cell r="R68">
            <v>10.5</v>
          </cell>
          <cell r="S68">
            <v>125</v>
          </cell>
          <cell r="T68">
            <v>150</v>
          </cell>
          <cell r="U68">
            <v>50</v>
          </cell>
        </row>
        <row r="69">
          <cell r="E69" t="str">
            <v>Semamung</v>
          </cell>
          <cell r="F69" t="str">
            <v>Moyo Hulu</v>
          </cell>
          <cell r="H69">
            <v>2007</v>
          </cell>
          <cell r="I69">
            <v>5379300000</v>
          </cell>
          <cell r="J69">
            <v>3.7</v>
          </cell>
          <cell r="K69">
            <v>0.53</v>
          </cell>
          <cell r="L69" t="str">
            <v xml:space="preserve">Pas. Batu </v>
          </cell>
          <cell r="M69">
            <v>170000</v>
          </cell>
          <cell r="N69">
            <v>50</v>
          </cell>
          <cell r="R69">
            <v>8.5</v>
          </cell>
          <cell r="S69">
            <v>125</v>
          </cell>
          <cell r="T69">
            <v>75</v>
          </cell>
          <cell r="U69">
            <v>50</v>
          </cell>
        </row>
      </sheetData>
      <sheetData sheetId="7" refreshError="1"/>
      <sheetData sheetId="8" refreshError="1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BELUM OP"/>
      <sheetName val="OP EMBUNG"/>
      <sheetName val="OP BENDUNGAN"/>
      <sheetName val="OP WADUK"/>
    </sheetNames>
    <sheetDataSet>
      <sheetData sheetId="0">
        <row r="20">
          <cell r="I20">
            <v>85000000</v>
          </cell>
          <cell r="J20">
            <v>1.2</v>
          </cell>
          <cell r="K20">
            <v>1</v>
          </cell>
          <cell r="L20" t="str">
            <v>Timbunan</v>
          </cell>
          <cell r="M20">
            <v>50000</v>
          </cell>
          <cell r="N20">
            <v>50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W57"/>
  <sheetViews>
    <sheetView tabSelected="1" view="pageBreakPreview" topLeftCell="A31" zoomScale="85" zoomScaleNormal="75" workbookViewId="0">
      <selection activeCell="W47" sqref="W47:W54"/>
    </sheetView>
  </sheetViews>
  <sheetFormatPr defaultRowHeight="12.75"/>
  <cols>
    <col min="1" max="1" width="5.625" style="3" customWidth="1"/>
    <col min="2" max="2" width="3" style="3" customWidth="1"/>
    <col min="3" max="3" width="25.625" style="3" customWidth="1"/>
    <col min="4" max="4" width="10.5" style="3" customWidth="1"/>
    <col min="5" max="5" width="10.375" style="3" customWidth="1"/>
    <col min="6" max="6" width="10.75" style="3" customWidth="1"/>
    <col min="7" max="7" width="8.75" style="3" bestFit="1" customWidth="1"/>
    <col min="8" max="8" width="19" style="3" customWidth="1"/>
    <col min="9" max="9" width="7.25" style="3" bestFit="1" customWidth="1"/>
    <col min="10" max="10" width="8.625" style="3" bestFit="1" customWidth="1"/>
    <col min="11" max="11" width="16.25" style="3" customWidth="1"/>
    <col min="12" max="12" width="13.875" style="3" bestFit="1" customWidth="1"/>
    <col min="13" max="13" width="9" style="3" bestFit="1" customWidth="1"/>
    <col min="14" max="14" width="8.5" style="3" customWidth="1"/>
    <col min="15" max="15" width="9.5" style="3" bestFit="1" customWidth="1"/>
    <col min="16" max="16" width="9.625" style="3" bestFit="1" customWidth="1"/>
    <col min="17" max="17" width="10.625" style="3" customWidth="1"/>
    <col min="18" max="18" width="9.625" style="3" bestFit="1" customWidth="1"/>
    <col min="19" max="19" width="9.5" style="3" bestFit="1" customWidth="1"/>
    <col min="20" max="20" width="21.125" style="3" hidden="1" customWidth="1"/>
    <col min="21" max="21" width="19.125" style="3" hidden="1" customWidth="1"/>
    <col min="22" max="22" width="15.625" style="3" bestFit="1" customWidth="1"/>
    <col min="23" max="23" width="9" style="3"/>
    <col min="24" max="24" width="25.375" style="3" customWidth="1"/>
    <col min="25" max="16384" width="9" style="3"/>
  </cols>
  <sheetData>
    <row r="1" spans="1:22" ht="8.1" customHeight="1">
      <c r="A1" s="1"/>
      <c r="B1" s="1"/>
      <c r="C1" s="1"/>
      <c r="D1" s="2"/>
      <c r="E1" s="2"/>
      <c r="F1" s="2"/>
      <c r="G1" s="2"/>
      <c r="H1" s="2"/>
      <c r="I1" s="2"/>
      <c r="J1" s="2"/>
      <c r="K1" s="2"/>
    </row>
    <row r="2" spans="1:22" ht="18.75" customHeight="1">
      <c r="A2" s="4"/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6"/>
      <c r="U2" s="6"/>
      <c r="V2" s="6"/>
    </row>
    <row r="3" spans="1:22" ht="18.75" customHeight="1">
      <c r="A3" s="4"/>
      <c r="B3" s="5" t="s">
        <v>1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  <c r="U3" s="8"/>
      <c r="V3" s="8"/>
    </row>
    <row r="4" spans="1:22" ht="18.75" customHeight="1">
      <c r="A4" s="4"/>
      <c r="B4" s="5"/>
      <c r="C4" s="7"/>
      <c r="D4" s="7"/>
      <c r="E4" s="7"/>
      <c r="F4" s="7"/>
      <c r="G4" s="7"/>
      <c r="H4" s="7"/>
      <c r="I4" s="7"/>
      <c r="J4" s="7"/>
      <c r="K4" s="7"/>
      <c r="L4" s="9"/>
      <c r="M4" s="7"/>
      <c r="N4" s="7"/>
      <c r="O4" s="7"/>
      <c r="P4" s="7"/>
      <c r="Q4" s="7"/>
      <c r="R4" s="7"/>
      <c r="S4" s="7"/>
      <c r="T4" s="8"/>
      <c r="U4" s="8"/>
      <c r="V4" s="8"/>
    </row>
    <row r="5" spans="1:22" ht="8.1" customHeight="1" thickBot="1">
      <c r="B5" s="1"/>
      <c r="C5" s="10"/>
      <c r="D5" s="2"/>
      <c r="E5" s="2"/>
      <c r="F5" s="2"/>
      <c r="G5" s="2"/>
      <c r="H5" s="2"/>
      <c r="I5" s="2"/>
      <c r="J5" s="2"/>
      <c r="K5" s="2"/>
    </row>
    <row r="6" spans="1:22" ht="7.5" customHeight="1">
      <c r="A6" s="11"/>
      <c r="B6" s="12"/>
      <c r="C6" s="13"/>
      <c r="D6" s="141"/>
      <c r="E6" s="142"/>
      <c r="F6" s="143"/>
      <c r="G6" s="14"/>
      <c r="H6" s="1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3" t="s">
        <v>2</v>
      </c>
      <c r="U6" s="145" t="s">
        <v>3</v>
      </c>
      <c r="V6" s="15"/>
    </row>
    <row r="7" spans="1:22" ht="15.95" customHeight="1">
      <c r="A7" s="16"/>
      <c r="B7" s="17"/>
      <c r="C7" s="18"/>
      <c r="D7" s="19"/>
      <c r="E7" s="20" t="s">
        <v>4</v>
      </c>
      <c r="F7" s="21"/>
      <c r="G7" s="22" t="s">
        <v>5</v>
      </c>
      <c r="H7" s="22" t="s">
        <v>2</v>
      </c>
      <c r="I7" s="148" t="s">
        <v>6</v>
      </c>
      <c r="J7" s="149"/>
      <c r="K7" s="149"/>
      <c r="L7" s="149"/>
      <c r="M7" s="149"/>
      <c r="N7" s="149"/>
      <c r="O7" s="150"/>
      <c r="P7" s="148" t="s">
        <v>7</v>
      </c>
      <c r="Q7" s="149"/>
      <c r="R7" s="149"/>
      <c r="S7" s="150"/>
      <c r="T7" s="18"/>
      <c r="U7" s="146"/>
      <c r="V7" s="135" t="s">
        <v>8</v>
      </c>
    </row>
    <row r="8" spans="1:22" ht="15.95" customHeight="1">
      <c r="A8" s="16" t="s">
        <v>9</v>
      </c>
      <c r="B8" s="137" t="s">
        <v>10</v>
      </c>
      <c r="C8" s="138"/>
      <c r="D8" s="23"/>
      <c r="E8" s="23"/>
      <c r="F8" s="23"/>
      <c r="G8" s="24" t="s">
        <v>11</v>
      </c>
      <c r="H8" s="24" t="s">
        <v>12</v>
      </c>
      <c r="I8" s="23" t="s">
        <v>13</v>
      </c>
      <c r="J8" s="23" t="s">
        <v>14</v>
      </c>
      <c r="K8" s="23" t="s">
        <v>15</v>
      </c>
      <c r="L8" s="23" t="s">
        <v>16</v>
      </c>
      <c r="M8" s="23" t="s">
        <v>17</v>
      </c>
      <c r="N8" s="23" t="s">
        <v>18</v>
      </c>
      <c r="O8" s="23" t="s">
        <v>19</v>
      </c>
      <c r="P8" s="23" t="s">
        <v>20</v>
      </c>
      <c r="Q8" s="23" t="s">
        <v>21</v>
      </c>
      <c r="R8" s="23" t="s">
        <v>22</v>
      </c>
      <c r="S8" s="23" t="s">
        <v>23</v>
      </c>
      <c r="T8" s="25" t="s">
        <v>24</v>
      </c>
      <c r="U8" s="147"/>
      <c r="V8" s="136"/>
    </row>
    <row r="9" spans="1:22" ht="15.95" customHeight="1">
      <c r="A9" s="16"/>
      <c r="B9" s="139"/>
      <c r="C9" s="140"/>
      <c r="D9" s="24" t="s">
        <v>25</v>
      </c>
      <c r="E9" s="24" t="s">
        <v>26</v>
      </c>
      <c r="F9" s="24" t="s">
        <v>27</v>
      </c>
      <c r="G9" s="24" t="s">
        <v>28</v>
      </c>
      <c r="H9" s="24" t="s">
        <v>29</v>
      </c>
      <c r="I9" s="24" t="s">
        <v>30</v>
      </c>
      <c r="J9" s="24" t="s">
        <v>31</v>
      </c>
      <c r="K9" s="24" t="s">
        <v>32</v>
      </c>
      <c r="L9" s="24" t="s">
        <v>33</v>
      </c>
      <c r="M9" s="24" t="s">
        <v>34</v>
      </c>
      <c r="N9" s="24" t="s">
        <v>34</v>
      </c>
      <c r="O9" s="24" t="s">
        <v>35</v>
      </c>
      <c r="P9" s="24" t="s">
        <v>36</v>
      </c>
      <c r="Q9" s="24" t="s">
        <v>37</v>
      </c>
      <c r="R9" s="24" t="s">
        <v>38</v>
      </c>
      <c r="S9" s="24" t="s">
        <v>39</v>
      </c>
      <c r="T9" s="25" t="s">
        <v>40</v>
      </c>
      <c r="U9" s="147"/>
      <c r="V9" s="136"/>
    </row>
    <row r="10" spans="1:22" ht="15.95" customHeight="1">
      <c r="A10" s="16"/>
      <c r="B10" s="26"/>
      <c r="C10" s="27"/>
      <c r="D10" s="24"/>
      <c r="E10" s="24"/>
      <c r="F10" s="24"/>
      <c r="G10" s="24"/>
      <c r="H10" s="24"/>
      <c r="I10" s="24"/>
      <c r="J10" s="24" t="s">
        <v>41</v>
      </c>
      <c r="K10" s="24"/>
      <c r="L10" s="24"/>
      <c r="M10" s="24"/>
      <c r="N10" s="24"/>
      <c r="O10" s="24" t="s">
        <v>34</v>
      </c>
      <c r="P10" s="24"/>
      <c r="Q10" s="24"/>
      <c r="R10" s="24"/>
      <c r="S10" s="24"/>
      <c r="T10" s="25"/>
      <c r="U10" s="28"/>
      <c r="V10" s="136"/>
    </row>
    <row r="11" spans="1:22" ht="8.1" customHeight="1">
      <c r="A11" s="29"/>
      <c r="B11" s="30"/>
      <c r="C11" s="31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3" t="s">
        <v>29</v>
      </c>
      <c r="U11" s="34" t="s">
        <v>29</v>
      </c>
      <c r="V11" s="35"/>
    </row>
    <row r="12" spans="1:22" s="47" customFormat="1" ht="28.5" customHeight="1">
      <c r="A12" s="36" t="s">
        <v>42</v>
      </c>
      <c r="B12" s="37" t="s">
        <v>43</v>
      </c>
      <c r="C12" s="38"/>
      <c r="D12" s="39"/>
      <c r="E12" s="39"/>
      <c r="F12" s="39"/>
      <c r="G12" s="40"/>
      <c r="H12" s="41"/>
      <c r="I12" s="42"/>
      <c r="J12" s="42"/>
      <c r="K12" s="42"/>
      <c r="L12" s="42"/>
      <c r="M12" s="42"/>
      <c r="N12" s="43"/>
      <c r="O12" s="42"/>
      <c r="P12" s="42"/>
      <c r="Q12" s="42"/>
      <c r="R12" s="42"/>
      <c r="S12" s="42"/>
      <c r="T12" s="44"/>
      <c r="U12" s="45"/>
      <c r="V12" s="46"/>
    </row>
    <row r="13" spans="1:22" s="47" customFormat="1" ht="29.25" customHeight="1">
      <c r="A13" s="48">
        <v>1</v>
      </c>
      <c r="B13" s="49" t="s">
        <v>44</v>
      </c>
      <c r="C13" s="50"/>
      <c r="D13" s="51" t="s">
        <v>45</v>
      </c>
      <c r="E13" s="51" t="s">
        <v>46</v>
      </c>
      <c r="F13" s="51" t="s">
        <v>47</v>
      </c>
      <c r="G13" s="52">
        <v>1997</v>
      </c>
      <c r="H13" s="53">
        <v>136258944.97999999</v>
      </c>
      <c r="I13" s="54">
        <v>2.5</v>
      </c>
      <c r="J13" s="54">
        <v>2</v>
      </c>
      <c r="K13" s="51" t="s">
        <v>48</v>
      </c>
      <c r="L13" s="55">
        <v>275000</v>
      </c>
      <c r="M13" s="55">
        <v>60</v>
      </c>
      <c r="N13" s="54">
        <v>9</v>
      </c>
      <c r="O13" s="54">
        <v>10</v>
      </c>
      <c r="P13" s="54">
        <v>20</v>
      </c>
      <c r="Q13" s="54">
        <v>100</v>
      </c>
      <c r="R13" s="54">
        <v>75</v>
      </c>
      <c r="S13" s="54"/>
      <c r="T13" s="56">
        <v>50000000</v>
      </c>
      <c r="U13" s="57">
        <f>+T13/H13*100</f>
        <v>36.694838645153879</v>
      </c>
      <c r="V13" s="58"/>
    </row>
    <row r="14" spans="1:22" s="47" customFormat="1" ht="29.25" customHeight="1">
      <c r="A14" s="48">
        <f t="shared" ref="A14:A26" si="0">A13+1</f>
        <v>2</v>
      </c>
      <c r="B14" s="49" t="s">
        <v>49</v>
      </c>
      <c r="C14" s="50"/>
      <c r="D14" s="51" t="s">
        <v>50</v>
      </c>
      <c r="E14" s="51" t="s">
        <v>51</v>
      </c>
      <c r="F14" s="51" t="s">
        <v>47</v>
      </c>
      <c r="G14" s="52">
        <v>1997</v>
      </c>
      <c r="H14" s="53">
        <v>906102884.14999998</v>
      </c>
      <c r="I14" s="55">
        <v>1.4</v>
      </c>
      <c r="J14" s="55">
        <v>8</v>
      </c>
      <c r="K14" s="55" t="s">
        <v>52</v>
      </c>
      <c r="L14" s="55">
        <v>225000</v>
      </c>
      <c r="M14" s="59">
        <v>240</v>
      </c>
      <c r="N14" s="59">
        <v>12.25</v>
      </c>
      <c r="O14" s="59">
        <v>10</v>
      </c>
      <c r="P14" s="59">
        <v>100</v>
      </c>
      <c r="Q14" s="59">
        <v>250</v>
      </c>
      <c r="R14" s="59">
        <v>50</v>
      </c>
      <c r="S14" s="54"/>
      <c r="T14" s="56">
        <v>50000000</v>
      </c>
      <c r="U14" s="57">
        <f>+T14/H14*100</f>
        <v>5.5181371646227753</v>
      </c>
      <c r="V14" s="58"/>
    </row>
    <row r="15" spans="1:22" s="47" customFormat="1" ht="29.25" customHeight="1">
      <c r="A15" s="48">
        <f t="shared" si="0"/>
        <v>3</v>
      </c>
      <c r="B15" s="60" t="s">
        <v>53</v>
      </c>
      <c r="C15" s="61"/>
      <c r="D15" s="62" t="s">
        <v>54</v>
      </c>
      <c r="E15" s="62" t="s">
        <v>55</v>
      </c>
      <c r="F15" s="62" t="s">
        <v>56</v>
      </c>
      <c r="G15" s="63">
        <v>1998</v>
      </c>
      <c r="H15" s="64">
        <v>844230000</v>
      </c>
      <c r="I15" s="65">
        <v>1.5</v>
      </c>
      <c r="J15" s="65">
        <v>2.4</v>
      </c>
      <c r="K15" s="65" t="s">
        <v>52</v>
      </c>
      <c r="L15" s="65">
        <v>143080</v>
      </c>
      <c r="M15" s="66">
        <v>167</v>
      </c>
      <c r="N15" s="66">
        <v>14</v>
      </c>
      <c r="O15" s="66">
        <v>15</v>
      </c>
      <c r="P15" s="66">
        <v>125</v>
      </c>
      <c r="Q15" s="66">
        <v>100</v>
      </c>
      <c r="R15" s="66">
        <v>100</v>
      </c>
      <c r="S15" s="67"/>
      <c r="T15" s="68">
        <v>50000000</v>
      </c>
      <c r="U15" s="69">
        <f>+T15/H15*100</f>
        <v>5.92255664925435</v>
      </c>
      <c r="V15" s="70"/>
    </row>
    <row r="16" spans="1:22" s="47" customFormat="1" ht="29.25" customHeight="1">
      <c r="A16" s="48">
        <f t="shared" si="0"/>
        <v>4</v>
      </c>
      <c r="B16" s="60" t="s">
        <v>57</v>
      </c>
      <c r="C16" s="61"/>
      <c r="D16" s="62" t="s">
        <v>58</v>
      </c>
      <c r="E16" s="62" t="str">
        <f>'[2]RKP 3'!F68</f>
        <v>Lape</v>
      </c>
      <c r="F16" s="51" t="s">
        <v>47</v>
      </c>
      <c r="G16" s="63">
        <f>'[2]RKP 3'!H68</f>
        <v>2007</v>
      </c>
      <c r="H16" s="64">
        <f>'[2]RKP 3'!I68</f>
        <v>1724991653</v>
      </c>
      <c r="I16" s="65">
        <f>'[2]RKP 3'!J68</f>
        <v>5</v>
      </c>
      <c r="J16" s="65">
        <f>'[2]RKP 3'!K68</f>
        <v>6.5</v>
      </c>
      <c r="K16" s="65" t="str">
        <f>'[2]RKP 3'!L68</f>
        <v>Pas. Batu</v>
      </c>
      <c r="L16" s="65">
        <f>'[2]RKP 3'!M68</f>
        <v>140000</v>
      </c>
      <c r="M16" s="66">
        <f>'[2]RKP 3'!N68</f>
        <v>105</v>
      </c>
      <c r="N16" s="66"/>
      <c r="O16" s="66">
        <f>'[2]RKP 3'!R68</f>
        <v>10.5</v>
      </c>
      <c r="P16" s="66">
        <f>'[2]RKP 3'!S68</f>
        <v>125</v>
      </c>
      <c r="Q16" s="66">
        <f>'[2]RKP 3'!T68</f>
        <v>150</v>
      </c>
      <c r="R16" s="66">
        <f>'[2]RKP 3'!U68</f>
        <v>50</v>
      </c>
      <c r="S16" s="67"/>
      <c r="T16" s="68"/>
      <c r="U16" s="69"/>
      <c r="V16" s="70"/>
    </row>
    <row r="17" spans="1:22" s="47" customFormat="1" ht="29.25" customHeight="1">
      <c r="A17" s="48">
        <f t="shared" si="0"/>
        <v>5</v>
      </c>
      <c r="B17" s="60" t="s">
        <v>59</v>
      </c>
      <c r="C17" s="61"/>
      <c r="D17" s="62" t="str">
        <f>'[2]RKP 3'!E69</f>
        <v>Semamung</v>
      </c>
      <c r="E17" s="62" t="str">
        <f>'[2]RKP 3'!F69</f>
        <v>Moyo Hulu</v>
      </c>
      <c r="F17" s="51" t="s">
        <v>47</v>
      </c>
      <c r="G17" s="63">
        <f>'[2]RKP 3'!H69</f>
        <v>2007</v>
      </c>
      <c r="H17" s="71">
        <f>'[2]RKP 3'!I69</f>
        <v>5379300000</v>
      </c>
      <c r="I17" s="62">
        <f>'[2]RKP 3'!J69</f>
        <v>3.7</v>
      </c>
      <c r="J17" s="62">
        <f>'[2]RKP 3'!K69</f>
        <v>0.53</v>
      </c>
      <c r="K17" s="62" t="str">
        <f>'[2]RKP 3'!L69</f>
        <v xml:space="preserve">Pas. Batu </v>
      </c>
      <c r="L17" s="62">
        <f>'[2]RKP 3'!M69</f>
        <v>170000</v>
      </c>
      <c r="M17" s="62">
        <f>'[2]RKP 3'!N69</f>
        <v>50</v>
      </c>
      <c r="N17" s="66"/>
      <c r="O17" s="66">
        <f>'[2]RKP 3'!R69</f>
        <v>8.5</v>
      </c>
      <c r="P17" s="66">
        <f>'[2]RKP 3'!S69</f>
        <v>125</v>
      </c>
      <c r="Q17" s="66">
        <f>'[2]RKP 3'!T69</f>
        <v>75</v>
      </c>
      <c r="R17" s="66">
        <f>'[2]RKP 3'!U69</f>
        <v>50</v>
      </c>
      <c r="S17" s="67"/>
      <c r="T17" s="68"/>
      <c r="U17" s="69"/>
      <c r="V17" s="70"/>
    </row>
    <row r="18" spans="1:22" s="47" customFormat="1" ht="29.25" customHeight="1">
      <c r="A18" s="48">
        <f t="shared" si="0"/>
        <v>6</v>
      </c>
      <c r="B18" s="60" t="s">
        <v>60</v>
      </c>
      <c r="C18" s="61"/>
      <c r="D18" s="62" t="str">
        <f>'[2]RKP 3'!E61</f>
        <v xml:space="preserve"> Tabose</v>
      </c>
      <c r="E18" s="62" t="str">
        <f>'[2]RKP 3'!F61</f>
        <v xml:space="preserve"> Lape Lopok</v>
      </c>
      <c r="F18" s="51" t="s">
        <v>47</v>
      </c>
      <c r="G18" s="52">
        <v>1994</v>
      </c>
      <c r="H18" s="62">
        <f>'[2]RKP 3'!I61</f>
        <v>300000000</v>
      </c>
      <c r="I18" s="62">
        <f>'[2]RKP 3'!J61</f>
        <v>0.86</v>
      </c>
      <c r="J18" s="62">
        <f>'[2]RKP 3'!K61</f>
        <v>2</v>
      </c>
      <c r="K18" s="62" t="str">
        <f>'[2]RKP 3'!L61</f>
        <v>timbunan</v>
      </c>
      <c r="L18" s="62">
        <f>'[2]RKP 3'!M61</f>
        <v>42910</v>
      </c>
      <c r="M18" s="62">
        <f>'[2]RKP 3'!N61</f>
        <v>155</v>
      </c>
      <c r="N18" s="66"/>
      <c r="O18" s="66">
        <f>'[2]RKP 3'!R61</f>
        <v>6</v>
      </c>
      <c r="P18" s="66">
        <v>50</v>
      </c>
      <c r="Q18" s="66">
        <f>'[2]RKP 3'!T61</f>
        <v>1000</v>
      </c>
      <c r="R18" s="66">
        <f>'[2]RKP 3'!U61</f>
        <v>50</v>
      </c>
      <c r="S18" s="67"/>
      <c r="T18" s="68"/>
      <c r="U18" s="69"/>
      <c r="V18" s="70"/>
    </row>
    <row r="19" spans="1:22" s="47" customFormat="1" ht="29.25" customHeight="1">
      <c r="A19" s="48">
        <f t="shared" si="0"/>
        <v>7</v>
      </c>
      <c r="B19" s="60" t="s">
        <v>61</v>
      </c>
      <c r="C19" s="61"/>
      <c r="D19" s="62" t="s">
        <v>62</v>
      </c>
      <c r="E19" s="62" t="s">
        <v>63</v>
      </c>
      <c r="F19" s="51" t="s">
        <v>47</v>
      </c>
      <c r="G19" s="63">
        <v>2000</v>
      </c>
      <c r="H19" s="64"/>
      <c r="I19" s="65"/>
      <c r="J19" s="65"/>
      <c r="K19" s="62"/>
      <c r="L19" s="65"/>
      <c r="M19" s="66"/>
      <c r="N19" s="66"/>
      <c r="O19" s="66"/>
      <c r="P19" s="66">
        <v>100</v>
      </c>
      <c r="Q19" s="66"/>
      <c r="R19" s="66"/>
      <c r="S19" s="67"/>
      <c r="T19" s="68"/>
      <c r="U19" s="69"/>
      <c r="V19" s="70"/>
    </row>
    <row r="20" spans="1:22" s="47" customFormat="1" ht="29.25" customHeight="1">
      <c r="A20" s="48">
        <f t="shared" si="0"/>
        <v>8</v>
      </c>
      <c r="B20" s="60" t="s">
        <v>64</v>
      </c>
      <c r="C20" s="61"/>
      <c r="D20" s="62" t="str">
        <f>'[2]RKP 3'!E59</f>
        <v>Mura</v>
      </c>
      <c r="E20" s="62" t="str">
        <f>'[2]RKP 3'!F59</f>
        <v>Brang Ene</v>
      </c>
      <c r="F20" s="62" t="s">
        <v>56</v>
      </c>
      <c r="G20" s="63">
        <v>2008</v>
      </c>
      <c r="H20" s="62">
        <f>'[2]RKP 3'!I59</f>
        <v>1199964650</v>
      </c>
      <c r="I20" s="62">
        <f>'[2]RKP 3'!J59</f>
        <v>1.04</v>
      </c>
      <c r="J20" s="62">
        <f>'[2]RKP 3'!K59</f>
        <v>0.45</v>
      </c>
      <c r="K20" s="62" t="str">
        <f>'[2]RKP 3'!L59</f>
        <v>Pas. Batu</v>
      </c>
      <c r="L20" s="62">
        <f>'[2]RKP 3'!M59</f>
        <v>58240</v>
      </c>
      <c r="M20" s="62">
        <f>'[2]RKP 3'!N59</f>
        <v>75</v>
      </c>
      <c r="N20" s="62">
        <f>'[2]RKP 3'!O59</f>
        <v>0</v>
      </c>
      <c r="O20" s="62">
        <f>'[2]RKP 3'!R59</f>
        <v>10</v>
      </c>
      <c r="P20" s="62">
        <f>'[2]RKP 3'!S59</f>
        <v>250</v>
      </c>
      <c r="Q20" s="62">
        <f>'[2]RKP 3'!T59</f>
        <v>125</v>
      </c>
      <c r="R20" s="62">
        <f>'[2]RKP 3'!U59</f>
        <v>50</v>
      </c>
      <c r="S20" s="67"/>
      <c r="T20" s="68"/>
      <c r="U20" s="69"/>
      <c r="V20" s="70"/>
    </row>
    <row r="21" spans="1:22" s="47" customFormat="1" ht="29.25" customHeight="1">
      <c r="A21" s="48">
        <f t="shared" si="0"/>
        <v>9</v>
      </c>
      <c r="B21" s="60" t="s">
        <v>65</v>
      </c>
      <c r="C21" s="61"/>
      <c r="D21" s="62" t="s">
        <v>66</v>
      </c>
      <c r="E21" s="62" t="s">
        <v>67</v>
      </c>
      <c r="F21" s="62" t="s">
        <v>56</v>
      </c>
      <c r="G21" s="63"/>
      <c r="H21" s="64"/>
      <c r="I21" s="65"/>
      <c r="J21" s="65"/>
      <c r="K21" s="62" t="s">
        <v>52</v>
      </c>
      <c r="L21" s="65">
        <v>120000</v>
      </c>
      <c r="M21" s="66"/>
      <c r="N21" s="66"/>
      <c r="O21" s="66"/>
      <c r="P21" s="66"/>
      <c r="Q21" s="66"/>
      <c r="R21" s="66"/>
      <c r="S21" s="67"/>
      <c r="T21" s="68"/>
      <c r="U21" s="69"/>
      <c r="V21" s="70"/>
    </row>
    <row r="22" spans="1:22" s="47" customFormat="1" ht="29.25" customHeight="1">
      <c r="A22" s="48">
        <f t="shared" si="0"/>
        <v>10</v>
      </c>
      <c r="B22" s="60" t="s">
        <v>68</v>
      </c>
      <c r="C22" s="61"/>
      <c r="D22" s="62" t="s">
        <v>69</v>
      </c>
      <c r="E22" s="62" t="s">
        <v>70</v>
      </c>
      <c r="F22" s="62" t="s">
        <v>56</v>
      </c>
      <c r="G22" s="63"/>
      <c r="H22" s="64"/>
      <c r="I22" s="65"/>
      <c r="J22" s="65"/>
      <c r="K22" s="62" t="s">
        <v>52</v>
      </c>
      <c r="L22" s="65">
        <v>152500</v>
      </c>
      <c r="M22" s="66"/>
      <c r="N22" s="66"/>
      <c r="O22" s="66"/>
      <c r="P22" s="59">
        <v>50</v>
      </c>
      <c r="Q22" s="59">
        <v>250</v>
      </c>
      <c r="R22" s="59">
        <v>20</v>
      </c>
      <c r="S22" s="67"/>
      <c r="T22" s="68"/>
      <c r="U22" s="69"/>
      <c r="V22" s="70"/>
    </row>
    <row r="23" spans="1:22" s="47" customFormat="1" ht="29.25" customHeight="1">
      <c r="A23" s="48">
        <f t="shared" si="0"/>
        <v>11</v>
      </c>
      <c r="B23" s="60" t="s">
        <v>71</v>
      </c>
      <c r="C23" s="61"/>
      <c r="D23" s="62" t="s">
        <v>72</v>
      </c>
      <c r="E23" s="62" t="s">
        <v>73</v>
      </c>
      <c r="F23" s="51" t="s">
        <v>47</v>
      </c>
      <c r="G23" s="63"/>
      <c r="H23" s="64"/>
      <c r="I23" s="65"/>
      <c r="J23" s="65"/>
      <c r="K23" s="62"/>
      <c r="L23" s="65"/>
      <c r="M23" s="66"/>
      <c r="N23" s="66"/>
      <c r="O23" s="66"/>
      <c r="P23" s="66"/>
      <c r="Q23" s="66"/>
      <c r="R23" s="66"/>
      <c r="S23" s="67"/>
      <c r="T23" s="68"/>
      <c r="U23" s="69"/>
      <c r="V23" s="70"/>
    </row>
    <row r="24" spans="1:22" s="47" customFormat="1" ht="29.25" customHeight="1">
      <c r="A24" s="48">
        <f t="shared" si="0"/>
        <v>12</v>
      </c>
      <c r="B24" s="60" t="s">
        <v>74</v>
      </c>
      <c r="C24" s="61"/>
      <c r="D24" s="62" t="s">
        <v>75</v>
      </c>
      <c r="E24" s="62" t="s">
        <v>76</v>
      </c>
      <c r="F24" s="51" t="s">
        <v>47</v>
      </c>
      <c r="G24" s="63"/>
      <c r="H24" s="64"/>
      <c r="I24" s="65"/>
      <c r="J24" s="65"/>
      <c r="K24" s="62"/>
      <c r="L24" s="65"/>
      <c r="M24" s="66"/>
      <c r="N24" s="66"/>
      <c r="O24" s="66"/>
      <c r="P24" s="66"/>
      <c r="Q24" s="66"/>
      <c r="R24" s="66"/>
      <c r="S24" s="67"/>
      <c r="T24" s="68"/>
      <c r="U24" s="69"/>
      <c r="V24" s="70"/>
    </row>
    <row r="25" spans="1:22" s="47" customFormat="1" ht="29.25" customHeight="1">
      <c r="A25" s="48">
        <f t="shared" si="0"/>
        <v>13</v>
      </c>
      <c r="B25" s="49" t="s">
        <v>77</v>
      </c>
      <c r="C25" s="50"/>
      <c r="D25" s="51" t="s">
        <v>78</v>
      </c>
      <c r="E25" s="51" t="s">
        <v>79</v>
      </c>
      <c r="F25" s="51" t="s">
        <v>47</v>
      </c>
      <c r="G25" s="52"/>
      <c r="H25" s="53"/>
      <c r="I25" s="55"/>
      <c r="J25" s="55"/>
      <c r="K25" s="51"/>
      <c r="L25" s="55"/>
      <c r="M25" s="59"/>
      <c r="N25" s="59"/>
      <c r="O25" s="59"/>
      <c r="P25" s="59"/>
      <c r="Q25" s="59"/>
      <c r="R25" s="59"/>
      <c r="S25" s="54"/>
      <c r="T25" s="56"/>
      <c r="U25" s="57"/>
      <c r="V25" s="58"/>
    </row>
    <row r="26" spans="1:22" s="47" customFormat="1" ht="29.25" customHeight="1">
      <c r="A26" s="72">
        <f t="shared" si="0"/>
        <v>14</v>
      </c>
      <c r="B26" s="73" t="s">
        <v>80</v>
      </c>
      <c r="C26" s="74"/>
      <c r="D26" s="75" t="s">
        <v>81</v>
      </c>
      <c r="E26" s="75" t="s">
        <v>82</v>
      </c>
      <c r="F26" s="75" t="s">
        <v>47</v>
      </c>
      <c r="G26" s="76"/>
      <c r="H26" s="77"/>
      <c r="I26" s="78"/>
      <c r="J26" s="78"/>
      <c r="K26" s="75"/>
      <c r="L26" s="78"/>
      <c r="M26" s="79"/>
      <c r="N26" s="79"/>
      <c r="O26" s="79"/>
      <c r="P26" s="79"/>
      <c r="Q26" s="79"/>
      <c r="R26" s="79"/>
      <c r="S26" s="80"/>
      <c r="T26" s="81"/>
      <c r="U26" s="82"/>
      <c r="V26" s="83"/>
    </row>
    <row r="27" spans="1:22" s="47" customFormat="1" ht="29.25" customHeight="1">
      <c r="A27" s="84" t="s">
        <v>83</v>
      </c>
      <c r="B27" s="85" t="s">
        <v>84</v>
      </c>
      <c r="C27" s="86"/>
      <c r="D27" s="87"/>
      <c r="E27" s="87"/>
      <c r="F27" s="87"/>
      <c r="G27" s="88"/>
      <c r="H27" s="89"/>
      <c r="I27" s="90"/>
      <c r="J27" s="90"/>
      <c r="K27" s="90"/>
      <c r="L27" s="90"/>
      <c r="M27" s="91"/>
      <c r="N27" s="91"/>
      <c r="O27" s="91"/>
      <c r="P27" s="91"/>
      <c r="Q27" s="91"/>
      <c r="R27" s="91"/>
      <c r="S27" s="92"/>
      <c r="T27" s="93"/>
      <c r="U27" s="94"/>
      <c r="V27" s="95"/>
    </row>
    <row r="28" spans="1:22" s="47" customFormat="1" ht="29.25" customHeight="1">
      <c r="A28" s="48">
        <v>15</v>
      </c>
      <c r="B28" s="49" t="s">
        <v>85</v>
      </c>
      <c r="C28" s="50"/>
      <c r="D28" s="51" t="s">
        <v>86</v>
      </c>
      <c r="E28" s="51" t="s">
        <v>87</v>
      </c>
      <c r="F28" s="51" t="s">
        <v>88</v>
      </c>
      <c r="G28" s="52">
        <v>1998</v>
      </c>
      <c r="H28" s="53">
        <v>897645000</v>
      </c>
      <c r="I28" s="54">
        <v>2.7</v>
      </c>
      <c r="J28" s="54">
        <v>3</v>
      </c>
      <c r="K28" s="55" t="s">
        <v>52</v>
      </c>
      <c r="L28" s="55">
        <v>118000</v>
      </c>
      <c r="M28" s="55">
        <v>197</v>
      </c>
      <c r="N28" s="54">
        <v>14</v>
      </c>
      <c r="O28" s="54">
        <v>10</v>
      </c>
      <c r="P28" s="54">
        <v>150</v>
      </c>
      <c r="Q28" s="54">
        <v>100</v>
      </c>
      <c r="R28" s="54">
        <v>75</v>
      </c>
      <c r="S28" s="55"/>
      <c r="T28" s="56">
        <v>50000000</v>
      </c>
      <c r="U28" s="57">
        <f>+T28/H28*100</f>
        <v>5.5701307309682555</v>
      </c>
      <c r="V28" s="58"/>
    </row>
    <row r="29" spans="1:22" s="47" customFormat="1" ht="29.25" customHeight="1">
      <c r="A29" s="48">
        <f>A28+1</f>
        <v>16</v>
      </c>
      <c r="B29" s="49" t="s">
        <v>89</v>
      </c>
      <c r="C29" s="50"/>
      <c r="D29" s="51" t="s">
        <v>86</v>
      </c>
      <c r="E29" s="51" t="s">
        <v>87</v>
      </c>
      <c r="F29" s="51" t="s">
        <v>88</v>
      </c>
      <c r="G29" s="52">
        <v>2011</v>
      </c>
      <c r="H29" s="53"/>
      <c r="I29" s="54">
        <v>0.5</v>
      </c>
      <c r="J29" s="54">
        <v>1.5</v>
      </c>
      <c r="K29" s="55" t="s">
        <v>90</v>
      </c>
      <c r="L29" s="55">
        <v>400000</v>
      </c>
      <c r="M29" s="55">
        <v>68</v>
      </c>
      <c r="N29" s="54">
        <v>11</v>
      </c>
      <c r="O29" s="54">
        <v>12</v>
      </c>
      <c r="P29" s="54">
        <v>150</v>
      </c>
      <c r="Q29" s="54">
        <v>50</v>
      </c>
      <c r="R29" s="54">
        <v>50</v>
      </c>
      <c r="S29" s="55"/>
      <c r="T29" s="56"/>
      <c r="U29" s="57"/>
      <c r="V29" s="58"/>
    </row>
    <row r="30" spans="1:22" s="47" customFormat="1" ht="29.25" customHeight="1">
      <c r="A30" s="84" t="s">
        <v>91</v>
      </c>
      <c r="B30" s="85" t="s">
        <v>92</v>
      </c>
      <c r="C30" s="86"/>
      <c r="D30" s="87"/>
      <c r="E30" s="87"/>
      <c r="F30" s="87"/>
      <c r="G30" s="88"/>
      <c r="H30" s="89"/>
      <c r="I30" s="92"/>
      <c r="J30" s="92"/>
      <c r="K30" s="90"/>
      <c r="L30" s="90"/>
      <c r="M30" s="90"/>
      <c r="N30" s="92"/>
      <c r="O30" s="92"/>
      <c r="P30" s="92"/>
      <c r="Q30" s="92"/>
      <c r="R30" s="92"/>
      <c r="S30" s="90"/>
      <c r="T30" s="93"/>
      <c r="U30" s="94"/>
      <c r="V30" s="95"/>
    </row>
    <row r="31" spans="1:22" s="47" customFormat="1" ht="29.25" customHeight="1">
      <c r="A31" s="48">
        <v>17</v>
      </c>
      <c r="B31" s="96" t="s">
        <v>93</v>
      </c>
      <c r="C31" s="97"/>
      <c r="D31" s="98" t="s">
        <v>94</v>
      </c>
      <c r="E31" s="98" t="s">
        <v>95</v>
      </c>
      <c r="F31" s="98" t="s">
        <v>96</v>
      </c>
      <c r="G31" s="52">
        <v>1993</v>
      </c>
      <c r="H31" s="55">
        <v>700000000</v>
      </c>
      <c r="I31" s="54">
        <v>3.52</v>
      </c>
      <c r="J31" s="54">
        <v>5.0999999999999996</v>
      </c>
      <c r="K31" s="55" t="s">
        <v>52</v>
      </c>
      <c r="L31" s="55">
        <v>300000</v>
      </c>
      <c r="M31" s="54">
        <v>166.8</v>
      </c>
      <c r="N31" s="54">
        <v>12</v>
      </c>
      <c r="O31" s="54">
        <v>8</v>
      </c>
      <c r="P31" s="54">
        <v>200</v>
      </c>
      <c r="Q31" s="54">
        <v>100</v>
      </c>
      <c r="R31" s="54">
        <v>100</v>
      </c>
      <c r="S31" s="55"/>
      <c r="T31" s="99"/>
      <c r="U31" s="100"/>
      <c r="V31" s="58"/>
    </row>
    <row r="32" spans="1:22" s="47" customFormat="1" ht="29.25" customHeight="1">
      <c r="A32" s="48">
        <f>A31+1</f>
        <v>18</v>
      </c>
      <c r="B32" s="49" t="s">
        <v>97</v>
      </c>
      <c r="C32" s="50"/>
      <c r="D32" s="51" t="s">
        <v>98</v>
      </c>
      <c r="E32" s="51" t="s">
        <v>99</v>
      </c>
      <c r="F32" s="51" t="s">
        <v>96</v>
      </c>
      <c r="G32" s="52">
        <v>1998</v>
      </c>
      <c r="H32" s="53">
        <v>762070000</v>
      </c>
      <c r="I32" s="54">
        <v>6.7</v>
      </c>
      <c r="J32" s="54">
        <v>7.5</v>
      </c>
      <c r="K32" s="55" t="s">
        <v>100</v>
      </c>
      <c r="L32" s="55">
        <v>315000</v>
      </c>
      <c r="M32" s="54">
        <v>80</v>
      </c>
      <c r="N32" s="54">
        <v>14.5</v>
      </c>
      <c r="O32" s="54">
        <v>15</v>
      </c>
      <c r="P32" s="54">
        <v>250</v>
      </c>
      <c r="Q32" s="54">
        <v>100</v>
      </c>
      <c r="R32" s="54">
        <v>100</v>
      </c>
      <c r="S32" s="55"/>
      <c r="T32" s="56">
        <v>50000000</v>
      </c>
      <c r="U32" s="57">
        <f>+T32/H32*100</f>
        <v>6.5610770664112223</v>
      </c>
      <c r="V32" s="101"/>
    </row>
    <row r="33" spans="1:22" s="47" customFormat="1" ht="29.25" customHeight="1">
      <c r="A33" s="48">
        <f>A32+1</f>
        <v>19</v>
      </c>
      <c r="B33" s="49" t="s">
        <v>101</v>
      </c>
      <c r="C33" s="50"/>
      <c r="D33" s="51" t="s">
        <v>102</v>
      </c>
      <c r="E33" s="51" t="s">
        <v>103</v>
      </c>
      <c r="F33" s="51" t="s">
        <v>96</v>
      </c>
      <c r="G33" s="52">
        <v>1998</v>
      </c>
      <c r="H33" s="53">
        <v>528498000</v>
      </c>
      <c r="I33" s="54">
        <v>8.25</v>
      </c>
      <c r="J33" s="54">
        <v>3.5</v>
      </c>
      <c r="K33" s="55" t="s">
        <v>52</v>
      </c>
      <c r="L33" s="55">
        <v>328000</v>
      </c>
      <c r="M33" s="54">
        <v>127.5</v>
      </c>
      <c r="N33" s="54">
        <v>13</v>
      </c>
      <c r="O33" s="54">
        <v>10</v>
      </c>
      <c r="P33" s="54">
        <v>120</v>
      </c>
      <c r="Q33" s="54">
        <v>200</v>
      </c>
      <c r="R33" s="54">
        <v>100</v>
      </c>
      <c r="S33" s="54"/>
      <c r="T33" s="56">
        <v>50000000</v>
      </c>
      <c r="U33" s="57">
        <f>+T33/H33*100</f>
        <v>9.4607737399195457</v>
      </c>
      <c r="V33" s="101"/>
    </row>
    <row r="34" spans="1:22" s="47" customFormat="1" ht="29.25" customHeight="1">
      <c r="A34" s="151">
        <f t="shared" ref="A34" si="1">A33+1</f>
        <v>20</v>
      </c>
      <c r="B34" s="152" t="s">
        <v>110</v>
      </c>
      <c r="C34" s="153"/>
      <c r="D34" s="154" t="s">
        <v>111</v>
      </c>
      <c r="E34" s="154" t="s">
        <v>112</v>
      </c>
      <c r="F34" s="154" t="s">
        <v>96</v>
      </c>
      <c r="G34" s="155">
        <v>1996</v>
      </c>
      <c r="H34" s="53">
        <f>'[3]BELUM OP'!$I$20</f>
        <v>85000000</v>
      </c>
      <c r="I34" s="54">
        <f>'[3]BELUM OP'!$J$20</f>
        <v>1.2</v>
      </c>
      <c r="J34" s="54">
        <f>'[3]BELUM OP'!$K$20</f>
        <v>1</v>
      </c>
      <c r="K34" s="55" t="str">
        <f>'[3]BELUM OP'!$L$20</f>
        <v>Timbunan</v>
      </c>
      <c r="L34" s="55">
        <f>'[3]BELUM OP'!$M$20</f>
        <v>50000</v>
      </c>
      <c r="M34" s="54">
        <f>'[3]BELUM OP'!$N$20</f>
        <v>50</v>
      </c>
      <c r="N34" s="54"/>
      <c r="O34" s="156">
        <v>5</v>
      </c>
      <c r="P34" s="156">
        <v>85</v>
      </c>
      <c r="Q34" s="156">
        <v>250</v>
      </c>
      <c r="R34" s="156">
        <v>200</v>
      </c>
      <c r="S34" s="55"/>
      <c r="T34" s="56">
        <v>50000000</v>
      </c>
      <c r="U34" s="57">
        <f>+T34/H34*100</f>
        <v>58.82352941176471</v>
      </c>
      <c r="V34" s="58"/>
    </row>
    <row r="35" spans="1:22" ht="8.1" customHeight="1" thickBot="1">
      <c r="A35" s="102"/>
      <c r="B35" s="103"/>
      <c r="C35" s="104"/>
      <c r="D35" s="105"/>
      <c r="E35" s="105"/>
      <c r="F35" s="105"/>
      <c r="G35" s="106"/>
      <c r="H35" s="107"/>
      <c r="I35" s="108"/>
      <c r="J35" s="108"/>
      <c r="K35" s="107"/>
      <c r="L35" s="107"/>
      <c r="M35" s="108"/>
      <c r="N35" s="108"/>
      <c r="O35" s="108"/>
      <c r="P35" s="108"/>
      <c r="Q35" s="108"/>
      <c r="R35" s="108"/>
      <c r="S35" s="107"/>
      <c r="T35" s="109"/>
      <c r="U35" s="110"/>
      <c r="V35" s="111"/>
    </row>
    <row r="36" spans="1:22" ht="28.5" customHeight="1" thickBot="1">
      <c r="A36" s="112"/>
      <c r="B36" s="113" t="s">
        <v>104</v>
      </c>
      <c r="C36" s="114"/>
      <c r="D36" s="114"/>
      <c r="E36" s="115"/>
      <c r="F36" s="115"/>
      <c r="G36" s="115"/>
      <c r="H36" s="116"/>
      <c r="I36" s="115"/>
      <c r="J36" s="115"/>
      <c r="K36" s="115"/>
      <c r="L36" s="117">
        <f>SUM(L12:L35)</f>
        <v>2837730</v>
      </c>
      <c r="M36" s="118"/>
      <c r="N36" s="118"/>
      <c r="O36" s="118"/>
      <c r="P36" s="117">
        <f>SUM(P12:P35)</f>
        <v>1900</v>
      </c>
      <c r="Q36" s="119">
        <f>SUM(Q12:Q35)</f>
        <v>2850</v>
      </c>
      <c r="R36" s="117">
        <f>SUM(R12:R35)</f>
        <v>1070</v>
      </c>
      <c r="S36" s="115"/>
      <c r="T36" s="120">
        <f>SUM(T12:T35)</f>
        <v>350000000</v>
      </c>
      <c r="U36" s="120"/>
      <c r="V36" s="121"/>
    </row>
    <row r="37" spans="1:22">
      <c r="A37" s="122"/>
      <c r="B37" s="122"/>
      <c r="C37" s="122"/>
      <c r="D37" s="122"/>
      <c r="E37" s="122"/>
      <c r="F37" s="122"/>
      <c r="G37" s="122"/>
      <c r="H37" s="123"/>
      <c r="I37" s="122"/>
      <c r="J37" s="122"/>
      <c r="K37" s="122"/>
      <c r="L37" s="124"/>
      <c r="M37" s="122"/>
      <c r="N37" s="122"/>
      <c r="O37" s="122"/>
      <c r="P37" s="122"/>
      <c r="Q37" s="122"/>
      <c r="R37" s="122"/>
      <c r="S37" s="122"/>
      <c r="T37" s="124"/>
      <c r="U37" s="124"/>
      <c r="V37" s="122"/>
    </row>
    <row r="38" spans="1:22" ht="15.75">
      <c r="P38" s="125" t="s">
        <v>105</v>
      </c>
    </row>
    <row r="39" spans="1:22" ht="15.75">
      <c r="L39" s="126"/>
      <c r="P39" s="127" t="s">
        <v>106</v>
      </c>
    </row>
    <row r="40" spans="1:22" ht="15.75">
      <c r="H40" s="128"/>
      <c r="P40" s="127" t="s">
        <v>107</v>
      </c>
    </row>
    <row r="41" spans="1:22" ht="16.5">
      <c r="P41" s="129"/>
    </row>
    <row r="42" spans="1:22" ht="16.5">
      <c r="P42" s="129"/>
    </row>
    <row r="43" spans="1:22" ht="16.5">
      <c r="P43" s="129"/>
    </row>
    <row r="44" spans="1:22" ht="16.5">
      <c r="P44" s="129"/>
    </row>
    <row r="45" spans="1:22" ht="15.75">
      <c r="P45" s="130" t="s">
        <v>108</v>
      </c>
    </row>
    <row r="46" spans="1:22" ht="15.75">
      <c r="P46" s="131" t="s">
        <v>109</v>
      </c>
    </row>
    <row r="49" spans="16:23">
      <c r="V49" s="132"/>
      <c r="W49" s="132"/>
    </row>
    <row r="50" spans="16:23">
      <c r="P50" s="133"/>
    </row>
    <row r="51" spans="16:23">
      <c r="P51" s="134"/>
    </row>
    <row r="52" spans="16:23">
      <c r="V52" s="132"/>
      <c r="W52" s="132"/>
    </row>
    <row r="53" spans="16:23">
      <c r="P53" s="133"/>
    </row>
    <row r="57" spans="16:23">
      <c r="V57" s="132"/>
    </row>
  </sheetData>
  <mergeCells count="8">
    <mergeCell ref="V7:V10"/>
    <mergeCell ref="B8:C9"/>
    <mergeCell ref="D6:F6"/>
    <mergeCell ref="I6:O6"/>
    <mergeCell ref="P6:S6"/>
    <mergeCell ref="U6:U9"/>
    <mergeCell ref="I7:O7"/>
    <mergeCell ref="P7:S7"/>
  </mergeCells>
  <printOptions horizontalCentered="1"/>
  <pageMargins left="0.19685039370078741" right="0.19685039370078741" top="1.0629921259842521" bottom="0.23622047244094491" header="0.51181102362204722" footer="0.15748031496062992"/>
  <pageSetup paperSize="9" scale="52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20 EMBUNG sbw 2017</vt:lpstr>
      <vt:lpstr>'20 EMBUNG sbw 2017'!Print_Area</vt:lpstr>
      <vt:lpstr>'20 EMBUNG sbw 2017'!Print_Titles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dcterms:created xsi:type="dcterms:W3CDTF">2017-02-08T08:25:03Z</dcterms:created>
  <dcterms:modified xsi:type="dcterms:W3CDTF">2017-02-10T03:10:07Z</dcterms:modified>
</cp:coreProperties>
</file>