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845" yWindow="630" windowWidth="19005" windowHeight="14385"/>
  </bookViews>
  <sheets>
    <sheet name="44. EMBUNG Lombok" sheetId="1" r:id="rId1"/>
  </sheets>
  <externalReferences>
    <externalReference r:id="rId2"/>
    <externalReference r:id="rId3"/>
    <externalReference r:id="rId4"/>
  </externalReferences>
  <definedNames>
    <definedName name="_Misccelaneous">'[1]Rekap BQ-Pompong'!#REF!</definedName>
    <definedName name="Anal.E">#REF!</definedName>
    <definedName name="Anal.H">#REF!</definedName>
    <definedName name="Bahan">[1]Bahan!$A$12:$K$395</definedName>
    <definedName name="BQ.Pom">#REF!</definedName>
    <definedName name="Delivery">[1]Bahan!#REF!</definedName>
    <definedName name="Irrigation_And_Drainage__Structure_Works">'[1]Rekap BQ-Pompong'!#REF!</definedName>
    <definedName name="_xlnm.Print_Area" localSheetId="0">'44. EMBUNG Lombok'!$A$1:$AB$65</definedName>
    <definedName name="_xlnm.Print_Titles" localSheetId="0">'44. EMBUNG Lombok'!$9:$12</definedName>
    <definedName name="Upah">[1]Upah!$A$14:$T45</definedName>
  </definedNames>
  <calcPr calcId="125725"/>
</workbook>
</file>

<file path=xl/calcChain.xml><?xml version="1.0" encoding="utf-8"?>
<calcChain xmlns="http://schemas.openxmlformats.org/spreadsheetml/2006/main">
  <c r="V62" i="1"/>
  <c r="T62"/>
  <c r="S62"/>
  <c r="A17"/>
  <c r="V60"/>
  <c r="O60"/>
  <c r="N60"/>
  <c r="F60"/>
  <c r="E60"/>
  <c r="D60"/>
  <c r="B60"/>
  <c r="O34"/>
  <c r="O20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2" s="1"/>
  <c r="X15"/>
  <c r="S15"/>
  <c r="S14" s="1"/>
  <c r="B3"/>
  <c r="X14" l="1"/>
</calcChain>
</file>

<file path=xl/sharedStrings.xml><?xml version="1.0" encoding="utf-8"?>
<sst xmlns="http://schemas.openxmlformats.org/spreadsheetml/2006/main" count="337" uniqueCount="184">
  <si>
    <t>DATA EMBUNG DI PULAU LOMBOK YANG DI OPERASIKAN DAN DIPELIHARA</t>
  </si>
  <si>
    <t xml:space="preserve">BALAI WILAYAH SUNGAI NUSA TENGGARA I </t>
  </si>
  <si>
    <t>TAHUN ANGGARAN 2017</t>
  </si>
  <si>
    <t>LOKASI     :</t>
  </si>
  <si>
    <t>P. LOMBOK</t>
  </si>
  <si>
    <t>LOKASI</t>
  </si>
  <si>
    <t>POSISI</t>
  </si>
  <si>
    <t>TAHUN</t>
  </si>
  <si>
    <t>BIAYA</t>
  </si>
  <si>
    <t>DATA TEKNIK</t>
  </si>
  <si>
    <t>FUNGSI</t>
  </si>
  <si>
    <t>NO</t>
  </si>
  <si>
    <t>NAMA BENDUNGAN</t>
  </si>
  <si>
    <t>BUJUR TIMUR (BT)</t>
  </si>
  <si>
    <t>LINTANG SELATAN (LS)</t>
  </si>
  <si>
    <t>DAS</t>
  </si>
  <si>
    <t>PEM-</t>
  </si>
  <si>
    <t>PEMBUATAN</t>
  </si>
  <si>
    <t>CA</t>
  </si>
  <si>
    <t xml:space="preserve">LUAS </t>
  </si>
  <si>
    <t>TIPE</t>
  </si>
  <si>
    <t xml:space="preserve">VOLUME </t>
  </si>
  <si>
    <t>L</t>
  </si>
  <si>
    <t>H dari</t>
  </si>
  <si>
    <t>LEBAR</t>
  </si>
  <si>
    <t xml:space="preserve">IRIGASI </t>
  </si>
  <si>
    <t>TERNAK</t>
  </si>
  <si>
    <t>AIR BAKU</t>
  </si>
  <si>
    <t>PLTM</t>
  </si>
  <si>
    <t>DAN EMBUNG</t>
  </si>
  <si>
    <t>DESA</t>
  </si>
  <si>
    <t>KEC.</t>
  </si>
  <si>
    <t>KAB.</t>
  </si>
  <si>
    <t>°</t>
  </si>
  <si>
    <t>'</t>
  </si>
  <si>
    <t>"</t>
  </si>
  <si>
    <t>BUATAN</t>
  </si>
  <si>
    <t>(Rp.)</t>
  </si>
  <si>
    <t>GENANGAN</t>
  </si>
  <si>
    <t>KONSTRUKSI</t>
  </si>
  <si>
    <t>(m)</t>
  </si>
  <si>
    <t>Sungai</t>
  </si>
  <si>
    <t>Pondasi</t>
  </si>
  <si>
    <t>SPILL</t>
  </si>
  <si>
    <t>(ha)</t>
  </si>
  <si>
    <t>(Ekor)</t>
  </si>
  <si>
    <t>(KK)</t>
  </si>
  <si>
    <t>(KVA)</t>
  </si>
  <si>
    <t>KETERANGAN</t>
  </si>
  <si>
    <t>N</t>
  </si>
  <si>
    <t>I</t>
  </si>
  <si>
    <t>EMBUNG</t>
  </si>
  <si>
    <t>A</t>
  </si>
  <si>
    <t>KAB. LOMBOK TENGAH</t>
  </si>
  <si>
    <t>Embung Jurang Jaler</t>
  </si>
  <si>
    <t>Jurang Jaler</t>
  </si>
  <si>
    <t>Praya Tengah</t>
  </si>
  <si>
    <t>Loteng</t>
  </si>
  <si>
    <t>Dodokan</t>
  </si>
  <si>
    <t>Pas. batukali</t>
  </si>
  <si>
    <t>Pare</t>
  </si>
  <si>
    <t>Pas Bt Kali</t>
  </si>
  <si>
    <t>Pujut</t>
  </si>
  <si>
    <t>Timb Tanah</t>
  </si>
  <si>
    <t>Embung Bumbang</t>
  </si>
  <si>
    <t>Mertak</t>
  </si>
  <si>
    <t>Balak</t>
  </si>
  <si>
    <t>Embung Menteang</t>
  </si>
  <si>
    <t>Montong Terep</t>
  </si>
  <si>
    <t>Praya</t>
  </si>
  <si>
    <t>-</t>
  </si>
  <si>
    <t>Embung Bombas</t>
  </si>
  <si>
    <t>Kateng</t>
  </si>
  <si>
    <t>Praya Barat</t>
  </si>
  <si>
    <t>Embung Kepok</t>
  </si>
  <si>
    <t>Aikmual</t>
  </si>
  <si>
    <t>Embung Babi</t>
  </si>
  <si>
    <t>Puyung</t>
  </si>
  <si>
    <t>Jonggat</t>
  </si>
  <si>
    <t>08</t>
  </si>
  <si>
    <t>Pas. Batukali</t>
  </si>
  <si>
    <t>Suplesi ke Bd Babi</t>
  </si>
  <si>
    <t>Embung Enem</t>
  </si>
  <si>
    <t>Batunyala</t>
  </si>
  <si>
    <t>Embung Masjid</t>
  </si>
  <si>
    <t>Montong Sapah</t>
  </si>
  <si>
    <t>Praya Barat Daya</t>
  </si>
  <si>
    <t>Kelep</t>
  </si>
  <si>
    <t>Embung Goa Dakang</t>
  </si>
  <si>
    <t>Pengembur</t>
  </si>
  <si>
    <t>Embung Pengadang</t>
  </si>
  <si>
    <t>Pengadang</t>
  </si>
  <si>
    <t>Embung Goa</t>
  </si>
  <si>
    <t>Lajut</t>
  </si>
  <si>
    <t>Renggung</t>
  </si>
  <si>
    <t>Embung Muncan</t>
  </si>
  <si>
    <t xml:space="preserve">Monggas </t>
  </si>
  <si>
    <t>Kopang</t>
  </si>
  <si>
    <t>Embung Sade</t>
  </si>
  <si>
    <t>Barabali</t>
  </si>
  <si>
    <t>Batukliang</t>
  </si>
  <si>
    <t>Embung Pendem</t>
  </si>
  <si>
    <t>Pendem</t>
  </si>
  <si>
    <t>Janapria</t>
  </si>
  <si>
    <t>Embung Danasari</t>
  </si>
  <si>
    <t>Kerembung</t>
  </si>
  <si>
    <t>Embung Kuangsampi</t>
  </si>
  <si>
    <t>Embung Tasik-asik</t>
  </si>
  <si>
    <t>Setuta</t>
  </si>
  <si>
    <t>Embung Pengkemit</t>
  </si>
  <si>
    <t>Pengengat</t>
  </si>
  <si>
    <t>Embung Bage</t>
  </si>
  <si>
    <t>Embung Gule Liat</t>
  </si>
  <si>
    <t>Aik Bukak</t>
  </si>
  <si>
    <t>Batukliang Utara</t>
  </si>
  <si>
    <t>Babak</t>
  </si>
  <si>
    <t>Embung Bual</t>
  </si>
  <si>
    <t>Aik Bual</t>
  </si>
  <si>
    <t>Embung Gerantung</t>
  </si>
  <si>
    <t>Gerantung</t>
  </si>
  <si>
    <t>Embung Tanggor</t>
  </si>
  <si>
    <t>Braim</t>
  </si>
  <si>
    <t>Embung Uwung</t>
  </si>
  <si>
    <t>Embung Karung</t>
  </si>
  <si>
    <t>Montong Gamang</t>
  </si>
  <si>
    <t>Palung</t>
  </si>
  <si>
    <t>Embung Pasekar</t>
  </si>
  <si>
    <t>Embung Jebak</t>
  </si>
  <si>
    <t>Embung Dakung</t>
  </si>
  <si>
    <t>Embung Bengak</t>
  </si>
  <si>
    <t>KAB. LOMBOK TIMUR</t>
  </si>
  <si>
    <t>Embung Bt Lawang</t>
  </si>
  <si>
    <t>Gelanggang</t>
  </si>
  <si>
    <t>Sakra</t>
  </si>
  <si>
    <t>Lotim</t>
  </si>
  <si>
    <t>Embung Rungkang</t>
  </si>
  <si>
    <t>Sukaraja</t>
  </si>
  <si>
    <t>Jerowaru</t>
  </si>
  <si>
    <t>Embung Kokok Koak</t>
  </si>
  <si>
    <t>Perigi</t>
  </si>
  <si>
    <t>Pringgabaya</t>
  </si>
  <si>
    <t>Desa</t>
  </si>
  <si>
    <t>Pas Batukali</t>
  </si>
  <si>
    <t>Embung Kandong</t>
  </si>
  <si>
    <t>Kandong</t>
  </si>
  <si>
    <t>Terare</t>
  </si>
  <si>
    <t>Embung Awing</t>
  </si>
  <si>
    <t>Kesambi</t>
  </si>
  <si>
    <t>Embung Munte</t>
  </si>
  <si>
    <t>Surabaya</t>
  </si>
  <si>
    <t>Sakra Timur</t>
  </si>
  <si>
    <t>Moyot</t>
  </si>
  <si>
    <t>Embung Penye</t>
  </si>
  <si>
    <t>Swangi</t>
  </si>
  <si>
    <t>Embung Penggek</t>
  </si>
  <si>
    <t>Rarang Tengah</t>
  </si>
  <si>
    <t>Timb. Tanah</t>
  </si>
  <si>
    <t>Embung Penyampek/Baloq</t>
  </si>
  <si>
    <t>Embung Gunung Sepang</t>
  </si>
  <si>
    <t>Denggen</t>
  </si>
  <si>
    <t>Selong</t>
  </si>
  <si>
    <t>Aik ampat</t>
  </si>
  <si>
    <t>Embung Pondok Raden</t>
  </si>
  <si>
    <t>Wakan</t>
  </si>
  <si>
    <t>Embung Tembeng</t>
  </si>
  <si>
    <t>Suka Damai</t>
  </si>
  <si>
    <t>Embung Kondok</t>
  </si>
  <si>
    <t>Borok Toyang</t>
  </si>
  <si>
    <t>Sakra Barat</t>
  </si>
  <si>
    <t>TOTAL</t>
  </si>
  <si>
    <r>
      <t>(km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>)</t>
    </r>
  </si>
  <si>
    <r>
      <t>(m</t>
    </r>
    <r>
      <rPr>
        <b/>
        <vertAlign val="superscript"/>
        <sz val="14"/>
        <rFont val="Times New Roman"/>
        <family val="1"/>
      </rPr>
      <t>3</t>
    </r>
    <r>
      <rPr>
        <b/>
        <sz val="14"/>
        <rFont val="Times New Roman"/>
        <family val="1"/>
      </rPr>
      <t>)</t>
    </r>
  </si>
  <si>
    <t>LOKOK TAWAH</t>
  </si>
  <si>
    <t>MARE</t>
  </si>
  <si>
    <t>B</t>
  </si>
  <si>
    <t>KAB. LOMBOK UTARA</t>
  </si>
  <si>
    <t>C</t>
  </si>
  <si>
    <t>Akar-akar</t>
  </si>
  <si>
    <t>Bayan</t>
  </si>
  <si>
    <t>Lom-utara</t>
  </si>
  <si>
    <t>Embung Lokok Tawah</t>
  </si>
  <si>
    <t>09</t>
  </si>
  <si>
    <t>Lebak</t>
  </si>
  <si>
    <t>.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</si>
</sst>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_)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6"/>
      <name val="Arial Narrow"/>
      <family val="2"/>
    </font>
    <font>
      <sz val="11"/>
      <name val="Times New Roman"/>
      <family val="1"/>
    </font>
    <font>
      <sz val="11"/>
      <name val="Arial"/>
      <family val="2"/>
    </font>
    <font>
      <b/>
      <sz val="14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name val="AvantGarde Bk BT"/>
      <family val="2"/>
    </font>
    <font>
      <b/>
      <u/>
      <sz val="12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 MT"/>
    </font>
    <font>
      <b/>
      <sz val="14"/>
      <name val="Times New Roman"/>
      <family val="1"/>
    </font>
    <font>
      <b/>
      <sz val="14"/>
      <color indexed="8"/>
      <name val="Symbol"/>
      <family val="1"/>
      <charset val="2"/>
    </font>
    <font>
      <b/>
      <sz val="14"/>
      <color indexed="8"/>
      <name val="Calibri"/>
      <family val="2"/>
    </font>
    <font>
      <b/>
      <vertAlign val="superscript"/>
      <sz val="14"/>
      <name val="Times New Roman"/>
      <family val="1"/>
    </font>
    <font>
      <sz val="10"/>
      <name val="Times New Roman"/>
      <family val="1"/>
    </font>
    <font>
      <b/>
      <sz val="4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8" fontId="17" fillId="2" borderId="0" applyNumberFormat="0" applyBorder="0" applyAlignment="0" applyProtection="0"/>
    <xf numFmtId="10" fontId="17" fillId="3" borderId="29" applyNumberFormat="0" applyBorder="0" applyAlignment="0" applyProtection="0"/>
    <xf numFmtId="165" fontId="18" fillId="0" borderId="0"/>
    <xf numFmtId="1" fontId="19" fillId="0" borderId="29"/>
    <xf numFmtId="0" fontId="4" fillId="0" borderId="0"/>
    <xf numFmtId="0" fontId="4" fillId="0" borderId="0"/>
    <xf numFmtId="10" fontId="4" fillId="0" borderId="0" applyFont="0" applyFill="0" applyBorder="0" applyAlignment="0" applyProtection="0"/>
  </cellStyleXfs>
  <cellXfs count="184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2" applyFont="1" applyAlignment="1">
      <alignment horizontal="center" vertical="center"/>
    </xf>
    <xf numFmtId="41" fontId="6" fillId="0" borderId="0" xfId="3" applyFont="1" applyBorder="1" applyAlignment="1">
      <alignment vertical="center"/>
    </xf>
    <xf numFmtId="0" fontId="5" fillId="0" borderId="0" xfId="2" applyFont="1" applyAlignment="1">
      <alignment horizontal="left" vertical="center"/>
    </xf>
    <xf numFmtId="0" fontId="4" fillId="0" borderId="0" xfId="1" applyFont="1"/>
    <xf numFmtId="46" fontId="2" fillId="0" borderId="0" xfId="1" quotePrefix="1" applyNumberFormat="1" applyFont="1"/>
    <xf numFmtId="164" fontId="7" fillId="0" borderId="29" xfId="4" applyNumberFormat="1" applyFont="1" applyBorder="1"/>
    <xf numFmtId="43" fontId="7" fillId="0" borderId="29" xfId="4" applyNumberFormat="1" applyFont="1" applyBorder="1"/>
    <xf numFmtId="0" fontId="7" fillId="0" borderId="30" xfId="1" applyFont="1" applyBorder="1"/>
    <xf numFmtId="0" fontId="11" fillId="0" borderId="35" xfId="1" applyFont="1" applyBorder="1"/>
    <xf numFmtId="0" fontId="11" fillId="0" borderId="0" xfId="1" applyFont="1"/>
    <xf numFmtId="0" fontId="11" fillId="0" borderId="39" xfId="1" applyFont="1" applyBorder="1"/>
    <xf numFmtId="1" fontId="11" fillId="0" borderId="33" xfId="1" applyNumberFormat="1" applyFont="1" applyFill="1" applyBorder="1" applyAlignment="1">
      <alignment vertical="center"/>
    </xf>
    <xf numFmtId="1" fontId="11" fillId="0" borderId="34" xfId="1" applyNumberFormat="1" applyFont="1" applyFill="1" applyBorder="1" applyAlignment="1">
      <alignment vertical="center"/>
    </xf>
    <xf numFmtId="0" fontId="11" fillId="0" borderId="35" xfId="1" applyFont="1" applyFill="1" applyBorder="1"/>
    <xf numFmtId="0" fontId="7" fillId="0" borderId="43" xfId="1" applyFont="1" applyFill="1" applyBorder="1" applyAlignment="1">
      <alignment horizontal="center"/>
    </xf>
    <xf numFmtId="0" fontId="7" fillId="0" borderId="44" xfId="1" applyFont="1" applyFill="1" applyBorder="1"/>
    <xf numFmtId="0" fontId="7" fillId="0" borderId="45" xfId="1" applyFont="1" applyFill="1" applyBorder="1"/>
    <xf numFmtId="0" fontId="7" fillId="0" borderId="46" xfId="1" applyFont="1" applyFill="1" applyBorder="1"/>
    <xf numFmtId="41" fontId="7" fillId="0" borderId="46" xfId="3" applyFont="1" applyFill="1" applyBorder="1" applyAlignment="1"/>
    <xf numFmtId="1" fontId="7" fillId="0" borderId="46" xfId="1" applyNumberFormat="1" applyFont="1" applyFill="1" applyBorder="1" applyAlignment="1">
      <alignment horizontal="center"/>
    </xf>
    <xf numFmtId="0" fontId="7" fillId="0" borderId="46" xfId="1" applyFont="1" applyFill="1" applyBorder="1" applyAlignment="1">
      <alignment horizontal="center"/>
    </xf>
    <xf numFmtId="43" fontId="7" fillId="0" borderId="46" xfId="4" applyNumberFormat="1" applyFont="1" applyFill="1" applyBorder="1"/>
    <xf numFmtId="43" fontId="7" fillId="0" borderId="46" xfId="4" applyNumberFormat="1" applyFont="1" applyFill="1" applyBorder="1" applyAlignment="1">
      <alignment horizontal="center"/>
    </xf>
    <xf numFmtId="43" fontId="7" fillId="0" borderId="46" xfId="4" quotePrefix="1" applyNumberFormat="1" applyFont="1" applyFill="1" applyBorder="1"/>
    <xf numFmtId="43" fontId="7" fillId="0" borderId="46" xfId="4" quotePrefix="1" applyNumberFormat="1" applyFont="1" applyFill="1" applyBorder="1" applyAlignment="1">
      <alignment horizontal="center"/>
    </xf>
    <xf numFmtId="0" fontId="7" fillId="0" borderId="47" xfId="1" applyFont="1" applyFill="1" applyBorder="1"/>
    <xf numFmtId="1" fontId="11" fillId="0" borderId="16" xfId="1" applyNumberFormat="1" applyFont="1" applyFill="1" applyBorder="1" applyAlignment="1">
      <alignment vertical="center"/>
    </xf>
    <xf numFmtId="1" fontId="11" fillId="0" borderId="22" xfId="1" applyNumberFormat="1" applyFont="1" applyBorder="1" applyAlignment="1">
      <alignment vertical="center"/>
    </xf>
    <xf numFmtId="0" fontId="11" fillId="0" borderId="23" xfId="1" applyFont="1" applyBorder="1"/>
    <xf numFmtId="0" fontId="11" fillId="0" borderId="39" xfId="1" applyFont="1" applyFill="1" applyBorder="1"/>
    <xf numFmtId="0" fontId="7" fillId="0" borderId="10" xfId="1" applyFont="1" applyFill="1" applyBorder="1" applyAlignment="1">
      <alignment horizontal="center"/>
    </xf>
    <xf numFmtId="0" fontId="7" fillId="0" borderId="11" xfId="1" applyFont="1" applyFill="1" applyBorder="1"/>
    <xf numFmtId="0" fontId="7" fillId="0" borderId="12" xfId="1" applyFont="1" applyFill="1" applyBorder="1"/>
    <xf numFmtId="0" fontId="7" fillId="0" borderId="17" xfId="1" applyFont="1" applyFill="1" applyBorder="1"/>
    <xf numFmtId="41" fontId="7" fillId="0" borderId="17" xfId="3" applyFont="1" applyFill="1" applyBorder="1" applyAlignment="1"/>
    <xf numFmtId="1" fontId="7" fillId="0" borderId="17" xfId="1" applyNumberFormat="1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43" fontId="7" fillId="0" borderId="17" xfId="4" applyNumberFormat="1" applyFont="1" applyFill="1" applyBorder="1"/>
    <xf numFmtId="43" fontId="7" fillId="0" borderId="17" xfId="4" applyNumberFormat="1" applyFont="1" applyFill="1" applyBorder="1" applyAlignment="1">
      <alignment horizontal="center"/>
    </xf>
    <xf numFmtId="0" fontId="7" fillId="0" borderId="20" xfId="1" applyFont="1" applyFill="1" applyBorder="1"/>
    <xf numFmtId="0" fontId="7" fillId="0" borderId="48" xfId="1" applyFont="1" applyFill="1" applyBorder="1" applyAlignment="1">
      <alignment horizontal="center"/>
    </xf>
    <xf numFmtId="0" fontId="7" fillId="0" borderId="51" xfId="1" applyFont="1" applyFill="1" applyBorder="1"/>
    <xf numFmtId="0" fontId="7" fillId="0" borderId="51" xfId="1" applyFont="1" applyFill="1" applyBorder="1" applyAlignment="1">
      <alignment horizontal="center"/>
    </xf>
    <xf numFmtId="43" fontId="7" fillId="0" borderId="51" xfId="4" applyNumberFormat="1" applyFont="1" applyFill="1" applyBorder="1"/>
    <xf numFmtId="43" fontId="13" fillId="0" borderId="51" xfId="4" applyNumberFormat="1" applyFont="1" applyFill="1" applyBorder="1"/>
    <xf numFmtId="0" fontId="7" fillId="0" borderId="52" xfId="1" applyFont="1" applyFill="1" applyBorder="1"/>
    <xf numFmtId="0" fontId="1" fillId="0" borderId="0" xfId="1" applyFill="1"/>
    <xf numFmtId="0" fontId="7" fillId="0" borderId="0" xfId="1" applyFont="1" applyBorder="1"/>
    <xf numFmtId="164" fontId="7" fillId="0" borderId="0" xfId="4" applyNumberFormat="1" applyFont="1" applyBorder="1"/>
    <xf numFmtId="0" fontId="13" fillId="0" borderId="0" xfId="1" applyFont="1" applyFill="1" applyBorder="1"/>
    <xf numFmtId="0" fontId="13" fillId="0" borderId="0" xfId="1" applyFont="1" applyBorder="1"/>
    <xf numFmtId="43" fontId="7" fillId="0" borderId="0" xfId="1" applyNumberFormat="1" applyFont="1" applyBorder="1"/>
    <xf numFmtId="0" fontId="14" fillId="0" borderId="0" xfId="1" applyFont="1" applyBorder="1"/>
    <xf numFmtId="0" fontId="15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vertical="center"/>
    </xf>
    <xf numFmtId="0" fontId="1" fillId="0" borderId="0" xfId="1" applyBorder="1"/>
    <xf numFmtId="0" fontId="20" fillId="0" borderId="1" xfId="1" applyFont="1" applyBorder="1" applyAlignment="1">
      <alignment horizontal="center"/>
    </xf>
    <xf numFmtId="0" fontId="20" fillId="0" borderId="2" xfId="1" applyFont="1" applyBorder="1" applyAlignment="1">
      <alignment horizontal="center"/>
    </xf>
    <xf numFmtId="0" fontId="20" fillId="0" borderId="3" xfId="1" applyFont="1" applyBorder="1" applyAlignment="1">
      <alignment horizontal="center" vertical="center"/>
    </xf>
    <xf numFmtId="0" fontId="20" fillId="0" borderId="4" xfId="1" applyFont="1" applyBorder="1" applyAlignment="1">
      <alignment horizontal="center"/>
    </xf>
    <xf numFmtId="0" fontId="20" fillId="0" borderId="4" xfId="1" applyFont="1" applyBorder="1" applyAlignment="1">
      <alignment horizontal="center" vertical="center"/>
    </xf>
    <xf numFmtId="0" fontId="20" fillId="0" borderId="9" xfId="1" applyFont="1" applyBorder="1"/>
    <xf numFmtId="0" fontId="20" fillId="0" borderId="10" xfId="1" applyFont="1" applyBorder="1" applyAlignment="1">
      <alignment horizontal="center"/>
    </xf>
    <xf numFmtId="0" fontId="20" fillId="0" borderId="13" xfId="1" applyFont="1" applyBorder="1" applyAlignment="1">
      <alignment horizontal="center"/>
    </xf>
    <xf numFmtId="0" fontId="20" fillId="0" borderId="17" xfId="1" applyFont="1" applyBorder="1" applyAlignment="1">
      <alignment horizontal="center"/>
    </xf>
    <xf numFmtId="0" fontId="20" fillId="0" borderId="17" xfId="1" applyFont="1" applyFill="1" applyBorder="1" applyAlignment="1">
      <alignment horizontal="center"/>
    </xf>
    <xf numFmtId="0" fontId="20" fillId="0" borderId="20" xfId="1" applyFont="1" applyBorder="1" applyAlignment="1">
      <alignment horizontal="center"/>
    </xf>
    <xf numFmtId="41" fontId="21" fillId="0" borderId="13" xfId="3" applyFont="1" applyBorder="1" applyAlignment="1">
      <alignment horizontal="center" vertical="center"/>
    </xf>
    <xf numFmtId="41" fontId="22" fillId="0" borderId="13" xfId="3" quotePrefix="1" applyFont="1" applyBorder="1" applyAlignment="1">
      <alignment horizontal="center" vertical="center"/>
    </xf>
    <xf numFmtId="41" fontId="22" fillId="0" borderId="13" xfId="3" applyFont="1" applyBorder="1" applyAlignment="1">
      <alignment horizontal="center" vertical="center"/>
    </xf>
    <xf numFmtId="0" fontId="20" fillId="0" borderId="13" xfId="1" applyFont="1" applyFill="1" applyBorder="1" applyAlignment="1">
      <alignment horizontal="center"/>
    </xf>
    <xf numFmtId="0" fontId="20" fillId="0" borderId="21" xfId="1" applyFont="1" applyBorder="1" applyAlignment="1">
      <alignment horizontal="center"/>
    </xf>
    <xf numFmtId="0" fontId="20" fillId="0" borderId="14" xfId="1" applyFont="1" applyBorder="1" applyAlignment="1">
      <alignment horizontal="center"/>
    </xf>
    <xf numFmtId="0" fontId="20" fillId="0" borderId="16" xfId="1" applyFont="1" applyBorder="1" applyAlignment="1">
      <alignment horizontal="center"/>
    </xf>
    <xf numFmtId="0" fontId="20" fillId="0" borderId="22" xfId="1" applyFont="1" applyBorder="1" applyAlignment="1">
      <alignment horizontal="center"/>
    </xf>
    <xf numFmtId="0" fontId="20" fillId="0" borderId="23" xfId="1" applyFont="1" applyBorder="1"/>
    <xf numFmtId="0" fontId="11" fillId="0" borderId="24" xfId="1" applyFont="1" applyBorder="1"/>
    <xf numFmtId="0" fontId="11" fillId="0" borderId="18" xfId="1" applyFont="1" applyBorder="1"/>
    <xf numFmtId="0" fontId="11" fillId="0" borderId="19" xfId="1" applyFont="1" applyBorder="1"/>
    <xf numFmtId="0" fontId="11" fillId="0" borderId="13" xfId="1" applyFont="1" applyBorder="1"/>
    <xf numFmtId="164" fontId="11" fillId="0" borderId="13" xfId="4" applyNumberFormat="1" applyFont="1" applyBorder="1"/>
    <xf numFmtId="0" fontId="11" fillId="0" borderId="25" xfId="1" applyFont="1" applyBorder="1"/>
    <xf numFmtId="0" fontId="20" fillId="0" borderId="4" xfId="1" applyFont="1" applyBorder="1" applyAlignment="1">
      <alignment horizontal="center"/>
    </xf>
    <xf numFmtId="0" fontId="20" fillId="0" borderId="5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20" fillId="0" borderId="7" xfId="1" applyFont="1" applyBorder="1" applyAlignment="1">
      <alignment horizontal="center"/>
    </xf>
    <xf numFmtId="0" fontId="20" fillId="0" borderId="8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20" fillId="0" borderId="11" xfId="1" applyFont="1" applyBorder="1" applyAlignment="1">
      <alignment horizontal="center"/>
    </xf>
    <xf numFmtId="0" fontId="20" fillId="0" borderId="12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24" fillId="0" borderId="14" xfId="1" applyFont="1" applyBorder="1" applyAlignment="1">
      <alignment horizontal="center"/>
    </xf>
    <xf numFmtId="0" fontId="24" fillId="0" borderId="15" xfId="1" applyFont="1" applyBorder="1" applyAlignment="1">
      <alignment horizontal="center"/>
    </xf>
    <xf numFmtId="0" fontId="24" fillId="0" borderId="16" xfId="1" applyFont="1" applyBorder="1" applyAlignment="1">
      <alignment horizontal="center"/>
    </xf>
    <xf numFmtId="0" fontId="20" fillId="0" borderId="18" xfId="1" applyFont="1" applyFill="1" applyBorder="1" applyAlignment="1">
      <alignment horizontal="center"/>
    </xf>
    <xf numFmtId="0" fontId="20" fillId="0" borderId="19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8" fillId="0" borderId="49" xfId="1" applyFont="1" applyFill="1" applyBorder="1" applyAlignment="1">
      <alignment horizontal="center" vertical="center"/>
    </xf>
    <xf numFmtId="0" fontId="8" fillId="0" borderId="50" xfId="1" applyFont="1" applyFill="1" applyBorder="1" applyAlignment="1">
      <alignment horizontal="center" vertical="center"/>
    </xf>
    <xf numFmtId="0" fontId="11" fillId="0" borderId="31" xfId="1" applyFont="1" applyFill="1" applyBorder="1" applyAlignment="1">
      <alignment horizontal="center" vertical="center"/>
    </xf>
    <xf numFmtId="0" fontId="11" fillId="0" borderId="32" xfId="1" applyFont="1" applyBorder="1" applyAlignment="1">
      <alignment vertical="center"/>
    </xf>
    <xf numFmtId="0" fontId="11" fillId="0" borderId="33" xfId="1" applyFont="1" applyBorder="1" applyAlignment="1">
      <alignment vertical="center"/>
    </xf>
    <xf numFmtId="0" fontId="11" fillId="0" borderId="34" xfId="1" applyFont="1" applyBorder="1" applyAlignment="1">
      <alignment vertical="center"/>
    </xf>
    <xf numFmtId="0" fontId="11" fillId="0" borderId="34" xfId="1" applyFont="1" applyFill="1" applyBorder="1" applyAlignment="1">
      <alignment vertical="center"/>
    </xf>
    <xf numFmtId="41" fontId="11" fillId="0" borderId="34" xfId="3" applyFont="1" applyBorder="1" applyAlignment="1">
      <alignment vertical="center"/>
    </xf>
    <xf numFmtId="1" fontId="11" fillId="0" borderId="34" xfId="1" applyNumberFormat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43" fontId="11" fillId="0" borderId="34" xfId="4" applyNumberFormat="1" applyFont="1" applyBorder="1" applyAlignment="1">
      <alignment vertical="center"/>
    </xf>
    <xf numFmtId="43" fontId="11" fillId="0" borderId="34" xfId="4" applyNumberFormat="1" applyFont="1" applyBorder="1" applyAlignment="1">
      <alignment horizontal="center" vertical="center"/>
    </xf>
    <xf numFmtId="0" fontId="11" fillId="0" borderId="40" xfId="1" applyFont="1" applyBorder="1" applyAlignment="1">
      <alignment vertical="center"/>
    </xf>
    <xf numFmtId="0" fontId="11" fillId="0" borderId="41" xfId="1" applyFont="1" applyBorder="1" applyAlignment="1">
      <alignment vertical="center"/>
    </xf>
    <xf numFmtId="0" fontId="11" fillId="0" borderId="41" xfId="1" applyFont="1" applyFill="1" applyBorder="1" applyAlignment="1">
      <alignment vertical="center"/>
    </xf>
    <xf numFmtId="0" fontId="11" fillId="0" borderId="41" xfId="1" applyFont="1" applyBorder="1" applyAlignment="1">
      <alignment horizontal="center" vertical="center"/>
    </xf>
    <xf numFmtId="43" fontId="11" fillId="0" borderId="41" xfId="4" applyNumberFormat="1" applyFont="1" applyBorder="1" applyAlignment="1">
      <alignment vertical="center"/>
    </xf>
    <xf numFmtId="43" fontId="11" fillId="0" borderId="41" xfId="4" applyNumberFormat="1" applyFont="1" applyBorder="1" applyAlignment="1">
      <alignment horizontal="center" vertical="center"/>
    </xf>
    <xf numFmtId="43" fontId="11" fillId="0" borderId="34" xfId="4" quotePrefix="1" applyNumberFormat="1" applyFont="1" applyBorder="1" applyAlignment="1">
      <alignment horizontal="center" vertical="center"/>
    </xf>
    <xf numFmtId="0" fontId="11" fillId="0" borderId="32" xfId="1" applyFont="1" applyFill="1" applyBorder="1" applyAlignment="1">
      <alignment vertical="center"/>
    </xf>
    <xf numFmtId="0" fontId="11" fillId="0" borderId="34" xfId="1" applyFont="1" applyFill="1" applyBorder="1" applyAlignment="1">
      <alignment vertical="center" wrapText="1"/>
    </xf>
    <xf numFmtId="41" fontId="11" fillId="0" borderId="34" xfId="3" applyFont="1" applyFill="1" applyBorder="1" applyAlignment="1">
      <alignment vertical="center"/>
    </xf>
    <xf numFmtId="1" fontId="11" fillId="0" borderId="34" xfId="1" applyNumberFormat="1" applyFont="1" applyFill="1" applyBorder="1" applyAlignment="1">
      <alignment horizontal="center" vertical="center"/>
    </xf>
    <xf numFmtId="0" fontId="11" fillId="0" borderId="34" xfId="1" applyFont="1" applyFill="1" applyBorder="1" applyAlignment="1">
      <alignment horizontal="center" vertical="center"/>
    </xf>
    <xf numFmtId="43" fontId="11" fillId="0" borderId="34" xfId="4" applyNumberFormat="1" applyFont="1" applyFill="1" applyBorder="1" applyAlignment="1">
      <alignment vertical="center"/>
    </xf>
    <xf numFmtId="43" fontId="11" fillId="0" borderId="34" xfId="4" applyNumberFormat="1" applyFont="1" applyFill="1" applyBorder="1" applyAlignment="1">
      <alignment horizontal="center" vertical="center"/>
    </xf>
    <xf numFmtId="0" fontId="11" fillId="0" borderId="33" xfId="1" applyFont="1" applyFill="1" applyBorder="1" applyAlignment="1">
      <alignment vertical="center"/>
    </xf>
    <xf numFmtId="0" fontId="11" fillId="0" borderId="42" xfId="1" applyFont="1" applyFill="1" applyBorder="1" applyAlignment="1">
      <alignment horizontal="center" vertical="center"/>
    </xf>
    <xf numFmtId="0" fontId="11" fillId="0" borderId="36" xfId="1" applyFont="1" applyFill="1" applyBorder="1" applyAlignment="1">
      <alignment vertical="center"/>
    </xf>
    <xf numFmtId="0" fontId="11" fillId="0" borderId="37" xfId="1" applyFont="1" applyFill="1" applyBorder="1" applyAlignment="1">
      <alignment vertical="center"/>
    </xf>
    <xf numFmtId="0" fontId="11" fillId="0" borderId="38" xfId="1" applyFont="1" applyFill="1" applyBorder="1" applyAlignment="1">
      <alignment vertical="center"/>
    </xf>
    <xf numFmtId="41" fontId="11" fillId="0" borderId="38" xfId="3" applyFont="1" applyFill="1" applyBorder="1" applyAlignment="1">
      <alignment vertical="center"/>
    </xf>
    <xf numFmtId="1" fontId="11" fillId="0" borderId="38" xfId="1" applyNumberFormat="1" applyFont="1" applyFill="1" applyBorder="1" applyAlignment="1">
      <alignment horizontal="center" vertical="center"/>
    </xf>
    <xf numFmtId="0" fontId="11" fillId="0" borderId="38" xfId="1" applyFont="1" applyFill="1" applyBorder="1" applyAlignment="1">
      <alignment horizontal="center" vertical="center"/>
    </xf>
    <xf numFmtId="43" fontId="11" fillId="0" borderId="38" xfId="4" applyNumberFormat="1" applyFont="1" applyFill="1" applyBorder="1" applyAlignment="1">
      <alignment vertical="center"/>
    </xf>
    <xf numFmtId="43" fontId="11" fillId="0" borderId="38" xfId="4" applyNumberFormat="1" applyFont="1" applyFill="1" applyBorder="1" applyAlignment="1">
      <alignment horizontal="center" vertical="center"/>
    </xf>
    <xf numFmtId="0" fontId="11" fillId="0" borderId="40" xfId="1" applyFont="1" applyFill="1" applyBorder="1" applyAlignment="1">
      <alignment vertical="center"/>
    </xf>
    <xf numFmtId="0" fontId="11" fillId="0" borderId="41" xfId="1" applyFont="1" applyFill="1" applyBorder="1" applyAlignment="1">
      <alignment horizontal="center" vertical="center"/>
    </xf>
    <xf numFmtId="43" fontId="11" fillId="0" borderId="41" xfId="4" applyNumberFormat="1" applyFont="1" applyFill="1" applyBorder="1" applyAlignment="1">
      <alignment vertical="center"/>
    </xf>
    <xf numFmtId="43" fontId="11" fillId="0" borderId="41" xfId="4" applyNumberFormat="1" applyFont="1" applyFill="1" applyBorder="1" applyAlignment="1">
      <alignment horizontal="center" vertical="center"/>
    </xf>
    <xf numFmtId="43" fontId="11" fillId="0" borderId="41" xfId="4" quotePrefix="1" applyNumberFormat="1" applyFont="1" applyFill="1" applyBorder="1" applyAlignment="1">
      <alignment horizontal="center" vertical="center"/>
    </xf>
    <xf numFmtId="43" fontId="11" fillId="0" borderId="34" xfId="4" quotePrefix="1" applyNumberFormat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7" xfId="1" applyFont="1" applyFill="1" applyBorder="1" applyAlignment="1">
      <alignment vertical="center"/>
    </xf>
    <xf numFmtId="0" fontId="7" fillId="0" borderId="28" xfId="1" applyFont="1" applyFill="1" applyBorder="1" applyAlignment="1">
      <alignment vertical="center"/>
    </xf>
    <xf numFmtId="0" fontId="7" fillId="0" borderId="29" xfId="1" applyFont="1" applyBorder="1" applyAlignment="1">
      <alignment vertical="center"/>
    </xf>
    <xf numFmtId="164" fontId="7" fillId="0" borderId="29" xfId="4" applyNumberFormat="1" applyFont="1" applyBorder="1" applyAlignment="1">
      <alignment vertical="center"/>
    </xf>
    <xf numFmtId="164" fontId="9" fillId="0" borderId="29" xfId="4" applyNumberFormat="1" applyFont="1" applyBorder="1" applyAlignment="1">
      <alignment vertical="center"/>
    </xf>
    <xf numFmtId="43" fontId="14" fillId="0" borderId="29" xfId="4" applyNumberFormat="1" applyFont="1" applyBorder="1" applyAlignment="1">
      <alignment vertical="center"/>
    </xf>
    <xf numFmtId="164" fontId="14" fillId="0" borderId="29" xfId="4" applyNumberFormat="1" applyFont="1" applyBorder="1" applyAlignment="1">
      <alignment vertical="center"/>
    </xf>
    <xf numFmtId="0" fontId="10" fillId="0" borderId="26" xfId="1" applyFont="1" applyFill="1" applyBorder="1" applyAlignment="1">
      <alignment horizontal="center" vertical="center"/>
    </xf>
    <xf numFmtId="0" fontId="10" fillId="0" borderId="27" xfId="1" applyFont="1" applyBorder="1" applyAlignment="1">
      <alignment vertical="center"/>
    </xf>
    <xf numFmtId="0" fontId="7" fillId="0" borderId="28" xfId="1" applyFont="1" applyBorder="1" applyAlignment="1">
      <alignment vertical="center"/>
    </xf>
    <xf numFmtId="43" fontId="7" fillId="0" borderId="29" xfId="4" applyNumberFormat="1" applyFont="1" applyBorder="1" applyAlignment="1">
      <alignment vertical="center"/>
    </xf>
    <xf numFmtId="43" fontId="9" fillId="0" borderId="29" xfId="4" applyNumberFormat="1" applyFont="1" applyBorder="1" applyAlignment="1">
      <alignment vertical="center"/>
    </xf>
    <xf numFmtId="0" fontId="8" fillId="0" borderId="21" xfId="1" applyFont="1" applyFill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1" fillId="0" borderId="22" xfId="1" applyFont="1" applyBorder="1" applyAlignment="1">
      <alignment vertical="center"/>
    </xf>
    <xf numFmtId="41" fontId="11" fillId="0" borderId="22" xfId="3" applyFont="1" applyBorder="1" applyAlignment="1">
      <alignment vertical="center"/>
    </xf>
    <xf numFmtId="1" fontId="11" fillId="0" borderId="22" xfId="1" applyNumberFormat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43" fontId="11" fillId="0" borderId="22" xfId="4" applyNumberFormat="1" applyFont="1" applyBorder="1" applyAlignment="1">
      <alignment vertical="center"/>
    </xf>
    <xf numFmtId="43" fontId="12" fillId="0" borderId="22" xfId="4" applyNumberFormat="1" applyFont="1" applyBorder="1" applyAlignment="1">
      <alignment vertical="center"/>
    </xf>
    <xf numFmtId="43" fontId="11" fillId="0" borderId="22" xfId="4" applyNumberFormat="1" applyFont="1" applyBorder="1" applyAlignment="1">
      <alignment horizontal="center" vertical="center"/>
    </xf>
    <xf numFmtId="0" fontId="8" fillId="0" borderId="31" xfId="1" applyFont="1" applyFill="1" applyBorder="1" applyAlignment="1">
      <alignment vertical="center"/>
    </xf>
    <xf numFmtId="0" fontId="8" fillId="0" borderId="32" xfId="1" applyFont="1" applyBorder="1" applyAlignment="1">
      <alignment vertical="center"/>
    </xf>
    <xf numFmtId="0" fontId="11" fillId="0" borderId="34" xfId="0" applyFont="1" applyFill="1" applyBorder="1" applyAlignment="1">
      <alignment vertical="center"/>
    </xf>
    <xf numFmtId="0" fontId="11" fillId="0" borderId="34" xfId="0" applyFont="1" applyFill="1" applyBorder="1" applyAlignment="1">
      <alignment vertical="center" wrapText="1"/>
    </xf>
    <xf numFmtId="0" fontId="11" fillId="0" borderId="34" xfId="0" applyFont="1" applyFill="1" applyBorder="1" applyAlignment="1">
      <alignment horizontal="center" vertical="center"/>
    </xf>
    <xf numFmtId="41" fontId="11" fillId="0" borderId="34" xfId="3" quotePrefix="1" applyFont="1" applyFill="1" applyBorder="1" applyAlignment="1">
      <alignment vertical="center"/>
    </xf>
    <xf numFmtId="41" fontId="11" fillId="4" borderId="34" xfId="3" applyFont="1" applyFill="1" applyBorder="1" applyAlignment="1">
      <alignment vertical="center"/>
    </xf>
    <xf numFmtId="1" fontId="11" fillId="4" borderId="34" xfId="1" applyNumberFormat="1" applyFont="1" applyFill="1" applyBorder="1" applyAlignment="1">
      <alignment horizontal="center" vertical="center"/>
    </xf>
    <xf numFmtId="0" fontId="11" fillId="4" borderId="34" xfId="1" applyFont="1" applyFill="1" applyBorder="1" applyAlignment="1">
      <alignment horizontal="center" vertical="center"/>
    </xf>
    <xf numFmtId="0" fontId="11" fillId="4" borderId="34" xfId="1" applyFont="1" applyFill="1" applyBorder="1" applyAlignment="1">
      <alignment vertical="center"/>
    </xf>
    <xf numFmtId="43" fontId="11" fillId="4" borderId="34" xfId="4" applyNumberFormat="1" applyFont="1" applyFill="1" applyBorder="1" applyAlignment="1">
      <alignment vertical="center"/>
    </xf>
    <xf numFmtId="43" fontId="11" fillId="4" borderId="34" xfId="4" applyNumberFormat="1" applyFont="1" applyFill="1" applyBorder="1" applyAlignment="1">
      <alignment horizontal="center" vertical="center"/>
    </xf>
    <xf numFmtId="43" fontId="11" fillId="4" borderId="34" xfId="4" quotePrefix="1" applyNumberFormat="1" applyFont="1" applyFill="1" applyBorder="1" applyAlignment="1">
      <alignment horizontal="center" vertical="center"/>
    </xf>
    <xf numFmtId="43" fontId="11" fillId="4" borderId="38" xfId="4" applyNumberFormat="1" applyFont="1" applyFill="1" applyBorder="1" applyAlignment="1">
      <alignment horizontal="center" vertical="center"/>
    </xf>
    <xf numFmtId="0" fontId="25" fillId="0" borderId="0" xfId="2" applyFont="1" applyAlignment="1">
      <alignment horizontal="center" vertical="center"/>
    </xf>
  </cellXfs>
  <cellStyles count="12">
    <cellStyle name="Comma [0] 2" xfId="3"/>
    <cellStyle name="Comma 2" xfId="4"/>
    <cellStyle name="Grey" xfId="5"/>
    <cellStyle name="Input [yellow]" xfId="6"/>
    <cellStyle name="Normal" xfId="0" builtinId="0"/>
    <cellStyle name="Normal - Style1" xfId="7"/>
    <cellStyle name="Normal (1)" xfId="8"/>
    <cellStyle name="Normal 2" xfId="9"/>
    <cellStyle name="Normal 3" xfId="10"/>
    <cellStyle name="Normal 4" xfId="1"/>
    <cellStyle name="Normal_sbw" xfId="2"/>
    <cellStyle name="Percent [2]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57175</xdr:rowOff>
    </xdr:from>
    <xdr:to>
      <xdr:col>2</xdr:col>
      <xdr:colOff>990600</xdr:colOff>
      <xdr:row>3</xdr:row>
      <xdr:rowOff>650850</xdr:rowOff>
    </xdr:to>
    <xdr:pic>
      <xdr:nvPicPr>
        <xdr:cNvPr id="2" name="Picture 1" descr="Logo Kimpraswi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85725" y="57175"/>
          <a:ext cx="1533525" cy="232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%20TEKNIK%20EDIT\DATA%20LAIN\BACKUP-DATA-DONI\DATA-OKKKK\LAP-SUNGAI\Perhitungan%20Ala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BENDUNGAN%20DAN%20EMBUNG%20SATKER%20OP%20SDA%20NT%20I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ANTOR/3.BENDUNGAN/ASET%20DAN%20OP%20BENDUNGAN-EMBUNG/179%20Aset%20Embung%20NTB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kap BQ-Pompong"/>
      <sheetName val="BQ-Pompong"/>
      <sheetName val="Rek-Analisa"/>
      <sheetName val="A"/>
      <sheetName val="B"/>
      <sheetName val="C"/>
      <sheetName val="D"/>
      <sheetName val="E"/>
      <sheetName val="F"/>
      <sheetName val="H"/>
      <sheetName val="Upah"/>
      <sheetName val="Bahan"/>
      <sheetName val="Alat"/>
      <sheetName val="Analisa.Hourly"/>
      <sheetName val="Input-Proje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3">
          <cell r="A13" t="str">
            <v>Asphalt</v>
          </cell>
          <cell r="B13">
            <v>1</v>
          </cell>
          <cell r="C13" t="str">
            <v>Aspal, emulsi</v>
          </cell>
          <cell r="G13" t="str">
            <v>kg</v>
          </cell>
          <cell r="H13">
            <v>7700</v>
          </cell>
        </row>
        <row r="14">
          <cell r="A14" t="str">
            <v>Agregate, Crusted, 0.5 - 2 cm</v>
          </cell>
          <cell r="B14">
            <v>2</v>
          </cell>
          <cell r="C14" t="str">
            <v>Batu Pecah, 0.5 - 2 cm</v>
          </cell>
          <cell r="G14" t="str">
            <v>m3</v>
          </cell>
          <cell r="H14">
            <v>130000</v>
          </cell>
        </row>
        <row r="15">
          <cell r="A15" t="str">
            <v>Agregate, Crusted, 2 - 4 cm</v>
          </cell>
          <cell r="B15">
            <v>3</v>
          </cell>
          <cell r="C15" t="str">
            <v>Batu Pecah, 2 - 4 cm</v>
          </cell>
          <cell r="G15" t="str">
            <v>m3</v>
          </cell>
          <cell r="H15">
            <v>120000</v>
          </cell>
        </row>
        <row r="16">
          <cell r="A16" t="str">
            <v>Agregate, Crusted, 4 - 8 cm</v>
          </cell>
          <cell r="B16">
            <v>4</v>
          </cell>
          <cell r="C16" t="str">
            <v>Batu Pecah, 4 - 8 cm</v>
          </cell>
          <cell r="G16" t="str">
            <v>m3</v>
          </cell>
          <cell r="H16">
            <v>85000</v>
          </cell>
        </row>
        <row r="17">
          <cell r="A17" t="str">
            <v>Agregate, Natural, 0.5 - 2 cm</v>
          </cell>
          <cell r="B17">
            <v>5</v>
          </cell>
          <cell r="C17" t="str">
            <v>Batu Alam, 0,5-2 cm</v>
          </cell>
          <cell r="G17" t="str">
            <v>m3</v>
          </cell>
          <cell r="H17">
            <v>115000</v>
          </cell>
        </row>
        <row r="18">
          <cell r="A18" t="str">
            <v>Agregate, Natural, 2 - 4 cm</v>
          </cell>
          <cell r="B18">
            <v>6</v>
          </cell>
          <cell r="C18" t="str">
            <v>Batu Alam, 2 - 4 cm</v>
          </cell>
          <cell r="G18" t="str">
            <v>m3</v>
          </cell>
          <cell r="H18">
            <v>105000</v>
          </cell>
        </row>
        <row r="19">
          <cell r="A19" t="str">
            <v>Barbed wire</v>
          </cell>
          <cell r="B19">
            <v>7</v>
          </cell>
          <cell r="C19" t="str">
            <v>Kawat Duri</v>
          </cell>
          <cell r="G19" t="str">
            <v>rol</v>
          </cell>
          <cell r="H19">
            <v>80000</v>
          </cell>
        </row>
        <row r="20">
          <cell r="A20" t="str">
            <v>Concrete Pipe, PC, 30 cm dia.</v>
          </cell>
          <cell r="B20">
            <v>8</v>
          </cell>
          <cell r="C20" t="str">
            <v>Buis Beton Dia. 30 cm</v>
          </cell>
          <cell r="F20" t="str">
            <v>(tanpa tulangan)</v>
          </cell>
          <cell r="G20" t="str">
            <v>m'</v>
          </cell>
          <cell r="H20">
            <v>55000</v>
          </cell>
          <cell r="I20" t="str">
            <v xml:space="preserve">tebal 4.5 cm </v>
          </cell>
        </row>
        <row r="21">
          <cell r="A21" t="str">
            <v>Concrete Pipe, PC, 40 cm dia.</v>
          </cell>
          <cell r="B21">
            <v>9</v>
          </cell>
          <cell r="C21" t="str">
            <v>Buis Beton Dia. 40 cm</v>
          </cell>
          <cell r="F21" t="str">
            <v>(tanpa tulangan)</v>
          </cell>
          <cell r="G21" t="str">
            <v>m'</v>
          </cell>
          <cell r="H21">
            <v>77000</v>
          </cell>
          <cell r="I21" t="str">
            <v xml:space="preserve">tebal 5.0 cm </v>
          </cell>
        </row>
        <row r="22">
          <cell r="A22" t="str">
            <v>Concrete Pipe, PC, 50 cm dia.</v>
          </cell>
          <cell r="B22">
            <v>10</v>
          </cell>
          <cell r="C22" t="str">
            <v>Buis Beton Dia. 50 cm</v>
          </cell>
          <cell r="F22" t="str">
            <v>(tanpa tulangan)</v>
          </cell>
          <cell r="G22" t="str">
            <v>m'</v>
          </cell>
          <cell r="H22">
            <v>88000</v>
          </cell>
          <cell r="I22" t="str">
            <v xml:space="preserve">tebal 5.5 cm </v>
          </cell>
        </row>
        <row r="23">
          <cell r="A23" t="str">
            <v>Concrete Pipe, PC, 60 cm dia.</v>
          </cell>
          <cell r="B23">
            <v>11</v>
          </cell>
          <cell r="C23" t="str">
            <v>Buis Beton Dia. 60 cm</v>
          </cell>
          <cell r="F23" t="str">
            <v>(tanpa tulangan)</v>
          </cell>
          <cell r="G23" t="str">
            <v>m'</v>
          </cell>
          <cell r="H23">
            <v>120000</v>
          </cell>
          <cell r="I23" t="str">
            <v xml:space="preserve">tebal 6.5 cm </v>
          </cell>
        </row>
        <row r="24">
          <cell r="A24" t="str">
            <v>Concrete Pipe, PC, 80 cm dia.</v>
          </cell>
          <cell r="B24">
            <v>12</v>
          </cell>
          <cell r="C24" t="str">
            <v>Buis Beton Dia. 80 cm</v>
          </cell>
          <cell r="F24" t="str">
            <v>(tanpa tulangan)</v>
          </cell>
          <cell r="G24" t="str">
            <v>m'</v>
          </cell>
          <cell r="H24">
            <v>140000</v>
          </cell>
          <cell r="I24" t="str">
            <v xml:space="preserve">tebal 10.0 cm </v>
          </cell>
        </row>
        <row r="25">
          <cell r="A25" t="str">
            <v>Elbow, SGP 90°  dia. 14", Welded</v>
          </cell>
          <cell r="B25">
            <v>13</v>
          </cell>
          <cell r="C25" t="str">
            <v>Elbow, SGP 90°  dia. 14", Welded</v>
          </cell>
          <cell r="G25" t="str">
            <v>bh</v>
          </cell>
          <cell r="H25">
            <v>1492000</v>
          </cell>
          <cell r="I25" t="str">
            <v>57.90 kg</v>
          </cell>
        </row>
        <row r="26">
          <cell r="A26" t="str">
            <v>Elbow, SGP 90°  dia. 16", Welded</v>
          </cell>
          <cell r="B26">
            <v>14</v>
          </cell>
          <cell r="C26" t="str">
            <v>Elbow, SGP 90°  dia. 16", Welded</v>
          </cell>
          <cell r="G26" t="str">
            <v>bh</v>
          </cell>
          <cell r="H26">
            <v>2160000</v>
          </cell>
          <cell r="I26" t="str">
            <v>75.00 kg</v>
          </cell>
        </row>
        <row r="27">
          <cell r="A27" t="str">
            <v>Enameled, water level staff gauge, 50 cm width</v>
          </cell>
          <cell r="B27">
            <v>15</v>
          </cell>
          <cell r="C27" t="str">
            <v>Enamel, Papan Duga Muka Air, lebar 50 cm</v>
          </cell>
          <cell r="G27" t="str">
            <v>m'</v>
          </cell>
          <cell r="H27">
            <v>300000</v>
          </cell>
        </row>
        <row r="28">
          <cell r="A28" t="str">
            <v>Finishing Coat</v>
          </cell>
          <cell r="B28">
            <v>16</v>
          </cell>
          <cell r="C28" t="str">
            <v>Finishing Coat</v>
          </cell>
          <cell r="G28" t="str">
            <v>kg</v>
          </cell>
          <cell r="H28">
            <v>138000</v>
          </cell>
        </row>
        <row r="29">
          <cell r="A29" t="str">
            <v>Fire Wood</v>
          </cell>
          <cell r="B29">
            <v>17</v>
          </cell>
          <cell r="C29" t="str">
            <v>Kayu Bakar</v>
          </cell>
          <cell r="G29" t="str">
            <v>m3</v>
          </cell>
          <cell r="H29">
            <v>300000</v>
          </cell>
        </row>
        <row r="30">
          <cell r="A30" t="str">
            <v>Flanged PN-10, dia. 6"</v>
          </cell>
          <cell r="B30">
            <v>18</v>
          </cell>
          <cell r="C30" t="str">
            <v>Flanged PN-10, dia. 6"</v>
          </cell>
          <cell r="G30" t="str">
            <v>bh</v>
          </cell>
          <cell r="H30">
            <v>113960</v>
          </cell>
          <cell r="I30" t="str">
            <v>6.00 kg</v>
          </cell>
        </row>
        <row r="31">
          <cell r="A31" t="str">
            <v>Flanged PN-10, dia. 16"</v>
          </cell>
          <cell r="B31">
            <v>19</v>
          </cell>
          <cell r="C31" t="str">
            <v>Flanged PN-10, dia. 16"</v>
          </cell>
          <cell r="G31" t="str">
            <v>bh</v>
          </cell>
          <cell r="H31">
            <v>480000</v>
          </cell>
          <cell r="I31" t="str">
            <v>20.00 kg</v>
          </cell>
        </row>
        <row r="32">
          <cell r="A32" t="str">
            <v>Form Oil</v>
          </cell>
          <cell r="B32">
            <v>20</v>
          </cell>
          <cell r="C32" t="str">
            <v>Minyak Bekisting</v>
          </cell>
          <cell r="G32" t="str">
            <v>lit</v>
          </cell>
          <cell r="H32">
            <v>9000</v>
          </cell>
        </row>
        <row r="33">
          <cell r="A33" t="str">
            <v>Fuel, Cerosene</v>
          </cell>
          <cell r="B33">
            <v>21</v>
          </cell>
          <cell r="C33" t="str">
            <v>Minyak Tanah</v>
          </cell>
          <cell r="F33" t="str">
            <v xml:space="preserve"> </v>
          </cell>
          <cell r="G33" t="str">
            <v>lit</v>
          </cell>
          <cell r="H33">
            <v>5552</v>
          </cell>
          <cell r="I33" t="str">
            <v>Harga Nov'06</v>
          </cell>
        </row>
        <row r="34">
          <cell r="A34" t="str">
            <v>Fuel, Solar</v>
          </cell>
          <cell r="B34">
            <v>22</v>
          </cell>
          <cell r="C34" t="str">
            <v>Solar</v>
          </cell>
          <cell r="F34" t="str">
            <v xml:space="preserve"> (Mninyak Diesel)</v>
          </cell>
          <cell r="G34" t="str">
            <v>lit</v>
          </cell>
          <cell r="H34">
            <v>5243</v>
          </cell>
          <cell r="I34" t="str">
            <v>Harga Nov'06</v>
          </cell>
        </row>
        <row r="35">
          <cell r="A35" t="str">
            <v>Fuel, Gasoline</v>
          </cell>
          <cell r="B35">
            <v>23</v>
          </cell>
          <cell r="C35" t="str">
            <v>Bensin</v>
          </cell>
          <cell r="F35" t="str">
            <v>(Premium)</v>
          </cell>
          <cell r="G35" t="str">
            <v>lit</v>
          </cell>
          <cell r="H35">
            <v>4781</v>
          </cell>
          <cell r="I35" t="str">
            <v>Harga Nov'06</v>
          </cell>
        </row>
        <row r="36">
          <cell r="A36" t="str">
            <v>Fuel, Lubricant</v>
          </cell>
          <cell r="B36">
            <v>24</v>
          </cell>
          <cell r="C36" t="str">
            <v>Pelumas</v>
          </cell>
          <cell r="F36" t="str">
            <v>(Oli mesin)</v>
          </cell>
          <cell r="G36" t="str">
            <v>lit</v>
          </cell>
          <cell r="H36">
            <v>15900</v>
          </cell>
          <cell r="I36" t="str">
            <v xml:space="preserve"> </v>
          </cell>
        </row>
        <row r="37">
          <cell r="A37" t="str">
            <v>Gasket 5 mm, dia. 6 " synthetic rubber</v>
          </cell>
          <cell r="B37">
            <v>25</v>
          </cell>
          <cell r="C37" t="str">
            <v>Gasket 5 mm, dia. 6 " synthetic rubber</v>
          </cell>
          <cell r="G37" t="str">
            <v>bh</v>
          </cell>
          <cell r="H37">
            <v>33000</v>
          </cell>
        </row>
        <row r="38">
          <cell r="A38" t="str">
            <v>Gasket 6 mm, dia. 16 " synthetic rubber</v>
          </cell>
          <cell r="B38">
            <v>26</v>
          </cell>
          <cell r="C38" t="str">
            <v>Gasket 6 mm, dia. 16 " synthetic rubber</v>
          </cell>
          <cell r="G38" t="str">
            <v>bh</v>
          </cell>
          <cell r="H38">
            <v>66000</v>
          </cell>
        </row>
        <row r="39">
          <cell r="A39" t="str">
            <v>Gibolt Joint C1, dia. 14"</v>
          </cell>
          <cell r="B39">
            <v>27</v>
          </cell>
          <cell r="C39" t="str">
            <v>Gibolt Joint C1, dia. 14"</v>
          </cell>
          <cell r="G39" t="str">
            <v>set</v>
          </cell>
          <cell r="H39">
            <v>5058000</v>
          </cell>
          <cell r="I39" t="str">
            <v>25.00 kg</v>
          </cell>
        </row>
        <row r="40">
          <cell r="A40" t="str">
            <v>Gibolt Joint C1, dia. 16"</v>
          </cell>
          <cell r="B40">
            <v>28</v>
          </cell>
          <cell r="C40" t="str">
            <v>Gibolt Joint C1, dia. 16"</v>
          </cell>
          <cell r="G40" t="str">
            <v>set</v>
          </cell>
          <cell r="H40">
            <v>6040000</v>
          </cell>
          <cell r="I40" t="str">
            <v>30.00 kg</v>
          </cell>
        </row>
        <row r="41">
          <cell r="A41" t="str">
            <v>Galvanized Steel Pipe, nominal dia. 50 mm</v>
          </cell>
          <cell r="B41">
            <v>29</v>
          </cell>
          <cell r="C41" t="str">
            <v>Galvanized Steel Pipe, nominal dia. 50 mm</v>
          </cell>
          <cell r="F41" t="str">
            <v xml:space="preserve"> (t=2.50 mm)</v>
          </cell>
          <cell r="G41" t="str">
            <v>m'</v>
          </cell>
          <cell r="H41">
            <v>57000</v>
          </cell>
          <cell r="I41" t="str">
            <v xml:space="preserve">   3.24 kg</v>
          </cell>
        </row>
        <row r="42">
          <cell r="A42" t="str">
            <v>Galvanized Steel Pipe, nominal dia. 65 mm</v>
          </cell>
          <cell r="B42">
            <v>30</v>
          </cell>
          <cell r="C42" t="str">
            <v>Galvanized Steel Pipe, nominal dia. 65 mm</v>
          </cell>
          <cell r="F42" t="str">
            <v xml:space="preserve"> (t=3.00 mm)</v>
          </cell>
          <cell r="G42" t="str">
            <v>m'</v>
          </cell>
          <cell r="H42">
            <v>64700</v>
          </cell>
          <cell r="I42" t="str">
            <v xml:space="preserve">   5.03  kg</v>
          </cell>
          <cell r="J42" t="str">
            <v xml:space="preserve"> </v>
          </cell>
        </row>
        <row r="43">
          <cell r="A43" t="str">
            <v>Galvanized Steel Pipe, nominal dia. 3"</v>
          </cell>
          <cell r="B43">
            <v>30</v>
          </cell>
          <cell r="C43" t="str">
            <v>Galvanized Steel Pipe, nominal dia. 3"</v>
          </cell>
          <cell r="F43" t="str">
            <v xml:space="preserve"> (t=3.00 mm)</v>
          </cell>
          <cell r="G43" t="str">
            <v>m'</v>
          </cell>
          <cell r="H43">
            <v>95000</v>
          </cell>
          <cell r="I43" t="str">
            <v xml:space="preserve">  5.86  kg</v>
          </cell>
          <cell r="J43" t="str">
            <v xml:space="preserve"> </v>
          </cell>
        </row>
        <row r="44">
          <cell r="A44" t="str">
            <v>Galvanized Steel Pipe, nominal dia. 6"</v>
          </cell>
          <cell r="B44">
            <v>31</v>
          </cell>
          <cell r="C44" t="str">
            <v>Galvanized Steel Pipe, nominal dia. 6"</v>
          </cell>
          <cell r="F44" t="str">
            <v xml:space="preserve"> (t=3.50 mm)</v>
          </cell>
          <cell r="G44" t="str">
            <v>m'</v>
          </cell>
          <cell r="H44">
            <v>200000</v>
          </cell>
          <cell r="I44" t="str">
            <v>13.46  kg</v>
          </cell>
          <cell r="J44" t="str">
            <v xml:space="preserve"> </v>
          </cell>
        </row>
        <row r="45">
          <cell r="A45" t="str">
            <v>Galvanized Steel Pipe, nominal dia. 8"</v>
          </cell>
          <cell r="B45">
            <v>32</v>
          </cell>
          <cell r="C45" t="str">
            <v>Galvanized Steel Pipe, nominal dia. 8"</v>
          </cell>
          <cell r="F45" t="str">
            <v xml:space="preserve"> (t=4.80 mm)</v>
          </cell>
          <cell r="G45" t="str">
            <v>m'</v>
          </cell>
          <cell r="H45">
            <v>385000</v>
          </cell>
          <cell r="I45" t="str">
            <v>24.63  kg</v>
          </cell>
          <cell r="J45" t="str">
            <v xml:space="preserve"> </v>
          </cell>
        </row>
        <row r="46">
          <cell r="A46" t="str">
            <v>Galvanized Steel Pipe, nominal dia. 16"</v>
          </cell>
          <cell r="B46">
            <v>33</v>
          </cell>
          <cell r="C46" t="str">
            <v>Galvanized Steel Pipe, nominal dia. 16"</v>
          </cell>
          <cell r="F46" t="str">
            <v xml:space="preserve"> (t=6.35 mm)</v>
          </cell>
          <cell r="G46" t="str">
            <v>m'</v>
          </cell>
          <cell r="H46">
            <v>860000</v>
          </cell>
          <cell r="I46" t="str">
            <v>64.65  kg</v>
          </cell>
          <cell r="J46" t="str">
            <v xml:space="preserve"> </v>
          </cell>
        </row>
        <row r="47">
          <cell r="A47" t="str">
            <v>Gate Valve, dia. 6", All Flanged PN-10</v>
          </cell>
          <cell r="B47">
            <v>34</v>
          </cell>
          <cell r="C47" t="str">
            <v>Gate Valve, dia. 6", All Flanged PN-10</v>
          </cell>
          <cell r="F47" t="str">
            <v>(150 mm dia.)</v>
          </cell>
          <cell r="G47" t="str">
            <v>bh</v>
          </cell>
          <cell r="H47">
            <v>1000000</v>
          </cell>
          <cell r="I47" t="str">
            <v>15.00 kg</v>
          </cell>
        </row>
        <row r="48">
          <cell r="A48" t="str">
            <v>Gate Valve, dia. 8", All Flanged PN-10</v>
          </cell>
          <cell r="B48">
            <v>35</v>
          </cell>
          <cell r="C48" t="str">
            <v>Gate Valve, dia. 8", All Flanged PN-10</v>
          </cell>
          <cell r="F48" t="str">
            <v>(200 mm dia.)</v>
          </cell>
          <cell r="G48" t="str">
            <v>bh</v>
          </cell>
          <cell r="H48">
            <v>1300000</v>
          </cell>
          <cell r="I48" t="str">
            <v>35.00 kg</v>
          </cell>
        </row>
        <row r="49">
          <cell r="A49" t="str">
            <v>Grinding Disk</v>
          </cell>
          <cell r="B49">
            <v>36</v>
          </cell>
          <cell r="C49" t="str">
            <v>Grinding Disk</v>
          </cell>
          <cell r="G49" t="str">
            <v>bh</v>
          </cell>
          <cell r="H49">
            <v>6600</v>
          </cell>
        </row>
        <row r="50">
          <cell r="A50" t="str">
            <v>Metal, Anealed Wire</v>
          </cell>
          <cell r="B50">
            <v>37</v>
          </cell>
          <cell r="C50" t="str">
            <v>Kawat Ikat Beton</v>
          </cell>
          <cell r="F50" t="str">
            <v>(Kawat Bendrat)</v>
          </cell>
          <cell r="G50" t="str">
            <v>kg</v>
          </cell>
          <cell r="H50">
            <v>8500</v>
          </cell>
          <cell r="K50" t="str">
            <v xml:space="preserve"> </v>
          </cell>
        </row>
        <row r="51">
          <cell r="A51" t="str">
            <v>Metal, Wire for Gabion, 3 mm dia.</v>
          </cell>
          <cell r="B51">
            <v>38</v>
          </cell>
          <cell r="C51" t="str">
            <v>Kawat Bronjong digalvanisir</v>
          </cell>
          <cell r="G51" t="str">
            <v>kg</v>
          </cell>
          <cell r="H51">
            <v>13800</v>
          </cell>
          <cell r="K51" t="str">
            <v xml:space="preserve"> </v>
          </cell>
        </row>
        <row r="52">
          <cell r="A52" t="str">
            <v xml:space="preserve">Paint, Wall </v>
          </cell>
          <cell r="B52">
            <v>39</v>
          </cell>
          <cell r="C52" t="str">
            <v>Cat Tembok</v>
          </cell>
          <cell r="G52" t="str">
            <v>m2</v>
          </cell>
          <cell r="H52">
            <v>17000</v>
          </cell>
        </row>
        <row r="53">
          <cell r="A53" t="str">
            <v>Paint, 200 micron thickness</v>
          </cell>
          <cell r="B53">
            <v>40</v>
          </cell>
          <cell r="C53" t="str">
            <v>Paint, 200 micron thickness</v>
          </cell>
          <cell r="G53" t="str">
            <v>kg</v>
          </cell>
          <cell r="H53">
            <v>143000</v>
          </cell>
        </row>
        <row r="54">
          <cell r="A54" t="str">
            <v>Palm Fibre (Ijuk)</v>
          </cell>
          <cell r="B54">
            <v>41</v>
          </cell>
          <cell r="C54" t="str">
            <v>Ijuk</v>
          </cell>
          <cell r="G54" t="str">
            <v>kg</v>
          </cell>
          <cell r="H54">
            <v>6500</v>
          </cell>
        </row>
        <row r="55">
          <cell r="A55" t="str">
            <v>Plastic Cone, separator, bolt &amp; nut</v>
          </cell>
          <cell r="B55">
            <v>42</v>
          </cell>
          <cell r="C55" t="str">
            <v>Plastic Cone, separator, baut,  mur, dll.</v>
          </cell>
          <cell r="G55" t="str">
            <v>bh</v>
          </cell>
          <cell r="H55">
            <v>6000</v>
          </cell>
        </row>
        <row r="56">
          <cell r="A56" t="str">
            <v>Plywood, 9 mm</v>
          </cell>
          <cell r="B56">
            <v>43</v>
          </cell>
          <cell r="C56" t="str">
            <v>Triplek 120 x 240 x 9 mm</v>
          </cell>
          <cell r="F56" t="str">
            <v>(120cmx240 cm)</v>
          </cell>
          <cell r="G56" t="str">
            <v>lembar</v>
          </cell>
          <cell r="H56">
            <v>110000</v>
          </cell>
        </row>
        <row r="57">
          <cell r="A57" t="str">
            <v>Plywood, 12 mm</v>
          </cell>
          <cell r="B57">
            <v>44</v>
          </cell>
          <cell r="C57" t="str">
            <v>Triplek 120 x 240 x 12 mm</v>
          </cell>
          <cell r="F57" t="str">
            <v>(120cmx240 cm)</v>
          </cell>
          <cell r="G57" t="str">
            <v>lembar</v>
          </cell>
          <cell r="H57">
            <v>145000</v>
          </cell>
        </row>
        <row r="58">
          <cell r="A58" t="str">
            <v>Portland Cement</v>
          </cell>
          <cell r="B58">
            <v>45</v>
          </cell>
          <cell r="C58" t="str">
            <v>Semen PC</v>
          </cell>
          <cell r="F58" t="str">
            <v>(50 kg)</v>
          </cell>
          <cell r="G58" t="str">
            <v>zak</v>
          </cell>
          <cell r="H58">
            <v>40000</v>
          </cell>
          <cell r="I58" t="str">
            <v xml:space="preserve"> </v>
          </cell>
        </row>
        <row r="59">
          <cell r="A59" t="str">
            <v>Primer Coat</v>
          </cell>
          <cell r="B59">
            <v>46</v>
          </cell>
          <cell r="C59" t="str">
            <v>Primer Coat</v>
          </cell>
          <cell r="F59" t="str">
            <v xml:space="preserve"> </v>
          </cell>
          <cell r="G59" t="str">
            <v>kg</v>
          </cell>
          <cell r="H59">
            <v>120000</v>
          </cell>
          <cell r="I59" t="str">
            <v xml:space="preserve"> </v>
          </cell>
        </row>
        <row r="60">
          <cell r="A60" t="str">
            <v xml:space="preserve">PVC, Pipe  type D, dia 1"  </v>
          </cell>
          <cell r="B60">
            <v>47</v>
          </cell>
          <cell r="C60" t="str">
            <v>Pipa  PVC dia. 1" (Tipe-D)</v>
          </cell>
          <cell r="G60" t="str">
            <v>m'</v>
          </cell>
          <cell r="H60">
            <v>8500</v>
          </cell>
        </row>
        <row r="61">
          <cell r="A61" t="str">
            <v xml:space="preserve">PVC, Pipe  type D, dia 2"  </v>
          </cell>
          <cell r="B61">
            <v>48</v>
          </cell>
          <cell r="C61" t="str">
            <v>Pipa  PVC dia. 2" (Tipe-D)</v>
          </cell>
          <cell r="G61" t="str">
            <v>m'</v>
          </cell>
          <cell r="H61">
            <v>25000</v>
          </cell>
        </row>
        <row r="62">
          <cell r="A62" t="str">
            <v>PVC, Pipe  type AW, dia 4" &amp; accessories</v>
          </cell>
          <cell r="B62">
            <v>49</v>
          </cell>
          <cell r="C62" t="str">
            <v>Pipa  PVC dia. 4" (Tipe-AW)</v>
          </cell>
          <cell r="G62" t="str">
            <v>m'</v>
          </cell>
          <cell r="H62">
            <v>100000</v>
          </cell>
        </row>
        <row r="63">
          <cell r="A63" t="str">
            <v xml:space="preserve">PVC, Pipe type AW, dia. 8" </v>
          </cell>
          <cell r="B63">
            <v>50</v>
          </cell>
          <cell r="C63" t="str">
            <v>Pipa  PVC dia. 8" (Tipe-AW)</v>
          </cell>
          <cell r="G63" t="str">
            <v>m'</v>
          </cell>
          <cell r="H63">
            <v>300000</v>
          </cell>
        </row>
        <row r="64">
          <cell r="A64" t="str">
            <v>PVC, Waterstop Plain Web, 20 cm wide</v>
          </cell>
          <cell r="B64">
            <v>51</v>
          </cell>
          <cell r="C64" t="str">
            <v>PVC Waterstop Plain Web, lebar 20 cm</v>
          </cell>
          <cell r="G64" t="str">
            <v>m'</v>
          </cell>
          <cell r="H64">
            <v>75000</v>
          </cell>
        </row>
        <row r="65">
          <cell r="A65" t="str">
            <v>Rope dia. 3/4"</v>
          </cell>
          <cell r="B65">
            <v>52</v>
          </cell>
          <cell r="C65" t="str">
            <v>Tali Tambang, dia. 3/4"</v>
          </cell>
          <cell r="G65" t="str">
            <v>m'</v>
          </cell>
          <cell r="H65">
            <v>12000</v>
          </cell>
        </row>
        <row r="66">
          <cell r="A66" t="str">
            <v>Sand (Aggregate &lt; 5 mm)</v>
          </cell>
          <cell r="B66">
            <v>53</v>
          </cell>
          <cell r="C66" t="str">
            <v>Pasir (Agregat &lt; 5 mm)</v>
          </cell>
          <cell r="F66" t="str">
            <v xml:space="preserve"> </v>
          </cell>
          <cell r="G66" t="str">
            <v>m3</v>
          </cell>
          <cell r="H66">
            <v>60000</v>
          </cell>
          <cell r="I66" t="str">
            <v xml:space="preserve"> </v>
          </cell>
        </row>
        <row r="67">
          <cell r="A67" t="str">
            <v>Sandy Gravel (SirTuNah)</v>
          </cell>
          <cell r="B67">
            <v>54</v>
          </cell>
          <cell r="C67" t="str">
            <v>SirTunNah</v>
          </cell>
          <cell r="G67" t="str">
            <v>m3</v>
          </cell>
          <cell r="H67">
            <v>50400</v>
          </cell>
        </row>
        <row r="68">
          <cell r="A68" t="str">
            <v>Soil for embankment</v>
          </cell>
          <cell r="B68">
            <v>55</v>
          </cell>
          <cell r="C68" t="str">
            <v xml:space="preserve">Tanah Urug </v>
          </cell>
          <cell r="G68" t="str">
            <v>m3</v>
          </cell>
          <cell r="H68">
            <v>37000</v>
          </cell>
        </row>
        <row r="69">
          <cell r="A69" t="str">
            <v>Spindle, rod</v>
          </cell>
          <cell r="B69">
            <v>56</v>
          </cell>
          <cell r="C69" t="str">
            <v>Spindle, rod (Batang As Pintu)</v>
          </cell>
          <cell r="G69" t="str">
            <v>kg</v>
          </cell>
          <cell r="H69">
            <v>20800</v>
          </cell>
        </row>
        <row r="70">
          <cell r="A70" t="str">
            <v>Steel angle, L 100mm x 50mm x 8 mm</v>
          </cell>
          <cell r="B70">
            <v>57</v>
          </cell>
          <cell r="C70" t="str">
            <v>Baja Siku, L 100mm x 50mm x 8 mm</v>
          </cell>
          <cell r="G70" t="str">
            <v>kg</v>
          </cell>
          <cell r="H70">
            <v>9750</v>
          </cell>
        </row>
        <row r="71">
          <cell r="A71" t="str">
            <v>Steel angle, L 60mm x 60mm x 6 mm</v>
          </cell>
          <cell r="B71">
            <v>58</v>
          </cell>
          <cell r="C71" t="str">
            <v>Baja Siku, L 60mm x 60mm x 6 mm</v>
          </cell>
          <cell r="G71" t="str">
            <v>kg</v>
          </cell>
          <cell r="H71">
            <v>9300</v>
          </cell>
        </row>
        <row r="72">
          <cell r="A72" t="str">
            <v>Steel Canal, CNP 61/2</v>
          </cell>
          <cell r="B72">
            <v>59</v>
          </cell>
          <cell r="C72" t="str">
            <v>Baja Kanal, CNP 61/2</v>
          </cell>
          <cell r="G72" t="str">
            <v>kg</v>
          </cell>
          <cell r="H72">
            <v>10000</v>
          </cell>
        </row>
        <row r="73">
          <cell r="A73" t="str">
            <v>Steel, Bolt &amp; Nut</v>
          </cell>
          <cell r="B73">
            <v>60</v>
          </cell>
          <cell r="C73" t="str">
            <v>Baut, Mur &amp; Ring</v>
          </cell>
          <cell r="G73" t="str">
            <v>kg</v>
          </cell>
          <cell r="H73">
            <v>12500</v>
          </cell>
        </row>
        <row r="74">
          <cell r="A74" t="str">
            <v>Steel, Nail</v>
          </cell>
          <cell r="B74">
            <v>61</v>
          </cell>
          <cell r="C74" t="str">
            <v xml:space="preserve">Paku </v>
          </cell>
          <cell r="G74" t="str">
            <v>kg</v>
          </cell>
          <cell r="H74">
            <v>9000</v>
          </cell>
        </row>
        <row r="75">
          <cell r="A75" t="str">
            <v>Steel, Plate</v>
          </cell>
          <cell r="B75">
            <v>62</v>
          </cell>
          <cell r="C75" t="str">
            <v>Baja Pelat</v>
          </cell>
          <cell r="G75" t="str">
            <v>kg</v>
          </cell>
          <cell r="H75">
            <v>7800</v>
          </cell>
        </row>
        <row r="76">
          <cell r="A76" t="str">
            <v>Steel, Reinforcement Bar, Plain</v>
          </cell>
          <cell r="B76">
            <v>63</v>
          </cell>
          <cell r="C76" t="str">
            <v>Besi Beton Polos</v>
          </cell>
          <cell r="G76" t="str">
            <v>kg</v>
          </cell>
          <cell r="H76">
            <v>6000</v>
          </cell>
        </row>
        <row r="77">
          <cell r="A77" t="str">
            <v>Steel, Reinforcement Bar, Deform bar</v>
          </cell>
          <cell r="B77">
            <v>64</v>
          </cell>
          <cell r="C77" t="str">
            <v>Besi Beton Ulir</v>
          </cell>
          <cell r="G77" t="str">
            <v>kg</v>
          </cell>
          <cell r="H77">
            <v>7000</v>
          </cell>
        </row>
        <row r="78">
          <cell r="A78" t="str">
            <v>Steel, Welding Electrode, 3.2 mm</v>
          </cell>
          <cell r="B78">
            <v>65</v>
          </cell>
          <cell r="C78" t="str">
            <v>Kawat Las, 3.2 mm</v>
          </cell>
          <cell r="G78" t="str">
            <v>bh</v>
          </cell>
          <cell r="H78">
            <v>1080</v>
          </cell>
        </row>
        <row r="79">
          <cell r="A79" t="str">
            <v>Stone, 15-20 cm</v>
          </cell>
          <cell r="B79">
            <v>66</v>
          </cell>
          <cell r="C79" t="str">
            <v>Batu Kali, 15-20 cm</v>
          </cell>
          <cell r="G79" t="str">
            <v>m3</v>
          </cell>
          <cell r="H79">
            <v>40000</v>
          </cell>
        </row>
        <row r="80">
          <cell r="A80" t="str">
            <v>Timber, Class-I, in plank</v>
          </cell>
          <cell r="B80">
            <v>67</v>
          </cell>
          <cell r="C80" t="str">
            <v>Kayu, Klas-I, papan</v>
          </cell>
          <cell r="G80" t="str">
            <v>m3</v>
          </cell>
          <cell r="H80">
            <v>2400000</v>
          </cell>
        </row>
        <row r="81">
          <cell r="A81" t="str">
            <v>Timber, Class-I, in square</v>
          </cell>
          <cell r="B81">
            <v>68</v>
          </cell>
          <cell r="C81" t="str">
            <v>Kayu, Klas-I, balok</v>
          </cell>
          <cell r="G81" t="str">
            <v>m3</v>
          </cell>
          <cell r="H81">
            <v>2500000</v>
          </cell>
        </row>
        <row r="82">
          <cell r="A82" t="str">
            <v>Timber, Class-II, in plank</v>
          </cell>
          <cell r="B82">
            <v>69</v>
          </cell>
          <cell r="C82" t="str">
            <v>Kayu, Klas-II, papan</v>
          </cell>
          <cell r="G82" t="str">
            <v>m3</v>
          </cell>
          <cell r="H82">
            <v>1850000</v>
          </cell>
        </row>
        <row r="83">
          <cell r="A83" t="str">
            <v>Timber, Class-II, in square</v>
          </cell>
          <cell r="B83">
            <v>70</v>
          </cell>
          <cell r="C83" t="str">
            <v>Kayu, Klas-II, balok</v>
          </cell>
          <cell r="G83" t="str">
            <v>m3</v>
          </cell>
          <cell r="H83">
            <v>1750000</v>
          </cell>
        </row>
        <row r="84">
          <cell r="A84" t="str">
            <v>Timber, Class-III, in plank</v>
          </cell>
          <cell r="B84">
            <v>71</v>
          </cell>
          <cell r="C84" t="str">
            <v>Kayu, Klas-III, papan</v>
          </cell>
          <cell r="G84" t="str">
            <v>m3</v>
          </cell>
          <cell r="H84">
            <v>1500000</v>
          </cell>
        </row>
        <row r="85">
          <cell r="A85" t="str">
            <v>Timber, Class-III, in square</v>
          </cell>
          <cell r="B85">
            <v>72</v>
          </cell>
          <cell r="C85" t="str">
            <v>Kayu, Klas-III, balok</v>
          </cell>
          <cell r="G85" t="str">
            <v>m3</v>
          </cell>
          <cell r="H85">
            <v>1300000</v>
          </cell>
        </row>
        <row r="86">
          <cell r="A86" t="str">
            <v>Timber,  Class-III in log (dolken)</v>
          </cell>
          <cell r="B86">
            <v>73</v>
          </cell>
          <cell r="C86" t="str">
            <v>Kayu, Klas-III,  dolken</v>
          </cell>
          <cell r="G86" t="str">
            <v>m3</v>
          </cell>
          <cell r="H86">
            <v>500000</v>
          </cell>
        </row>
        <row r="87">
          <cell r="A87" t="str">
            <v>Terasso, canal plate name, size 30 cm x 130 cm</v>
          </cell>
          <cell r="B87">
            <v>74</v>
          </cell>
          <cell r="C87" t="str">
            <v>Plat Nama Saluran, Teraso 30 cm x 130 cm</v>
          </cell>
          <cell r="G87" t="str">
            <v>bh</v>
          </cell>
          <cell r="H87">
            <v>330000</v>
          </cell>
        </row>
        <row r="88">
          <cell r="A88" t="str">
            <v>Terasso, structure plate name, size 25cm x 25cm</v>
          </cell>
          <cell r="B88">
            <v>75</v>
          </cell>
          <cell r="C88" t="str">
            <v>Plat Nama Bangunan, Teraso 25 cm x 25 cm</v>
          </cell>
          <cell r="G88" t="str">
            <v>bh</v>
          </cell>
          <cell r="H88">
            <v>90000</v>
          </cell>
        </row>
        <row r="89">
          <cell r="A89" t="str">
            <v>Terasso, water level gauge, size 10 cm x 40 cm</v>
          </cell>
          <cell r="B89">
            <v>76</v>
          </cell>
          <cell r="C89" t="str">
            <v>Papan Duda M.A., Teraso 10 cm x 40 cm</v>
          </cell>
          <cell r="G89" t="str">
            <v>bh</v>
          </cell>
          <cell r="H89">
            <v>150000</v>
          </cell>
        </row>
        <row r="90">
          <cell r="A90" t="str">
            <v>Terasso, water level marker (MAR), size 25cm x 25cm</v>
          </cell>
          <cell r="B90">
            <v>77</v>
          </cell>
          <cell r="C90" t="str">
            <v>Tanda MAR,  Teraso, 25 cm x 25 cm</v>
          </cell>
          <cell r="G90" t="str">
            <v>bh</v>
          </cell>
          <cell r="H90">
            <v>100000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end-Waduk Lombok"/>
      <sheetName val="EMBUNG Lombok"/>
      <sheetName val="Bend-Waduk Sumbawa"/>
    </sheetNames>
    <sheetDataSet>
      <sheetData sheetId="0">
        <row r="3">
          <cell r="B3" t="str">
            <v xml:space="preserve">SATKER OP SDA NUSA TENGGARA I  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79 EMBUNG NTB"/>
    </sheetNames>
    <sheetDataSet>
      <sheetData sheetId="0">
        <row r="21">
          <cell r="L21">
            <v>37367</v>
          </cell>
          <cell r="M21">
            <v>125</v>
          </cell>
          <cell r="N21">
            <v>13</v>
          </cell>
        </row>
        <row r="132">
          <cell r="B132" t="str">
            <v>Embung Mare</v>
          </cell>
          <cell r="D132" t="str">
            <v>Jenggik Utara</v>
          </cell>
          <cell r="E132" t="str">
            <v>Montong Gading</v>
          </cell>
          <cell r="F132" t="str">
            <v>Lotim</v>
          </cell>
          <cell r="G132">
            <v>1981</v>
          </cell>
          <cell r="H132">
            <v>23302000</v>
          </cell>
          <cell r="N132">
            <v>12.5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view="pageBreakPreview" topLeftCell="A37" zoomScale="50" zoomScaleNormal="75" zoomScaleSheetLayoutView="50" workbookViewId="0">
      <selection activeCell="O97" sqref="O97"/>
    </sheetView>
  </sheetViews>
  <sheetFormatPr defaultRowHeight="12.75"/>
  <cols>
    <col min="1" max="1" width="5.42578125" style="3" customWidth="1"/>
    <col min="2" max="2" width="4" style="3" customWidth="1"/>
    <col min="3" max="3" width="31.42578125" style="3" customWidth="1"/>
    <col min="4" max="5" width="18" style="3" customWidth="1"/>
    <col min="6" max="6" width="10.5703125" style="3" customWidth="1"/>
    <col min="7" max="7" width="10" style="3" customWidth="1"/>
    <col min="8" max="8" width="6" style="3" customWidth="1"/>
    <col min="9" max="9" width="7.42578125" style="3" customWidth="1"/>
    <col min="10" max="10" width="8.140625" style="3" customWidth="1"/>
    <col min="11" max="11" width="5.85546875" style="3" customWidth="1"/>
    <col min="12" max="12" width="8.7109375" style="3" customWidth="1"/>
    <col min="13" max="13" width="12.42578125" style="3" customWidth="1"/>
    <col min="14" max="14" width="11.42578125" style="3" customWidth="1"/>
    <col min="15" max="15" width="25.85546875" style="3" bestFit="1" customWidth="1"/>
    <col min="16" max="16" width="9.140625" style="3" customWidth="1"/>
    <col min="17" max="17" width="13.28515625" style="3" customWidth="1"/>
    <col min="18" max="18" width="19" style="3" bestFit="1" customWidth="1"/>
    <col min="19" max="19" width="18.85546875" style="3" customWidth="1"/>
    <col min="20" max="23" width="11.85546875" style="3" customWidth="1"/>
    <col min="24" max="24" width="14.28515625" style="3" customWidth="1"/>
    <col min="25" max="25" width="12.140625" style="3" customWidth="1"/>
    <col min="26" max="26" width="14" style="3" bestFit="1" customWidth="1"/>
    <col min="27" max="27" width="10.42578125" style="3" customWidth="1"/>
    <col min="28" max="28" width="25.28515625" style="3" customWidth="1"/>
    <col min="29" max="16384" width="9.140625" style="3"/>
  </cols>
  <sheetData>
    <row r="1" spans="1:28" ht="15.7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8" ht="60">
      <c r="A2" s="1"/>
      <c r="B2" s="183" t="s">
        <v>0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</row>
    <row r="3" spans="1:28" ht="60">
      <c r="A3" s="1"/>
      <c r="B3" s="183" t="str">
        <f>'[2]Bend-Waduk Lombok'!B3:N3</f>
        <v xml:space="preserve">SATKER OP SDA NUSA TENGGARA I  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</row>
    <row r="4" spans="1:28" ht="60">
      <c r="A4" s="1"/>
      <c r="B4" s="183" t="s">
        <v>1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</row>
    <row r="5" spans="1:28" ht="60">
      <c r="A5" s="1"/>
      <c r="B5" s="183" t="s">
        <v>2</v>
      </c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</row>
    <row r="6" spans="1:28" ht="20.25">
      <c r="A6" s="1"/>
      <c r="B6" s="4"/>
      <c r="C6" s="4"/>
      <c r="D6" s="4"/>
      <c r="E6" s="5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0.25">
      <c r="A7" s="1"/>
      <c r="B7" s="4"/>
      <c r="C7" s="6" t="s">
        <v>3</v>
      </c>
      <c r="D7" s="4" t="s">
        <v>4</v>
      </c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6.5" thickBot="1">
      <c r="A8" s="7"/>
      <c r="B8" s="1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13" customFormat="1" ht="18.75">
      <c r="A9" s="60"/>
      <c r="B9" s="61"/>
      <c r="C9" s="62"/>
      <c r="D9" s="86" t="s">
        <v>5</v>
      </c>
      <c r="E9" s="86"/>
      <c r="F9" s="86"/>
      <c r="G9" s="87" t="s">
        <v>6</v>
      </c>
      <c r="H9" s="88"/>
      <c r="I9" s="88"/>
      <c r="J9" s="88"/>
      <c r="K9" s="88"/>
      <c r="L9" s="89"/>
      <c r="M9" s="63"/>
      <c r="N9" s="64" t="s">
        <v>7</v>
      </c>
      <c r="O9" s="64" t="s">
        <v>8</v>
      </c>
      <c r="P9" s="90" t="s">
        <v>9</v>
      </c>
      <c r="Q9" s="90"/>
      <c r="R9" s="90"/>
      <c r="S9" s="90"/>
      <c r="T9" s="90"/>
      <c r="U9" s="90"/>
      <c r="V9" s="90"/>
      <c r="W9" s="90"/>
      <c r="X9" s="90" t="s">
        <v>10</v>
      </c>
      <c r="Y9" s="90"/>
      <c r="Z9" s="90"/>
      <c r="AA9" s="90"/>
      <c r="AB9" s="65"/>
    </row>
    <row r="10" spans="1:28" s="13" customFormat="1" ht="18.75">
      <c r="A10" s="66" t="s">
        <v>11</v>
      </c>
      <c r="B10" s="92" t="s">
        <v>12</v>
      </c>
      <c r="C10" s="93"/>
      <c r="D10" s="67"/>
      <c r="E10" s="67"/>
      <c r="F10" s="67"/>
      <c r="G10" s="94" t="s">
        <v>13</v>
      </c>
      <c r="H10" s="95"/>
      <c r="I10" s="96"/>
      <c r="J10" s="97" t="s">
        <v>14</v>
      </c>
      <c r="K10" s="98"/>
      <c r="L10" s="99"/>
      <c r="M10" s="68" t="s">
        <v>15</v>
      </c>
      <c r="N10" s="68" t="s">
        <v>16</v>
      </c>
      <c r="O10" s="68" t="s">
        <v>17</v>
      </c>
      <c r="P10" s="68" t="s">
        <v>18</v>
      </c>
      <c r="Q10" s="68" t="s">
        <v>19</v>
      </c>
      <c r="R10" s="68" t="s">
        <v>20</v>
      </c>
      <c r="S10" s="69" t="s">
        <v>21</v>
      </c>
      <c r="T10" s="69" t="s">
        <v>22</v>
      </c>
      <c r="U10" s="100" t="s">
        <v>23</v>
      </c>
      <c r="V10" s="101"/>
      <c r="W10" s="68" t="s">
        <v>24</v>
      </c>
      <c r="X10" s="68" t="s">
        <v>25</v>
      </c>
      <c r="Y10" s="68" t="s">
        <v>26</v>
      </c>
      <c r="Z10" s="68" t="s">
        <v>27</v>
      </c>
      <c r="AA10" s="68" t="s">
        <v>28</v>
      </c>
      <c r="AB10" s="70"/>
    </row>
    <row r="11" spans="1:28" s="13" customFormat="1" ht="21.75">
      <c r="A11" s="66"/>
      <c r="B11" s="92" t="s">
        <v>29</v>
      </c>
      <c r="C11" s="93"/>
      <c r="D11" s="68" t="s">
        <v>30</v>
      </c>
      <c r="E11" s="68" t="s">
        <v>31</v>
      </c>
      <c r="F11" s="68" t="s">
        <v>32</v>
      </c>
      <c r="G11" s="71" t="s">
        <v>33</v>
      </c>
      <c r="H11" s="72" t="s">
        <v>34</v>
      </c>
      <c r="I11" s="73" t="s">
        <v>35</v>
      </c>
      <c r="J11" s="71" t="s">
        <v>33</v>
      </c>
      <c r="K11" s="72" t="s">
        <v>34</v>
      </c>
      <c r="L11" s="73" t="s">
        <v>35</v>
      </c>
      <c r="M11" s="68"/>
      <c r="N11" s="68" t="s">
        <v>36</v>
      </c>
      <c r="O11" s="68" t="s">
        <v>37</v>
      </c>
      <c r="P11" s="68" t="s">
        <v>170</v>
      </c>
      <c r="Q11" s="68" t="s">
        <v>38</v>
      </c>
      <c r="R11" s="68" t="s">
        <v>39</v>
      </c>
      <c r="S11" s="69" t="s">
        <v>171</v>
      </c>
      <c r="T11" s="69" t="s">
        <v>40</v>
      </c>
      <c r="U11" s="74" t="s">
        <v>41</v>
      </c>
      <c r="V11" s="74" t="s">
        <v>42</v>
      </c>
      <c r="W11" s="68" t="s">
        <v>43</v>
      </c>
      <c r="X11" s="68" t="s">
        <v>44</v>
      </c>
      <c r="Y11" s="68" t="s">
        <v>45</v>
      </c>
      <c r="Z11" s="68" t="s">
        <v>46</v>
      </c>
      <c r="AA11" s="68" t="s">
        <v>47</v>
      </c>
      <c r="AB11" s="70" t="s">
        <v>48</v>
      </c>
    </row>
    <row r="12" spans="1:28" s="13" customFormat="1" ht="18.75">
      <c r="A12" s="75"/>
      <c r="B12" s="76"/>
      <c r="C12" s="77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 t="s">
        <v>49</v>
      </c>
      <c r="O12" s="78"/>
      <c r="P12" s="78"/>
      <c r="Q12" s="78" t="s">
        <v>44</v>
      </c>
      <c r="R12" s="78"/>
      <c r="S12" s="78"/>
      <c r="T12" s="78"/>
      <c r="U12" s="74" t="s">
        <v>40</v>
      </c>
      <c r="V12" s="74" t="s">
        <v>40</v>
      </c>
      <c r="W12" s="78" t="s">
        <v>40</v>
      </c>
      <c r="X12" s="78"/>
      <c r="Y12" s="78"/>
      <c r="Z12" s="78"/>
      <c r="AA12" s="78"/>
      <c r="AB12" s="79"/>
    </row>
    <row r="13" spans="1:28" s="13" customFormat="1" ht="20.25" customHeight="1">
      <c r="A13" s="80"/>
      <c r="B13" s="81"/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1:28" ht="30.75" customHeight="1">
      <c r="A14" s="147" t="s">
        <v>50</v>
      </c>
      <c r="B14" s="148" t="s">
        <v>51</v>
      </c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1"/>
      <c r="P14" s="152"/>
      <c r="Q14" s="152"/>
      <c r="R14" s="151"/>
      <c r="S14" s="153">
        <f>S15+S46</f>
        <v>3189169</v>
      </c>
      <c r="T14" s="154"/>
      <c r="U14" s="154"/>
      <c r="V14" s="154"/>
      <c r="W14" s="154"/>
      <c r="X14" s="153">
        <f>X15+X46</f>
        <v>3766</v>
      </c>
      <c r="Y14" s="151"/>
      <c r="Z14" s="151"/>
      <c r="AA14" s="9"/>
      <c r="AB14" s="11"/>
    </row>
    <row r="15" spans="1:28" ht="30.75" customHeight="1">
      <c r="A15" s="155" t="s">
        <v>52</v>
      </c>
      <c r="B15" s="156" t="s">
        <v>53</v>
      </c>
      <c r="C15" s="157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8"/>
      <c r="P15" s="159"/>
      <c r="Q15" s="159"/>
      <c r="R15" s="158"/>
      <c r="S15" s="153">
        <f>SUM(S16:S39)</f>
        <v>3189169</v>
      </c>
      <c r="T15" s="153"/>
      <c r="U15" s="153"/>
      <c r="V15" s="153"/>
      <c r="W15" s="153"/>
      <c r="X15" s="153">
        <f>SUM(X16:X39)</f>
        <v>3766</v>
      </c>
      <c r="Y15" s="158"/>
      <c r="Z15" s="158"/>
      <c r="AA15" s="10"/>
      <c r="AB15" s="11"/>
    </row>
    <row r="16" spans="1:28" s="13" customFormat="1" ht="30.75" customHeight="1">
      <c r="A16" s="107">
        <v>1</v>
      </c>
      <c r="B16" s="108" t="s">
        <v>54</v>
      </c>
      <c r="C16" s="109"/>
      <c r="D16" s="110" t="s">
        <v>55</v>
      </c>
      <c r="E16" s="111" t="s">
        <v>56</v>
      </c>
      <c r="F16" s="110" t="s">
        <v>57</v>
      </c>
      <c r="G16" s="112">
        <v>116</v>
      </c>
      <c r="H16" s="112">
        <v>19</v>
      </c>
      <c r="I16" s="112">
        <v>1</v>
      </c>
      <c r="J16" s="113">
        <v>8</v>
      </c>
      <c r="K16" s="114">
        <v>41</v>
      </c>
      <c r="L16" s="114">
        <v>45</v>
      </c>
      <c r="M16" s="110" t="s">
        <v>58</v>
      </c>
      <c r="N16" s="114">
        <v>1980</v>
      </c>
      <c r="O16" s="115">
        <v>34120000</v>
      </c>
      <c r="P16" s="115">
        <v>4.62</v>
      </c>
      <c r="Q16" s="115">
        <v>1.2</v>
      </c>
      <c r="R16" s="115" t="s">
        <v>59</v>
      </c>
      <c r="S16" s="115">
        <v>38400</v>
      </c>
      <c r="T16" s="115">
        <v>40</v>
      </c>
      <c r="U16" s="115">
        <v>5.7</v>
      </c>
      <c r="V16" s="115">
        <v>13</v>
      </c>
      <c r="W16" s="115">
        <v>6</v>
      </c>
      <c r="X16" s="116">
        <v>200</v>
      </c>
      <c r="Y16" s="115">
        <v>0</v>
      </c>
      <c r="Z16" s="115">
        <v>123</v>
      </c>
      <c r="AA16" s="116">
        <v>0</v>
      </c>
      <c r="AB16" s="12"/>
    </row>
    <row r="17" spans="1:28" s="13" customFormat="1" ht="30.75" customHeight="1">
      <c r="A17" s="107">
        <f>A16+1</f>
        <v>2</v>
      </c>
      <c r="B17" s="108" t="s">
        <v>64</v>
      </c>
      <c r="C17" s="117"/>
      <c r="D17" s="118" t="s">
        <v>65</v>
      </c>
      <c r="E17" s="119" t="s">
        <v>62</v>
      </c>
      <c r="F17" s="110" t="s">
        <v>57</v>
      </c>
      <c r="G17" s="112">
        <v>116</v>
      </c>
      <c r="H17" s="112">
        <v>21</v>
      </c>
      <c r="I17" s="112">
        <v>38</v>
      </c>
      <c r="J17" s="113">
        <v>8</v>
      </c>
      <c r="K17" s="114">
        <v>52</v>
      </c>
      <c r="L17" s="114">
        <v>35</v>
      </c>
      <c r="M17" s="118" t="s">
        <v>66</v>
      </c>
      <c r="N17" s="120">
        <v>2003</v>
      </c>
      <c r="O17" s="121">
        <v>783021000</v>
      </c>
      <c r="P17" s="121">
        <v>1.5</v>
      </c>
      <c r="Q17" s="121">
        <v>4</v>
      </c>
      <c r="R17" s="115" t="s">
        <v>63</v>
      </c>
      <c r="S17" s="121">
        <v>156500</v>
      </c>
      <c r="T17" s="121">
        <v>135</v>
      </c>
      <c r="U17" s="121">
        <v>10.75</v>
      </c>
      <c r="V17" s="121">
        <v>13.5</v>
      </c>
      <c r="W17" s="121">
        <v>10</v>
      </c>
      <c r="X17" s="122">
        <v>150</v>
      </c>
      <c r="Y17" s="121">
        <v>30</v>
      </c>
      <c r="Z17" s="115">
        <v>50</v>
      </c>
      <c r="AA17" s="116">
        <v>0</v>
      </c>
      <c r="AB17" s="12"/>
    </row>
    <row r="18" spans="1:28" s="13" customFormat="1" ht="30.75" customHeight="1">
      <c r="A18" s="107">
        <f t="shared" ref="A18:A44" si="0">A17+1</f>
        <v>3</v>
      </c>
      <c r="B18" s="108" t="s">
        <v>67</v>
      </c>
      <c r="C18" s="117"/>
      <c r="D18" s="118" t="s">
        <v>68</v>
      </c>
      <c r="E18" s="119" t="s">
        <v>69</v>
      </c>
      <c r="F18" s="110" t="s">
        <v>57</v>
      </c>
      <c r="G18" s="112">
        <v>116</v>
      </c>
      <c r="H18" s="112">
        <v>18</v>
      </c>
      <c r="I18" s="112">
        <v>54</v>
      </c>
      <c r="J18" s="113">
        <v>8</v>
      </c>
      <c r="K18" s="114">
        <v>39</v>
      </c>
      <c r="L18" s="114">
        <v>51</v>
      </c>
      <c r="M18" s="110" t="s">
        <v>58</v>
      </c>
      <c r="N18" s="114">
        <v>2006</v>
      </c>
      <c r="O18" s="115">
        <v>2000000000</v>
      </c>
      <c r="P18" s="115">
        <v>3.4</v>
      </c>
      <c r="Q18" s="115">
        <v>0.93</v>
      </c>
      <c r="R18" s="115" t="s">
        <v>61</v>
      </c>
      <c r="S18" s="115">
        <v>96416</v>
      </c>
      <c r="T18" s="115">
        <v>72.3</v>
      </c>
      <c r="U18" s="115">
        <v>11</v>
      </c>
      <c r="V18" s="115">
        <v>14</v>
      </c>
      <c r="W18" s="115">
        <v>16</v>
      </c>
      <c r="X18" s="116">
        <v>150</v>
      </c>
      <c r="Y18" s="123" t="s">
        <v>70</v>
      </c>
      <c r="Z18" s="123" t="s">
        <v>70</v>
      </c>
      <c r="AA18" s="116">
        <v>0</v>
      </c>
      <c r="AB18" s="12"/>
    </row>
    <row r="19" spans="1:28" s="13" customFormat="1" ht="30.75" customHeight="1">
      <c r="A19" s="107">
        <f t="shared" si="0"/>
        <v>4</v>
      </c>
      <c r="B19" s="108" t="s">
        <v>71</v>
      </c>
      <c r="C19" s="109"/>
      <c r="D19" s="110" t="s">
        <v>72</v>
      </c>
      <c r="E19" s="111" t="s">
        <v>73</v>
      </c>
      <c r="F19" s="110" t="s">
        <v>57</v>
      </c>
      <c r="G19" s="112">
        <v>116</v>
      </c>
      <c r="H19" s="112">
        <v>14</v>
      </c>
      <c r="I19" s="112">
        <v>25</v>
      </c>
      <c r="J19" s="113">
        <v>8</v>
      </c>
      <c r="K19" s="114">
        <v>49</v>
      </c>
      <c r="L19" s="114">
        <v>31</v>
      </c>
      <c r="M19" s="110" t="s">
        <v>58</v>
      </c>
      <c r="N19" s="114">
        <v>1982</v>
      </c>
      <c r="O19" s="115">
        <v>370270000</v>
      </c>
      <c r="P19" s="115">
        <v>1.6</v>
      </c>
      <c r="Q19" s="115">
        <v>4.8499999999999996</v>
      </c>
      <c r="R19" s="115" t="s">
        <v>63</v>
      </c>
      <c r="S19" s="115">
        <v>289100</v>
      </c>
      <c r="T19" s="115">
        <v>122.3</v>
      </c>
      <c r="U19" s="115">
        <v>8.5</v>
      </c>
      <c r="V19" s="115">
        <v>12.5</v>
      </c>
      <c r="W19" s="115">
        <v>20</v>
      </c>
      <c r="X19" s="116">
        <v>206</v>
      </c>
      <c r="Y19" s="115">
        <v>100</v>
      </c>
      <c r="Z19" s="115">
        <v>100</v>
      </c>
      <c r="AA19" s="116">
        <v>0</v>
      </c>
      <c r="AB19" s="12"/>
    </row>
    <row r="20" spans="1:28" s="13" customFormat="1" ht="30.75" customHeight="1">
      <c r="A20" s="107">
        <f t="shared" si="0"/>
        <v>5</v>
      </c>
      <c r="B20" s="108" t="s">
        <v>74</v>
      </c>
      <c r="C20" s="109"/>
      <c r="D20" s="110" t="s">
        <v>75</v>
      </c>
      <c r="E20" s="111" t="s">
        <v>69</v>
      </c>
      <c r="F20" s="110" t="s">
        <v>57</v>
      </c>
      <c r="G20" s="178"/>
      <c r="H20" s="178"/>
      <c r="I20" s="178"/>
      <c r="J20" s="178"/>
      <c r="K20" s="178"/>
      <c r="L20" s="178"/>
      <c r="M20" s="110" t="s">
        <v>58</v>
      </c>
      <c r="N20" s="114">
        <v>2007</v>
      </c>
      <c r="O20" s="115">
        <f>1049010000/2</f>
        <v>524505000</v>
      </c>
      <c r="P20" s="116">
        <v>4</v>
      </c>
      <c r="Q20" s="116">
        <v>0.75</v>
      </c>
      <c r="R20" s="115" t="s">
        <v>63</v>
      </c>
      <c r="S20" s="115">
        <v>150000</v>
      </c>
      <c r="T20" s="116">
        <v>95</v>
      </c>
      <c r="U20" s="116">
        <v>9</v>
      </c>
      <c r="V20" s="116">
        <v>12</v>
      </c>
      <c r="W20" s="116">
        <v>6</v>
      </c>
      <c r="X20" s="116">
        <v>160</v>
      </c>
      <c r="Y20" s="116">
        <v>25</v>
      </c>
      <c r="Z20" s="116">
        <v>100</v>
      </c>
      <c r="AA20" s="116">
        <v>0</v>
      </c>
      <c r="AB20" s="12"/>
    </row>
    <row r="21" spans="1:28" s="13" customFormat="1" ht="30.75" customHeight="1">
      <c r="A21" s="107">
        <f t="shared" si="0"/>
        <v>6</v>
      </c>
      <c r="B21" s="108" t="s">
        <v>76</v>
      </c>
      <c r="C21" s="109"/>
      <c r="D21" s="110" t="s">
        <v>77</v>
      </c>
      <c r="E21" s="111" t="s">
        <v>78</v>
      </c>
      <c r="F21" s="110" t="s">
        <v>57</v>
      </c>
      <c r="G21" s="110">
        <v>116</v>
      </c>
      <c r="H21" s="110">
        <v>14</v>
      </c>
      <c r="I21" s="110">
        <v>517</v>
      </c>
      <c r="J21" s="110" t="s">
        <v>79</v>
      </c>
      <c r="K21" s="110">
        <v>40</v>
      </c>
      <c r="L21" s="110">
        <v>684</v>
      </c>
      <c r="M21" s="110" t="s">
        <v>58</v>
      </c>
      <c r="N21" s="114">
        <v>2009</v>
      </c>
      <c r="O21" s="115">
        <v>3200852000</v>
      </c>
      <c r="P21" s="116">
        <v>6.43</v>
      </c>
      <c r="Q21" s="116">
        <v>3.34</v>
      </c>
      <c r="R21" s="115" t="s">
        <v>80</v>
      </c>
      <c r="S21" s="115">
        <v>110000</v>
      </c>
      <c r="T21" s="116">
        <v>120</v>
      </c>
      <c r="U21" s="116">
        <v>11</v>
      </c>
      <c r="V21" s="116">
        <v>13.5</v>
      </c>
      <c r="W21" s="116">
        <v>12</v>
      </c>
      <c r="X21" s="116">
        <v>150</v>
      </c>
      <c r="Y21" s="116">
        <v>125</v>
      </c>
      <c r="Z21" s="116">
        <v>100</v>
      </c>
      <c r="AA21" s="116">
        <v>0</v>
      </c>
      <c r="AB21" s="12" t="s">
        <v>81</v>
      </c>
    </row>
    <row r="22" spans="1:28" s="13" customFormat="1" ht="30.75" customHeight="1">
      <c r="A22" s="107">
        <f t="shared" si="0"/>
        <v>7</v>
      </c>
      <c r="B22" s="108" t="s">
        <v>82</v>
      </c>
      <c r="C22" s="109"/>
      <c r="D22" s="110" t="s">
        <v>83</v>
      </c>
      <c r="E22" s="111" t="s">
        <v>56</v>
      </c>
      <c r="F22" s="110" t="s">
        <v>57</v>
      </c>
      <c r="G22" s="110">
        <v>116</v>
      </c>
      <c r="H22" s="110">
        <v>18.34</v>
      </c>
      <c r="I22" s="110">
        <v>0</v>
      </c>
      <c r="J22" s="110">
        <v>8</v>
      </c>
      <c r="K22" s="110">
        <v>43.32</v>
      </c>
      <c r="L22" s="110" t="s">
        <v>183</v>
      </c>
      <c r="M22" s="110" t="s">
        <v>58</v>
      </c>
      <c r="N22" s="177"/>
      <c r="O22" s="179"/>
      <c r="P22" s="180"/>
      <c r="Q22" s="180"/>
      <c r="R22" s="179"/>
      <c r="S22" s="179"/>
      <c r="T22" s="180"/>
      <c r="U22" s="180"/>
      <c r="V22" s="180"/>
      <c r="W22" s="180"/>
      <c r="X22" s="180"/>
      <c r="Y22" s="180"/>
      <c r="Z22" s="180"/>
      <c r="AA22" s="180"/>
      <c r="AB22" s="12"/>
    </row>
    <row r="23" spans="1:28" s="13" customFormat="1" ht="39.75" customHeight="1">
      <c r="A23" s="107">
        <f t="shared" si="0"/>
        <v>8</v>
      </c>
      <c r="B23" s="124" t="s">
        <v>84</v>
      </c>
      <c r="C23" s="15"/>
      <c r="D23" s="125" t="s">
        <v>85</v>
      </c>
      <c r="E23" s="111" t="s">
        <v>86</v>
      </c>
      <c r="F23" s="111" t="s">
        <v>57</v>
      </c>
      <c r="G23" s="126">
        <v>116</v>
      </c>
      <c r="H23" s="126">
        <v>8</v>
      </c>
      <c r="I23" s="126">
        <v>30</v>
      </c>
      <c r="J23" s="127">
        <v>-8</v>
      </c>
      <c r="K23" s="128">
        <v>48</v>
      </c>
      <c r="L23" s="128">
        <v>58</v>
      </c>
      <c r="M23" s="16" t="s">
        <v>87</v>
      </c>
      <c r="N23" s="128">
        <v>1982</v>
      </c>
      <c r="O23" s="179">
        <v>0</v>
      </c>
      <c r="P23" s="130">
        <v>1.2</v>
      </c>
      <c r="Q23" s="130">
        <v>2</v>
      </c>
      <c r="R23" s="129" t="s">
        <v>63</v>
      </c>
      <c r="S23" s="129">
        <v>75000</v>
      </c>
      <c r="T23" s="130">
        <v>60</v>
      </c>
      <c r="U23" s="130">
        <v>7</v>
      </c>
      <c r="V23" s="130">
        <v>8</v>
      </c>
      <c r="W23" s="130">
        <v>4</v>
      </c>
      <c r="X23" s="130">
        <v>100</v>
      </c>
      <c r="Y23" s="130">
        <v>25</v>
      </c>
      <c r="Z23" s="130">
        <v>25</v>
      </c>
      <c r="AA23" s="130">
        <v>0</v>
      </c>
      <c r="AB23" s="12"/>
    </row>
    <row r="24" spans="1:28" s="13" customFormat="1" ht="30.75" customHeight="1">
      <c r="A24" s="107">
        <f t="shared" si="0"/>
        <v>9</v>
      </c>
      <c r="B24" s="124" t="s">
        <v>88</v>
      </c>
      <c r="C24" s="131"/>
      <c r="D24" s="111" t="s">
        <v>89</v>
      </c>
      <c r="E24" s="119" t="s">
        <v>62</v>
      </c>
      <c r="F24" s="111" t="s">
        <v>57</v>
      </c>
      <c r="G24" s="111">
        <v>116</v>
      </c>
      <c r="H24" s="111">
        <v>16</v>
      </c>
      <c r="I24" s="111">
        <v>24</v>
      </c>
      <c r="J24" s="111">
        <v>8</v>
      </c>
      <c r="K24" s="111">
        <v>48</v>
      </c>
      <c r="L24" s="111">
        <v>49</v>
      </c>
      <c r="M24" s="111" t="s">
        <v>58</v>
      </c>
      <c r="N24" s="128">
        <v>2009</v>
      </c>
      <c r="O24" s="129">
        <v>109748000</v>
      </c>
      <c r="P24" s="130">
        <v>0.85</v>
      </c>
      <c r="Q24" s="130">
        <v>4</v>
      </c>
      <c r="R24" s="129" t="s">
        <v>63</v>
      </c>
      <c r="S24" s="129">
        <v>160697</v>
      </c>
      <c r="T24" s="130">
        <v>155</v>
      </c>
      <c r="U24" s="130">
        <v>10</v>
      </c>
      <c r="V24" s="130">
        <v>12.5</v>
      </c>
      <c r="W24" s="130">
        <v>15</v>
      </c>
      <c r="X24" s="130">
        <v>150</v>
      </c>
      <c r="Y24" s="130">
        <v>100</v>
      </c>
      <c r="Z24" s="130">
        <v>175</v>
      </c>
      <c r="AA24" s="130">
        <v>0</v>
      </c>
      <c r="AB24" s="12"/>
    </row>
    <row r="25" spans="1:28" s="13" customFormat="1" ht="30.75" customHeight="1">
      <c r="A25" s="107">
        <f t="shared" si="0"/>
        <v>10</v>
      </c>
      <c r="B25" s="124" t="s">
        <v>90</v>
      </c>
      <c r="C25" s="131"/>
      <c r="D25" s="111" t="s">
        <v>91</v>
      </c>
      <c r="E25" s="111" t="s">
        <v>56</v>
      </c>
      <c r="F25" s="111" t="s">
        <v>57</v>
      </c>
      <c r="G25" s="126">
        <v>116</v>
      </c>
      <c r="H25" s="126">
        <v>19</v>
      </c>
      <c r="I25" s="126">
        <v>40</v>
      </c>
      <c r="J25" s="127">
        <v>-8</v>
      </c>
      <c r="K25" s="128">
        <v>40</v>
      </c>
      <c r="L25" s="128">
        <v>44</v>
      </c>
      <c r="M25" s="111" t="s">
        <v>58</v>
      </c>
      <c r="N25" s="128">
        <v>1980</v>
      </c>
      <c r="O25" s="129">
        <v>9618000</v>
      </c>
      <c r="P25" s="129">
        <v>0.85</v>
      </c>
      <c r="Q25" s="129">
        <v>2</v>
      </c>
      <c r="R25" s="129" t="s">
        <v>59</v>
      </c>
      <c r="S25" s="129">
        <v>80000</v>
      </c>
      <c r="T25" s="129">
        <v>71</v>
      </c>
      <c r="U25" s="129">
        <v>8.6199999999999992</v>
      </c>
      <c r="V25" s="129">
        <v>8</v>
      </c>
      <c r="W25" s="129">
        <v>5</v>
      </c>
      <c r="X25" s="130">
        <v>300</v>
      </c>
      <c r="Y25" s="130">
        <v>70</v>
      </c>
      <c r="Z25" s="130">
        <v>28</v>
      </c>
      <c r="AA25" s="130">
        <v>0</v>
      </c>
      <c r="AB25" s="12"/>
    </row>
    <row r="26" spans="1:28" s="13" customFormat="1" ht="30.75" customHeight="1">
      <c r="A26" s="107">
        <f t="shared" si="0"/>
        <v>11</v>
      </c>
      <c r="B26" s="124" t="s">
        <v>92</v>
      </c>
      <c r="C26" s="131"/>
      <c r="D26" s="111" t="s">
        <v>93</v>
      </c>
      <c r="E26" s="111" t="s">
        <v>56</v>
      </c>
      <c r="F26" s="111" t="s">
        <v>57</v>
      </c>
      <c r="G26" s="126">
        <v>116</v>
      </c>
      <c r="H26" s="126">
        <v>18</v>
      </c>
      <c r="I26" s="126">
        <v>33</v>
      </c>
      <c r="J26" s="127">
        <v>-8</v>
      </c>
      <c r="K26" s="128">
        <v>44</v>
      </c>
      <c r="L26" s="128">
        <v>48</v>
      </c>
      <c r="M26" s="111" t="s">
        <v>94</v>
      </c>
      <c r="N26" s="128">
        <v>1982</v>
      </c>
      <c r="O26" s="129">
        <v>172804000</v>
      </c>
      <c r="P26" s="129">
        <v>1.37</v>
      </c>
      <c r="Q26" s="129">
        <v>1.37</v>
      </c>
      <c r="R26" s="129" t="s">
        <v>63</v>
      </c>
      <c r="S26" s="129">
        <v>157700</v>
      </c>
      <c r="T26" s="129">
        <v>200</v>
      </c>
      <c r="U26" s="129">
        <v>10</v>
      </c>
      <c r="V26" s="129">
        <v>13.5</v>
      </c>
      <c r="W26" s="129">
        <v>5</v>
      </c>
      <c r="X26" s="130">
        <v>82</v>
      </c>
      <c r="Y26" s="129">
        <v>174</v>
      </c>
      <c r="Z26" s="129">
        <v>41</v>
      </c>
      <c r="AA26" s="130">
        <v>0</v>
      </c>
      <c r="AB26" s="12"/>
    </row>
    <row r="27" spans="1:28" s="13" customFormat="1" ht="30.75" customHeight="1">
      <c r="A27" s="107">
        <f t="shared" si="0"/>
        <v>12</v>
      </c>
      <c r="B27" s="124" t="s">
        <v>95</v>
      </c>
      <c r="C27" s="131"/>
      <c r="D27" s="111" t="s">
        <v>96</v>
      </c>
      <c r="E27" s="111" t="s">
        <v>97</v>
      </c>
      <c r="F27" s="111" t="s">
        <v>57</v>
      </c>
      <c r="G27" s="126">
        <v>116</v>
      </c>
      <c r="H27" s="126">
        <v>19</v>
      </c>
      <c r="I27" s="126">
        <v>35</v>
      </c>
      <c r="J27" s="127">
        <v>-8</v>
      </c>
      <c r="K27" s="128">
        <v>39</v>
      </c>
      <c r="L27" s="128">
        <v>41</v>
      </c>
      <c r="M27" s="111" t="s">
        <v>58</v>
      </c>
      <c r="N27" s="128">
        <v>1981</v>
      </c>
      <c r="O27" s="129">
        <v>61989000</v>
      </c>
      <c r="P27" s="129">
        <v>1.32</v>
      </c>
      <c r="Q27" s="129">
        <v>4.5</v>
      </c>
      <c r="R27" s="129" t="s">
        <v>63</v>
      </c>
      <c r="S27" s="129">
        <v>400000</v>
      </c>
      <c r="T27" s="129">
        <v>108.9</v>
      </c>
      <c r="U27" s="129">
        <v>6.5</v>
      </c>
      <c r="V27" s="129">
        <v>9</v>
      </c>
      <c r="W27" s="129">
        <v>5</v>
      </c>
      <c r="X27" s="130">
        <v>318</v>
      </c>
      <c r="Y27" s="129">
        <v>18</v>
      </c>
      <c r="Z27" s="129">
        <v>1246</v>
      </c>
      <c r="AA27" s="130">
        <v>0</v>
      </c>
      <c r="AB27" s="12"/>
    </row>
    <row r="28" spans="1:28" s="13" customFormat="1" ht="30.75" customHeight="1">
      <c r="A28" s="132">
        <f t="shared" si="0"/>
        <v>13</v>
      </c>
      <c r="B28" s="133" t="s">
        <v>98</v>
      </c>
      <c r="C28" s="134"/>
      <c r="D28" s="135" t="s">
        <v>99</v>
      </c>
      <c r="E28" s="135" t="s">
        <v>100</v>
      </c>
      <c r="F28" s="135" t="s">
        <v>57</v>
      </c>
      <c r="G28" s="136">
        <v>116</v>
      </c>
      <c r="H28" s="136">
        <v>18</v>
      </c>
      <c r="I28" s="136">
        <v>13</v>
      </c>
      <c r="J28" s="137">
        <v>-8</v>
      </c>
      <c r="K28" s="138">
        <v>38</v>
      </c>
      <c r="L28" s="138">
        <v>47</v>
      </c>
      <c r="M28" s="135" t="s">
        <v>58</v>
      </c>
      <c r="N28" s="138">
        <v>1996</v>
      </c>
      <c r="O28" s="139">
        <v>352719850</v>
      </c>
      <c r="P28" s="139">
        <v>4.5999999999999996</v>
      </c>
      <c r="Q28" s="139">
        <v>8.5</v>
      </c>
      <c r="R28" s="139" t="s">
        <v>63</v>
      </c>
      <c r="S28" s="139">
        <v>130000</v>
      </c>
      <c r="T28" s="139">
        <v>105.58</v>
      </c>
      <c r="U28" s="139">
        <v>7</v>
      </c>
      <c r="V28" s="139">
        <v>9</v>
      </c>
      <c r="W28" s="139">
        <v>25</v>
      </c>
      <c r="X28" s="140">
        <v>200</v>
      </c>
      <c r="Y28" s="139">
        <v>81</v>
      </c>
      <c r="Z28" s="139">
        <v>350</v>
      </c>
      <c r="AA28" s="140">
        <v>0</v>
      </c>
      <c r="AB28" s="14"/>
    </row>
    <row r="29" spans="1:28" s="13" customFormat="1" ht="30.75" customHeight="1">
      <c r="A29" s="107">
        <f t="shared" si="0"/>
        <v>14</v>
      </c>
      <c r="B29" s="124" t="s">
        <v>101</v>
      </c>
      <c r="C29" s="131"/>
      <c r="D29" s="111" t="s">
        <v>102</v>
      </c>
      <c r="E29" s="119" t="s">
        <v>103</v>
      </c>
      <c r="F29" s="111" t="s">
        <v>57</v>
      </c>
      <c r="G29" s="126">
        <v>116</v>
      </c>
      <c r="H29" s="126">
        <v>23</v>
      </c>
      <c r="I29" s="126">
        <v>3</v>
      </c>
      <c r="J29" s="127">
        <v>-8</v>
      </c>
      <c r="K29" s="128">
        <v>40</v>
      </c>
      <c r="L29" s="128">
        <v>40</v>
      </c>
      <c r="M29" s="111" t="s">
        <v>94</v>
      </c>
      <c r="N29" s="128">
        <v>1981</v>
      </c>
      <c r="O29" s="129">
        <v>66670000</v>
      </c>
      <c r="P29" s="130">
        <v>1.6</v>
      </c>
      <c r="Q29" s="130">
        <v>2.75</v>
      </c>
      <c r="R29" s="129" t="s">
        <v>63</v>
      </c>
      <c r="S29" s="129">
        <v>72785</v>
      </c>
      <c r="T29" s="129">
        <v>85</v>
      </c>
      <c r="U29" s="130">
        <v>3</v>
      </c>
      <c r="V29" s="130">
        <v>7</v>
      </c>
      <c r="W29" s="130">
        <v>3</v>
      </c>
      <c r="X29" s="130">
        <v>138</v>
      </c>
      <c r="Y29" s="130">
        <v>89</v>
      </c>
      <c r="Z29" s="130">
        <v>22</v>
      </c>
      <c r="AA29" s="130">
        <v>0</v>
      </c>
      <c r="AB29" s="12"/>
    </row>
    <row r="30" spans="1:28" s="13" customFormat="1" ht="30.75" customHeight="1">
      <c r="A30" s="107">
        <f t="shared" si="0"/>
        <v>15</v>
      </c>
      <c r="B30" s="124" t="s">
        <v>104</v>
      </c>
      <c r="C30" s="131"/>
      <c r="D30" s="111" t="s">
        <v>105</v>
      </c>
      <c r="E30" s="119" t="s">
        <v>103</v>
      </c>
      <c r="F30" s="111" t="s">
        <v>57</v>
      </c>
      <c r="G30" s="111">
        <v>116</v>
      </c>
      <c r="H30" s="111">
        <v>22.16</v>
      </c>
      <c r="I30" s="111">
        <v>60</v>
      </c>
      <c r="J30" s="111">
        <v>8</v>
      </c>
      <c r="K30" s="111">
        <v>40.49</v>
      </c>
      <c r="L30" s="111">
        <v>0</v>
      </c>
      <c r="M30" s="111" t="s">
        <v>58</v>
      </c>
      <c r="N30" s="128">
        <v>1981</v>
      </c>
      <c r="O30" s="179">
        <v>0</v>
      </c>
      <c r="P30" s="129">
        <v>3.5</v>
      </c>
      <c r="Q30" s="129">
        <v>3</v>
      </c>
      <c r="R30" s="129" t="s">
        <v>63</v>
      </c>
      <c r="S30" s="129">
        <v>145000</v>
      </c>
      <c r="T30" s="129">
        <v>75</v>
      </c>
      <c r="U30" s="129">
        <v>6</v>
      </c>
      <c r="V30" s="129">
        <v>6.6</v>
      </c>
      <c r="W30" s="129">
        <v>15</v>
      </c>
      <c r="X30" s="130">
        <v>210</v>
      </c>
      <c r="Y30" s="179">
        <v>0</v>
      </c>
      <c r="Z30" s="179">
        <v>0</v>
      </c>
      <c r="AA30" s="130">
        <v>0</v>
      </c>
      <c r="AB30" s="12"/>
    </row>
    <row r="31" spans="1:28" s="13" customFormat="1" ht="30.75" customHeight="1">
      <c r="A31" s="107">
        <f t="shared" si="0"/>
        <v>16</v>
      </c>
      <c r="B31" s="124" t="s">
        <v>106</v>
      </c>
      <c r="C31" s="131"/>
      <c r="D31" s="111" t="s">
        <v>102</v>
      </c>
      <c r="E31" s="119" t="s">
        <v>103</v>
      </c>
      <c r="F31" s="111" t="s">
        <v>57</v>
      </c>
      <c r="G31" s="126">
        <v>116</v>
      </c>
      <c r="H31" s="126">
        <v>23</v>
      </c>
      <c r="I31" s="126">
        <v>20</v>
      </c>
      <c r="J31" s="127">
        <v>-8</v>
      </c>
      <c r="K31" s="128">
        <v>41</v>
      </c>
      <c r="L31" s="128">
        <v>8</v>
      </c>
      <c r="M31" s="111" t="s">
        <v>94</v>
      </c>
      <c r="N31" s="128">
        <v>1981</v>
      </c>
      <c r="O31" s="129">
        <v>42570000</v>
      </c>
      <c r="P31" s="130">
        <v>1.6</v>
      </c>
      <c r="Q31" s="130">
        <v>2.5</v>
      </c>
      <c r="R31" s="129" t="s">
        <v>63</v>
      </c>
      <c r="S31" s="129">
        <v>71785</v>
      </c>
      <c r="T31" s="129">
        <v>134</v>
      </c>
      <c r="U31" s="130">
        <v>4.5</v>
      </c>
      <c r="V31" s="130">
        <v>6</v>
      </c>
      <c r="W31" s="130">
        <v>6</v>
      </c>
      <c r="X31" s="130">
        <v>91</v>
      </c>
      <c r="Y31" s="130">
        <v>36</v>
      </c>
      <c r="Z31" s="130">
        <v>28</v>
      </c>
      <c r="AA31" s="130">
        <v>0</v>
      </c>
      <c r="AB31" s="12"/>
    </row>
    <row r="32" spans="1:28" s="13" customFormat="1" ht="30.75" customHeight="1">
      <c r="A32" s="107">
        <f t="shared" si="0"/>
        <v>17</v>
      </c>
      <c r="B32" s="124" t="s">
        <v>107</v>
      </c>
      <c r="C32" s="131"/>
      <c r="D32" s="111" t="s">
        <v>108</v>
      </c>
      <c r="E32" s="119" t="s">
        <v>103</v>
      </c>
      <c r="F32" s="111" t="s">
        <v>57</v>
      </c>
      <c r="G32" s="126">
        <v>116</v>
      </c>
      <c r="H32" s="126">
        <v>23</v>
      </c>
      <c r="I32" s="126">
        <v>18</v>
      </c>
      <c r="J32" s="127">
        <v>-8</v>
      </c>
      <c r="K32" s="128">
        <v>42</v>
      </c>
      <c r="L32" s="128">
        <v>25</v>
      </c>
      <c r="M32" s="111" t="s">
        <v>60</v>
      </c>
      <c r="N32" s="128">
        <v>1984</v>
      </c>
      <c r="O32" s="129">
        <v>43207000</v>
      </c>
      <c r="P32" s="129">
        <v>0.42</v>
      </c>
      <c r="Q32" s="129">
        <v>3.2</v>
      </c>
      <c r="R32" s="129" t="s">
        <v>63</v>
      </c>
      <c r="S32" s="129">
        <v>297250</v>
      </c>
      <c r="T32" s="129">
        <v>95.85</v>
      </c>
      <c r="U32" s="129">
        <v>4.7</v>
      </c>
      <c r="V32" s="129">
        <v>8.5</v>
      </c>
      <c r="W32" s="129">
        <v>4</v>
      </c>
      <c r="X32" s="130">
        <v>25</v>
      </c>
      <c r="Y32" s="129">
        <v>12</v>
      </c>
      <c r="Z32" s="129">
        <v>18</v>
      </c>
      <c r="AA32" s="130">
        <v>0</v>
      </c>
      <c r="AB32" s="12"/>
    </row>
    <row r="33" spans="1:28" s="13" customFormat="1" ht="30.75" customHeight="1">
      <c r="A33" s="107">
        <f t="shared" si="0"/>
        <v>18</v>
      </c>
      <c r="B33" s="124" t="s">
        <v>109</v>
      </c>
      <c r="C33" s="131"/>
      <c r="D33" s="111" t="s">
        <v>110</v>
      </c>
      <c r="E33" s="119" t="s">
        <v>62</v>
      </c>
      <c r="F33" s="111" t="s">
        <v>57</v>
      </c>
      <c r="G33" s="126">
        <v>116</v>
      </c>
      <c r="H33" s="126">
        <v>19</v>
      </c>
      <c r="I33" s="126">
        <v>29</v>
      </c>
      <c r="J33" s="127">
        <v>-8</v>
      </c>
      <c r="K33" s="128">
        <v>50</v>
      </c>
      <c r="L33" s="128">
        <v>3</v>
      </c>
      <c r="M33" s="111" t="s">
        <v>94</v>
      </c>
      <c r="N33" s="128">
        <v>1982</v>
      </c>
      <c r="O33" s="129">
        <v>67670000</v>
      </c>
      <c r="P33" s="129">
        <v>1.17</v>
      </c>
      <c r="Q33" s="129">
        <v>5.2</v>
      </c>
      <c r="R33" s="129" t="s">
        <v>63</v>
      </c>
      <c r="S33" s="129">
        <v>310000</v>
      </c>
      <c r="T33" s="129">
        <v>242.5</v>
      </c>
      <c r="U33" s="129">
        <v>6.75</v>
      </c>
      <c r="V33" s="129">
        <v>9.5</v>
      </c>
      <c r="W33" s="129">
        <v>10</v>
      </c>
      <c r="X33" s="130">
        <v>300</v>
      </c>
      <c r="Y33" s="130">
        <v>28</v>
      </c>
      <c r="Z33" s="130">
        <v>116</v>
      </c>
      <c r="AA33" s="130">
        <v>0</v>
      </c>
      <c r="AB33" s="12"/>
    </row>
    <row r="34" spans="1:28" s="13" customFormat="1" ht="30.75" customHeight="1">
      <c r="A34" s="107">
        <f t="shared" si="0"/>
        <v>19</v>
      </c>
      <c r="B34" s="124" t="s">
        <v>111</v>
      </c>
      <c r="C34" s="131"/>
      <c r="D34" s="111" t="s">
        <v>96</v>
      </c>
      <c r="E34" s="111" t="s">
        <v>97</v>
      </c>
      <c r="F34" s="111" t="s">
        <v>57</v>
      </c>
      <c r="G34" s="126">
        <v>116</v>
      </c>
      <c r="H34" s="126">
        <v>19</v>
      </c>
      <c r="I34" s="126">
        <v>37</v>
      </c>
      <c r="J34" s="127">
        <v>-8</v>
      </c>
      <c r="K34" s="128">
        <v>40</v>
      </c>
      <c r="L34" s="128">
        <v>12</v>
      </c>
      <c r="M34" s="111" t="s">
        <v>58</v>
      </c>
      <c r="N34" s="128">
        <v>2007</v>
      </c>
      <c r="O34" s="129">
        <f>1049010000/2</f>
        <v>524505000</v>
      </c>
      <c r="P34" s="130">
        <v>3.5</v>
      </c>
      <c r="Q34" s="130">
        <v>0.8</v>
      </c>
      <c r="R34" s="129" t="s">
        <v>63</v>
      </c>
      <c r="S34" s="129">
        <v>160000</v>
      </c>
      <c r="T34" s="130">
        <v>135</v>
      </c>
      <c r="U34" s="130">
        <v>6</v>
      </c>
      <c r="V34" s="129">
        <v>9</v>
      </c>
      <c r="W34" s="130">
        <v>6</v>
      </c>
      <c r="X34" s="130">
        <v>150</v>
      </c>
      <c r="Y34" s="130">
        <v>50</v>
      </c>
      <c r="Z34" s="130">
        <v>100</v>
      </c>
      <c r="AA34" s="130">
        <v>0</v>
      </c>
      <c r="AB34" s="12"/>
    </row>
    <row r="35" spans="1:28" s="13" customFormat="1" ht="30.75" customHeight="1">
      <c r="A35" s="107">
        <f t="shared" si="0"/>
        <v>20</v>
      </c>
      <c r="B35" s="124" t="s">
        <v>112</v>
      </c>
      <c r="C35" s="131"/>
      <c r="D35" s="111" t="s">
        <v>113</v>
      </c>
      <c r="E35" s="111" t="s">
        <v>114</v>
      </c>
      <c r="F35" s="111" t="s">
        <v>57</v>
      </c>
      <c r="G35" s="126">
        <v>116</v>
      </c>
      <c r="H35" s="126">
        <v>21</v>
      </c>
      <c r="I35" s="126">
        <v>39</v>
      </c>
      <c r="J35" s="127">
        <v>-8</v>
      </c>
      <c r="K35" s="128">
        <v>34</v>
      </c>
      <c r="L35" s="128">
        <v>30</v>
      </c>
      <c r="M35" s="111" t="s">
        <v>115</v>
      </c>
      <c r="N35" s="128">
        <v>1980</v>
      </c>
      <c r="O35" s="129">
        <v>105550000</v>
      </c>
      <c r="P35" s="130">
        <v>8</v>
      </c>
      <c r="Q35" s="130">
        <v>1.4</v>
      </c>
      <c r="R35" s="129" t="s">
        <v>63</v>
      </c>
      <c r="S35" s="129">
        <v>35015</v>
      </c>
      <c r="T35" s="129">
        <v>70.5</v>
      </c>
      <c r="U35" s="130">
        <v>6</v>
      </c>
      <c r="V35" s="130">
        <v>8</v>
      </c>
      <c r="W35" s="130">
        <v>3</v>
      </c>
      <c r="X35" s="130">
        <v>203</v>
      </c>
      <c r="Y35" s="130">
        <v>0</v>
      </c>
      <c r="Z35" s="130">
        <v>100</v>
      </c>
      <c r="AA35" s="130">
        <v>0</v>
      </c>
      <c r="AB35" s="12"/>
    </row>
    <row r="36" spans="1:28" s="13" customFormat="1" ht="30.75" customHeight="1">
      <c r="A36" s="107">
        <f t="shared" si="0"/>
        <v>21</v>
      </c>
      <c r="B36" s="124" t="s">
        <v>116</v>
      </c>
      <c r="C36" s="131"/>
      <c r="D36" s="111" t="s">
        <v>117</v>
      </c>
      <c r="E36" s="111" t="s">
        <v>97</v>
      </c>
      <c r="F36" s="111" t="s">
        <v>57</v>
      </c>
      <c r="G36" s="111">
        <v>116</v>
      </c>
      <c r="H36" s="128">
        <v>22</v>
      </c>
      <c r="I36" s="128">
        <v>32</v>
      </c>
      <c r="J36" s="128">
        <v>8</v>
      </c>
      <c r="K36" s="128">
        <v>33.380000000000003</v>
      </c>
      <c r="L36" s="128">
        <v>20</v>
      </c>
      <c r="M36" s="111" t="s">
        <v>94</v>
      </c>
      <c r="N36" s="128">
        <v>1981</v>
      </c>
      <c r="O36" s="129">
        <v>13316000</v>
      </c>
      <c r="P36" s="129">
        <v>3.24</v>
      </c>
      <c r="Q36" s="129">
        <v>0.63</v>
      </c>
      <c r="R36" s="129" t="s">
        <v>63</v>
      </c>
      <c r="S36" s="129">
        <v>15830</v>
      </c>
      <c r="T36" s="129">
        <v>70</v>
      </c>
      <c r="U36" s="129">
        <v>7</v>
      </c>
      <c r="V36" s="129">
        <v>5</v>
      </c>
      <c r="W36" s="129">
        <v>6</v>
      </c>
      <c r="X36" s="130">
        <v>100</v>
      </c>
      <c r="Y36" s="129">
        <v>76</v>
      </c>
      <c r="Z36" s="129">
        <v>112</v>
      </c>
      <c r="AA36" s="130">
        <v>0</v>
      </c>
      <c r="AB36" s="12"/>
    </row>
    <row r="37" spans="1:28" s="13" customFormat="1" ht="30.75" customHeight="1">
      <c r="A37" s="107">
        <f t="shared" si="0"/>
        <v>22</v>
      </c>
      <c r="B37" s="124" t="s">
        <v>118</v>
      </c>
      <c r="C37" s="141"/>
      <c r="D37" s="119" t="s">
        <v>119</v>
      </c>
      <c r="E37" s="111" t="s">
        <v>56</v>
      </c>
      <c r="F37" s="111" t="s">
        <v>57</v>
      </c>
      <c r="G37" s="126">
        <v>116</v>
      </c>
      <c r="H37" s="126">
        <v>18</v>
      </c>
      <c r="I37" s="126">
        <v>34</v>
      </c>
      <c r="J37" s="127">
        <v>-8</v>
      </c>
      <c r="K37" s="128">
        <v>42</v>
      </c>
      <c r="L37" s="128">
        <v>49</v>
      </c>
      <c r="M37" s="119" t="s">
        <v>58</v>
      </c>
      <c r="N37" s="142">
        <v>2006</v>
      </c>
      <c r="O37" s="143">
        <v>1053420000</v>
      </c>
      <c r="P37" s="143">
        <v>1.07</v>
      </c>
      <c r="Q37" s="143">
        <v>1.5</v>
      </c>
      <c r="R37" s="129" t="s">
        <v>61</v>
      </c>
      <c r="S37" s="143">
        <v>22691</v>
      </c>
      <c r="T37" s="143">
        <v>46</v>
      </c>
      <c r="U37" s="143">
        <v>8</v>
      </c>
      <c r="V37" s="143">
        <v>10</v>
      </c>
      <c r="W37" s="143">
        <v>7</v>
      </c>
      <c r="X37" s="144">
        <v>75</v>
      </c>
      <c r="Y37" s="145">
        <v>50</v>
      </c>
      <c r="Z37" s="146">
        <v>75</v>
      </c>
      <c r="AA37" s="130">
        <v>0</v>
      </c>
      <c r="AB37" s="12"/>
    </row>
    <row r="38" spans="1:28" s="13" customFormat="1" ht="30.75" customHeight="1">
      <c r="A38" s="107">
        <f t="shared" si="0"/>
        <v>23</v>
      </c>
      <c r="B38" s="124" t="s">
        <v>120</v>
      </c>
      <c r="C38" s="131"/>
      <c r="D38" s="111" t="s">
        <v>121</v>
      </c>
      <c r="E38" s="111" t="s">
        <v>56</v>
      </c>
      <c r="F38" s="111" t="s">
        <v>57</v>
      </c>
      <c r="G38" s="126">
        <v>116</v>
      </c>
      <c r="H38" s="126">
        <v>20</v>
      </c>
      <c r="I38" s="126">
        <v>42</v>
      </c>
      <c r="J38" s="127">
        <v>-8</v>
      </c>
      <c r="K38" s="128">
        <v>41</v>
      </c>
      <c r="L38" s="128">
        <v>55</v>
      </c>
      <c r="M38" s="111" t="s">
        <v>58</v>
      </c>
      <c r="N38" s="128">
        <v>1981</v>
      </c>
      <c r="O38" s="129">
        <v>527157250</v>
      </c>
      <c r="P38" s="129">
        <v>0.9</v>
      </c>
      <c r="Q38" s="129">
        <v>2.15</v>
      </c>
      <c r="R38" s="129" t="s">
        <v>63</v>
      </c>
      <c r="S38" s="129">
        <v>175000</v>
      </c>
      <c r="T38" s="129">
        <v>75</v>
      </c>
      <c r="U38" s="129">
        <v>8.4499999999999993</v>
      </c>
      <c r="V38" s="129">
        <v>8</v>
      </c>
      <c r="W38" s="129">
        <v>6</v>
      </c>
      <c r="X38" s="130">
        <v>228</v>
      </c>
      <c r="Y38" s="129">
        <v>50</v>
      </c>
      <c r="Z38" s="129">
        <v>52</v>
      </c>
      <c r="AA38" s="130">
        <v>0</v>
      </c>
      <c r="AB38" s="17"/>
    </row>
    <row r="39" spans="1:28" s="13" customFormat="1" ht="30.75" customHeight="1">
      <c r="A39" s="107">
        <f t="shared" si="0"/>
        <v>24</v>
      </c>
      <c r="B39" s="124" t="s">
        <v>122</v>
      </c>
      <c r="C39" s="131"/>
      <c r="D39" s="16" t="s">
        <v>65</v>
      </c>
      <c r="E39" s="119" t="s">
        <v>62</v>
      </c>
      <c r="F39" s="111" t="s">
        <v>57</v>
      </c>
      <c r="G39" s="126">
        <v>116</v>
      </c>
      <c r="H39" s="126">
        <v>17</v>
      </c>
      <c r="I39" s="126">
        <v>55</v>
      </c>
      <c r="J39" s="127">
        <v>-8</v>
      </c>
      <c r="K39" s="128">
        <v>50</v>
      </c>
      <c r="L39" s="128">
        <v>58</v>
      </c>
      <c r="M39" s="16" t="s">
        <v>94</v>
      </c>
      <c r="N39" s="128">
        <v>1998</v>
      </c>
      <c r="O39" s="179">
        <v>0</v>
      </c>
      <c r="P39" s="130">
        <v>0.8</v>
      </c>
      <c r="Q39" s="130">
        <v>1</v>
      </c>
      <c r="R39" s="129" t="s">
        <v>63</v>
      </c>
      <c r="S39" s="129">
        <v>40000</v>
      </c>
      <c r="T39" s="130">
        <v>60</v>
      </c>
      <c r="U39" s="130">
        <v>5</v>
      </c>
      <c r="V39" s="130">
        <v>6</v>
      </c>
      <c r="W39" s="130">
        <v>4</v>
      </c>
      <c r="X39" s="130">
        <v>80</v>
      </c>
      <c r="Y39" s="130">
        <v>25</v>
      </c>
      <c r="Z39" s="130">
        <v>5</v>
      </c>
      <c r="AA39" s="130">
        <v>0</v>
      </c>
      <c r="AB39" s="17"/>
    </row>
    <row r="40" spans="1:28" s="13" customFormat="1" ht="30.75" customHeight="1">
      <c r="A40" s="107">
        <f t="shared" si="0"/>
        <v>25</v>
      </c>
      <c r="B40" s="124" t="s">
        <v>123</v>
      </c>
      <c r="C40" s="131"/>
      <c r="D40" s="111" t="s">
        <v>124</v>
      </c>
      <c r="E40" s="111" t="s">
        <v>97</v>
      </c>
      <c r="F40" s="111" t="s">
        <v>57</v>
      </c>
      <c r="G40" s="126">
        <v>116</v>
      </c>
      <c r="H40" s="126">
        <v>22</v>
      </c>
      <c r="I40" s="126">
        <v>35</v>
      </c>
      <c r="J40" s="127">
        <v>-8</v>
      </c>
      <c r="K40" s="128">
        <v>38</v>
      </c>
      <c r="L40" s="128">
        <v>25</v>
      </c>
      <c r="M40" s="111" t="s">
        <v>125</v>
      </c>
      <c r="N40" s="128">
        <v>1980</v>
      </c>
      <c r="O40" s="129">
        <v>100000000</v>
      </c>
      <c r="P40" s="130">
        <v>2.5</v>
      </c>
      <c r="Q40" s="130">
        <v>1.2</v>
      </c>
      <c r="R40" s="129" t="s">
        <v>63</v>
      </c>
      <c r="S40" s="129">
        <v>32500</v>
      </c>
      <c r="T40" s="129">
        <v>130</v>
      </c>
      <c r="U40" s="130">
        <v>3.5</v>
      </c>
      <c r="V40" s="130">
        <v>5</v>
      </c>
      <c r="W40" s="130">
        <v>3</v>
      </c>
      <c r="X40" s="130">
        <v>120</v>
      </c>
      <c r="Y40" s="130">
        <v>25</v>
      </c>
      <c r="Z40" s="130">
        <v>50</v>
      </c>
      <c r="AA40" s="130">
        <v>0</v>
      </c>
      <c r="AB40" s="17"/>
    </row>
    <row r="41" spans="1:28" s="13" customFormat="1" ht="30.75" customHeight="1">
      <c r="A41" s="107">
        <f t="shared" si="0"/>
        <v>26</v>
      </c>
      <c r="B41" s="124" t="s">
        <v>126</v>
      </c>
      <c r="C41" s="131"/>
      <c r="D41" s="111" t="s">
        <v>103</v>
      </c>
      <c r="E41" s="111" t="s">
        <v>103</v>
      </c>
      <c r="F41" s="111" t="s">
        <v>57</v>
      </c>
      <c r="G41" s="126">
        <v>116</v>
      </c>
      <c r="H41" s="126">
        <v>24</v>
      </c>
      <c r="I41" s="126">
        <v>26</v>
      </c>
      <c r="J41" s="127">
        <v>-8</v>
      </c>
      <c r="K41" s="128">
        <v>40</v>
      </c>
      <c r="L41" s="128">
        <v>49</v>
      </c>
      <c r="M41" s="111" t="s">
        <v>125</v>
      </c>
      <c r="N41" s="128">
        <v>1981</v>
      </c>
      <c r="O41" s="129">
        <v>198865863</v>
      </c>
      <c r="P41" s="130">
        <v>0.75</v>
      </c>
      <c r="Q41" s="130">
        <v>1.4</v>
      </c>
      <c r="R41" s="129" t="s">
        <v>63</v>
      </c>
      <c r="S41" s="129">
        <v>225500</v>
      </c>
      <c r="T41" s="129">
        <v>108</v>
      </c>
      <c r="U41" s="130">
        <v>6</v>
      </c>
      <c r="V41" s="130">
        <v>8</v>
      </c>
      <c r="W41" s="130">
        <v>5</v>
      </c>
      <c r="X41" s="130">
        <v>96</v>
      </c>
      <c r="Y41" s="130">
        <v>38</v>
      </c>
      <c r="Z41" s="130">
        <v>25</v>
      </c>
      <c r="AA41" s="130">
        <v>0</v>
      </c>
      <c r="AB41" s="17"/>
    </row>
    <row r="42" spans="1:28" s="13" customFormat="1" ht="30.75" customHeight="1">
      <c r="A42" s="107">
        <f t="shared" si="0"/>
        <v>27</v>
      </c>
      <c r="B42" s="124" t="s">
        <v>127</v>
      </c>
      <c r="C42" s="131"/>
      <c r="D42" s="111" t="s">
        <v>103</v>
      </c>
      <c r="E42" s="119" t="s">
        <v>103</v>
      </c>
      <c r="F42" s="111" t="s">
        <v>57</v>
      </c>
      <c r="G42" s="126">
        <v>116</v>
      </c>
      <c r="H42" s="126">
        <v>24</v>
      </c>
      <c r="I42" s="126">
        <v>8</v>
      </c>
      <c r="J42" s="127">
        <v>-8</v>
      </c>
      <c r="K42" s="128">
        <v>41</v>
      </c>
      <c r="L42" s="128">
        <v>3</v>
      </c>
      <c r="M42" s="111" t="s">
        <v>60</v>
      </c>
      <c r="N42" s="128">
        <v>1981</v>
      </c>
      <c r="O42" s="129">
        <v>23130000</v>
      </c>
      <c r="P42" s="129">
        <v>0.78</v>
      </c>
      <c r="Q42" s="129">
        <v>2.5099999999999998</v>
      </c>
      <c r="R42" s="129" t="s">
        <v>63</v>
      </c>
      <c r="S42" s="129">
        <v>71785</v>
      </c>
      <c r="T42" s="129">
        <v>134</v>
      </c>
      <c r="U42" s="129">
        <v>4.54</v>
      </c>
      <c r="V42" s="129">
        <v>6.5</v>
      </c>
      <c r="W42" s="129">
        <v>7.4</v>
      </c>
      <c r="X42" s="130">
        <v>98</v>
      </c>
      <c r="Y42" s="129">
        <v>34</v>
      </c>
      <c r="Z42" s="129">
        <v>27</v>
      </c>
      <c r="AA42" s="130">
        <v>0</v>
      </c>
      <c r="AB42" s="17"/>
    </row>
    <row r="43" spans="1:28" s="13" customFormat="1" ht="30.75" customHeight="1">
      <c r="A43" s="107">
        <f t="shared" si="0"/>
        <v>28</v>
      </c>
      <c r="B43" s="124" t="s">
        <v>128</v>
      </c>
      <c r="C43" s="131"/>
      <c r="D43" s="111" t="s">
        <v>121</v>
      </c>
      <c r="E43" s="111" t="s">
        <v>56</v>
      </c>
      <c r="F43" s="111" t="s">
        <v>57</v>
      </c>
      <c r="G43" s="126">
        <v>116</v>
      </c>
      <c r="H43" s="126">
        <v>20</v>
      </c>
      <c r="I43" s="126">
        <v>20</v>
      </c>
      <c r="J43" s="127">
        <v>-8</v>
      </c>
      <c r="K43" s="128">
        <v>42</v>
      </c>
      <c r="L43" s="128">
        <v>48</v>
      </c>
      <c r="M43" s="111" t="s">
        <v>58</v>
      </c>
      <c r="N43" s="128">
        <v>1980</v>
      </c>
      <c r="O43" s="129">
        <v>21316000</v>
      </c>
      <c r="P43" s="130">
        <v>2.36</v>
      </c>
      <c r="Q43" s="130">
        <v>2</v>
      </c>
      <c r="R43" s="129" t="s">
        <v>63</v>
      </c>
      <c r="S43" s="129">
        <v>80000</v>
      </c>
      <c r="T43" s="129">
        <v>71</v>
      </c>
      <c r="U43" s="130">
        <v>8.6199999999999992</v>
      </c>
      <c r="V43" s="130">
        <v>8</v>
      </c>
      <c r="W43" s="130">
        <v>10</v>
      </c>
      <c r="X43" s="130">
        <v>250</v>
      </c>
      <c r="Y43" s="130">
        <v>72</v>
      </c>
      <c r="Z43" s="130">
        <v>64</v>
      </c>
      <c r="AA43" s="130">
        <v>0</v>
      </c>
      <c r="AB43" s="17"/>
    </row>
    <row r="44" spans="1:28" s="13" customFormat="1" ht="30.75" customHeight="1">
      <c r="A44" s="107">
        <f t="shared" si="0"/>
        <v>29</v>
      </c>
      <c r="B44" s="124" t="s">
        <v>129</v>
      </c>
      <c r="C44" s="131"/>
      <c r="D44" s="111" t="s">
        <v>105</v>
      </c>
      <c r="E44" s="119" t="s">
        <v>103</v>
      </c>
      <c r="F44" s="111" t="s">
        <v>57</v>
      </c>
      <c r="G44" s="126">
        <v>116</v>
      </c>
      <c r="H44" s="126">
        <v>17</v>
      </c>
      <c r="I44" s="126">
        <v>16</v>
      </c>
      <c r="J44" s="127">
        <v>-8</v>
      </c>
      <c r="K44" s="128">
        <v>39</v>
      </c>
      <c r="L44" s="128">
        <v>16</v>
      </c>
      <c r="M44" s="111" t="s">
        <v>94</v>
      </c>
      <c r="N44" s="128">
        <v>1981</v>
      </c>
      <c r="O44" s="129">
        <v>1122000</v>
      </c>
      <c r="P44" s="129">
        <v>0.6</v>
      </c>
      <c r="Q44" s="129">
        <v>2.5</v>
      </c>
      <c r="R44" s="129" t="s">
        <v>63</v>
      </c>
      <c r="S44" s="129">
        <v>82500</v>
      </c>
      <c r="T44" s="129">
        <v>80</v>
      </c>
      <c r="U44" s="129">
        <v>5</v>
      </c>
      <c r="V44" s="129">
        <v>9</v>
      </c>
      <c r="W44" s="129">
        <v>15</v>
      </c>
      <c r="X44" s="130">
        <v>157</v>
      </c>
      <c r="Y44" s="129">
        <v>24</v>
      </c>
      <c r="Z44" s="129">
        <v>12</v>
      </c>
      <c r="AA44" s="130">
        <v>0</v>
      </c>
      <c r="AB44" s="17"/>
    </row>
    <row r="45" spans="1:28" ht="28.5" customHeight="1" thickBot="1">
      <c r="A45" s="18"/>
      <c r="B45" s="19"/>
      <c r="C45" s="20"/>
      <c r="D45" s="21"/>
      <c r="E45" s="21"/>
      <c r="F45" s="21"/>
      <c r="G45" s="22"/>
      <c r="H45" s="22"/>
      <c r="I45" s="22"/>
      <c r="J45" s="23"/>
      <c r="K45" s="24"/>
      <c r="L45" s="24"/>
      <c r="M45" s="21"/>
      <c r="N45" s="24"/>
      <c r="O45" s="25"/>
      <c r="P45" s="25"/>
      <c r="Q45" s="25"/>
      <c r="R45" s="25"/>
      <c r="S45" s="25"/>
      <c r="T45" s="25"/>
      <c r="U45" s="25"/>
      <c r="V45" s="25"/>
      <c r="W45" s="25"/>
      <c r="X45" s="26"/>
      <c r="Y45" s="27"/>
      <c r="Z45" s="28"/>
      <c r="AA45" s="26"/>
      <c r="AB45" s="29"/>
    </row>
    <row r="46" spans="1:28" s="13" customFormat="1" ht="56.25" customHeight="1">
      <c r="A46" s="160" t="s">
        <v>174</v>
      </c>
      <c r="B46" s="161" t="s">
        <v>130</v>
      </c>
      <c r="C46" s="30"/>
      <c r="D46" s="31"/>
      <c r="E46" s="162"/>
      <c r="F46" s="162"/>
      <c r="G46" s="163"/>
      <c r="H46" s="163"/>
      <c r="I46" s="163"/>
      <c r="J46" s="164"/>
      <c r="K46" s="165"/>
      <c r="L46" s="165"/>
      <c r="M46" s="31"/>
      <c r="N46" s="165"/>
      <c r="O46" s="166"/>
      <c r="P46" s="167"/>
      <c r="Q46" s="167"/>
      <c r="R46" s="166"/>
      <c r="S46" s="168"/>
      <c r="T46" s="168"/>
      <c r="U46" s="168"/>
      <c r="V46" s="168"/>
      <c r="W46" s="168"/>
      <c r="X46" s="168"/>
      <c r="Y46" s="168"/>
      <c r="Z46" s="168"/>
      <c r="AA46" s="166"/>
      <c r="AB46" s="32"/>
    </row>
    <row r="47" spans="1:28" s="13" customFormat="1" ht="56.25" customHeight="1">
      <c r="A47" s="107">
        <f>A44+1</f>
        <v>30</v>
      </c>
      <c r="B47" s="133" t="s">
        <v>131</v>
      </c>
      <c r="C47" s="134"/>
      <c r="D47" s="135" t="s">
        <v>132</v>
      </c>
      <c r="E47" s="135" t="s">
        <v>133</v>
      </c>
      <c r="F47" s="135" t="s">
        <v>134</v>
      </c>
      <c r="G47" s="136">
        <v>116</v>
      </c>
      <c r="H47" s="136">
        <v>31</v>
      </c>
      <c r="I47" s="136">
        <v>45</v>
      </c>
      <c r="J47" s="137">
        <v>-8</v>
      </c>
      <c r="K47" s="138">
        <v>44</v>
      </c>
      <c r="L47" s="138">
        <v>2</v>
      </c>
      <c r="M47" s="135" t="s">
        <v>125</v>
      </c>
      <c r="N47" s="138">
        <v>1982</v>
      </c>
      <c r="O47" s="139">
        <v>96435000</v>
      </c>
      <c r="P47" s="140">
        <v>1.38</v>
      </c>
      <c r="Q47" s="140">
        <v>3.97</v>
      </c>
      <c r="R47" s="139" t="s">
        <v>63</v>
      </c>
      <c r="S47" s="139">
        <v>26507</v>
      </c>
      <c r="T47" s="140">
        <v>72</v>
      </c>
      <c r="U47" s="140">
        <v>3.5</v>
      </c>
      <c r="V47" s="140">
        <v>5</v>
      </c>
      <c r="W47" s="140">
        <v>6</v>
      </c>
      <c r="X47" s="140">
        <v>100</v>
      </c>
      <c r="Y47" s="140">
        <v>75</v>
      </c>
      <c r="Z47" s="140">
        <v>112</v>
      </c>
      <c r="AA47" s="139"/>
      <c r="AB47" s="33"/>
    </row>
    <row r="48" spans="1:28" s="13" customFormat="1" ht="56.25" customHeight="1">
      <c r="A48" s="107">
        <f t="shared" ref="A48:A60" si="1">A47+1</f>
        <v>31</v>
      </c>
      <c r="B48" s="124" t="s">
        <v>135</v>
      </c>
      <c r="C48" s="131"/>
      <c r="D48" s="111" t="s">
        <v>136</v>
      </c>
      <c r="E48" s="111" t="s">
        <v>137</v>
      </c>
      <c r="F48" s="111" t="s">
        <v>134</v>
      </c>
      <c r="G48" s="126">
        <v>116</v>
      </c>
      <c r="H48" s="126">
        <v>26</v>
      </c>
      <c r="I48" s="126">
        <v>39</v>
      </c>
      <c r="J48" s="127">
        <v>-8</v>
      </c>
      <c r="K48" s="128">
        <v>47</v>
      </c>
      <c r="L48" s="128">
        <v>6</v>
      </c>
      <c r="M48" s="111" t="s">
        <v>137</v>
      </c>
      <c r="N48" s="128">
        <v>1992</v>
      </c>
      <c r="O48" s="143">
        <v>712128000</v>
      </c>
      <c r="P48" s="130">
        <v>6.8</v>
      </c>
      <c r="Q48" s="130">
        <v>7.4</v>
      </c>
      <c r="R48" s="129" t="s">
        <v>61</v>
      </c>
      <c r="S48" s="129">
        <v>345000</v>
      </c>
      <c r="T48" s="130">
        <v>181</v>
      </c>
      <c r="U48" s="130">
        <v>9.9</v>
      </c>
      <c r="V48" s="130">
        <v>11</v>
      </c>
      <c r="W48" s="130">
        <v>30</v>
      </c>
      <c r="X48" s="130">
        <v>220</v>
      </c>
      <c r="Y48" s="130">
        <v>112</v>
      </c>
      <c r="Z48" s="130">
        <v>76</v>
      </c>
      <c r="AA48" s="129"/>
      <c r="AB48" s="17"/>
    </row>
    <row r="49" spans="1:28" s="13" customFormat="1" ht="56.25" customHeight="1">
      <c r="A49" s="107">
        <f t="shared" si="1"/>
        <v>32</v>
      </c>
      <c r="B49" s="124" t="s">
        <v>138</v>
      </c>
      <c r="C49" s="109"/>
      <c r="D49" s="110" t="s">
        <v>139</v>
      </c>
      <c r="E49" s="110" t="s">
        <v>140</v>
      </c>
      <c r="F49" s="110" t="s">
        <v>134</v>
      </c>
      <c r="G49" s="175"/>
      <c r="H49" s="175"/>
      <c r="I49" s="175"/>
      <c r="J49" s="176"/>
      <c r="K49" s="177"/>
      <c r="L49" s="177"/>
      <c r="M49" s="110" t="s">
        <v>141</v>
      </c>
      <c r="N49" s="114">
        <v>2006</v>
      </c>
      <c r="O49" s="115">
        <v>17504000</v>
      </c>
      <c r="P49" s="116">
        <v>1.1000000000000001</v>
      </c>
      <c r="Q49" s="116">
        <v>0.4</v>
      </c>
      <c r="R49" s="115" t="s">
        <v>142</v>
      </c>
      <c r="S49" s="115">
        <v>20787</v>
      </c>
      <c r="T49" s="116">
        <v>35</v>
      </c>
      <c r="U49" s="116">
        <v>10</v>
      </c>
      <c r="V49" s="116">
        <v>13.5</v>
      </c>
      <c r="W49" s="116">
        <v>10</v>
      </c>
      <c r="X49" s="116">
        <v>100</v>
      </c>
      <c r="Y49" s="180">
        <v>0</v>
      </c>
      <c r="Z49" s="180">
        <v>0</v>
      </c>
      <c r="AA49" s="115"/>
      <c r="AB49" s="12"/>
    </row>
    <row r="50" spans="1:28" s="13" customFormat="1" ht="56.25" customHeight="1">
      <c r="A50" s="107">
        <f t="shared" si="1"/>
        <v>33</v>
      </c>
      <c r="B50" s="124" t="s">
        <v>143</v>
      </c>
      <c r="C50" s="131"/>
      <c r="D50" s="111" t="s">
        <v>144</v>
      </c>
      <c r="E50" s="111" t="s">
        <v>145</v>
      </c>
      <c r="F50" s="111" t="s">
        <v>134</v>
      </c>
      <c r="G50" s="126">
        <v>116</v>
      </c>
      <c r="H50" s="126">
        <v>24</v>
      </c>
      <c r="I50" s="126">
        <v>3</v>
      </c>
      <c r="J50" s="127">
        <v>-8</v>
      </c>
      <c r="K50" s="128">
        <v>40</v>
      </c>
      <c r="L50" s="128">
        <v>14</v>
      </c>
      <c r="M50" s="111" t="s">
        <v>94</v>
      </c>
      <c r="N50" s="128">
        <v>1982</v>
      </c>
      <c r="O50" s="129">
        <v>222918880</v>
      </c>
      <c r="P50" s="130">
        <v>0.72</v>
      </c>
      <c r="Q50" s="130">
        <v>8.85</v>
      </c>
      <c r="R50" s="129" t="s">
        <v>61</v>
      </c>
      <c r="S50" s="129">
        <v>35000</v>
      </c>
      <c r="T50" s="130">
        <v>350</v>
      </c>
      <c r="U50" s="130">
        <v>7</v>
      </c>
      <c r="V50" s="130">
        <v>9</v>
      </c>
      <c r="W50" s="130">
        <v>3.5</v>
      </c>
      <c r="X50" s="130">
        <v>200</v>
      </c>
      <c r="Y50" s="130">
        <v>125</v>
      </c>
      <c r="Z50" s="130">
        <v>56</v>
      </c>
      <c r="AA50" s="129"/>
      <c r="AB50" s="17"/>
    </row>
    <row r="51" spans="1:28" s="13" customFormat="1" ht="56.25" customHeight="1">
      <c r="A51" s="107">
        <f t="shared" si="1"/>
        <v>34</v>
      </c>
      <c r="B51" s="124" t="s">
        <v>146</v>
      </c>
      <c r="C51" s="131"/>
      <c r="D51" s="111" t="s">
        <v>139</v>
      </c>
      <c r="E51" s="111" t="s">
        <v>140</v>
      </c>
      <c r="F51" s="111" t="s">
        <v>134</v>
      </c>
      <c r="G51" s="126">
        <v>116</v>
      </c>
      <c r="H51" s="126">
        <v>36</v>
      </c>
      <c r="I51" s="126">
        <v>19</v>
      </c>
      <c r="J51" s="127">
        <v>-8</v>
      </c>
      <c r="K51" s="128">
        <v>29</v>
      </c>
      <c r="L51" s="128">
        <v>21</v>
      </c>
      <c r="M51" s="111" t="s">
        <v>147</v>
      </c>
      <c r="N51" s="128">
        <v>2006</v>
      </c>
      <c r="O51" s="129">
        <v>932673000</v>
      </c>
      <c r="P51" s="130">
        <v>1.1000000000000001</v>
      </c>
      <c r="Q51" s="130">
        <v>0.4</v>
      </c>
      <c r="R51" s="129" t="s">
        <v>142</v>
      </c>
      <c r="S51" s="129">
        <v>20787</v>
      </c>
      <c r="T51" s="130">
        <v>35</v>
      </c>
      <c r="U51" s="130">
        <v>11</v>
      </c>
      <c r="V51" s="130">
        <v>12.5</v>
      </c>
      <c r="W51" s="130">
        <v>11</v>
      </c>
      <c r="X51" s="130">
        <v>100</v>
      </c>
      <c r="Y51" s="181" t="s">
        <v>70</v>
      </c>
      <c r="Z51" s="180">
        <v>0</v>
      </c>
      <c r="AA51" s="129"/>
      <c r="AB51" s="17"/>
    </row>
    <row r="52" spans="1:28" s="13" customFormat="1" ht="56.25" customHeight="1">
      <c r="A52" s="107">
        <f t="shared" si="1"/>
        <v>35</v>
      </c>
      <c r="B52" s="124" t="s">
        <v>148</v>
      </c>
      <c r="C52" s="131"/>
      <c r="D52" s="111" t="s">
        <v>149</v>
      </c>
      <c r="E52" s="111" t="s">
        <v>150</v>
      </c>
      <c r="F52" s="111" t="s">
        <v>134</v>
      </c>
      <c r="G52" s="126">
        <v>116</v>
      </c>
      <c r="H52" s="126">
        <v>31</v>
      </c>
      <c r="I52" s="126">
        <v>8</v>
      </c>
      <c r="J52" s="127">
        <v>-8</v>
      </c>
      <c r="K52" s="128">
        <v>43</v>
      </c>
      <c r="L52" s="128">
        <v>9</v>
      </c>
      <c r="M52" s="111" t="s">
        <v>151</v>
      </c>
      <c r="N52" s="128">
        <v>1995</v>
      </c>
      <c r="O52" s="129">
        <v>17776000</v>
      </c>
      <c r="P52" s="130">
        <v>0.95</v>
      </c>
      <c r="Q52" s="130">
        <v>1.5</v>
      </c>
      <c r="R52" s="129" t="s">
        <v>63</v>
      </c>
      <c r="S52" s="129">
        <v>40000</v>
      </c>
      <c r="T52" s="130">
        <v>110</v>
      </c>
      <c r="U52" s="130">
        <v>6</v>
      </c>
      <c r="V52" s="130">
        <v>7</v>
      </c>
      <c r="W52" s="130">
        <v>6</v>
      </c>
      <c r="X52" s="130">
        <v>180</v>
      </c>
      <c r="Y52" s="130">
        <v>18</v>
      </c>
      <c r="Z52" s="130">
        <v>52</v>
      </c>
      <c r="AA52" s="129"/>
      <c r="AB52" s="17"/>
    </row>
    <row r="53" spans="1:28" s="13" customFormat="1" ht="56.25" customHeight="1">
      <c r="A53" s="107">
        <f t="shared" si="1"/>
        <v>36</v>
      </c>
      <c r="B53" s="124" t="s">
        <v>152</v>
      </c>
      <c r="C53" s="131"/>
      <c r="D53" s="111" t="s">
        <v>153</v>
      </c>
      <c r="E53" s="111" t="s">
        <v>133</v>
      </c>
      <c r="F53" s="111" t="s">
        <v>134</v>
      </c>
      <c r="G53" s="126">
        <v>116</v>
      </c>
      <c r="H53" s="126">
        <v>27</v>
      </c>
      <c r="I53" s="126">
        <v>2</v>
      </c>
      <c r="J53" s="127">
        <v>-8</v>
      </c>
      <c r="K53" s="128">
        <v>41</v>
      </c>
      <c r="L53" s="128">
        <v>23</v>
      </c>
      <c r="M53" s="111" t="s">
        <v>125</v>
      </c>
      <c r="N53" s="128">
        <v>1983</v>
      </c>
      <c r="O53" s="129">
        <v>36425000</v>
      </c>
      <c r="P53" s="130">
        <v>0.8</v>
      </c>
      <c r="Q53" s="130">
        <v>0.5</v>
      </c>
      <c r="R53" s="129" t="s">
        <v>63</v>
      </c>
      <c r="S53" s="129">
        <v>110250</v>
      </c>
      <c r="T53" s="130">
        <v>155</v>
      </c>
      <c r="U53" s="130">
        <v>3.5</v>
      </c>
      <c r="V53" s="130">
        <v>5</v>
      </c>
      <c r="W53" s="130">
        <v>4</v>
      </c>
      <c r="X53" s="130">
        <v>23</v>
      </c>
      <c r="Y53" s="130">
        <v>14</v>
      </c>
      <c r="Z53" s="130">
        <v>37</v>
      </c>
      <c r="AA53" s="129"/>
      <c r="AB53" s="17"/>
    </row>
    <row r="54" spans="1:28" s="13" customFormat="1" ht="56.25" customHeight="1">
      <c r="A54" s="107">
        <f t="shared" si="1"/>
        <v>37</v>
      </c>
      <c r="B54" s="133" t="s">
        <v>154</v>
      </c>
      <c r="C54" s="134"/>
      <c r="D54" s="135" t="s">
        <v>155</v>
      </c>
      <c r="E54" s="135" t="s">
        <v>145</v>
      </c>
      <c r="F54" s="135" t="s">
        <v>134</v>
      </c>
      <c r="G54" s="126">
        <v>116</v>
      </c>
      <c r="H54" s="126">
        <v>23</v>
      </c>
      <c r="I54" s="126">
        <v>21</v>
      </c>
      <c r="J54" s="127">
        <v>-8</v>
      </c>
      <c r="K54" s="128">
        <v>38</v>
      </c>
      <c r="L54" s="128">
        <v>57</v>
      </c>
      <c r="M54" s="135" t="s">
        <v>125</v>
      </c>
      <c r="N54" s="138">
        <v>1983</v>
      </c>
      <c r="O54" s="139">
        <v>250000000</v>
      </c>
      <c r="P54" s="140">
        <v>2.5</v>
      </c>
      <c r="Q54" s="140">
        <v>0.85</v>
      </c>
      <c r="R54" s="143" t="s">
        <v>156</v>
      </c>
      <c r="S54" s="139">
        <v>35000</v>
      </c>
      <c r="T54" s="140">
        <v>140</v>
      </c>
      <c r="U54" s="140">
        <v>2.5</v>
      </c>
      <c r="V54" s="140">
        <v>3.5</v>
      </c>
      <c r="W54" s="140">
        <v>2</v>
      </c>
      <c r="X54" s="140">
        <v>75</v>
      </c>
      <c r="Y54" s="182">
        <v>0</v>
      </c>
      <c r="Z54" s="180">
        <v>0</v>
      </c>
      <c r="AA54" s="130"/>
      <c r="AB54" s="17"/>
    </row>
    <row r="55" spans="1:28" s="13" customFormat="1" ht="56.25" customHeight="1">
      <c r="A55" s="107">
        <f t="shared" si="1"/>
        <v>38</v>
      </c>
      <c r="B55" s="124" t="s">
        <v>157</v>
      </c>
      <c r="C55" s="131"/>
      <c r="D55" s="111" t="s">
        <v>144</v>
      </c>
      <c r="E55" s="111" t="s">
        <v>145</v>
      </c>
      <c r="F55" s="111" t="s">
        <v>134</v>
      </c>
      <c r="G55" s="126">
        <v>116</v>
      </c>
      <c r="H55" s="126">
        <v>23</v>
      </c>
      <c r="I55" s="126">
        <v>40</v>
      </c>
      <c r="J55" s="127">
        <v>-8</v>
      </c>
      <c r="K55" s="128">
        <v>40</v>
      </c>
      <c r="L55" s="128">
        <v>23</v>
      </c>
      <c r="M55" s="111" t="s">
        <v>94</v>
      </c>
      <c r="N55" s="128">
        <v>1983</v>
      </c>
      <c r="O55" s="129">
        <v>27028000</v>
      </c>
      <c r="P55" s="130">
        <v>0.54</v>
      </c>
      <c r="Q55" s="130">
        <v>0.4</v>
      </c>
      <c r="R55" s="129" t="s">
        <v>63</v>
      </c>
      <c r="S55" s="129">
        <v>37632</v>
      </c>
      <c r="T55" s="130">
        <v>159.5</v>
      </c>
      <c r="U55" s="130">
        <v>4.5</v>
      </c>
      <c r="V55" s="130">
        <v>5</v>
      </c>
      <c r="W55" s="130">
        <v>3</v>
      </c>
      <c r="X55" s="130">
        <v>12</v>
      </c>
      <c r="Y55" s="130">
        <v>12</v>
      </c>
      <c r="Z55" s="130">
        <v>32</v>
      </c>
      <c r="AA55" s="129"/>
      <c r="AB55" s="17"/>
    </row>
    <row r="56" spans="1:28" s="13" customFormat="1" ht="56.25" customHeight="1">
      <c r="A56" s="107">
        <f t="shared" si="1"/>
        <v>39</v>
      </c>
      <c r="B56" s="124" t="s">
        <v>158</v>
      </c>
      <c r="C56" s="131"/>
      <c r="D56" s="111" t="s">
        <v>159</v>
      </c>
      <c r="E56" s="111" t="s">
        <v>160</v>
      </c>
      <c r="F56" s="111" t="s">
        <v>134</v>
      </c>
      <c r="G56" s="126">
        <v>116</v>
      </c>
      <c r="H56" s="126">
        <v>31</v>
      </c>
      <c r="I56" s="126">
        <v>11</v>
      </c>
      <c r="J56" s="127">
        <v>-8</v>
      </c>
      <c r="K56" s="128">
        <v>40</v>
      </c>
      <c r="L56" s="128">
        <v>25</v>
      </c>
      <c r="M56" s="111" t="s">
        <v>161</v>
      </c>
      <c r="N56" s="128">
        <v>1981</v>
      </c>
      <c r="O56" s="129">
        <v>42572000</v>
      </c>
      <c r="P56" s="130">
        <v>0.46</v>
      </c>
      <c r="Q56" s="130">
        <v>1.25</v>
      </c>
      <c r="R56" s="129" t="s">
        <v>63</v>
      </c>
      <c r="S56" s="129">
        <v>125700</v>
      </c>
      <c r="T56" s="130">
        <v>175</v>
      </c>
      <c r="U56" s="130">
        <v>3</v>
      </c>
      <c r="V56" s="130">
        <v>5</v>
      </c>
      <c r="W56" s="130">
        <v>3</v>
      </c>
      <c r="X56" s="130">
        <v>35</v>
      </c>
      <c r="Y56" s="130">
        <v>64</v>
      </c>
      <c r="Z56" s="130">
        <v>47</v>
      </c>
      <c r="AA56" s="129"/>
      <c r="AB56" s="17"/>
    </row>
    <row r="57" spans="1:28" s="13" customFormat="1" ht="56.25" customHeight="1">
      <c r="A57" s="107">
        <f t="shared" si="1"/>
        <v>40</v>
      </c>
      <c r="B57" s="124" t="s">
        <v>162</v>
      </c>
      <c r="C57" s="131"/>
      <c r="D57" s="111" t="s">
        <v>163</v>
      </c>
      <c r="E57" s="111" t="s">
        <v>137</v>
      </c>
      <c r="F57" s="111" t="s">
        <v>134</v>
      </c>
      <c r="G57" s="126">
        <v>116</v>
      </c>
      <c r="H57" s="126">
        <v>25</v>
      </c>
      <c r="I57" s="126">
        <v>30</v>
      </c>
      <c r="J57" s="127">
        <v>-8</v>
      </c>
      <c r="K57" s="128">
        <v>46</v>
      </c>
      <c r="L57" s="128">
        <v>52</v>
      </c>
      <c r="M57" s="111" t="s">
        <v>137</v>
      </c>
      <c r="N57" s="128">
        <v>1981</v>
      </c>
      <c r="O57" s="129">
        <v>319499569</v>
      </c>
      <c r="P57" s="130">
        <v>4.3</v>
      </c>
      <c r="Q57" s="130">
        <v>0.47</v>
      </c>
      <c r="R57" s="129" t="s">
        <v>63</v>
      </c>
      <c r="S57" s="129">
        <v>130000</v>
      </c>
      <c r="T57" s="130">
        <v>250</v>
      </c>
      <c r="U57" s="130">
        <v>5</v>
      </c>
      <c r="V57" s="130">
        <v>7</v>
      </c>
      <c r="W57" s="130">
        <v>5</v>
      </c>
      <c r="X57" s="130">
        <v>100</v>
      </c>
      <c r="Y57" s="130">
        <v>30</v>
      </c>
      <c r="Z57" s="130">
        <v>28</v>
      </c>
      <c r="AA57" s="129"/>
      <c r="AB57" s="17"/>
    </row>
    <row r="58" spans="1:28" s="13" customFormat="1" ht="56.25" customHeight="1">
      <c r="A58" s="107">
        <f t="shared" si="1"/>
        <v>41</v>
      </c>
      <c r="B58" s="124" t="s">
        <v>164</v>
      </c>
      <c r="C58" s="131"/>
      <c r="D58" s="111" t="s">
        <v>165</v>
      </c>
      <c r="E58" s="111" t="s">
        <v>137</v>
      </c>
      <c r="F58" s="111" t="s">
        <v>134</v>
      </c>
      <c r="G58" s="126">
        <v>116</v>
      </c>
      <c r="H58" s="126">
        <v>25</v>
      </c>
      <c r="I58" s="126">
        <v>47</v>
      </c>
      <c r="J58" s="127">
        <v>-8</v>
      </c>
      <c r="K58" s="128">
        <v>46</v>
      </c>
      <c r="L58" s="128">
        <v>59</v>
      </c>
      <c r="M58" s="111" t="s">
        <v>137</v>
      </c>
      <c r="N58" s="128">
        <v>1993</v>
      </c>
      <c r="O58" s="129">
        <v>17043520</v>
      </c>
      <c r="P58" s="130">
        <v>0.6</v>
      </c>
      <c r="Q58" s="130">
        <v>4.4400000000000004</v>
      </c>
      <c r="R58" s="129" t="s">
        <v>63</v>
      </c>
      <c r="S58" s="129">
        <v>82380</v>
      </c>
      <c r="T58" s="130">
        <v>323</v>
      </c>
      <c r="U58" s="130">
        <v>4.2</v>
      </c>
      <c r="V58" s="130">
        <v>6.5</v>
      </c>
      <c r="W58" s="130">
        <v>4</v>
      </c>
      <c r="X58" s="130">
        <v>80</v>
      </c>
      <c r="Y58" s="130">
        <v>10</v>
      </c>
      <c r="Z58" s="130">
        <v>38</v>
      </c>
      <c r="AA58" s="129"/>
      <c r="AB58" s="17"/>
    </row>
    <row r="59" spans="1:28" s="13" customFormat="1" ht="56.25" customHeight="1">
      <c r="A59" s="107">
        <f t="shared" si="1"/>
        <v>42</v>
      </c>
      <c r="B59" s="124" t="s">
        <v>166</v>
      </c>
      <c r="C59" s="131"/>
      <c r="D59" s="111" t="s">
        <v>167</v>
      </c>
      <c r="E59" s="111" t="s">
        <v>168</v>
      </c>
      <c r="F59" s="111" t="s">
        <v>134</v>
      </c>
      <c r="G59" s="126">
        <v>116</v>
      </c>
      <c r="H59" s="126">
        <v>29</v>
      </c>
      <c r="I59" s="126">
        <v>19</v>
      </c>
      <c r="J59" s="127">
        <v>-8</v>
      </c>
      <c r="K59" s="128">
        <v>42</v>
      </c>
      <c r="L59" s="128">
        <v>48</v>
      </c>
      <c r="M59" s="111" t="s">
        <v>125</v>
      </c>
      <c r="N59" s="128">
        <v>1980</v>
      </c>
      <c r="O59" s="129">
        <v>47344000</v>
      </c>
      <c r="P59" s="130">
        <v>0.64</v>
      </c>
      <c r="Q59" s="130">
        <v>1</v>
      </c>
      <c r="R59" s="129" t="s">
        <v>63</v>
      </c>
      <c r="S59" s="129">
        <v>24500</v>
      </c>
      <c r="T59" s="130">
        <v>75</v>
      </c>
      <c r="U59" s="130">
        <v>4.5</v>
      </c>
      <c r="V59" s="130">
        <v>5.5</v>
      </c>
      <c r="W59" s="130">
        <v>4</v>
      </c>
      <c r="X59" s="130">
        <v>67</v>
      </c>
      <c r="Y59" s="180">
        <v>0</v>
      </c>
      <c r="Z59" s="130">
        <v>56</v>
      </c>
      <c r="AA59" s="129"/>
      <c r="AB59" s="17"/>
    </row>
    <row r="60" spans="1:28" s="13" customFormat="1" ht="56.25" customHeight="1">
      <c r="A60" s="107">
        <f t="shared" si="1"/>
        <v>43</v>
      </c>
      <c r="B60" s="124" t="str">
        <f>'[3]179 EMBUNG NTB'!$B$132</f>
        <v>Embung Mare</v>
      </c>
      <c r="C60" s="131"/>
      <c r="D60" s="111" t="str">
        <f>'[3]179 EMBUNG NTB'!$D$132</f>
        <v>Jenggik Utara</v>
      </c>
      <c r="E60" s="125" t="str">
        <f>'[3]179 EMBUNG NTB'!$E$132</f>
        <v>Montong Gading</v>
      </c>
      <c r="F60" s="111" t="str">
        <f>'[3]179 EMBUNG NTB'!$F$132</f>
        <v>Lotim</v>
      </c>
      <c r="G60" s="126">
        <v>116</v>
      </c>
      <c r="H60" s="126">
        <v>23</v>
      </c>
      <c r="I60" s="126">
        <v>0</v>
      </c>
      <c r="J60" s="127">
        <v>8</v>
      </c>
      <c r="K60" s="128">
        <v>36</v>
      </c>
      <c r="L60" s="128">
        <v>0</v>
      </c>
      <c r="M60" s="111" t="s">
        <v>125</v>
      </c>
      <c r="N60" s="128">
        <f>'[3]179 EMBUNG NTB'!$G$132</f>
        <v>1981</v>
      </c>
      <c r="O60" s="129">
        <f>'[3]179 EMBUNG NTB'!$H$132</f>
        <v>23302000</v>
      </c>
      <c r="P60" s="130">
        <v>1.42</v>
      </c>
      <c r="Q60" s="130">
        <v>5.0999999999999996</v>
      </c>
      <c r="R60" s="129" t="s">
        <v>63</v>
      </c>
      <c r="S60" s="129">
        <v>412335</v>
      </c>
      <c r="T60" s="130">
        <v>72</v>
      </c>
      <c r="U60" s="180"/>
      <c r="V60" s="130">
        <f>'[3]179 EMBUNG NTB'!$N$132</f>
        <v>12.5</v>
      </c>
      <c r="W60" s="130">
        <v>3</v>
      </c>
      <c r="X60" s="130">
        <v>471</v>
      </c>
      <c r="Y60" s="130">
        <v>43</v>
      </c>
      <c r="Z60" s="130">
        <v>76</v>
      </c>
      <c r="AA60" s="129"/>
      <c r="AB60" s="17"/>
    </row>
    <row r="61" spans="1:28" s="13" customFormat="1" ht="56.25" customHeight="1">
      <c r="A61" s="169" t="s">
        <v>176</v>
      </c>
      <c r="B61" s="170" t="s">
        <v>175</v>
      </c>
      <c r="C61" s="15"/>
      <c r="D61" s="111"/>
      <c r="E61" s="111"/>
      <c r="F61" s="111"/>
      <c r="G61" s="126"/>
      <c r="H61" s="126"/>
      <c r="I61" s="126"/>
      <c r="J61" s="127"/>
      <c r="K61" s="128"/>
      <c r="L61" s="128"/>
      <c r="M61" s="111"/>
      <c r="N61" s="128"/>
      <c r="O61" s="129"/>
      <c r="P61" s="130"/>
      <c r="Q61" s="130"/>
      <c r="R61" s="129"/>
      <c r="S61" s="129"/>
      <c r="T61" s="130"/>
      <c r="U61" s="130"/>
      <c r="V61" s="130"/>
      <c r="W61" s="130"/>
      <c r="X61" s="130"/>
      <c r="Y61" s="130"/>
      <c r="Z61" s="130"/>
      <c r="AA61" s="129"/>
      <c r="AB61" s="17"/>
    </row>
    <row r="62" spans="1:28" s="13" customFormat="1" ht="56.25" customHeight="1">
      <c r="A62" s="107">
        <f>A60+1</f>
        <v>44</v>
      </c>
      <c r="B62" s="124" t="s">
        <v>180</v>
      </c>
      <c r="C62" s="131"/>
      <c r="D62" s="171" t="s">
        <v>177</v>
      </c>
      <c r="E62" s="171" t="s">
        <v>178</v>
      </c>
      <c r="F62" s="172" t="s">
        <v>179</v>
      </c>
      <c r="G62" s="173">
        <v>116</v>
      </c>
      <c r="H62" s="126">
        <v>21</v>
      </c>
      <c r="I62" s="174" t="s">
        <v>181</v>
      </c>
      <c r="J62" s="127">
        <v>8</v>
      </c>
      <c r="K62" s="128">
        <v>16</v>
      </c>
      <c r="L62" s="128">
        <v>0</v>
      </c>
      <c r="M62" s="111" t="s">
        <v>182</v>
      </c>
      <c r="N62" s="173">
        <v>1997</v>
      </c>
      <c r="O62" s="129">
        <v>1103190000</v>
      </c>
      <c r="P62" s="130">
        <v>1.2</v>
      </c>
      <c r="Q62" s="130">
        <v>1.65</v>
      </c>
      <c r="R62" s="129" t="s">
        <v>63</v>
      </c>
      <c r="S62" s="129">
        <f>'[3]179 EMBUNG NTB'!$L$21</f>
        <v>37367</v>
      </c>
      <c r="T62" s="130">
        <f>'[3]179 EMBUNG NTB'!$M$21</f>
        <v>125</v>
      </c>
      <c r="U62" s="180" t="s">
        <v>70</v>
      </c>
      <c r="V62" s="130">
        <f>'[3]179 EMBUNG NTB'!$N$21</f>
        <v>13</v>
      </c>
      <c r="W62" s="130">
        <v>8.65</v>
      </c>
      <c r="X62" s="130">
        <v>163</v>
      </c>
      <c r="Y62" s="130">
        <v>47</v>
      </c>
      <c r="Z62" s="130">
        <v>100</v>
      </c>
      <c r="AA62" s="130">
        <v>0</v>
      </c>
      <c r="AB62" s="17"/>
    </row>
    <row r="63" spans="1:28" ht="37.5" customHeight="1" thickBot="1">
      <c r="A63" s="34"/>
      <c r="B63" s="35"/>
      <c r="C63" s="36"/>
      <c r="D63" s="37"/>
      <c r="E63" s="37"/>
      <c r="F63" s="37"/>
      <c r="G63" s="38"/>
      <c r="H63" s="38"/>
      <c r="I63" s="38"/>
      <c r="J63" s="39"/>
      <c r="K63" s="40"/>
      <c r="L63" s="40"/>
      <c r="M63" s="37"/>
      <c r="N63" s="40"/>
      <c r="O63" s="41"/>
      <c r="P63" s="42"/>
      <c r="Q63" s="42"/>
      <c r="R63" s="41"/>
      <c r="S63" s="41"/>
      <c r="T63" s="42"/>
      <c r="U63" s="42"/>
      <c r="V63" s="42"/>
      <c r="W63" s="42"/>
      <c r="X63" s="42"/>
      <c r="Y63" s="42"/>
      <c r="Z63" s="42"/>
      <c r="AA63" s="41"/>
      <c r="AB63" s="43"/>
    </row>
    <row r="64" spans="1:28" s="50" customFormat="1" ht="37.5" customHeight="1" thickTop="1" thickBot="1">
      <c r="A64" s="44"/>
      <c r="B64" s="105" t="s">
        <v>169</v>
      </c>
      <c r="C64" s="106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6"/>
      <c r="O64" s="47"/>
      <c r="P64" s="48"/>
      <c r="Q64" s="48"/>
      <c r="R64" s="47"/>
      <c r="S64" s="48"/>
      <c r="T64" s="47"/>
      <c r="U64" s="47"/>
      <c r="V64" s="47"/>
      <c r="W64" s="47"/>
      <c r="X64" s="47"/>
      <c r="Y64" s="47"/>
      <c r="Z64" s="47"/>
      <c r="AA64" s="47"/>
      <c r="AB64" s="49"/>
    </row>
    <row r="65" spans="1:28" ht="14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2"/>
      <c r="Z65" s="52"/>
      <c r="AA65" s="51"/>
      <c r="AB65" s="51"/>
    </row>
    <row r="66" spans="1:28" ht="1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102"/>
      <c r="Z66" s="102"/>
      <c r="AA66" s="102"/>
      <c r="AB66" s="51"/>
    </row>
    <row r="67" spans="1:28" ht="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5"/>
      <c r="T67" s="51"/>
      <c r="U67" s="51"/>
      <c r="V67" s="51"/>
      <c r="W67" s="51"/>
      <c r="X67" s="51"/>
      <c r="Y67" s="91"/>
      <c r="Z67" s="91"/>
      <c r="AA67" s="91"/>
      <c r="AB67" s="51"/>
    </row>
    <row r="68" spans="1:28" ht="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91"/>
      <c r="Z68" s="91"/>
      <c r="AA68" s="91"/>
      <c r="AB68" s="51"/>
    </row>
    <row r="69" spans="1:28" ht="15.7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103"/>
      <c r="Z69" s="103"/>
      <c r="AA69" s="103"/>
      <c r="AB69" s="51"/>
    </row>
    <row r="70" spans="1:28" ht="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6"/>
      <c r="Z70" s="57"/>
      <c r="AA70" s="51"/>
      <c r="AB70" s="51"/>
    </row>
    <row r="71" spans="1:28" ht="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6"/>
      <c r="Z71" s="57"/>
      <c r="AA71" s="51"/>
      <c r="AB71" s="51"/>
    </row>
    <row r="72" spans="1:28" ht="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6"/>
      <c r="Z72" s="57"/>
      <c r="AA72" s="51"/>
      <c r="AB72" s="51"/>
    </row>
    <row r="73" spans="1:28" ht="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6"/>
      <c r="Z73" s="57"/>
      <c r="AA73" s="51"/>
      <c r="AB73" s="51"/>
    </row>
    <row r="74" spans="1:28" ht="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6"/>
      <c r="Z74" s="57"/>
      <c r="AA74" s="51"/>
      <c r="AB74" s="51"/>
    </row>
    <row r="75" spans="1:28" ht="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6"/>
      <c r="Z75" s="58"/>
      <c r="AA75" s="51"/>
      <c r="AB75" s="51"/>
    </row>
    <row r="76" spans="1:28" ht="15.75">
      <c r="B76" s="59"/>
      <c r="C76" s="59"/>
      <c r="Y76" s="104"/>
      <c r="Z76" s="104"/>
      <c r="AA76" s="104"/>
    </row>
    <row r="77" spans="1:28" ht="15">
      <c r="B77" s="59"/>
      <c r="C77" s="59"/>
      <c r="Y77" s="91"/>
      <c r="Z77" s="91"/>
      <c r="AA77" s="91"/>
    </row>
    <row r="78" spans="1:28">
      <c r="B78" s="59"/>
      <c r="C78" s="59"/>
    </row>
    <row r="79" spans="1:28">
      <c r="B79" s="59" t="s">
        <v>172</v>
      </c>
      <c r="C79" s="59"/>
    </row>
    <row r="80" spans="1:28">
      <c r="B80" s="3" t="s">
        <v>173</v>
      </c>
    </row>
  </sheetData>
  <mergeCells count="20">
    <mergeCell ref="Y77:AA77"/>
    <mergeCell ref="B10:C10"/>
    <mergeCell ref="G10:I10"/>
    <mergeCell ref="J10:L10"/>
    <mergeCell ref="U10:V10"/>
    <mergeCell ref="B11:C11"/>
    <mergeCell ref="B64:C64"/>
    <mergeCell ref="Y66:AA66"/>
    <mergeCell ref="Y67:AA67"/>
    <mergeCell ref="Y68:AA68"/>
    <mergeCell ref="Y69:AA69"/>
    <mergeCell ref="Y76:AA76"/>
    <mergeCell ref="B2:AB2"/>
    <mergeCell ref="B3:AB3"/>
    <mergeCell ref="B4:AB4"/>
    <mergeCell ref="B5:AB5"/>
    <mergeCell ref="D9:F9"/>
    <mergeCell ref="G9:L9"/>
    <mergeCell ref="P9:W9"/>
    <mergeCell ref="X9:AA9"/>
  </mergeCells>
  <printOptions horizontalCentered="1"/>
  <pageMargins left="0.196850393700787" right="0" top="0.5" bottom="0" header="0" footer="0"/>
  <pageSetup paperSize="8" scale="56" orientation="landscape" horizontalDpi="4294967293" verticalDpi="300" r:id="rId1"/>
  <headerFooter alignWithMargins="0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44. EMBUNG Lombok</vt:lpstr>
      <vt:lpstr>'44. EMBUNG Lombok'!Print_Area</vt:lpstr>
      <vt:lpstr>'44. EMBUNG Lombok'!Print_Titles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2017-02-09T02:12:21Z</cp:lastPrinted>
  <dcterms:created xsi:type="dcterms:W3CDTF">2017-02-08T08:22:09Z</dcterms:created>
  <dcterms:modified xsi:type="dcterms:W3CDTF">2017-02-10T03:47:06Z</dcterms:modified>
</cp:coreProperties>
</file>