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C723F58-9C81-4DE2-80AF-3F7760E001DA}" xr6:coauthVersionLast="47" xr6:coauthVersionMax="47" xr10:uidLastSave="{00000000-0000-0000-0000-000000000000}"/>
  <bookViews>
    <workbookView xWindow="-108" yWindow="-108" windowWidth="23256" windowHeight="12456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D13" i="1"/>
  <c r="F4" i="1"/>
  <c r="F5" i="1"/>
  <c r="F6" i="1"/>
  <c r="F7" i="1"/>
  <c r="F8" i="1"/>
  <c r="F9" i="1"/>
  <c r="F10" i="1"/>
  <c r="F11" i="1"/>
  <c r="F12" i="1"/>
  <c r="F3" i="1"/>
  <c r="I4" i="1"/>
  <c r="I5" i="1"/>
  <c r="I6" i="1"/>
  <c r="I7" i="1"/>
  <c r="I8" i="1"/>
  <c r="I9" i="1"/>
  <c r="I10" i="1"/>
  <c r="I11" i="1"/>
  <c r="I12" i="1"/>
  <c r="I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<sst xmlns="http://schemas.openxmlformats.org/spreadsheetml/2006/main" count="68" uniqueCount="45">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</sst>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9" formatCode="_-[$Rp-421]* #,##0.00_-;\-[$Rp-421]* #,##0.00_-;_-[$Rp-421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4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4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3" fillId="0" borderId="1" xfId="0" applyFont="1" applyBorder="1" applyAlignment="1">
      <alignment horizontal="right"/>
    </xf>
    <xf numFmtId="169" fontId="0" fillId="0" borderId="1" xfId="0" applyNumberFormat="1" applyBorder="1"/>
    <xf numFmtId="0" fontId="4" fillId="3" borderId="2" xfId="0" applyFont="1" applyFill="1" applyBorder="1" applyAlignment="1">
      <alignment horizontal="center"/>
    </xf>
    <xf numFmtId="169" fontId="2" fillId="2" borderId="1" xfId="0" applyNumberFormat="1" applyFont="1" applyFill="1" applyBorder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1125220</xdr:colOff>
      <xdr:row>13</xdr:row>
      <xdr:rowOff>167640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2054860" y="2887980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workbookViewId="0">
      <selection activeCell="L5" sqref="L5"/>
    </sheetView>
  </sheetViews>
  <sheetFormatPr defaultRowHeight="14.4" x14ac:dyDescent="0.3"/>
  <cols>
    <col min="1" max="1" width="3.5546875" customWidth="1"/>
    <col min="2" max="2" width="10" customWidth="1"/>
    <col min="3" max="3" width="26.44140625" customWidth="1"/>
    <col min="4" max="4" width="21" customWidth="1"/>
    <col min="5" max="5" width="15.6640625" customWidth="1"/>
    <col min="6" max="6" width="19.88671875" customWidth="1"/>
    <col min="7" max="9" width="15.6640625" customWidth="1"/>
  </cols>
  <sheetData>
    <row r="1" spans="1:9" ht="23.4" x14ac:dyDescent="0.45">
      <c r="A1" s="20" t="s">
        <v>8</v>
      </c>
      <c r="B1" s="20"/>
      <c r="C1" s="20"/>
      <c r="D1" s="20"/>
      <c r="E1" s="20"/>
      <c r="F1" s="20"/>
      <c r="G1" s="20"/>
      <c r="H1" s="20"/>
      <c r="I1" s="20"/>
    </row>
    <row r="2" spans="1:9" ht="31.2" x14ac:dyDescent="0.3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3">
      <c r="A3" s="3">
        <v>1</v>
      </c>
      <c r="B3" s="3" t="s">
        <v>12</v>
      </c>
      <c r="C3" s="3" t="str">
        <f>VLOOKUP('DataPinjaman Bulan Mei 2000'!B3,Table4[],2,FALSE)</f>
        <v>Budi Santoso</v>
      </c>
      <c r="D3" s="19">
        <f>VLOOKUP('DataPinjaman Bulan Mei 2000'!B3,Table3[],3,FALSE)</f>
        <v>7250000</v>
      </c>
      <c r="E3" s="19">
        <v>110000</v>
      </c>
      <c r="F3" s="19">
        <f>D3-I3</f>
        <v>7245000</v>
      </c>
      <c r="G3" s="19">
        <f>VLOOKUP(B3, Table3[],2,FALSE)</f>
        <v>55000</v>
      </c>
      <c r="H3" s="19">
        <v>50000</v>
      </c>
      <c r="I3" s="19">
        <f>E3-G3-H3</f>
        <v>5000</v>
      </c>
    </row>
    <row r="4" spans="1:9" x14ac:dyDescent="0.3">
      <c r="A4" s="3">
        <v>2</v>
      </c>
      <c r="B4" s="3" t="s">
        <v>13</v>
      </c>
      <c r="C4" s="3" t="str">
        <f>VLOOKUP('DataPinjaman Bulan Mei 2000'!B4,Table4[],2,FALSE)</f>
        <v>Arief Setiawan</v>
      </c>
      <c r="D4" s="19">
        <f>VLOOKUP('DataPinjaman Bulan Mei 2000'!B4,Table3[],3,FALSE)</f>
        <v>2550000</v>
      </c>
      <c r="E4" s="19">
        <v>80000</v>
      </c>
      <c r="F4" s="19">
        <f t="shared" ref="F4:F12" si="0">D4-I4</f>
        <v>2545000</v>
      </c>
      <c r="G4" s="19">
        <f>VLOOKUP(B4, Table3[],2,FALSE)</f>
        <v>25000</v>
      </c>
      <c r="H4" s="19">
        <v>50000</v>
      </c>
      <c r="I4" s="19">
        <f t="shared" ref="I4:I12" si="1">E4-G4-H4</f>
        <v>5000</v>
      </c>
    </row>
    <row r="5" spans="1:9" x14ac:dyDescent="0.3">
      <c r="A5" s="3">
        <v>3</v>
      </c>
      <c r="B5" s="3" t="s">
        <v>14</v>
      </c>
      <c r="C5" s="3" t="str">
        <f>VLOOKUP('DataPinjaman Bulan Mei 2000'!B5,Table4[],2,FALSE)</f>
        <v>Siti Nurhaliza</v>
      </c>
      <c r="D5" s="19">
        <f>VLOOKUP('DataPinjaman Bulan Mei 2000'!B5,Table3[],3,FALSE)</f>
        <v>4320000</v>
      </c>
      <c r="E5" s="19">
        <v>100000</v>
      </c>
      <c r="F5" s="19">
        <f t="shared" si="0"/>
        <v>4305000</v>
      </c>
      <c r="G5" s="19">
        <f>VLOOKUP(B5, Table3[],2,FALSE)</f>
        <v>35000</v>
      </c>
      <c r="H5" s="19">
        <v>50000</v>
      </c>
      <c r="I5" s="19">
        <f t="shared" si="1"/>
        <v>15000</v>
      </c>
    </row>
    <row r="6" spans="1:9" x14ac:dyDescent="0.3">
      <c r="A6" s="3">
        <v>4</v>
      </c>
      <c r="B6" s="3" t="s">
        <v>15</v>
      </c>
      <c r="C6" s="3" t="str">
        <f>VLOOKUP('DataPinjaman Bulan Mei 2000'!B6,Table4[],2,FALSE)</f>
        <v>Rina Dewi</v>
      </c>
      <c r="D6" s="19">
        <f>VLOOKUP('DataPinjaman Bulan Mei 2000'!B6,Table3[],3,FALSE)</f>
        <v>9765200</v>
      </c>
      <c r="E6" s="19">
        <v>120000</v>
      </c>
      <c r="F6" s="19">
        <f t="shared" si="0"/>
        <v>9747700</v>
      </c>
      <c r="G6" s="19">
        <f>VLOOKUP(B6, Table3[],2,FALSE)</f>
        <v>52500</v>
      </c>
      <c r="H6" s="19">
        <v>50000</v>
      </c>
      <c r="I6" s="19">
        <f t="shared" si="1"/>
        <v>17500</v>
      </c>
    </row>
    <row r="7" spans="1:9" x14ac:dyDescent="0.3">
      <c r="A7" s="3">
        <v>5</v>
      </c>
      <c r="B7" s="3" t="s">
        <v>16</v>
      </c>
      <c r="C7" s="3" t="str">
        <f>VLOOKUP('DataPinjaman Bulan Mei 2000'!B7,Table4[],2,FALSE)</f>
        <v>Andi Pratama</v>
      </c>
      <c r="D7" s="19">
        <f>VLOOKUP('DataPinjaman Bulan Mei 2000'!B7,Table3[],3,FALSE)</f>
        <v>10000000</v>
      </c>
      <c r="E7" s="19">
        <v>130000</v>
      </c>
      <c r="F7" s="19">
        <f t="shared" si="0"/>
        <v>9980000</v>
      </c>
      <c r="G7" s="19">
        <f>VLOOKUP(B7, Table3[],2,FALSE)</f>
        <v>60000</v>
      </c>
      <c r="H7" s="19">
        <v>50000</v>
      </c>
      <c r="I7" s="19">
        <f t="shared" si="1"/>
        <v>20000</v>
      </c>
    </row>
    <row r="8" spans="1:9" x14ac:dyDescent="0.3">
      <c r="A8" s="3">
        <v>6</v>
      </c>
      <c r="B8" s="3" t="s">
        <v>17</v>
      </c>
      <c r="C8" s="3" t="str">
        <f>VLOOKUP('DataPinjaman Bulan Mei 2000'!B8,Table4[],2,FALSE)</f>
        <v>Maya Lestari</v>
      </c>
      <c r="D8" s="19">
        <f>VLOOKUP('DataPinjaman Bulan Mei 2000'!B8,Table3[],3,FALSE)</f>
        <v>8530000</v>
      </c>
      <c r="E8" s="19">
        <v>115000</v>
      </c>
      <c r="F8" s="19">
        <f t="shared" si="0"/>
        <v>8505000</v>
      </c>
      <c r="G8" s="19">
        <f>VLOOKUP(B8, Table3[],2,FALSE)</f>
        <v>40000</v>
      </c>
      <c r="H8" s="19">
        <v>50000</v>
      </c>
      <c r="I8" s="19">
        <f t="shared" si="1"/>
        <v>25000</v>
      </c>
    </row>
    <row r="9" spans="1:9" x14ac:dyDescent="0.3">
      <c r="A9" s="3">
        <v>7</v>
      </c>
      <c r="B9" s="3" t="s">
        <v>18</v>
      </c>
      <c r="C9" s="3" t="str">
        <f>VLOOKUP('DataPinjaman Bulan Mei 2000'!B9,Table4[],2,FALSE)</f>
        <v>Joko Susilo</v>
      </c>
      <c r="D9" s="19">
        <f>VLOOKUP('DataPinjaman Bulan Mei 2000'!B9,Table3[],3,FALSE)</f>
        <v>0</v>
      </c>
      <c r="E9" s="19">
        <v>60000</v>
      </c>
      <c r="F9" s="19">
        <f t="shared" si="0"/>
        <v>-10000</v>
      </c>
      <c r="G9" s="19">
        <f>VLOOKUP(B9, Table3[],2,FALSE)</f>
        <v>0</v>
      </c>
      <c r="H9" s="19">
        <v>50000</v>
      </c>
      <c r="I9" s="19">
        <f t="shared" si="1"/>
        <v>10000</v>
      </c>
    </row>
    <row r="10" spans="1:9" x14ac:dyDescent="0.3">
      <c r="A10" s="3">
        <v>8</v>
      </c>
      <c r="B10" s="3" t="s">
        <v>19</v>
      </c>
      <c r="C10" s="3" t="str">
        <f>VLOOKUP('DataPinjaman Bulan Mei 2000'!B10,Table4[],2,FALSE)</f>
        <v>Taufik Hidayat</v>
      </c>
      <c r="D10" s="19">
        <f>VLOOKUP('DataPinjaman Bulan Mei 2000'!B10,Table3[],3,FALSE)</f>
        <v>850000</v>
      </c>
      <c r="E10" s="19">
        <v>125000</v>
      </c>
      <c r="F10" s="19">
        <f t="shared" si="0"/>
        <v>845000</v>
      </c>
      <c r="G10" s="19">
        <f>VLOOKUP(B10, Table3[],2,FALSE)</f>
        <v>70000</v>
      </c>
      <c r="H10" s="19">
        <v>50000</v>
      </c>
      <c r="I10" s="19">
        <f t="shared" si="1"/>
        <v>5000</v>
      </c>
    </row>
    <row r="11" spans="1:9" x14ac:dyDescent="0.3">
      <c r="A11" s="3">
        <v>9</v>
      </c>
      <c r="B11" s="3" t="s">
        <v>20</v>
      </c>
      <c r="C11" s="3" t="str">
        <f>VLOOKUP('DataPinjaman Bulan Mei 2000'!B11,Table4[],2,FALSE)</f>
        <v>Dita Wulandari</v>
      </c>
      <c r="D11" s="19">
        <f>VLOOKUP('DataPinjaman Bulan Mei 2000'!B11,Table3[],3,FALSE)</f>
        <v>4357000</v>
      </c>
      <c r="E11" s="19">
        <v>95000</v>
      </c>
      <c r="F11" s="19">
        <f t="shared" si="0"/>
        <v>4352000</v>
      </c>
      <c r="G11" s="19">
        <f>VLOOKUP(B11, Table3[],2,FALSE)</f>
        <v>40000</v>
      </c>
      <c r="H11" s="19">
        <v>50000</v>
      </c>
      <c r="I11" s="19">
        <f t="shared" si="1"/>
        <v>5000</v>
      </c>
    </row>
    <row r="12" spans="1:9" x14ac:dyDescent="0.3">
      <c r="A12" s="3">
        <v>10</v>
      </c>
      <c r="B12" s="3" t="s">
        <v>21</v>
      </c>
      <c r="C12" s="3" t="str">
        <f>VLOOKUP('DataPinjaman Bulan Mei 2000'!B12,Table4[],2,FALSE)</f>
        <v>Lisa Handayani</v>
      </c>
      <c r="D12" s="19">
        <f>VLOOKUP('DataPinjaman Bulan Mei 2000'!B12,Table3[],3,FALSE)</f>
        <v>8945000</v>
      </c>
      <c r="E12" s="19">
        <v>90000</v>
      </c>
      <c r="F12" s="19">
        <f t="shared" si="0"/>
        <v>8940000</v>
      </c>
      <c r="G12" s="19">
        <f>VLOOKUP(B12, Table3[],2,FALSE)</f>
        <v>35000</v>
      </c>
      <c r="H12" s="19">
        <v>50000</v>
      </c>
      <c r="I12" s="19">
        <f t="shared" si="1"/>
        <v>5000</v>
      </c>
    </row>
    <row r="13" spans="1:9" ht="15.6" x14ac:dyDescent="0.3">
      <c r="A13" s="18" t="s">
        <v>44</v>
      </c>
      <c r="B13" s="18"/>
      <c r="C13" s="18"/>
      <c r="D13" s="21">
        <f>SUM(D3:D12)</f>
        <v>56567200</v>
      </c>
      <c r="E13" s="21">
        <f t="shared" ref="E13:I13" si="2">SUM(E3:E12)</f>
        <v>1025000</v>
      </c>
      <c r="F13" s="21">
        <f t="shared" si="2"/>
        <v>56454700</v>
      </c>
      <c r="G13" s="21">
        <f t="shared" si="2"/>
        <v>412500</v>
      </c>
      <c r="H13" s="21">
        <f t="shared" si="2"/>
        <v>500000</v>
      </c>
      <c r="I13" s="21">
        <f t="shared" si="2"/>
        <v>112500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E8" sqref="E8"/>
    </sheetView>
  </sheetViews>
  <sheetFormatPr defaultRowHeight="14.4" x14ac:dyDescent="0.3"/>
  <cols>
    <col min="1" max="1" width="15.44140625" customWidth="1"/>
    <col min="2" max="2" width="26.109375" customWidth="1"/>
    <col min="3" max="3" width="53.44140625" bestFit="1" customWidth="1"/>
  </cols>
  <sheetData>
    <row r="1" spans="1:3" ht="15.6" x14ac:dyDescent="0.3">
      <c r="A1" s="14" t="s">
        <v>40</v>
      </c>
      <c r="B1" s="15" t="s">
        <v>11</v>
      </c>
      <c r="C1" s="16" t="s">
        <v>7</v>
      </c>
    </row>
    <row r="2" spans="1:3" x14ac:dyDescent="0.3">
      <c r="A2" s="4" t="s">
        <v>16</v>
      </c>
      <c r="B2" s="3" t="s">
        <v>9</v>
      </c>
      <c r="C2" s="13" t="s">
        <v>10</v>
      </c>
    </row>
    <row r="3" spans="1:3" x14ac:dyDescent="0.3">
      <c r="A3" s="4" t="s">
        <v>14</v>
      </c>
      <c r="B3" s="3" t="s">
        <v>22</v>
      </c>
      <c r="C3" s="13" t="s">
        <v>25</v>
      </c>
    </row>
    <row r="4" spans="1:3" x14ac:dyDescent="0.3">
      <c r="A4" s="4" t="s">
        <v>12</v>
      </c>
      <c r="B4" s="3" t="s">
        <v>23</v>
      </c>
      <c r="C4" s="13" t="s">
        <v>26</v>
      </c>
    </row>
    <row r="5" spans="1:3" x14ac:dyDescent="0.3">
      <c r="A5" s="4" t="s">
        <v>15</v>
      </c>
      <c r="B5" s="3" t="s">
        <v>24</v>
      </c>
      <c r="C5" s="13" t="s">
        <v>27</v>
      </c>
    </row>
    <row r="6" spans="1:3" x14ac:dyDescent="0.3">
      <c r="A6" s="4" t="s">
        <v>19</v>
      </c>
      <c r="B6" s="3" t="s">
        <v>28</v>
      </c>
      <c r="C6" s="13" t="s">
        <v>29</v>
      </c>
    </row>
    <row r="7" spans="1:3" x14ac:dyDescent="0.3">
      <c r="A7" s="4" t="s">
        <v>17</v>
      </c>
      <c r="B7" s="3" t="s">
        <v>31</v>
      </c>
      <c r="C7" s="13" t="s">
        <v>30</v>
      </c>
    </row>
    <row r="8" spans="1:3" x14ac:dyDescent="0.3">
      <c r="A8" s="4" t="s">
        <v>18</v>
      </c>
      <c r="B8" s="3" t="s">
        <v>32</v>
      </c>
      <c r="C8" s="13" t="s">
        <v>33</v>
      </c>
    </row>
    <row r="9" spans="1:3" x14ac:dyDescent="0.3">
      <c r="A9" s="4" t="s">
        <v>20</v>
      </c>
      <c r="B9" s="3" t="s">
        <v>35</v>
      </c>
      <c r="C9" s="13" t="s">
        <v>34</v>
      </c>
    </row>
    <row r="10" spans="1:3" x14ac:dyDescent="0.3">
      <c r="A10" s="4" t="s">
        <v>13</v>
      </c>
      <c r="B10" s="3" t="s">
        <v>36</v>
      </c>
      <c r="C10" s="13" t="s">
        <v>37</v>
      </c>
    </row>
    <row r="11" spans="1:3" x14ac:dyDescent="0.3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E10" sqref="E10"/>
    </sheetView>
  </sheetViews>
  <sheetFormatPr defaultRowHeight="14.4" x14ac:dyDescent="0.3"/>
  <cols>
    <col min="1" max="1" width="14.44140625" customWidth="1"/>
    <col min="2" max="2" width="16.33203125" customWidth="1"/>
    <col min="3" max="3" width="17.21875" customWidth="1"/>
  </cols>
  <sheetData>
    <row r="1" spans="1:3" ht="21" x14ac:dyDescent="0.4">
      <c r="A1" s="11" t="s">
        <v>42</v>
      </c>
    </row>
    <row r="2" spans="1:3" ht="28.8" x14ac:dyDescent="0.3">
      <c r="A2" s="6" t="s">
        <v>40</v>
      </c>
      <c r="B2" s="7" t="s">
        <v>4</v>
      </c>
      <c r="C2" s="12" t="s">
        <v>41</v>
      </c>
    </row>
    <row r="3" spans="1:3" x14ac:dyDescent="0.3">
      <c r="A3" s="4" t="s">
        <v>12</v>
      </c>
      <c r="B3" s="5">
        <v>55000</v>
      </c>
      <c r="C3" s="5">
        <v>7250000</v>
      </c>
    </row>
    <row r="4" spans="1:3" x14ac:dyDescent="0.3">
      <c r="A4" s="4" t="s">
        <v>14</v>
      </c>
      <c r="B4" s="5">
        <v>35000</v>
      </c>
      <c r="C4" s="5">
        <v>4320000</v>
      </c>
    </row>
    <row r="5" spans="1:3" x14ac:dyDescent="0.3">
      <c r="A5" s="4" t="s">
        <v>17</v>
      </c>
      <c r="B5" s="5">
        <v>40000</v>
      </c>
      <c r="C5" s="5">
        <v>8530000</v>
      </c>
    </row>
    <row r="6" spans="1:3" x14ac:dyDescent="0.3">
      <c r="A6" s="4" t="s">
        <v>15</v>
      </c>
      <c r="B6" s="5">
        <v>52500</v>
      </c>
      <c r="C6" s="5">
        <v>9765200</v>
      </c>
    </row>
    <row r="7" spans="1:3" x14ac:dyDescent="0.3">
      <c r="A7" s="4" t="s">
        <v>13</v>
      </c>
      <c r="B7" s="5">
        <v>25000</v>
      </c>
      <c r="C7" s="5">
        <v>2550000</v>
      </c>
    </row>
    <row r="8" spans="1:3" x14ac:dyDescent="0.3">
      <c r="A8" s="4" t="s">
        <v>19</v>
      </c>
      <c r="B8" s="5">
        <v>70000</v>
      </c>
      <c r="C8" s="5">
        <v>850000</v>
      </c>
    </row>
    <row r="9" spans="1:3" x14ac:dyDescent="0.3">
      <c r="A9" s="4" t="s">
        <v>18</v>
      </c>
      <c r="B9" s="5">
        <v>0</v>
      </c>
      <c r="C9" s="5">
        <v>0</v>
      </c>
    </row>
    <row r="10" spans="1:3" x14ac:dyDescent="0.3">
      <c r="A10" s="4" t="s">
        <v>16</v>
      </c>
      <c r="B10" s="5">
        <v>60000</v>
      </c>
      <c r="C10" s="5">
        <v>10000000</v>
      </c>
    </row>
    <row r="11" spans="1:3" x14ac:dyDescent="0.3">
      <c r="A11" s="4" t="s">
        <v>20</v>
      </c>
      <c r="B11" s="5">
        <v>40000</v>
      </c>
      <c r="C11" s="5">
        <v>4357000</v>
      </c>
    </row>
    <row r="12" spans="1:3" x14ac:dyDescent="0.3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User</cp:lastModifiedBy>
  <dcterms:created xsi:type="dcterms:W3CDTF">2024-11-20T13:17:34Z</dcterms:created>
  <dcterms:modified xsi:type="dcterms:W3CDTF">2024-11-21T03:21:40Z</dcterms:modified>
</cp:coreProperties>
</file>