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_7\KerjaPraktek\"/>
    </mc:Choice>
  </mc:AlternateContent>
  <xr:revisionPtr revIDLastSave="0" documentId="13_ncr:1_{7D3CC802-E1B0-4857-A303-182DB6C43885}" xr6:coauthVersionLast="47" xr6:coauthVersionMax="47" xr10:uidLastSave="{00000000-0000-0000-0000-000000000000}"/>
  <bookViews>
    <workbookView xWindow="-120" yWindow="-120" windowWidth="29040" windowHeight="15720" xr2:uid="{04EC8FE5-446A-4D0C-93BD-EB7A9AC79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I31" i="1"/>
  <c r="I38" i="1"/>
  <c r="E30" i="1"/>
  <c r="I30" i="1"/>
  <c r="G90" i="1"/>
  <c r="G91" i="1"/>
  <c r="G92" i="1"/>
  <c r="G93" i="1"/>
  <c r="G89" i="1"/>
  <c r="D90" i="1"/>
  <c r="D91" i="1"/>
  <c r="D92" i="1"/>
  <c r="D93" i="1"/>
  <c r="D89" i="1"/>
  <c r="F73" i="1"/>
  <c r="G73" i="1" s="1"/>
  <c r="F72" i="1"/>
  <c r="G72" i="1" s="1"/>
  <c r="F71" i="1"/>
  <c r="G71" i="1" s="1"/>
  <c r="F70" i="1"/>
  <c r="G70" i="1" s="1"/>
  <c r="F69" i="1"/>
  <c r="G69" i="1" s="1"/>
  <c r="L32" i="1"/>
  <c r="L31" i="1"/>
  <c r="L30" i="1"/>
  <c r="L29" i="1"/>
  <c r="L38" i="1"/>
  <c r="L39" i="1"/>
  <c r="L40" i="1"/>
  <c r="F60" i="1"/>
  <c r="F59" i="1"/>
  <c r="G59" i="1" s="1"/>
  <c r="F58" i="1"/>
  <c r="G58" i="1" s="1"/>
  <c r="F57" i="1"/>
  <c r="G57" i="1" s="1"/>
  <c r="F56" i="1"/>
  <c r="G56" i="1" s="1"/>
  <c r="G60" i="1"/>
  <c r="I29" i="1"/>
  <c r="I37" i="1"/>
  <c r="K42" i="1"/>
  <c r="J42" i="1"/>
  <c r="L42" i="1"/>
  <c r="M42" i="1"/>
  <c r="J43" i="1"/>
  <c r="K43" i="1"/>
  <c r="L43" i="1"/>
  <c r="M43" i="1"/>
  <c r="I43" i="1"/>
  <c r="I42" i="1"/>
  <c r="J38" i="1"/>
  <c r="K38" i="1"/>
  <c r="M38" i="1"/>
  <c r="J39" i="1"/>
  <c r="K39" i="1"/>
  <c r="M39" i="1"/>
  <c r="J40" i="1"/>
  <c r="K40" i="1"/>
  <c r="M40" i="1"/>
  <c r="J41" i="1"/>
  <c r="K41" i="1"/>
  <c r="L41" i="1"/>
  <c r="M41" i="1"/>
  <c r="I41" i="1"/>
  <c r="I40" i="1"/>
  <c r="I39" i="1"/>
  <c r="J37" i="1"/>
  <c r="K37" i="1"/>
  <c r="L37" i="1"/>
  <c r="M37" i="1"/>
  <c r="M33" i="1"/>
  <c r="K31" i="1"/>
  <c r="K32" i="1"/>
  <c r="K33" i="1"/>
  <c r="M31" i="1"/>
  <c r="M32" i="1"/>
  <c r="L33" i="1"/>
  <c r="K30" i="1"/>
  <c r="M30" i="1"/>
  <c r="J33" i="1"/>
  <c r="J32" i="1"/>
  <c r="J31" i="1"/>
  <c r="J30" i="1"/>
  <c r="J29" i="1"/>
  <c r="I33" i="1"/>
  <c r="I32" i="1"/>
  <c r="K29" i="1"/>
  <c r="M29" i="1"/>
  <c r="D42" i="1"/>
  <c r="E42" i="1"/>
  <c r="F42" i="1"/>
  <c r="G42" i="1"/>
  <c r="D39" i="1"/>
  <c r="E39" i="1"/>
  <c r="F39" i="1"/>
  <c r="G39" i="1"/>
  <c r="E33" i="1"/>
  <c r="F33" i="1"/>
  <c r="G33" i="1"/>
  <c r="F30" i="1"/>
  <c r="G30" i="1"/>
  <c r="D36" i="1"/>
  <c r="E36" i="1"/>
  <c r="F36" i="1"/>
  <c r="G36" i="1"/>
  <c r="D33" i="1"/>
  <c r="D30" i="1"/>
  <c r="C42" i="1"/>
  <c r="C39" i="1"/>
  <c r="C33" i="1"/>
  <c r="C30" i="1"/>
  <c r="D26" i="1"/>
  <c r="E26" i="1"/>
  <c r="F26" i="1"/>
  <c r="G26" i="1"/>
  <c r="C26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C22" i="1"/>
  <c r="C23" i="1"/>
  <c r="C24" i="1"/>
  <c r="C25" i="1"/>
  <c r="C21" i="1"/>
  <c r="H69" i="1" l="1"/>
  <c r="I69" i="1" s="1"/>
  <c r="H56" i="1"/>
  <c r="I56" i="1" s="1"/>
</calcChain>
</file>

<file path=xl/sharedStrings.xml><?xml version="1.0" encoding="utf-8"?>
<sst xmlns="http://schemas.openxmlformats.org/spreadsheetml/2006/main" count="149" uniqueCount="97">
  <si>
    <t>Keterampilan Teknis</t>
  </si>
  <si>
    <t>Produktivitas</t>
  </si>
  <si>
    <t>Prestasi Kerja</t>
  </si>
  <si>
    <t>Absensi</t>
  </si>
  <si>
    <t>Tingkat Keluhan Karyawan</t>
  </si>
  <si>
    <t>Nama Karyawan</t>
  </si>
  <si>
    <t>Fajri</t>
  </si>
  <si>
    <t>Akhsal</t>
  </si>
  <si>
    <t>Holil</t>
  </si>
  <si>
    <t>Danendra</t>
  </si>
  <si>
    <t>Joy</t>
  </si>
  <si>
    <t>Nama Kriteria</t>
  </si>
  <si>
    <t>Sifat Kriteria</t>
  </si>
  <si>
    <t>Benefit</t>
  </si>
  <si>
    <t>Cost</t>
  </si>
  <si>
    <t>Deskripsi</t>
  </si>
  <si>
    <t>Menentukan Kriteria</t>
  </si>
  <si>
    <t>Menentukan Jenis Kriteria</t>
  </si>
  <si>
    <t>Menentukan Skala Bobot Preferensi Tiap Kriteria</t>
  </si>
  <si>
    <t>Skala Penilaian 1-5</t>
  </si>
  <si>
    <t>Sangat Rendah</t>
  </si>
  <si>
    <t>Rendah</t>
  </si>
  <si>
    <t>Cukup</t>
  </si>
  <si>
    <t>Tinggi</t>
  </si>
  <si>
    <t>Sangat Tinggi</t>
  </si>
  <si>
    <t>Keterampilan Teknis (3)</t>
  </si>
  <si>
    <t>Produktivitas (4)</t>
  </si>
  <si>
    <t>Prestasi Kerja (4)</t>
  </si>
  <si>
    <t>Absensi (5)</t>
  </si>
  <si>
    <t>Tingkat Keluhan Karyawan (4)</t>
  </si>
  <si>
    <t>NO.</t>
  </si>
  <si>
    <t>Matriks Keputusan (Sudah Dipangkatkan)</t>
  </si>
  <si>
    <t>X1</t>
  </si>
  <si>
    <t>Matrik Ternormalisasi R:</t>
  </si>
  <si>
    <t>Hasil Perkalian bobot dengan nilai tiap attribut untuk membentuk matrik Y:</t>
  </si>
  <si>
    <t>Bobot</t>
  </si>
  <si>
    <t>Menentukan matriks solusi ideal positif dan matriks ideal negatif</t>
  </si>
  <si>
    <t>Y+</t>
  </si>
  <si>
    <t>Y-</t>
  </si>
  <si>
    <t>Min</t>
  </si>
  <si>
    <t>Max</t>
  </si>
  <si>
    <r>
      <t xml:space="preserve">Max{0.106299213; 0.956692913; 0.755905512; 
0.42519685; 0.755905512; }= </t>
    </r>
    <r>
      <rPr>
        <b/>
        <sz val="11"/>
        <color theme="1"/>
        <rFont val="Times New Roman"/>
        <family val="1"/>
      </rPr>
      <t>0.956692913</t>
    </r>
  </si>
  <si>
    <r>
      <t xml:space="preserve">Min{0.106299213; 0.956692913; 0.755905512;
0.42519685; 0.755905512; }= </t>
    </r>
    <r>
      <rPr>
        <b/>
        <sz val="11"/>
        <color theme="1"/>
        <rFont val="Times New Roman"/>
        <family val="1"/>
      </rPr>
      <t>0.106299213</t>
    </r>
  </si>
  <si>
    <r>
      <t xml:space="preserve">Max{0.634304207; 1.048543689; 1.048543689; 
0.634304207; 0.634304207; }= </t>
    </r>
    <r>
      <rPr>
        <b/>
        <sz val="11"/>
        <color theme="1"/>
        <rFont val="Times New Roman"/>
        <family val="1"/>
      </rPr>
      <t>1.048543689</t>
    </r>
  </si>
  <si>
    <r>
      <t xml:space="preserve">Min{0.685714286; 1.219047619; 0.685714286; 
0.933333333; 0.476190476; }= </t>
    </r>
    <r>
      <rPr>
        <b/>
        <sz val="11"/>
        <color theme="1"/>
        <rFont val="Times New Roman"/>
        <family val="1"/>
      </rPr>
      <t>0.476190476</t>
    </r>
  </si>
  <si>
    <r>
      <t xml:space="preserve">Min{0.634304207; 1.048543689; 1.048543689; 
0.634304207; 0.634304207; }= </t>
    </r>
    <r>
      <rPr>
        <b/>
        <sz val="11"/>
        <color theme="1"/>
        <rFont val="Times New Roman"/>
        <family val="1"/>
      </rPr>
      <t>0.634304207</t>
    </r>
  </si>
  <si>
    <r>
      <t>Max{0.685714286; 1.219047619; 0.685714286; 
0.933333333; 0.476190476; }=</t>
    </r>
    <r>
      <rPr>
        <b/>
        <sz val="11"/>
        <color theme="1"/>
        <rFont val="Times New Roman"/>
        <family val="1"/>
      </rPr>
      <t>1.219047619</t>
    </r>
  </si>
  <si>
    <r>
      <t xml:space="preserve">Max{0.384615385; 0.384615385; 0.384615385; 
0.384615385; 3.461538462; }= </t>
    </r>
    <r>
      <rPr>
        <b/>
        <sz val="11"/>
        <color theme="1"/>
        <rFont val="Times New Roman"/>
        <family val="1"/>
      </rPr>
      <t>3.461538462</t>
    </r>
  </si>
  <si>
    <r>
      <t xml:space="preserve">Min{0.384615385; 0.384615385; 0.384615385; 
0.384615385; 3.461538462; }= </t>
    </r>
    <r>
      <rPr>
        <b/>
        <sz val="11"/>
        <color theme="1"/>
        <rFont val="Times New Roman"/>
        <family val="1"/>
      </rPr>
      <t>0.384615385</t>
    </r>
  </si>
  <si>
    <r>
      <t xml:space="preserve">Min{0.5; 0.125; 0.125; 0.125; 3.125; }= </t>
    </r>
    <r>
      <rPr>
        <b/>
        <sz val="11"/>
        <color theme="1"/>
        <rFont val="Times New Roman"/>
        <family val="1"/>
      </rPr>
      <t>0.125</t>
    </r>
  </si>
  <si>
    <r>
      <t xml:space="preserve">Max{0.5; 0.125; 0.125; 0.125; 3.125; }= </t>
    </r>
    <r>
      <rPr>
        <b/>
        <sz val="11"/>
        <color theme="1"/>
        <rFont val="Times New Roman"/>
        <family val="1"/>
      </rPr>
      <t>3.125</t>
    </r>
  </si>
  <si>
    <t>Dapat disimpulkan</t>
  </si>
  <si>
    <t>Y+ =
{0.956692913; 1.048543689; 1.219047619; 
0.384615385; 0.125}</t>
  </si>
  <si>
    <t>Y- =
{0.106299213; 0.634304207; 0.476190476; 
3.461538462; 3.125}</t>
  </si>
  <si>
    <t>Jarak antara alternatif Ai dengan solusi ideal positif:</t>
  </si>
  <si>
    <t>-</t>
  </si>
  <si>
    <t>^2</t>
  </si>
  <si>
    <t>akar</t>
  </si>
  <si>
    <t>+</t>
  </si>
  <si>
    <t>Step rumus untuk mencari jarak alternatif "ideal positif"
(Dilakukan step by step, karena sebelumnya sudah mencoba simulasi
melakukan satu rumus(4 operasi perhitungan gagal/tidak sesuai logic yang diinginkan))</t>
  </si>
  <si>
    <t>Step rumus untuk mencari jarak alternatif "ideal negatif"
(Dilakukan step by step, karena sebelumnya sudah mencoba simulasi
melakukan satu rumus(4 operasi perhitungan gagal/tidak sesuai logic yang diinginkan))</t>
  </si>
  <si>
    <t>Menentukan nilai preferensi untuk setiap alternatif (Vi)</t>
  </si>
  <si>
    <t>V1</t>
  </si>
  <si>
    <t>V2</t>
  </si>
  <si>
    <t>V3</t>
  </si>
  <si>
    <t>V4</t>
  </si>
  <si>
    <t>V5</t>
  </si>
  <si>
    <t>Hanya untuk pembagi</t>
  </si>
  <si>
    <t>Hasil Penambahan</t>
  </si>
  <si>
    <t>Jarak antara alternatif Ai dengan solusi ideal negatif:</t>
  </si>
  <si>
    <t>Ranking dari yang terbesar</t>
  </si>
  <si>
    <t>V2 (Akhsal)</t>
  </si>
  <si>
    <t>V3 (Holil)</t>
  </si>
  <si>
    <t>V4 (Danendra)</t>
  </si>
  <si>
    <t>V5 (Joy)</t>
  </si>
  <si>
    <t>V1 (Fajri)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</si>
  <si>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</si>
  <si>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</si>
  <si>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</si>
  <si>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</si>
  <si>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</si>
  <si>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</si>
  <si>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</si>
  <si>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</si>
  <si>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Asal</t>
  </si>
  <si>
    <t>Karywan menginput dari web</t>
  </si>
  <si>
    <t>Legenda Kriteria</t>
  </si>
  <si>
    <t>Kemampuan untuk memecahkan masalah 
pada case yang diperoleh</t>
  </si>
  <si>
    <t>Jumlah total menyelesaikan 
kpi, tracing dan tiket</t>
  </si>
  <si>
    <t>Jumlah total menyelesaikan agenda dan D2P</t>
  </si>
  <si>
    <t>Jumlah total ketidakhadiran</t>
  </si>
  <si>
    <t>Jumlah keluhan atau teguran dari 
rekan kerja atau team leader</t>
  </si>
  <si>
    <t>Jenis Kriteria</t>
  </si>
  <si>
    <t xml:space="preserve">Benefit, semakin tinggi nilai yang diinput
maka akan mempengaruhi hasil menjadi lebih baik </t>
  </si>
  <si>
    <t>Cost, semakin tinggi nilai yang diinput
maka akan mengurangi hasil dan hasil menjadi buruk</t>
  </si>
  <si>
    <t>Note</t>
  </si>
  <si>
    <t>Semua hasil input kriteria ini akan divalidasi oleh HCM terlebih dahulu dengan cara membandingkan dengan resource lainnya.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</si>
</sst>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0">
    <xf numFmtId="0" fontId="0" fillId="0" borderId="0" xfId="0"/>
    <xf numFmtId="0" fontId="3" fillId="0" borderId="0" xfId="0" applyFont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1" fillId="2" borderId="1" xfId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/>
    <xf numFmtId="0" fontId="3" fillId="0" borderId="3" xfId="0" applyFont="1" applyBorder="1" applyAlignment="1">
      <alignment horizontal="center" vertical="center"/>
    </xf>
    <xf numFmtId="0" fontId="3" fillId="3" borderId="2" xfId="0" applyFont="1" applyFill="1" applyBorder="1"/>
    <xf numFmtId="0" fontId="5" fillId="3" borderId="2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2" borderId="1" xfId="1"/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3" fillId="0" borderId="7" xfId="0" applyFont="1" applyBorder="1"/>
    <xf numFmtId="0" fontId="1" fillId="2" borderId="8" xfId="1" applyBorder="1"/>
    <xf numFmtId="0" fontId="3" fillId="0" borderId="4" xfId="0" applyFont="1" applyBorder="1"/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/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6" fillId="3" borderId="9" xfId="0" applyFont="1" applyFill="1" applyBorder="1" applyAlignment="1">
      <alignment horizontal="center"/>
    </xf>
    <xf numFmtId="0" fontId="8" fillId="0" borderId="12" xfId="0" applyFont="1" applyBorder="1"/>
    <xf numFmtId="0" fontId="6" fillId="3" borderId="11" xfId="0" applyFont="1" applyFill="1" applyBorder="1" applyAlignment="1">
      <alignment horizontal="center"/>
    </xf>
    <xf numFmtId="0" fontId="9" fillId="0" borderId="1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3" borderId="11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742950</xdr:colOff>
      <xdr:row>13</xdr:row>
      <xdr:rowOff>152400</xdr:rowOff>
    </xdr:from>
    <xdr:to>
      <xdr:col>8</xdr:col>
      <xdr:colOff>895104</xdr:colOff>
      <xdr:row>20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6FD8A6-2D81-BFBA-4880-5054D918A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9375" y="2790825"/>
          <a:ext cx="15303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9525</xdr:colOff>
      <xdr:row>16</xdr:row>
      <xdr:rowOff>157162</xdr:rowOff>
    </xdr:from>
    <xdr:ext cx="2962275" cy="207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2E936-754C-EB84-DC57-05C60F3C9457}"/>
                </a:ext>
              </a:extLst>
            </xdr:cNvPr>
            <xdr:cNvSpPr txBox="1"/>
          </xdr:nvSpPr>
          <xdr:spPr>
            <a:xfrm>
              <a:off x="619125" y="3367087"/>
              <a:ext cx="2962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|=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+ </m:t>
                          </m:r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𝑑𝑠𝑡</m:t>
                          </m:r>
                        </m:e>
                      </m:d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B2E936-754C-EB84-DC57-05C60F3C9457}"/>
                </a:ext>
              </a:extLst>
            </xdr:cNvPr>
            <xdr:cNvSpPr txBox="1"/>
          </xdr:nvSpPr>
          <xdr:spPr>
            <a:xfrm>
              <a:off x="619125" y="3367087"/>
              <a:ext cx="2962275" cy="207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:r>
                <a:rPr lang="en-US" sz="1100" b="0" i="0">
                  <a:latin typeface="Cambria Math" panose="02040503050406030204" pitchFamily="18" charset="0"/>
                </a:rPr>
                <a:t>𝑋_1 |= √((𝑖^2+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+𝑑𝑠𝑡) )</a:t>
              </a:r>
              <a:r>
                <a:rPr lang="en-US" sz="1100" b="0" i="0">
                  <a:latin typeface="Cambria Math" panose="02040503050406030204" pitchFamily="18" charset="0"/>
                </a:rPr>
                <a:t>= 𝑋_1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28</xdr:row>
      <xdr:rowOff>147637</xdr:rowOff>
    </xdr:from>
    <xdr:ext cx="758605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55D7DD-8654-62F9-7597-48DA1203FB98}"/>
                </a:ext>
              </a:extLst>
            </xdr:cNvPr>
            <xdr:cNvSpPr txBox="1"/>
          </xdr:nvSpPr>
          <xdr:spPr>
            <a:xfrm>
              <a:off x="714375" y="5700712"/>
              <a:ext cx="75860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855D7DD-8654-62F9-7597-48DA1203FB98}"/>
                </a:ext>
              </a:extLst>
            </xdr:cNvPr>
            <xdr:cNvSpPr txBox="1"/>
          </xdr:nvSpPr>
          <xdr:spPr>
            <a:xfrm>
              <a:off x="714375" y="5700712"/>
              <a:ext cx="75860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en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11=𝑥_11/(〖|𝑥〗_1 |)=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31</xdr:row>
      <xdr:rowOff>166687</xdr:rowOff>
    </xdr:from>
    <xdr:ext cx="761875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15416F-70BC-4D2B-AD8C-AA019A0BD1B2}"/>
                </a:ext>
              </a:extLst>
            </xdr:cNvPr>
            <xdr:cNvSpPr txBox="1"/>
          </xdr:nvSpPr>
          <xdr:spPr>
            <a:xfrm>
              <a:off x="704850" y="6291262"/>
              <a:ext cx="76187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715416F-70BC-4D2B-AD8C-AA019A0BD1B2}"/>
                </a:ext>
              </a:extLst>
            </xdr:cNvPr>
            <xdr:cNvSpPr txBox="1"/>
          </xdr:nvSpPr>
          <xdr:spPr>
            <a:xfrm>
              <a:off x="704850" y="6291262"/>
              <a:ext cx="76187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en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21=𝑥_21/(〖|𝑥〗_1 |)=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34</xdr:row>
      <xdr:rowOff>138112</xdr:rowOff>
    </xdr:from>
    <xdr:ext cx="761875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2F309E-4E90-4D1A-B6F0-36DC304E9906}"/>
                </a:ext>
              </a:extLst>
            </xdr:cNvPr>
            <xdr:cNvSpPr txBox="1"/>
          </xdr:nvSpPr>
          <xdr:spPr>
            <a:xfrm>
              <a:off x="676275" y="6834187"/>
              <a:ext cx="76187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2F309E-4E90-4D1A-B6F0-36DC304E9906}"/>
                </a:ext>
              </a:extLst>
            </xdr:cNvPr>
            <xdr:cNvSpPr txBox="1"/>
          </xdr:nvSpPr>
          <xdr:spPr>
            <a:xfrm>
              <a:off x="676275" y="6834187"/>
              <a:ext cx="761875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en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31=𝑥_31/(〖|𝑥〗_1 |)=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40</xdr:row>
      <xdr:rowOff>157162</xdr:rowOff>
    </xdr:from>
    <xdr:ext cx="755848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74CB008-C2C8-4578-A2CD-297FE2F8BF72}"/>
                </a:ext>
              </a:extLst>
            </xdr:cNvPr>
            <xdr:cNvSpPr txBox="1"/>
          </xdr:nvSpPr>
          <xdr:spPr>
            <a:xfrm>
              <a:off x="695325" y="7996237"/>
              <a:ext cx="755848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74CB008-C2C8-4578-A2CD-297FE2F8BF72}"/>
                </a:ext>
              </a:extLst>
            </xdr:cNvPr>
            <xdr:cNvSpPr txBox="1"/>
          </xdr:nvSpPr>
          <xdr:spPr>
            <a:xfrm>
              <a:off x="695325" y="7996237"/>
              <a:ext cx="755848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en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41=𝑥_51/(〖|𝑥〗_1 |)=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37</xdr:row>
      <xdr:rowOff>185737</xdr:rowOff>
    </xdr:from>
    <xdr:ext cx="755848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CE3077B-328A-40A8-8B85-AE30CB6B4C6C}"/>
                </a:ext>
              </a:extLst>
            </xdr:cNvPr>
            <xdr:cNvSpPr txBox="1"/>
          </xdr:nvSpPr>
          <xdr:spPr>
            <a:xfrm>
              <a:off x="704850" y="7453312"/>
              <a:ext cx="755848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CE3077B-328A-40A8-8B85-AE30CB6B4C6C}"/>
                </a:ext>
              </a:extLst>
            </xdr:cNvPr>
            <xdr:cNvSpPr txBox="1"/>
          </xdr:nvSpPr>
          <xdr:spPr>
            <a:xfrm>
              <a:off x="704850" y="7453312"/>
              <a:ext cx="755848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en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41=𝑥_41/(〖|𝑥〗_1 |)=</a:t>
              </a:r>
              <a:endParaRPr lang="en-ID" sz="1100"/>
            </a:p>
          </xdr:txBody>
        </xdr:sp>
      </mc:Fallback>
    </mc:AlternateContent>
    <xdr:clientData/>
  </xdr:oneCellAnchor>
  <xdr:twoCellAnchor editAs="oneCell">
    <xdr:from>
      <xdr:col>6</xdr:col>
      <xdr:colOff>200024</xdr:colOff>
      <xdr:row>45</xdr:row>
      <xdr:rowOff>47625</xdr:rowOff>
    </xdr:from>
    <xdr:to>
      <xdr:col>8</xdr:col>
      <xdr:colOff>612183</xdr:colOff>
      <xdr:row>49</xdr:row>
      <xdr:rowOff>323849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C4F3E47-014A-F6EA-DDD5-3FCD33AD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4" y="8896350"/>
          <a:ext cx="4809779" cy="1466850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54</xdr:row>
      <xdr:rowOff>9526</xdr:rowOff>
    </xdr:from>
    <xdr:to>
      <xdr:col>4</xdr:col>
      <xdr:colOff>2314575</xdr:colOff>
      <xdr:row>58</xdr:row>
      <xdr:rowOff>28419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30C453-EBC8-D3F4-D6B9-E6CA57C5F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7275" y="11963401"/>
          <a:ext cx="1990725" cy="780892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295276</xdr:colOff>
      <xdr:row>67</xdr:row>
      <xdr:rowOff>38100</xdr:rowOff>
    </xdr:from>
    <xdr:to>
      <xdr:col>4</xdr:col>
      <xdr:colOff>2571750</xdr:colOff>
      <xdr:row>72</xdr:row>
      <xdr:rowOff>52378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DD53A8-482C-412E-83A6-091624F44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38701" y="14468475"/>
          <a:ext cx="2276474" cy="977245"/>
        </a:xfrm>
        <a:prstGeom prst="rect">
          <a:avLst/>
        </a:prstGeom>
      </xdr:spPr>
    </xdr:pic>
    <xdr:clientData/>
  </xdr:twoCellAnchor>
  <xdr:oneCellAnchor>
    <xdr:from>
      <xdr:col>3</xdr:col>
      <xdr:colOff>428625</xdr:colOff>
      <xdr:row>60</xdr:row>
      <xdr:rowOff>185737</xdr:rowOff>
    </xdr:from>
    <xdr:ext cx="258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7EA8368-6601-7B1C-47D8-828A83C4F534}"/>
                </a:ext>
              </a:extLst>
            </xdr:cNvPr>
            <xdr:cNvSpPr txBox="1"/>
          </xdr:nvSpPr>
          <xdr:spPr>
            <a:xfrm>
              <a:off x="3838575" y="13092112"/>
              <a:ext cx="258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7EA8368-6601-7B1C-47D8-828A83C4F534}"/>
                </a:ext>
              </a:extLst>
            </xdr:cNvPr>
            <xdr:cNvSpPr txBox="1"/>
          </xdr:nvSpPr>
          <xdr:spPr>
            <a:xfrm>
              <a:off x="3838575" y="13092112"/>
              <a:ext cx="258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1+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438150</xdr:colOff>
      <xdr:row>62</xdr:row>
      <xdr:rowOff>14287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2FE908-F3A7-4643-B82D-F8CD4D80B576}"/>
                </a:ext>
              </a:extLst>
            </xdr:cNvPr>
            <xdr:cNvSpPr txBox="1"/>
          </xdr:nvSpPr>
          <xdr:spPr>
            <a:xfrm>
              <a:off x="3848100" y="133016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2+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2FE908-F3A7-4643-B82D-F8CD4D80B576}"/>
                </a:ext>
              </a:extLst>
            </xdr:cNvPr>
            <xdr:cNvSpPr txBox="1"/>
          </xdr:nvSpPr>
          <xdr:spPr>
            <a:xfrm>
              <a:off x="3848100" y="133016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2+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438150</xdr:colOff>
      <xdr:row>63</xdr:row>
      <xdr:rowOff>23812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99EAAEF-E6DB-46EB-B2C2-A9F34CBE45EB}"/>
                </a:ext>
              </a:extLst>
            </xdr:cNvPr>
            <xdr:cNvSpPr txBox="1"/>
          </xdr:nvSpPr>
          <xdr:spPr>
            <a:xfrm>
              <a:off x="3848100" y="13501687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3+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99EAAEF-E6DB-46EB-B2C2-A9F34CBE45EB}"/>
                </a:ext>
              </a:extLst>
            </xdr:cNvPr>
            <xdr:cNvSpPr txBox="1"/>
          </xdr:nvSpPr>
          <xdr:spPr>
            <a:xfrm>
              <a:off x="3848100" y="13501687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3+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64</xdr:row>
      <xdr:rowOff>33337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32AD3D-1B2F-4897-8FE2-DA1896C88976}"/>
                </a:ext>
              </a:extLst>
            </xdr:cNvPr>
            <xdr:cNvSpPr txBox="1"/>
          </xdr:nvSpPr>
          <xdr:spPr>
            <a:xfrm>
              <a:off x="3829050" y="1370171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4+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B32AD3D-1B2F-4897-8FE2-DA1896C88976}"/>
                </a:ext>
              </a:extLst>
            </xdr:cNvPr>
            <xdr:cNvSpPr txBox="1"/>
          </xdr:nvSpPr>
          <xdr:spPr>
            <a:xfrm>
              <a:off x="3829050" y="1370171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4+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65</xdr:row>
      <xdr:rowOff>14287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AC828FB-8EC2-4944-BB23-38C2947FC70C}"/>
                </a:ext>
              </a:extLst>
            </xdr:cNvPr>
            <xdr:cNvSpPr txBox="1"/>
          </xdr:nvSpPr>
          <xdr:spPr>
            <a:xfrm>
              <a:off x="3829050" y="138731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5+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AC828FB-8EC2-4944-BB23-38C2947FC70C}"/>
                </a:ext>
              </a:extLst>
            </xdr:cNvPr>
            <xdr:cNvSpPr txBox="1"/>
          </xdr:nvSpPr>
          <xdr:spPr>
            <a:xfrm>
              <a:off x="3829050" y="138731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5+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428625</xdr:colOff>
      <xdr:row>73</xdr:row>
      <xdr:rowOff>185737</xdr:rowOff>
    </xdr:from>
    <xdr:ext cx="258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D081C5-5F9A-4AA1-9081-A9BFBE7FC62C}"/>
                </a:ext>
              </a:extLst>
            </xdr:cNvPr>
            <xdr:cNvSpPr txBox="1"/>
          </xdr:nvSpPr>
          <xdr:spPr>
            <a:xfrm>
              <a:off x="3838575" y="15759112"/>
              <a:ext cx="258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12D081C5-5F9A-4AA1-9081-A9BFBE7FC62C}"/>
                </a:ext>
              </a:extLst>
            </xdr:cNvPr>
            <xdr:cNvSpPr txBox="1"/>
          </xdr:nvSpPr>
          <xdr:spPr>
            <a:xfrm>
              <a:off x="3838575" y="15759112"/>
              <a:ext cx="258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438150</xdr:colOff>
      <xdr:row>75</xdr:row>
      <xdr:rowOff>14287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DAF1466-227E-4A11-A737-2A5519A13F09}"/>
                </a:ext>
              </a:extLst>
            </xdr:cNvPr>
            <xdr:cNvSpPr txBox="1"/>
          </xdr:nvSpPr>
          <xdr:spPr>
            <a:xfrm>
              <a:off x="3848100" y="159686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2−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DAF1466-227E-4A11-A737-2A5519A13F09}"/>
                </a:ext>
              </a:extLst>
            </xdr:cNvPr>
            <xdr:cNvSpPr txBox="1"/>
          </xdr:nvSpPr>
          <xdr:spPr>
            <a:xfrm>
              <a:off x="3848100" y="159686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2−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438150</xdr:colOff>
      <xdr:row>76</xdr:row>
      <xdr:rowOff>23812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A582305-CFBF-4DEB-A07B-B221BDFF7DA2}"/>
                </a:ext>
              </a:extLst>
            </xdr:cNvPr>
            <xdr:cNvSpPr txBox="1"/>
          </xdr:nvSpPr>
          <xdr:spPr>
            <a:xfrm>
              <a:off x="3848100" y="16168687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A582305-CFBF-4DEB-A07B-B221BDFF7DA2}"/>
                </a:ext>
              </a:extLst>
            </xdr:cNvPr>
            <xdr:cNvSpPr txBox="1"/>
          </xdr:nvSpPr>
          <xdr:spPr>
            <a:xfrm>
              <a:off x="3848100" y="16168687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3−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77</xdr:row>
      <xdr:rowOff>33337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3882442-AFA4-47AB-8FA7-F828C5FF3268}"/>
                </a:ext>
              </a:extLst>
            </xdr:cNvPr>
            <xdr:cNvSpPr txBox="1"/>
          </xdr:nvSpPr>
          <xdr:spPr>
            <a:xfrm>
              <a:off x="3829050" y="1636871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F3882442-AFA4-47AB-8FA7-F828C5FF3268}"/>
                </a:ext>
              </a:extLst>
            </xdr:cNvPr>
            <xdr:cNvSpPr txBox="1"/>
          </xdr:nvSpPr>
          <xdr:spPr>
            <a:xfrm>
              <a:off x="3829050" y="1636871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4−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78</xdr:row>
      <xdr:rowOff>14287</xdr:rowOff>
    </xdr:from>
    <xdr:ext cx="2615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FB90BD2-DAB1-4732-88E7-F616850533EB}"/>
                </a:ext>
              </a:extLst>
            </xdr:cNvPr>
            <xdr:cNvSpPr txBox="1"/>
          </xdr:nvSpPr>
          <xdr:spPr>
            <a:xfrm>
              <a:off x="3829050" y="165401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5−</m:t>
                        </m:r>
                      </m:sub>
                    </m:sSub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FB90BD2-DAB1-4732-88E7-F616850533EB}"/>
                </a:ext>
              </a:extLst>
            </xdr:cNvPr>
            <xdr:cNvSpPr txBox="1"/>
          </xdr:nvSpPr>
          <xdr:spPr>
            <a:xfrm>
              <a:off x="3829050" y="16540162"/>
              <a:ext cx="2615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en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5−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endParaRPr lang="en-ID" sz="1100"/>
            </a:p>
          </xdr:txBody>
        </xdr:sp>
      </mc:Fallback>
    </mc:AlternateContent>
    <xdr:clientData/>
  </xdr:oneCellAnchor>
  <xdr:twoCellAnchor editAs="oneCell">
    <xdr:from>
      <xdr:col>2</xdr:col>
      <xdr:colOff>1609725</xdr:colOff>
      <xdr:row>79</xdr:row>
      <xdr:rowOff>161925</xdr:rowOff>
    </xdr:from>
    <xdr:to>
      <xdr:col>4</xdr:col>
      <xdr:colOff>1031772</xdr:colOff>
      <xdr:row>86</xdr:row>
      <xdr:rowOff>43998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96A5EE4-5B08-859A-7886-957C74298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1850" y="16878300"/>
          <a:ext cx="2295525" cy="1236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CE55-BA3C-4A71-A758-682349A6C098}">
  <dimension ref="B1:P93"/>
  <sheetViews>
    <sheetView tabSelected="1" topLeftCell="A51" zoomScale="91" workbookViewId="0">
      <selection activeCell="C63" sqref="C63"/>
    </sheetView>
  </sheetViews>
  <sheetFormatPr defaultRowHeight="15" x14ac:dyDescent="0.25"/>
  <cols>
    <col min="1" max="1" width="9.140625" style="1"/>
    <col min="2" max="2" width="17.28515625" style="1" bestFit="1" customWidth="1"/>
    <col min="3" max="3" width="26.140625" style="1" bestFit="1" customWidth="1"/>
    <col min="4" max="4" width="17" style="1" bestFit="1" customWidth="1"/>
    <col min="5" max="5" width="45.28515625" style="1" bestFit="1" customWidth="1"/>
    <col min="6" max="6" width="40.85546875" style="1" bestFit="1" customWidth="1"/>
    <col min="7" max="7" width="45.28515625" style="1" bestFit="1" customWidth="1"/>
    <col min="8" max="8" width="20.7109375" style="1" bestFit="1" customWidth="1"/>
    <col min="9" max="9" width="24" style="1" bestFit="1" customWidth="1"/>
    <col min="10" max="10" width="24.7109375" style="1" bestFit="1" customWidth="1"/>
    <col min="11" max="11" width="17" style="1" bestFit="1" customWidth="1"/>
    <col min="12" max="12" width="27.140625" style="1" bestFit="1" customWidth="1"/>
    <col min="13" max="13" width="29.140625" style="1" bestFit="1" customWidth="1"/>
    <col min="14" max="14" width="31.140625" style="1" bestFit="1" customWidth="1"/>
    <col min="15" max="15" width="36.42578125" style="1" customWidth="1"/>
    <col min="16" max="16" width="27" style="1" customWidth="1"/>
    <col min="17" max="16384" width="9.140625" style="1"/>
  </cols>
  <sheetData>
    <row r="1" spans="2:16" ht="15.75" thickBot="1" x14ac:dyDescent="0.3">
      <c r="E1" s="53" t="s">
        <v>76</v>
      </c>
    </row>
    <row r="2" spans="2:16" ht="18.75" x14ac:dyDescent="0.3">
      <c r="B2" s="40" t="s">
        <v>16</v>
      </c>
      <c r="C2" s="41"/>
      <c r="E2" s="52" t="s">
        <v>17</v>
      </c>
      <c r="F2" s="41"/>
      <c r="H2" s="38" t="s">
        <v>18</v>
      </c>
      <c r="I2" s="38"/>
      <c r="K2" s="38" t="s">
        <v>86</v>
      </c>
      <c r="L2" s="38"/>
      <c r="M2" s="38"/>
      <c r="N2" s="38"/>
      <c r="O2" s="38"/>
      <c r="P2" s="38"/>
    </row>
    <row r="3" spans="2:16" ht="15.75" x14ac:dyDescent="0.25">
      <c r="B3" s="4" t="s">
        <v>30</v>
      </c>
      <c r="C3" s="2" t="s">
        <v>11</v>
      </c>
      <c r="E3" s="4" t="s">
        <v>11</v>
      </c>
      <c r="F3" s="4" t="s">
        <v>12</v>
      </c>
      <c r="H3" s="4" t="s">
        <v>19</v>
      </c>
      <c r="I3" s="4" t="s">
        <v>15</v>
      </c>
      <c r="K3" s="4" t="s">
        <v>30</v>
      </c>
      <c r="L3" s="2" t="s">
        <v>11</v>
      </c>
      <c r="M3" s="4" t="s">
        <v>15</v>
      </c>
      <c r="N3" s="47" t="s">
        <v>84</v>
      </c>
      <c r="O3" s="4" t="s">
        <v>92</v>
      </c>
      <c r="P3" s="4" t="s">
        <v>95</v>
      </c>
    </row>
    <row r="4" spans="2:16" ht="45" x14ac:dyDescent="0.25">
      <c r="B4" s="6">
        <v>1</v>
      </c>
      <c r="C4" s="11" t="s">
        <v>0</v>
      </c>
      <c r="E4" s="11" t="s">
        <v>0</v>
      </c>
      <c r="F4" s="6" t="s">
        <v>13</v>
      </c>
      <c r="H4" s="25">
        <v>1</v>
      </c>
      <c r="I4" s="8" t="s">
        <v>20</v>
      </c>
      <c r="K4" s="6">
        <v>1</v>
      </c>
      <c r="L4" s="11" t="s">
        <v>0</v>
      </c>
      <c r="M4" s="27" t="s">
        <v>87</v>
      </c>
      <c r="N4" s="46" t="s">
        <v>85</v>
      </c>
      <c r="O4" s="27" t="s">
        <v>93</v>
      </c>
      <c r="P4" s="49" t="s">
        <v>96</v>
      </c>
    </row>
    <row r="5" spans="2:16" ht="45" x14ac:dyDescent="0.25">
      <c r="B5" s="6">
        <v>2</v>
      </c>
      <c r="C5" s="11" t="s">
        <v>1</v>
      </c>
      <c r="E5" s="11" t="s">
        <v>1</v>
      </c>
      <c r="F5" s="6" t="s">
        <v>13</v>
      </c>
      <c r="H5" s="7">
        <v>2</v>
      </c>
      <c r="I5" s="8" t="s">
        <v>21</v>
      </c>
      <c r="K5" s="6">
        <v>2</v>
      </c>
      <c r="L5" s="11" t="s">
        <v>1</v>
      </c>
      <c r="M5" s="46" t="s">
        <v>88</v>
      </c>
      <c r="N5" s="46" t="s">
        <v>85</v>
      </c>
      <c r="O5" s="27" t="s">
        <v>93</v>
      </c>
      <c r="P5" s="50"/>
    </row>
    <row r="6" spans="2:16" ht="45" x14ac:dyDescent="0.25">
      <c r="B6" s="6">
        <v>3</v>
      </c>
      <c r="C6" s="11" t="s">
        <v>2</v>
      </c>
      <c r="E6" s="11" t="s">
        <v>2</v>
      </c>
      <c r="F6" s="6" t="s">
        <v>13</v>
      </c>
      <c r="H6" s="7">
        <v>3</v>
      </c>
      <c r="I6" s="8" t="s">
        <v>22</v>
      </c>
      <c r="K6" s="6">
        <v>3</v>
      </c>
      <c r="L6" s="11" t="s">
        <v>2</v>
      </c>
      <c r="M6" s="46" t="s">
        <v>89</v>
      </c>
      <c r="N6" s="46" t="s">
        <v>85</v>
      </c>
      <c r="O6" s="27" t="s">
        <v>93</v>
      </c>
      <c r="P6" s="50"/>
    </row>
    <row r="7" spans="2:16" ht="45" x14ac:dyDescent="0.25">
      <c r="B7" s="6">
        <v>4</v>
      </c>
      <c r="C7" s="11" t="s">
        <v>3</v>
      </c>
      <c r="E7" s="11" t="s">
        <v>3</v>
      </c>
      <c r="F7" s="6" t="s">
        <v>14</v>
      </c>
      <c r="H7" s="7">
        <v>4</v>
      </c>
      <c r="I7" s="8" t="s">
        <v>23</v>
      </c>
      <c r="K7" s="6">
        <v>4</v>
      </c>
      <c r="L7" s="11" t="s">
        <v>3</v>
      </c>
      <c r="M7" s="48" t="s">
        <v>90</v>
      </c>
      <c r="N7" s="46" t="s">
        <v>85</v>
      </c>
      <c r="O7" s="27" t="s">
        <v>94</v>
      </c>
      <c r="P7" s="50"/>
    </row>
    <row r="8" spans="2:16" ht="45" x14ac:dyDescent="0.25">
      <c r="B8" s="6">
        <v>5</v>
      </c>
      <c r="C8" s="11" t="s">
        <v>4</v>
      </c>
      <c r="E8" s="11" t="s">
        <v>4</v>
      </c>
      <c r="F8" s="6" t="s">
        <v>14</v>
      </c>
      <c r="H8" s="7">
        <v>5</v>
      </c>
      <c r="I8" s="8" t="s">
        <v>24</v>
      </c>
      <c r="K8" s="6">
        <v>5</v>
      </c>
      <c r="L8" s="11" t="s">
        <v>4</v>
      </c>
      <c r="M8" s="46" t="s">
        <v>91</v>
      </c>
      <c r="N8" s="46" t="s">
        <v>85</v>
      </c>
      <c r="O8" s="27" t="s">
        <v>94</v>
      </c>
      <c r="P8" s="51"/>
    </row>
    <row r="9" spans="2:16" x14ac:dyDescent="0.25">
      <c r="B9" s="34" t="s">
        <v>77</v>
      </c>
      <c r="L9" s="9"/>
      <c r="M9" s="10"/>
      <c r="N9" s="13"/>
    </row>
    <row r="10" spans="2:16" ht="18.75" x14ac:dyDescent="0.3">
      <c r="B10" s="40" t="s">
        <v>16</v>
      </c>
      <c r="C10" s="42"/>
      <c r="D10" s="42"/>
      <c r="E10" s="42"/>
      <c r="F10" s="42"/>
      <c r="G10" s="41"/>
      <c r="L10" s="9"/>
      <c r="M10" s="43"/>
      <c r="N10" s="13"/>
    </row>
    <row r="11" spans="2:16" ht="15.75" x14ac:dyDescent="0.25">
      <c r="B11" s="4" t="s">
        <v>5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29</v>
      </c>
      <c r="L11" s="9"/>
      <c r="M11" s="43"/>
      <c r="N11" s="13"/>
    </row>
    <row r="12" spans="2:16" x14ac:dyDescent="0.25">
      <c r="B12" s="12" t="s">
        <v>6</v>
      </c>
      <c r="C12" s="5">
        <v>3</v>
      </c>
      <c r="D12" s="5">
        <v>7</v>
      </c>
      <c r="E12" s="5">
        <v>6</v>
      </c>
      <c r="F12" s="5">
        <v>1</v>
      </c>
      <c r="G12" s="5">
        <v>2</v>
      </c>
      <c r="L12" s="9"/>
      <c r="M12" s="44"/>
      <c r="N12" s="13"/>
    </row>
    <row r="13" spans="2:16" x14ac:dyDescent="0.25">
      <c r="B13" s="12" t="s">
        <v>7</v>
      </c>
      <c r="C13" s="5">
        <v>9</v>
      </c>
      <c r="D13" s="5">
        <v>9</v>
      </c>
      <c r="E13" s="5">
        <v>8</v>
      </c>
      <c r="F13" s="5">
        <v>1</v>
      </c>
      <c r="G13" s="5">
        <v>1</v>
      </c>
      <c r="I13" s="17"/>
      <c r="L13" s="9"/>
      <c r="M13" s="44"/>
    </row>
    <row r="14" spans="2:16" x14ac:dyDescent="0.25">
      <c r="B14" s="12" t="s">
        <v>8</v>
      </c>
      <c r="C14" s="5">
        <v>8</v>
      </c>
      <c r="D14" s="5">
        <v>9</v>
      </c>
      <c r="E14" s="5">
        <v>6</v>
      </c>
      <c r="F14" s="5">
        <v>1</v>
      </c>
      <c r="G14" s="5">
        <v>1</v>
      </c>
      <c r="M14" s="45"/>
    </row>
    <row r="15" spans="2:16" x14ac:dyDescent="0.25">
      <c r="B15" s="12" t="s">
        <v>9</v>
      </c>
      <c r="C15" s="5">
        <v>6</v>
      </c>
      <c r="D15" s="5">
        <v>7</v>
      </c>
      <c r="E15" s="5">
        <v>7</v>
      </c>
      <c r="F15" s="5">
        <v>1</v>
      </c>
      <c r="G15" s="5">
        <v>1</v>
      </c>
    </row>
    <row r="16" spans="2:16" x14ac:dyDescent="0.25">
      <c r="B16" s="12" t="s">
        <v>10</v>
      </c>
      <c r="C16" s="5">
        <v>8</v>
      </c>
      <c r="D16" s="5">
        <v>7</v>
      </c>
      <c r="E16" s="5">
        <v>5</v>
      </c>
      <c r="F16" s="5">
        <v>3</v>
      </c>
      <c r="G16" s="5">
        <v>5</v>
      </c>
    </row>
    <row r="19" spans="2:14" ht="18.75" x14ac:dyDescent="0.3">
      <c r="C19" s="38" t="s">
        <v>31</v>
      </c>
      <c r="D19" s="38"/>
      <c r="E19" s="38"/>
      <c r="F19" s="38"/>
      <c r="G19" s="38"/>
      <c r="J19" s="18"/>
      <c r="K19" s="18"/>
      <c r="L19" s="18"/>
      <c r="M19" s="18"/>
      <c r="N19" s="18"/>
    </row>
    <row r="20" spans="2:14" ht="15.75" x14ac:dyDescent="0.25">
      <c r="C20" s="4" t="s">
        <v>25</v>
      </c>
      <c r="D20" s="4" t="s">
        <v>26</v>
      </c>
      <c r="E20" s="4" t="s">
        <v>27</v>
      </c>
      <c r="F20" s="4" t="s">
        <v>28</v>
      </c>
      <c r="G20" s="4" t="s">
        <v>29</v>
      </c>
      <c r="J20" s="15"/>
      <c r="K20" s="15"/>
      <c r="L20" s="15"/>
      <c r="M20" s="15"/>
      <c r="N20" s="15"/>
    </row>
    <row r="21" spans="2:14" x14ac:dyDescent="0.25">
      <c r="C21" s="5">
        <f>C12^2</f>
        <v>9</v>
      </c>
      <c r="D21" s="5">
        <f t="shared" ref="D21:G21" si="0">D12^2</f>
        <v>49</v>
      </c>
      <c r="E21" s="5">
        <f t="shared" si="0"/>
        <v>36</v>
      </c>
      <c r="F21" s="5">
        <f t="shared" si="0"/>
        <v>1</v>
      </c>
      <c r="G21" s="5">
        <f t="shared" si="0"/>
        <v>4</v>
      </c>
      <c r="J21" s="16"/>
      <c r="K21" s="16"/>
      <c r="L21" s="16"/>
      <c r="M21" s="16"/>
      <c r="N21" s="16"/>
    </row>
    <row r="22" spans="2:14" x14ac:dyDescent="0.25">
      <c r="C22" s="5">
        <f>C13^2</f>
        <v>81</v>
      </c>
      <c r="D22" s="5">
        <f t="shared" ref="D22:G22" si="1">D13^2</f>
        <v>81</v>
      </c>
      <c r="E22" s="5">
        <f t="shared" si="1"/>
        <v>64</v>
      </c>
      <c r="F22" s="5">
        <f t="shared" si="1"/>
        <v>1</v>
      </c>
      <c r="G22" s="5">
        <f t="shared" si="1"/>
        <v>1</v>
      </c>
      <c r="J22" s="16"/>
      <c r="K22" s="16"/>
      <c r="L22" s="16"/>
      <c r="M22" s="16"/>
      <c r="N22" s="16"/>
    </row>
    <row r="23" spans="2:14" x14ac:dyDescent="0.25">
      <c r="C23" s="5">
        <f t="shared" ref="C23:G25" si="2">C14^2</f>
        <v>64</v>
      </c>
      <c r="D23" s="5">
        <f t="shared" si="2"/>
        <v>81</v>
      </c>
      <c r="E23" s="5">
        <f t="shared" si="2"/>
        <v>36</v>
      </c>
      <c r="F23" s="5">
        <f t="shared" si="2"/>
        <v>1</v>
      </c>
      <c r="G23" s="5">
        <f t="shared" si="2"/>
        <v>1</v>
      </c>
      <c r="J23" s="16"/>
      <c r="K23" s="16"/>
      <c r="L23" s="16"/>
      <c r="M23" s="16"/>
      <c r="N23" s="16"/>
    </row>
    <row r="24" spans="2:14" x14ac:dyDescent="0.25">
      <c r="C24" s="5">
        <f t="shared" si="2"/>
        <v>36</v>
      </c>
      <c r="D24" s="5">
        <f t="shared" si="2"/>
        <v>49</v>
      </c>
      <c r="E24" s="5">
        <f t="shared" si="2"/>
        <v>49</v>
      </c>
      <c r="F24" s="5">
        <f t="shared" si="2"/>
        <v>1</v>
      </c>
      <c r="G24" s="5">
        <f t="shared" si="2"/>
        <v>1</v>
      </c>
      <c r="J24" s="16"/>
      <c r="K24" s="16"/>
      <c r="L24" s="16"/>
      <c r="M24" s="16"/>
      <c r="N24" s="16"/>
    </row>
    <row r="25" spans="2:14" x14ac:dyDescent="0.25">
      <c r="C25" s="19">
        <f t="shared" si="2"/>
        <v>64</v>
      </c>
      <c r="D25" s="19">
        <f t="shared" si="2"/>
        <v>49</v>
      </c>
      <c r="E25" s="19">
        <f t="shared" si="2"/>
        <v>25</v>
      </c>
      <c r="F25" s="19">
        <f t="shared" si="2"/>
        <v>9</v>
      </c>
      <c r="G25" s="19">
        <f t="shared" si="2"/>
        <v>25</v>
      </c>
      <c r="J25" s="16"/>
      <c r="K25" s="16"/>
      <c r="L25" s="16"/>
      <c r="M25" s="16"/>
      <c r="N25" s="16"/>
    </row>
    <row r="26" spans="2:14" ht="15.75" thickBot="1" x14ac:dyDescent="0.3">
      <c r="B26" s="22" t="s">
        <v>32</v>
      </c>
      <c r="C26" s="14">
        <f>SUM(C21:C25)</f>
        <v>254</v>
      </c>
      <c r="D26" s="14">
        <f>SUM(D21:D25)</f>
        <v>309</v>
      </c>
      <c r="E26" s="14">
        <f t="shared" ref="E26:G26" si="3">SUM(E21:E25)</f>
        <v>210</v>
      </c>
      <c r="F26" s="14">
        <f t="shared" si="3"/>
        <v>13</v>
      </c>
      <c r="G26" s="14">
        <f t="shared" si="3"/>
        <v>32</v>
      </c>
    </row>
    <row r="27" spans="2:14" ht="15.75" thickBot="1" x14ac:dyDescent="0.3">
      <c r="I27" s="55" t="s">
        <v>78</v>
      </c>
    </row>
    <row r="28" spans="2:14" ht="19.5" thickBot="1" x14ac:dyDescent="0.35">
      <c r="C28" s="55" t="s">
        <v>78</v>
      </c>
      <c r="I28" s="54" t="s">
        <v>33</v>
      </c>
      <c r="J28" s="37"/>
      <c r="K28" s="37"/>
      <c r="L28" s="37"/>
      <c r="M28" s="37"/>
    </row>
    <row r="29" spans="2:14" x14ac:dyDescent="0.25">
      <c r="I29" s="3">
        <f>C21/C26</f>
        <v>3.5433070866141732E-2</v>
      </c>
      <c r="J29" s="3">
        <f>D21/D26</f>
        <v>0.15857605177993528</v>
      </c>
      <c r="K29" s="3">
        <f t="shared" ref="K29:M29" si="4">E21/E26</f>
        <v>0.17142857142857143</v>
      </c>
      <c r="L29" s="3">
        <f>F21/F26</f>
        <v>7.6923076923076927E-2</v>
      </c>
      <c r="M29" s="3">
        <f t="shared" si="4"/>
        <v>0.125</v>
      </c>
    </row>
    <row r="30" spans="2:14" x14ac:dyDescent="0.25">
      <c r="C30" s="1">
        <f>C21/C26</f>
        <v>3.5433070866141732E-2</v>
      </c>
      <c r="D30" s="1">
        <f>D21/D26</f>
        <v>0.15857605177993528</v>
      </c>
      <c r="E30" s="1">
        <f>E21/E26</f>
        <v>0.17142857142857143</v>
      </c>
      <c r="F30" s="1">
        <f t="shared" ref="F30:G30" si="5">F21/F26</f>
        <v>7.6923076923076927E-2</v>
      </c>
      <c r="G30" s="1">
        <f t="shared" si="5"/>
        <v>0.125</v>
      </c>
      <c r="I30" s="3">
        <f>C22/C26</f>
        <v>0.31889763779527558</v>
      </c>
      <c r="J30" s="3">
        <f>D22/D26</f>
        <v>0.26213592233009708</v>
      </c>
      <c r="K30" s="3">
        <f t="shared" ref="K30:M30" si="6">E22/E26</f>
        <v>0.30476190476190479</v>
      </c>
      <c r="L30" s="3">
        <f>F22/F26</f>
        <v>7.6923076923076927E-2</v>
      </c>
      <c r="M30" s="3">
        <f t="shared" si="6"/>
        <v>3.125E-2</v>
      </c>
    </row>
    <row r="31" spans="2:14" x14ac:dyDescent="0.25">
      <c r="I31" s="3">
        <f>C23/C26</f>
        <v>0.25196850393700787</v>
      </c>
      <c r="J31" s="3">
        <f>D23/D26</f>
        <v>0.26213592233009708</v>
      </c>
      <c r="K31" s="3">
        <f>E23/E26</f>
        <v>0.17142857142857143</v>
      </c>
      <c r="L31" s="3">
        <f>F23/F26</f>
        <v>7.6923076923076927E-2</v>
      </c>
      <c r="M31" s="3">
        <f t="shared" ref="M31" si="7">G23/G26</f>
        <v>3.125E-2</v>
      </c>
    </row>
    <row r="32" spans="2:14" x14ac:dyDescent="0.25">
      <c r="I32" s="3">
        <f>C24/C26</f>
        <v>0.14173228346456693</v>
      </c>
      <c r="J32" s="3">
        <f>D24/D26</f>
        <v>0.15857605177993528</v>
      </c>
      <c r="K32" s="3">
        <f>E24/E26</f>
        <v>0.23333333333333334</v>
      </c>
      <c r="L32" s="3">
        <f>F24/F26</f>
        <v>7.6923076923076927E-2</v>
      </c>
      <c r="M32" s="3">
        <f t="shared" ref="M32" si="8">G24/G26</f>
        <v>3.125E-2</v>
      </c>
    </row>
    <row r="33" spans="3:13" ht="15.75" thickBot="1" x14ac:dyDescent="0.3">
      <c r="C33" s="1">
        <f>C22/C26</f>
        <v>0.31889763779527558</v>
      </c>
      <c r="D33" s="1">
        <f>D22/D26</f>
        <v>0.26213592233009708</v>
      </c>
      <c r="E33" s="1">
        <f t="shared" ref="E33:G33" si="9">E22/E26</f>
        <v>0.30476190476190479</v>
      </c>
      <c r="F33" s="1">
        <f t="shared" si="9"/>
        <v>7.6923076923076927E-2</v>
      </c>
      <c r="G33" s="1">
        <f t="shared" si="9"/>
        <v>3.125E-2</v>
      </c>
      <c r="I33" s="56">
        <f>C25/C26</f>
        <v>0.25196850393700787</v>
      </c>
      <c r="J33" s="3">
        <f>D25/D26</f>
        <v>0.15857605177993528</v>
      </c>
      <c r="K33" s="3">
        <f>E25/E26</f>
        <v>0.11904761904761904</v>
      </c>
      <c r="L33" s="3">
        <f t="shared" ref="L33" si="10">F25/F26</f>
        <v>0.69230769230769229</v>
      </c>
      <c r="M33" s="3">
        <f>G25/G26</f>
        <v>0.78125</v>
      </c>
    </row>
    <row r="34" spans="3:13" ht="15.75" thickBot="1" x14ac:dyDescent="0.3">
      <c r="I34" s="55" t="s">
        <v>79</v>
      </c>
    </row>
    <row r="35" spans="3:13" x14ac:dyDescent="0.25">
      <c r="H35" s="21" t="s">
        <v>35</v>
      </c>
      <c r="I35" s="57">
        <v>3</v>
      </c>
      <c r="J35" s="5">
        <v>4</v>
      </c>
      <c r="K35" s="5">
        <v>4</v>
      </c>
      <c r="L35" s="5">
        <v>5</v>
      </c>
      <c r="M35" s="5">
        <v>4</v>
      </c>
    </row>
    <row r="36" spans="3:13" ht="15.75" x14ac:dyDescent="0.25">
      <c r="C36" s="1">
        <f>C23/C26</f>
        <v>0.25196850393700787</v>
      </c>
      <c r="D36" s="1">
        <f t="shared" ref="D36:G36" si="11">D23/D26</f>
        <v>0.26213592233009708</v>
      </c>
      <c r="E36" s="1">
        <f t="shared" si="11"/>
        <v>0.17142857142857143</v>
      </c>
      <c r="F36" s="1">
        <f t="shared" si="11"/>
        <v>7.6923076923076927E-2</v>
      </c>
      <c r="G36" s="1">
        <f t="shared" si="11"/>
        <v>3.125E-2</v>
      </c>
      <c r="I36" s="39" t="s">
        <v>34</v>
      </c>
      <c r="J36" s="39"/>
      <c r="K36" s="39"/>
      <c r="L36" s="39"/>
      <c r="M36" s="39"/>
    </row>
    <row r="37" spans="3:13" x14ac:dyDescent="0.25">
      <c r="I37" s="3">
        <f>I29*I35</f>
        <v>0.1062992125984252</v>
      </c>
      <c r="J37" s="3">
        <f>J29*J35</f>
        <v>0.63430420711974111</v>
      </c>
      <c r="K37" s="3">
        <f t="shared" ref="K37:M37" si="12">K29*K35</f>
        <v>0.68571428571428572</v>
      </c>
      <c r="L37" s="3">
        <f t="shared" si="12"/>
        <v>0.38461538461538464</v>
      </c>
      <c r="M37" s="3">
        <f t="shared" si="12"/>
        <v>0.5</v>
      </c>
    </row>
    <row r="38" spans="3:13" x14ac:dyDescent="0.25">
      <c r="I38" s="3">
        <f>I30*I35</f>
        <v>0.95669291338582674</v>
      </c>
      <c r="J38" s="3">
        <f>J30*J35</f>
        <v>1.0485436893203883</v>
      </c>
      <c r="K38" s="3">
        <f t="shared" ref="K38:M38" si="13">K30*K35</f>
        <v>1.2190476190476192</v>
      </c>
      <c r="L38" s="3">
        <f>L30*L35</f>
        <v>0.38461538461538464</v>
      </c>
      <c r="M38" s="3">
        <f t="shared" si="13"/>
        <v>0.125</v>
      </c>
    </row>
    <row r="39" spans="3:13" x14ac:dyDescent="0.25">
      <c r="C39" s="1">
        <f>C24/C26</f>
        <v>0.14173228346456693</v>
      </c>
      <c r="D39" s="1">
        <f t="shared" ref="D39:G39" si="14">D24/D26</f>
        <v>0.15857605177993528</v>
      </c>
      <c r="E39" s="1">
        <f t="shared" si="14"/>
        <v>0.23333333333333334</v>
      </c>
      <c r="F39" s="1">
        <f t="shared" si="14"/>
        <v>7.6923076923076927E-2</v>
      </c>
      <c r="G39" s="1">
        <f t="shared" si="14"/>
        <v>3.125E-2</v>
      </c>
      <c r="I39" s="3">
        <f>I31*I35</f>
        <v>0.75590551181102361</v>
      </c>
      <c r="J39" s="3">
        <f t="shared" ref="J39:M39" si="15">J31*J35</f>
        <v>1.0485436893203883</v>
      </c>
      <c r="K39" s="3">
        <f t="shared" si="15"/>
        <v>0.68571428571428572</v>
      </c>
      <c r="L39" s="3">
        <f>L31*L35</f>
        <v>0.38461538461538464</v>
      </c>
      <c r="M39" s="3">
        <f t="shared" si="15"/>
        <v>0.125</v>
      </c>
    </row>
    <row r="40" spans="3:13" x14ac:dyDescent="0.25">
      <c r="I40" s="3">
        <f>I32*I35</f>
        <v>0.42519685039370081</v>
      </c>
      <c r="J40" s="3">
        <f t="shared" ref="J40:M40" si="16">J32*J35</f>
        <v>0.63430420711974111</v>
      </c>
      <c r="K40" s="3">
        <f t="shared" si="16"/>
        <v>0.93333333333333335</v>
      </c>
      <c r="L40" s="3">
        <f>L32*L35</f>
        <v>0.38461538461538464</v>
      </c>
      <c r="M40" s="3">
        <f t="shared" si="16"/>
        <v>0.125</v>
      </c>
    </row>
    <row r="41" spans="3:13" x14ac:dyDescent="0.25">
      <c r="I41" s="3">
        <f>I33*I35</f>
        <v>0.75590551181102361</v>
      </c>
      <c r="J41" s="3">
        <f t="shared" ref="J41:M41" si="17">J33*J35</f>
        <v>0.63430420711974111</v>
      </c>
      <c r="K41" s="3">
        <f t="shared" si="17"/>
        <v>0.47619047619047616</v>
      </c>
      <c r="L41" s="3">
        <f t="shared" si="17"/>
        <v>3.4615384615384617</v>
      </c>
      <c r="M41" s="3">
        <f t="shared" si="17"/>
        <v>3.125</v>
      </c>
    </row>
    <row r="42" spans="3:13" x14ac:dyDescent="0.25">
      <c r="C42" s="1">
        <f>C25/C26</f>
        <v>0.25196850393700787</v>
      </c>
      <c r="D42" s="1">
        <f t="shared" ref="D42:G42" si="18">D25/D26</f>
        <v>0.15857605177993528</v>
      </c>
      <c r="E42" s="1">
        <f t="shared" si="18"/>
        <v>0.11904761904761904</v>
      </c>
      <c r="F42" s="1">
        <f t="shared" si="18"/>
        <v>0.69230769230769229</v>
      </c>
      <c r="G42" s="1">
        <f t="shared" si="18"/>
        <v>0.78125</v>
      </c>
      <c r="H42" s="20" t="s">
        <v>39</v>
      </c>
      <c r="I42" s="24">
        <f>MIN(I37:I41)</f>
        <v>0.1062992125984252</v>
      </c>
      <c r="J42" s="24">
        <f>MIN(J37:J41)</f>
        <v>0.63430420711974111</v>
      </c>
      <c r="K42" s="24">
        <f>MIN(K37:K41)</f>
        <v>0.47619047619047616</v>
      </c>
      <c r="L42" s="24">
        <f t="shared" ref="L42:M42" si="19">MIN(L37:L41)</f>
        <v>0.38461538461538464</v>
      </c>
      <c r="M42" s="24">
        <f t="shared" si="19"/>
        <v>0.125</v>
      </c>
    </row>
    <row r="43" spans="3:13" x14ac:dyDescent="0.25">
      <c r="H43" s="20" t="s">
        <v>40</v>
      </c>
      <c r="I43" s="24">
        <f>MAX(I37:I41)</f>
        <v>0.95669291338582674</v>
      </c>
      <c r="J43" s="24">
        <f t="shared" ref="J43:M43" si="20">MAX(J37:J41)</f>
        <v>1.0485436893203883</v>
      </c>
      <c r="K43" s="24">
        <f t="shared" si="20"/>
        <v>1.2190476190476192</v>
      </c>
      <c r="L43" s="24">
        <f t="shared" si="20"/>
        <v>3.4615384615384617</v>
      </c>
      <c r="M43" s="24">
        <f t="shared" si="20"/>
        <v>3.125</v>
      </c>
    </row>
    <row r="45" spans="3:13" x14ac:dyDescent="0.25">
      <c r="C45" s="34" t="s">
        <v>80</v>
      </c>
    </row>
    <row r="46" spans="3:13" ht="18.75" x14ac:dyDescent="0.3">
      <c r="C46" s="38" t="s">
        <v>36</v>
      </c>
      <c r="D46" s="38"/>
      <c r="E46" s="38"/>
      <c r="F46" s="38"/>
      <c r="G46" s="18"/>
    </row>
    <row r="47" spans="3:13" x14ac:dyDescent="0.25">
      <c r="C47" s="23" t="s">
        <v>11</v>
      </c>
      <c r="D47" s="23" t="s">
        <v>12</v>
      </c>
      <c r="E47" s="23" t="s">
        <v>37</v>
      </c>
      <c r="F47" s="23" t="s">
        <v>38</v>
      </c>
    </row>
    <row r="48" spans="3:13" ht="30" x14ac:dyDescent="0.25">
      <c r="C48" s="11" t="s">
        <v>0</v>
      </c>
      <c r="D48" s="6" t="s">
        <v>13</v>
      </c>
      <c r="E48" s="27" t="s">
        <v>41</v>
      </c>
      <c r="F48" s="27" t="s">
        <v>42</v>
      </c>
    </row>
    <row r="49" spans="3:16" ht="30" x14ac:dyDescent="0.25">
      <c r="C49" s="11" t="s">
        <v>1</v>
      </c>
      <c r="D49" s="6" t="s">
        <v>13</v>
      </c>
      <c r="E49" s="27" t="s">
        <v>43</v>
      </c>
      <c r="F49" s="27" t="s">
        <v>45</v>
      </c>
    </row>
    <row r="50" spans="3:16" ht="30" x14ac:dyDescent="0.25">
      <c r="C50" s="11" t="s">
        <v>2</v>
      </c>
      <c r="D50" s="6" t="s">
        <v>13</v>
      </c>
      <c r="E50" s="27" t="s">
        <v>46</v>
      </c>
      <c r="F50" s="27" t="s">
        <v>44</v>
      </c>
    </row>
    <row r="51" spans="3:16" ht="45" x14ac:dyDescent="0.25">
      <c r="C51" s="11" t="s">
        <v>3</v>
      </c>
      <c r="D51" s="6" t="s">
        <v>14</v>
      </c>
      <c r="E51" s="27" t="s">
        <v>48</v>
      </c>
      <c r="F51" s="27" t="s">
        <v>47</v>
      </c>
    </row>
    <row r="52" spans="3:16" ht="15.75" x14ac:dyDescent="0.25">
      <c r="C52" s="11" t="s">
        <v>4</v>
      </c>
      <c r="D52" s="6" t="s">
        <v>14</v>
      </c>
      <c r="E52" s="12" t="s">
        <v>49</v>
      </c>
      <c r="F52" s="12" t="s">
        <v>50</v>
      </c>
    </row>
    <row r="53" spans="3:16" ht="45" x14ac:dyDescent="0.25">
      <c r="D53" s="28" t="s">
        <v>51</v>
      </c>
      <c r="E53" s="25" t="s">
        <v>52</v>
      </c>
      <c r="F53" s="25" t="s">
        <v>53</v>
      </c>
    </row>
    <row r="55" spans="3:16" x14ac:dyDescent="0.25">
      <c r="F55" s="22" t="s">
        <v>55</v>
      </c>
      <c r="G55" s="22" t="s">
        <v>56</v>
      </c>
      <c r="H55" s="22" t="s">
        <v>58</v>
      </c>
      <c r="I55" s="22" t="s">
        <v>57</v>
      </c>
    </row>
    <row r="56" spans="3:16" x14ac:dyDescent="0.25">
      <c r="F56" s="3">
        <f>I43-I41</f>
        <v>0.20078740157480313</v>
      </c>
      <c r="G56" s="3">
        <f>F56^2</f>
        <v>4.0315580631161252E-2</v>
      </c>
      <c r="H56" s="29">
        <f>SUM(G56:G60)</f>
        <v>19.231202285240677</v>
      </c>
      <c r="I56" s="30">
        <f>SQRT(H56)</f>
        <v>4.3853394720637855</v>
      </c>
    </row>
    <row r="57" spans="3:16" ht="15" customHeight="1" x14ac:dyDescent="0.25">
      <c r="F57" s="3">
        <f>J43-J41</f>
        <v>0.41423948220064721</v>
      </c>
      <c r="G57" s="31">
        <f>F57^2</f>
        <v>0.17159434861386033</v>
      </c>
      <c r="H57" s="35" t="s">
        <v>59</v>
      </c>
      <c r="I57" s="35"/>
    </row>
    <row r="58" spans="3:16" ht="15" customHeight="1" x14ac:dyDescent="0.25">
      <c r="F58" s="3">
        <f>K43-K41</f>
        <v>0.74285714285714299</v>
      </c>
      <c r="G58" s="31">
        <f>F58^2</f>
        <v>0.55183673469387773</v>
      </c>
      <c r="H58" s="35"/>
      <c r="I58" s="35"/>
    </row>
    <row r="59" spans="3:16" ht="15.75" thickBot="1" x14ac:dyDescent="0.3">
      <c r="F59" s="3">
        <f>L42-L41</f>
        <v>-3.0769230769230771</v>
      </c>
      <c r="G59" s="31">
        <f>F59^2</f>
        <v>9.4674556213017755</v>
      </c>
      <c r="H59" s="35"/>
      <c r="I59" s="35"/>
    </row>
    <row r="60" spans="3:16" ht="15.75" thickBot="1" x14ac:dyDescent="0.3">
      <c r="D60" s="55" t="s">
        <v>81</v>
      </c>
      <c r="F60" s="3">
        <f>M42-M41</f>
        <v>-3</v>
      </c>
      <c r="G60" s="31">
        <f>F60^2</f>
        <v>9</v>
      </c>
      <c r="H60" s="35"/>
      <c r="I60" s="35"/>
    </row>
    <row r="61" spans="3:16" x14ac:dyDescent="0.25">
      <c r="D61" s="58"/>
      <c r="E61" s="20" t="s">
        <v>54</v>
      </c>
      <c r="H61" s="35"/>
      <c r="I61" s="35"/>
    </row>
    <row r="62" spans="3:16" x14ac:dyDescent="0.25">
      <c r="D62" s="3"/>
      <c r="E62" s="3">
        <v>1.1488399540000001</v>
      </c>
      <c r="H62" s="35"/>
      <c r="I62" s="35"/>
    </row>
    <row r="63" spans="3:16" x14ac:dyDescent="0.25">
      <c r="D63" s="3"/>
      <c r="E63" s="3">
        <v>0</v>
      </c>
      <c r="H63" s="35"/>
      <c r="I63" s="35"/>
    </row>
    <row r="64" spans="3:16" x14ac:dyDescent="0.25">
      <c r="D64" s="3"/>
      <c r="E64" s="3">
        <v>0.56987720200000003</v>
      </c>
      <c r="K64" s="20" t="s">
        <v>35</v>
      </c>
      <c r="L64" s="5">
        <v>3</v>
      </c>
      <c r="M64" s="5">
        <v>4</v>
      </c>
      <c r="N64" s="5">
        <v>4</v>
      </c>
      <c r="O64" s="5">
        <v>5</v>
      </c>
      <c r="P64" s="5">
        <v>4</v>
      </c>
    </row>
    <row r="65" spans="4:16" x14ac:dyDescent="0.25">
      <c r="D65" s="3"/>
      <c r="E65" s="3">
        <v>0.73192558799999996</v>
      </c>
      <c r="L65" s="36" t="s">
        <v>34</v>
      </c>
      <c r="M65" s="36"/>
      <c r="N65" s="36"/>
      <c r="O65" s="36"/>
      <c r="P65" s="36"/>
    </row>
    <row r="66" spans="4:16" x14ac:dyDescent="0.25">
      <c r="D66" s="3"/>
      <c r="E66" s="3">
        <v>4.3853394720000001</v>
      </c>
      <c r="L66" s="5">
        <v>0.106299213</v>
      </c>
      <c r="M66" s="5">
        <v>0.63430420700000001</v>
      </c>
      <c r="N66" s="5">
        <v>0.68571428599999995</v>
      </c>
      <c r="O66" s="5">
        <v>0.38461538499999998</v>
      </c>
      <c r="P66" s="5">
        <v>0.5</v>
      </c>
    </row>
    <row r="67" spans="4:16" x14ac:dyDescent="0.25">
      <c r="L67" s="5">
        <v>0.95669291300000003</v>
      </c>
      <c r="M67" s="5">
        <v>1.0485436889999999</v>
      </c>
      <c r="N67" s="5">
        <v>1.2190476189999999</v>
      </c>
      <c r="O67" s="5">
        <v>0.38461538499999998</v>
      </c>
      <c r="P67" s="5">
        <v>0.125</v>
      </c>
    </row>
    <row r="68" spans="4:16" x14ac:dyDescent="0.25">
      <c r="F68" s="22" t="s">
        <v>55</v>
      </c>
      <c r="G68" s="22" t="s">
        <v>56</v>
      </c>
      <c r="H68" s="22" t="s">
        <v>58</v>
      </c>
      <c r="I68" s="22" t="s">
        <v>57</v>
      </c>
      <c r="L68" s="5">
        <v>0.755905512</v>
      </c>
      <c r="M68" s="5">
        <v>1.0485436889999999</v>
      </c>
      <c r="N68" s="5">
        <v>0.68571428599999995</v>
      </c>
      <c r="O68" s="5">
        <v>0.38461538499999998</v>
      </c>
      <c r="P68" s="5">
        <v>0.125</v>
      </c>
    </row>
    <row r="69" spans="4:16" x14ac:dyDescent="0.25">
      <c r="F69" s="3">
        <f>L70-L71</f>
        <v>0.649606299</v>
      </c>
      <c r="G69" s="3">
        <f>F69^2</f>
        <v>0.42198834370047739</v>
      </c>
      <c r="H69" s="29">
        <f>SUM(G69:G73)</f>
        <v>0.42198834370047739</v>
      </c>
      <c r="I69" s="30">
        <f>SQRT(H69)</f>
        <v>0.649606299</v>
      </c>
      <c r="L69" s="5">
        <v>0.42519685000000002</v>
      </c>
      <c r="M69" s="5">
        <v>0.63430420700000001</v>
      </c>
      <c r="N69" s="5">
        <v>0.93333333299999999</v>
      </c>
      <c r="O69" s="5">
        <v>0.38461538499999998</v>
      </c>
      <c r="P69" s="5">
        <v>0.125</v>
      </c>
    </row>
    <row r="70" spans="4:16" x14ac:dyDescent="0.25">
      <c r="F70" s="3">
        <f>M70-M71</f>
        <v>0</v>
      </c>
      <c r="G70" s="31">
        <f>F70^2</f>
        <v>0</v>
      </c>
      <c r="H70" s="35" t="s">
        <v>60</v>
      </c>
      <c r="I70" s="35"/>
      <c r="L70" s="5">
        <v>0.755905512</v>
      </c>
      <c r="M70" s="5">
        <v>0.63430420700000001</v>
      </c>
      <c r="N70" s="5">
        <v>0.47619047599999997</v>
      </c>
      <c r="O70" s="5">
        <v>3.461538462</v>
      </c>
      <c r="P70" s="5">
        <v>3.125</v>
      </c>
    </row>
    <row r="71" spans="4:16" x14ac:dyDescent="0.25">
      <c r="F71" s="3">
        <f>N70-N71</f>
        <v>0</v>
      </c>
      <c r="G71" s="31">
        <f>F71^2</f>
        <v>0</v>
      </c>
      <c r="H71" s="35"/>
      <c r="I71" s="35"/>
      <c r="K71" s="20" t="s">
        <v>39</v>
      </c>
      <c r="L71" s="14">
        <v>0.106299213</v>
      </c>
      <c r="M71" s="14">
        <v>0.63430420700000001</v>
      </c>
      <c r="N71" s="14">
        <v>0.47619047599999997</v>
      </c>
      <c r="O71" s="14">
        <v>0.38461538499999998</v>
      </c>
      <c r="P71" s="14">
        <v>0.125</v>
      </c>
    </row>
    <row r="72" spans="4:16" ht="15.75" thickBot="1" x14ac:dyDescent="0.3">
      <c r="F72" s="3">
        <f>O70-O72</f>
        <v>0</v>
      </c>
      <c r="G72" s="31">
        <f>F72^2</f>
        <v>0</v>
      </c>
      <c r="H72" s="35"/>
      <c r="I72" s="35"/>
      <c r="K72" s="20" t="s">
        <v>40</v>
      </c>
      <c r="L72" s="14">
        <v>0.95669291300000003</v>
      </c>
      <c r="M72" s="14">
        <v>1.0485436889999999</v>
      </c>
      <c r="N72" s="14">
        <v>1.2190476189999999</v>
      </c>
      <c r="O72" s="14">
        <v>3.461538462</v>
      </c>
      <c r="P72" s="14">
        <v>3.125</v>
      </c>
    </row>
    <row r="73" spans="4:16" ht="15.75" thickBot="1" x14ac:dyDescent="0.3">
      <c r="D73" s="55" t="s">
        <v>82</v>
      </c>
      <c r="F73" s="3">
        <f>P70-P72</f>
        <v>0</v>
      </c>
      <c r="G73" s="31">
        <f>F73^2</f>
        <v>0</v>
      </c>
      <c r="H73" s="35"/>
      <c r="I73" s="35"/>
    </row>
    <row r="74" spans="4:16" x14ac:dyDescent="0.25">
      <c r="D74" s="58"/>
      <c r="E74" s="20" t="s">
        <v>69</v>
      </c>
      <c r="H74" s="35"/>
      <c r="I74" s="35"/>
    </row>
    <row r="75" spans="4:16" x14ac:dyDescent="0.25">
      <c r="D75" s="3"/>
      <c r="E75" s="3">
        <v>4.0499359070000001</v>
      </c>
      <c r="H75" s="35"/>
      <c r="I75" s="35"/>
    </row>
    <row r="76" spans="4:16" x14ac:dyDescent="0.25">
      <c r="D76" s="3"/>
      <c r="E76" s="3">
        <v>4.4625167960000001</v>
      </c>
      <c r="H76" s="35"/>
      <c r="I76" s="35"/>
    </row>
    <row r="77" spans="4:16" x14ac:dyDescent="0.25">
      <c r="D77" s="3"/>
      <c r="E77" s="3">
        <v>4.3709196449999999</v>
      </c>
    </row>
    <row r="78" spans="4:16" x14ac:dyDescent="0.25">
      <c r="D78" s="3"/>
      <c r="E78" s="3">
        <v>4.3333740799999996</v>
      </c>
      <c r="G78" s="32" t="s">
        <v>54</v>
      </c>
      <c r="H78" s="20" t="s">
        <v>67</v>
      </c>
    </row>
    <row r="79" spans="4:16" x14ac:dyDescent="0.25">
      <c r="D79" s="3"/>
      <c r="E79" s="3">
        <v>0.649606299</v>
      </c>
      <c r="G79" s="3">
        <v>4.0499359070000001</v>
      </c>
    </row>
    <row r="80" spans="4:16" x14ac:dyDescent="0.25">
      <c r="G80" s="3">
        <v>4.4625167960000001</v>
      </c>
    </row>
    <row r="81" spans="4:10" x14ac:dyDescent="0.25">
      <c r="G81" s="3">
        <v>4.3709196449999999</v>
      </c>
    </row>
    <row r="82" spans="4:10" x14ac:dyDescent="0.25">
      <c r="G82" s="3">
        <v>4.3333740799999996</v>
      </c>
    </row>
    <row r="83" spans="4:10" x14ac:dyDescent="0.25">
      <c r="G83" s="3">
        <v>0.649606299</v>
      </c>
    </row>
    <row r="85" spans="4:10" ht="15.75" thickBot="1" x14ac:dyDescent="0.3"/>
    <row r="86" spans="4:10" ht="15.75" thickBot="1" x14ac:dyDescent="0.3">
      <c r="I86" s="55" t="s">
        <v>83</v>
      </c>
    </row>
    <row r="87" spans="4:10" x14ac:dyDescent="0.25">
      <c r="I87" s="59" t="s">
        <v>70</v>
      </c>
      <c r="J87" s="37"/>
    </row>
    <row r="88" spans="4:10" x14ac:dyDescent="0.25">
      <c r="D88" s="20" t="s">
        <v>68</v>
      </c>
      <c r="F88" s="37" t="s">
        <v>61</v>
      </c>
      <c r="G88" s="37"/>
      <c r="I88" s="3" t="s">
        <v>71</v>
      </c>
      <c r="J88" s="3">
        <v>1</v>
      </c>
    </row>
    <row r="89" spans="4:10" x14ac:dyDescent="0.25">
      <c r="D89" s="3">
        <f>E75+E62</f>
        <v>5.1987758609999997</v>
      </c>
      <c r="F89" s="26" t="s">
        <v>62</v>
      </c>
      <c r="G89" s="3">
        <f>E75/D89</f>
        <v>0.77901721776114097</v>
      </c>
      <c r="H89" s="33"/>
      <c r="I89" s="3" t="s">
        <v>72</v>
      </c>
      <c r="J89" s="3">
        <v>0.88465884800000005</v>
      </c>
    </row>
    <row r="90" spans="4:10" x14ac:dyDescent="0.25">
      <c r="D90" s="3">
        <f>E76+E63</f>
        <v>4.4625167960000001</v>
      </c>
      <c r="F90" s="26" t="s">
        <v>63</v>
      </c>
      <c r="G90" s="3">
        <f t="shared" ref="G90:G93" si="21">E76/D90</f>
        <v>1</v>
      </c>
      <c r="H90" s="33"/>
      <c r="I90" s="3" t="s">
        <v>73</v>
      </c>
      <c r="J90" s="3">
        <v>0.85550201599999998</v>
      </c>
    </row>
    <row r="91" spans="4:10" x14ac:dyDescent="0.25">
      <c r="D91" s="3">
        <f t="shared" ref="D91:D93" si="22">E77+E64</f>
        <v>4.9407968469999997</v>
      </c>
      <c r="F91" s="26" t="s">
        <v>64</v>
      </c>
      <c r="G91" s="3">
        <f t="shared" si="21"/>
        <v>0.88465884762171043</v>
      </c>
      <c r="H91" s="33"/>
      <c r="I91" s="3" t="s">
        <v>75</v>
      </c>
      <c r="J91" s="3">
        <v>0.77901721800000001</v>
      </c>
    </row>
    <row r="92" spans="4:10" x14ac:dyDescent="0.25">
      <c r="D92" s="3">
        <f t="shared" si="22"/>
        <v>5.0652996679999998</v>
      </c>
      <c r="F92" s="26" t="s">
        <v>65</v>
      </c>
      <c r="G92" s="3">
        <f t="shared" si="21"/>
        <v>0.85550201647023261</v>
      </c>
      <c r="H92" s="33"/>
      <c r="I92" s="3" t="s">
        <v>74</v>
      </c>
      <c r="J92" s="3">
        <v>0.129019522</v>
      </c>
    </row>
    <row r="93" spans="4:10" x14ac:dyDescent="0.25">
      <c r="D93" s="3">
        <f t="shared" si="22"/>
        <v>5.0349457710000003</v>
      </c>
      <c r="F93" s="26" t="s">
        <v>66</v>
      </c>
      <c r="G93" s="3">
        <f t="shared" si="21"/>
        <v>0.12901952246269782</v>
      </c>
      <c r="H93" s="33"/>
    </row>
  </sheetData>
  <sortState xmlns:xlrd2="http://schemas.microsoft.com/office/spreadsheetml/2017/richdata2" ref="J88:J92">
    <sortCondition descending="1" ref="J88:J92"/>
  </sortState>
  <mergeCells count="15">
    <mergeCell ref="C19:G19"/>
    <mergeCell ref="I28:M28"/>
    <mergeCell ref="I36:M36"/>
    <mergeCell ref="H2:I2"/>
    <mergeCell ref="B2:C2"/>
    <mergeCell ref="E2:F2"/>
    <mergeCell ref="B10:G10"/>
    <mergeCell ref="K2:P2"/>
    <mergeCell ref="P4:P8"/>
    <mergeCell ref="H70:I76"/>
    <mergeCell ref="L65:P65"/>
    <mergeCell ref="F88:G88"/>
    <mergeCell ref="I87:J87"/>
    <mergeCell ref="C46:F46"/>
    <mergeCell ref="H57:I63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~</dc:creator>
  <cp:lastModifiedBy>Fajri ~</cp:lastModifiedBy>
  <dcterms:created xsi:type="dcterms:W3CDTF">2023-10-21T06:29:55Z</dcterms:created>
  <dcterms:modified xsi:type="dcterms:W3CDTF">2023-10-23T16:07:11Z</dcterms:modified>
</cp:coreProperties>
</file>