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tiasluraschi/Library/Mobile Documents/com~apple~CloudDocs/Varios/UNIMI/Advanced Macroeconomic Massaro/Macro Project/"/>
    </mc:Choice>
  </mc:AlternateContent>
  <xr:revisionPtr revIDLastSave="0" documentId="13_ncr:1_{E2E6C321-5D65-5F4B-967D-4FDAEB956680}" xr6:coauthVersionLast="47" xr6:coauthVersionMax="47" xr10:uidLastSave="{00000000-0000-0000-0000-000000000000}"/>
  <bookViews>
    <workbookView xWindow="0" yWindow="500" windowWidth="25600" windowHeight="14220" xr2:uid="{00000000-000D-0000-FFFF-FFFF00000000}"/>
  </bookViews>
  <sheets>
    <sheet name="Sheet1" sheetId="1" r:id="rId1"/>
    <sheet name="BM FINAL" sheetId="5" r:id="rId2"/>
    <sheet name="FINAL 4" sheetId="11" r:id="rId3"/>
    <sheet name="FINAL 2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B3" i="5"/>
  <c r="C4" i="5"/>
  <c r="B5" i="5"/>
  <c r="B6" i="5"/>
  <c r="C6" i="5" s="1"/>
  <c r="B7" i="5"/>
  <c r="B8" i="5"/>
  <c r="B9" i="5"/>
  <c r="B10" i="5"/>
  <c r="C10" i="5" s="1"/>
  <c r="B11" i="5"/>
  <c r="B12" i="5"/>
  <c r="B13" i="5"/>
  <c r="B14" i="5"/>
  <c r="C14" i="5" s="1"/>
  <c r="B15" i="5"/>
  <c r="B16" i="5"/>
  <c r="C16" i="5" s="1"/>
  <c r="B17" i="5"/>
  <c r="B18" i="5"/>
  <c r="C18" i="5" s="1"/>
  <c r="B19" i="5"/>
  <c r="B20" i="5"/>
  <c r="C20" i="5" s="1"/>
  <c r="B21" i="5"/>
  <c r="B22" i="5"/>
  <c r="C22" i="5" s="1"/>
  <c r="B23" i="5"/>
  <c r="B24" i="5"/>
  <c r="C24" i="5" s="1"/>
  <c r="B25" i="5"/>
  <c r="B26" i="5"/>
  <c r="C26" i="5" s="1"/>
  <c r="B27" i="5"/>
  <c r="B28" i="5"/>
  <c r="C28" i="5" s="1"/>
  <c r="B29" i="5"/>
  <c r="B30" i="5"/>
  <c r="C30" i="5" s="1"/>
  <c r="B31" i="5"/>
  <c r="B32" i="5"/>
  <c r="C32" i="5" s="1"/>
  <c r="B33" i="5"/>
  <c r="B34" i="5"/>
  <c r="C34" i="5" s="1"/>
  <c r="B35" i="5"/>
  <c r="B36" i="5"/>
  <c r="C36" i="5" s="1"/>
  <c r="B37" i="5"/>
  <c r="B38" i="5"/>
  <c r="C38" i="5" s="1"/>
  <c r="B2" i="5"/>
  <c r="H2" i="5"/>
  <c r="G2" i="5"/>
  <c r="H3" i="5"/>
  <c r="H4" i="5"/>
  <c r="H5" i="5"/>
  <c r="I5" i="5" s="1"/>
  <c r="H6" i="5"/>
  <c r="H7" i="5"/>
  <c r="H8" i="5"/>
  <c r="H9" i="5"/>
  <c r="I10" i="5" s="1"/>
  <c r="H10" i="5"/>
  <c r="H11" i="5"/>
  <c r="H12" i="5"/>
  <c r="H13" i="5"/>
  <c r="H14" i="5"/>
  <c r="H15" i="5"/>
  <c r="H16" i="5"/>
  <c r="H17" i="5"/>
  <c r="H18" i="5"/>
  <c r="H19" i="5"/>
  <c r="H20" i="5"/>
  <c r="H21" i="5"/>
  <c r="I22" i="5" s="1"/>
  <c r="H22" i="5"/>
  <c r="H23" i="5"/>
  <c r="I24" i="5" s="1"/>
  <c r="H24" i="5"/>
  <c r="H25" i="5"/>
  <c r="H26" i="5"/>
  <c r="H27" i="5"/>
  <c r="H28" i="5"/>
  <c r="H29" i="5"/>
  <c r="H30" i="5"/>
  <c r="H31" i="5"/>
  <c r="H32" i="5"/>
  <c r="H33" i="5"/>
  <c r="I34" i="5" s="1"/>
  <c r="H34" i="5"/>
  <c r="H35" i="5"/>
  <c r="H36" i="5"/>
  <c r="H37" i="5"/>
  <c r="H38" i="5"/>
  <c r="G10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" i="5"/>
  <c r="K2" i="5"/>
  <c r="L2" i="5" s="1"/>
  <c r="G3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I36" i="5" l="1"/>
  <c r="I32" i="5"/>
  <c r="I28" i="5"/>
  <c r="I16" i="5"/>
  <c r="I20" i="5"/>
  <c r="I30" i="5"/>
  <c r="I18" i="5"/>
  <c r="I14" i="5"/>
  <c r="C37" i="5"/>
  <c r="C33" i="5"/>
  <c r="C29" i="5"/>
  <c r="C25" i="5"/>
  <c r="C21" i="5"/>
  <c r="C17" i="5"/>
  <c r="C13" i="5"/>
  <c r="C9" i="5"/>
  <c r="C5" i="5"/>
  <c r="I38" i="5"/>
  <c r="I26" i="5"/>
  <c r="C12" i="5"/>
  <c r="C8" i="5"/>
  <c r="C35" i="5"/>
  <c r="C31" i="5"/>
  <c r="C27" i="5"/>
  <c r="C23" i="5"/>
  <c r="C19" i="5"/>
  <c r="C15" i="5"/>
  <c r="C11" i="5"/>
  <c r="C7" i="5"/>
  <c r="C3" i="5"/>
  <c r="I23" i="5"/>
  <c r="I3" i="5"/>
  <c r="I6" i="5"/>
  <c r="K3" i="5"/>
  <c r="I12" i="5"/>
  <c r="I8" i="5"/>
  <c r="I35" i="5"/>
  <c r="I31" i="5"/>
  <c r="I27" i="5"/>
  <c r="I19" i="5"/>
  <c r="I15" i="5"/>
  <c r="I11" i="5"/>
  <c r="I7" i="5"/>
  <c r="I37" i="5"/>
  <c r="I33" i="5"/>
  <c r="I29" i="5"/>
  <c r="I25" i="5"/>
  <c r="I21" i="5"/>
  <c r="I17" i="5"/>
  <c r="I13" i="5"/>
  <c r="I9" i="5"/>
  <c r="I4" i="5"/>
  <c r="K4" i="5" l="1"/>
  <c r="L3" i="5"/>
  <c r="M3" i="5" s="1"/>
  <c r="K5" i="5" l="1"/>
  <c r="L4" i="5"/>
  <c r="M4" i="5" s="1"/>
  <c r="L5" i="5" l="1"/>
  <c r="M5" i="5" s="1"/>
  <c r="K6" i="5"/>
  <c r="L6" i="5" l="1"/>
  <c r="M6" i="5" s="1"/>
  <c r="K7" i="5"/>
  <c r="K8" i="5" l="1"/>
  <c r="L7" i="5"/>
  <c r="M7" i="5" s="1"/>
  <c r="K9" i="5" l="1"/>
  <c r="L8" i="5"/>
  <c r="M8" i="5" s="1"/>
  <c r="K10" i="5" l="1"/>
  <c r="L9" i="5"/>
  <c r="M9" i="5" s="1"/>
  <c r="K11" i="5" l="1"/>
  <c r="L10" i="5"/>
  <c r="M10" i="5" s="1"/>
  <c r="K12" i="5" l="1"/>
  <c r="L11" i="5"/>
  <c r="M11" i="5" s="1"/>
  <c r="K13" i="5" l="1"/>
  <c r="L12" i="5"/>
  <c r="M12" i="5" s="1"/>
  <c r="K14" i="5" l="1"/>
  <c r="L13" i="5"/>
  <c r="M13" i="5" s="1"/>
  <c r="K15" i="5" l="1"/>
  <c r="L14" i="5"/>
  <c r="M14" i="5" s="1"/>
  <c r="K16" i="5" l="1"/>
  <c r="L15" i="5"/>
  <c r="M15" i="5" s="1"/>
  <c r="K17" i="5" l="1"/>
  <c r="L16" i="5"/>
  <c r="M16" i="5" s="1"/>
  <c r="K18" i="5" l="1"/>
  <c r="L17" i="5"/>
  <c r="M17" i="5" s="1"/>
  <c r="K19" i="5" l="1"/>
  <c r="L18" i="5"/>
  <c r="M18" i="5" s="1"/>
  <c r="K20" i="5" l="1"/>
  <c r="L19" i="5"/>
  <c r="M19" i="5" s="1"/>
  <c r="K21" i="5" l="1"/>
  <c r="L20" i="5"/>
  <c r="M20" i="5" s="1"/>
  <c r="K22" i="5" l="1"/>
  <c r="L21" i="5"/>
  <c r="M21" i="5" s="1"/>
  <c r="K23" i="5" l="1"/>
  <c r="L22" i="5"/>
  <c r="M22" i="5" s="1"/>
  <c r="K24" i="5" l="1"/>
  <c r="L23" i="5"/>
  <c r="M23" i="5" s="1"/>
  <c r="K25" i="5" l="1"/>
  <c r="L24" i="5"/>
  <c r="M24" i="5" s="1"/>
  <c r="K26" i="5" l="1"/>
  <c r="L25" i="5"/>
  <c r="M25" i="5" s="1"/>
  <c r="K27" i="5" l="1"/>
  <c r="L26" i="5"/>
  <c r="M26" i="5" s="1"/>
  <c r="K28" i="5" l="1"/>
  <c r="L27" i="5"/>
  <c r="M27" i="5" s="1"/>
  <c r="K29" i="5" l="1"/>
  <c r="L28" i="5"/>
  <c r="M28" i="5" s="1"/>
  <c r="K30" i="5" l="1"/>
  <c r="L29" i="5"/>
  <c r="M29" i="5" s="1"/>
  <c r="K31" i="5" l="1"/>
  <c r="L30" i="5"/>
  <c r="M30" i="5" s="1"/>
  <c r="K32" i="5" l="1"/>
  <c r="L31" i="5"/>
  <c r="M31" i="5" s="1"/>
  <c r="K33" i="5" l="1"/>
  <c r="L32" i="5"/>
  <c r="M32" i="5" s="1"/>
  <c r="K34" i="5" l="1"/>
  <c r="L33" i="5"/>
  <c r="M33" i="5" s="1"/>
  <c r="K35" i="5" l="1"/>
  <c r="L34" i="5"/>
  <c r="M34" i="5" s="1"/>
  <c r="K36" i="5" l="1"/>
  <c r="L35" i="5"/>
  <c r="M35" i="5" s="1"/>
  <c r="K37" i="5" l="1"/>
  <c r="L36" i="5"/>
  <c r="M36" i="5" s="1"/>
  <c r="K38" i="5" l="1"/>
  <c r="L38" i="5" s="1"/>
  <c r="L37" i="5"/>
  <c r="M37" i="5" s="1"/>
  <c r="M38" i="5" l="1"/>
</calcChain>
</file>

<file path=xl/sharedStrings.xml><?xml version="1.0" encoding="utf-8"?>
<sst xmlns="http://schemas.openxmlformats.org/spreadsheetml/2006/main" count="398" uniqueCount="149">
  <si>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</si>
  <si>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</si>
  <si>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</si>
  <si>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</si>
  <si>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</si>
  <si>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</si>
  <si>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</si>
  <si>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</si>
  <si>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</si>
  <si>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</si>
  <si>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</si>
  <si>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</si>
  <si>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</si>
  <si>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</si>
  <si>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</si>
  <si>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</si>
  <si>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</si>
  <si>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</si>
  <si>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</si>
  <si>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</si>
  <si>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</si>
  <si>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</si>
  <si>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</si>
  <si>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</si>
  <si>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</si>
  <si>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</si>
  <si>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</si>
  <si>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</si>
  <si>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</si>
  <si>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</si>
  <si>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</si>
  <si>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</si>
  <si>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</si>
  <si>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</si>
  <si>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</si>
  <si>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</si>
  <si>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</si>
  <si>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</si>
  <si>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</si>
  <si>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</si>
  <si>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</si>
  <si>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</si>
  <si>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</si>
  <si>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</si>
  <si>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</si>
  <si>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</si>
  <si>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</si>
  <si>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</si>
  <si>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</si>
  <si>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TC NOMINAL</t>
  </si>
  <si>
    <t>4539760388318780</t>
  </si>
  <si>
    <t>6029259904763480</t>
  </si>
  <si>
    <t>4506696807731470</t>
  </si>
  <si>
    <t>5634596854445270</t>
  </si>
  <si>
    <t>4530652894122940</t>
  </si>
  <si>
    <t>5868790111410300</t>
  </si>
  <si>
    <t>4580150152525760</t>
  </si>
  <si>
    <t>5823224234952750</t>
  </si>
  <si>
    <t>4681158859444420</t>
  </si>
  <si>
    <t>5841726439682540</t>
  </si>
  <si>
    <t>4880490627804520</t>
  </si>
  <si>
    <t>6182591949602610</t>
  </si>
  <si>
    <t>5170333453296470</t>
  </si>
  <si>
    <t>6714627592117930</t>
  </si>
  <si>
    <t>5269901622719670</t>
  </si>
  <si>
    <t>6754598963597860</t>
  </si>
  <si>
    <t>5333525282493890</t>
  </si>
  <si>
    <t>6812888950461990</t>
  </si>
  <si>
    <t>5445875211232580</t>
  </si>
  <si>
    <t>6951305619001370</t>
  </si>
  <si>
    <t>5596883513904830</t>
  </si>
  <si>
    <t>7188722344815500</t>
  </si>
  <si>
    <t>6222625209324570</t>
  </si>
  <si>
    <t>7878950516120510</t>
  </si>
  <si>
    <t>8154861290322580</t>
  </si>
  <si>
    <t>8270361071428570</t>
  </si>
  <si>
    <t>7906025806451610</t>
  </si>
  <si>
    <t>7892576333333330</t>
  </si>
  <si>
    <t>7843564838709670</t>
  </si>
  <si>
    <t>8102301000000000</t>
  </si>
  <si>
    <t>8508269677419350</t>
  </si>
  <si>
    <t>8588883225806450</t>
  </si>
  <si>
    <t>8722823666666660</t>
  </si>
  <si>
    <t>8878501290322580</t>
  </si>
  <si>
    <t>9064827666666660</t>
  </si>
  <si>
    <t>9826597096774190</t>
  </si>
  <si>
    <t>DATE</t>
  </si>
  <si>
    <t>MB MONTHLY CHANGE</t>
  </si>
  <si>
    <t>INFLATION INTERANNUAL CHANGE</t>
  </si>
  <si>
    <t>INFLATION MONTHLY CHANGE</t>
  </si>
  <si>
    <t>CORE INFLATION MONTHLY CHANGE</t>
  </si>
  <si>
    <t>NOMINAL TC MONTHLY CHANGE</t>
  </si>
  <si>
    <t>LAGGED MB INTERANNUAL CHANGE</t>
  </si>
  <si>
    <t>LAGGED MB MONTHLY CHANGE</t>
  </si>
  <si>
    <t>MB ABS VALUE</t>
  </si>
  <si>
    <t>len</t>
  </si>
  <si>
    <t>MONTHLY MB VAR</t>
  </si>
  <si>
    <t>ipc_bienes_nacional</t>
  </si>
  <si>
    <t>BASE DIC 2016</t>
  </si>
  <si>
    <t>BM/IPC</t>
  </si>
  <si>
    <t>10266801935483800</t>
  </si>
  <si>
    <t>10287104500000000</t>
  </si>
  <si>
    <t>10220938677419300</t>
  </si>
  <si>
    <t>10197348866666600</t>
  </si>
  <si>
    <t>10236801290322500</t>
  </si>
  <si>
    <t>10655301000000000</t>
  </si>
  <si>
    <t>11107400064516100</t>
  </si>
  <si>
    <t>11970972967741900</t>
  </si>
  <si>
    <t>12707609000000000</t>
  </si>
  <si>
    <t>12521029967741900</t>
  </si>
  <si>
    <t>12562574366666600</t>
  </si>
  <si>
    <t>13368004709677400</t>
  </si>
  <si>
    <t>13455874193548300</t>
  </si>
  <si>
    <t>13432291928571400</t>
  </si>
  <si>
    <t>13143885903225800</t>
  </si>
  <si>
    <t>13248238000000000</t>
  </si>
  <si>
    <t>13426384838709600</t>
  </si>
  <si>
    <t>13419401000000000</t>
  </si>
  <si>
    <t>13815390967741900</t>
  </si>
  <si>
    <t>13126677096774100</t>
  </si>
  <si>
    <t>13420996333333300</t>
  </si>
  <si>
    <t>13863542258064500</t>
  </si>
  <si>
    <t>15696712666666600</t>
  </si>
  <si>
    <t>17340731935483800</t>
  </si>
  <si>
    <t>BMI/IPC</t>
  </si>
  <si>
    <t>VAR BM REAL</t>
  </si>
  <si>
    <t>INFLA COMP</t>
  </si>
  <si>
    <t>MB/INFLA COMP</t>
  </si>
  <si>
    <t>VAR MB RR</t>
  </si>
  <si>
    <t>VAR TC NOMINAL</t>
  </si>
  <si>
    <t>Inflation</t>
  </si>
  <si>
    <t>BM VER</t>
  </si>
  <si>
    <t>CPI</t>
  </si>
  <si>
    <t>Nominal MB</t>
  </si>
  <si>
    <t>Variacion BM VER</t>
  </si>
  <si>
    <t>Real MB</t>
  </si>
  <si>
    <t>ER Variation</t>
  </si>
  <si>
    <t>Nominal ER</t>
  </si>
  <si>
    <t>MB Lagged 24 Months</t>
  </si>
  <si>
    <t>MB Lagged 18 Months</t>
  </si>
  <si>
    <t>MB Lagged 12 Months</t>
  </si>
  <si>
    <t>4428608750221800</t>
  </si>
  <si>
    <t>1026680193548380</t>
  </si>
  <si>
    <t>Inflation Last 12 Months</t>
  </si>
  <si>
    <t>Monthly Inflation</t>
  </si>
  <si>
    <t>Real MB Variation</t>
  </si>
  <si>
    <t>Nominal MB Variation</t>
  </si>
  <si>
    <t xml:space="preserve">BM </t>
  </si>
  <si>
    <t>VAR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</si>
</sst>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7" formatCode="0.000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 Unicode MS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 (Body)"/>
    </font>
    <font>
      <sz val="11"/>
      <color theme="1"/>
      <name val="Calibri (Body)"/>
    </font>
    <font>
      <sz val="10"/>
      <color theme="1"/>
      <name val="Arial Unicode MS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6" fillId="0" borderId="1" xfId="0" applyFont="1" applyFill="1" applyBorder="1" applyAlignment="1">
      <alignment horizontal="center" vertical="top"/>
    </xf>
    <xf numFmtId="0" fontId="7" fillId="0" borderId="1" xfId="2" applyNumberFormat="1" applyFont="1" applyFill="1" applyBorder="1"/>
    <xf numFmtId="0" fontId="7" fillId="0" borderId="1" xfId="0" applyFont="1" applyFill="1" applyBorder="1"/>
    <xf numFmtId="2" fontId="7" fillId="0" borderId="1" xfId="0" applyNumberFormat="1" applyFont="1" applyFill="1" applyBorder="1"/>
    <xf numFmtId="0" fontId="0" fillId="0" borderId="1" xfId="2" applyNumberFormat="1" applyFont="1" applyFill="1" applyBorder="1"/>
    <xf numFmtId="164" fontId="0" fillId="0" borderId="1" xfId="2" applyNumberFormat="1" applyFont="1" applyFill="1" applyBorder="1"/>
    <xf numFmtId="2" fontId="0" fillId="0" borderId="1" xfId="2" applyNumberFormat="1" applyFont="1" applyFill="1" applyBorder="1"/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NumberFormat="1" applyFont="1" applyFill="1" applyBorder="1"/>
    <xf numFmtId="0" fontId="9" fillId="0" borderId="1" xfId="0" applyNumberFormat="1" applyFont="1" applyFill="1" applyBorder="1" applyAlignment="1">
      <alignment horizontal="center" vertical="top"/>
    </xf>
    <xf numFmtId="2" fontId="9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/>
    <xf numFmtId="167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3" fillId="0" borderId="1" xfId="0" applyNumberFormat="1" applyFont="1" applyFill="1" applyBorder="1"/>
    <xf numFmtId="169" fontId="2" fillId="0" borderId="1" xfId="0" applyNumberFormat="1" applyFont="1" applyFill="1" applyBorder="1" applyAlignment="1">
      <alignment horizontal="center" vertical="top"/>
    </xf>
    <xf numFmtId="169" fontId="5" fillId="0" borderId="1" xfId="0" applyNumberFormat="1" applyFont="1" applyFill="1" applyBorder="1"/>
  </cellXfs>
  <cellStyles count="3">
    <cellStyle name="Normal" xfId="0" builtinId="0"/>
    <cellStyle name="Normal 2" xfId="1" xr:uid="{7E59C52A-E092-F548-B2B4-469C3C0C916F}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="75" workbookViewId="0">
      <selection activeCell="J14" sqref="J14"/>
    </sheetView>
  </sheetViews>
  <sheetFormatPr baseColWidth="10" defaultColWidth="8.83203125" defaultRowHeight="15" x14ac:dyDescent="0.2"/>
  <cols>
    <col min="1" max="1" width="8.83203125" style="3"/>
    <col min="2" max="2" width="12.1640625" style="3" bestFit="1" customWidth="1"/>
    <col min="3" max="3" width="19.33203125" style="2" bestFit="1" customWidth="1"/>
    <col min="4" max="4" width="27.33203125" style="3" customWidth="1"/>
    <col min="5" max="5" width="20.83203125" style="3" bestFit="1" customWidth="1"/>
    <col min="6" max="6" width="30.1640625" style="3" bestFit="1" customWidth="1"/>
    <col min="7" max="7" width="25.5" style="3" bestFit="1" customWidth="1"/>
    <col min="8" max="8" width="21.1640625" style="3" bestFit="1" customWidth="1"/>
    <col min="9" max="9" width="26.33203125" style="3" bestFit="1" customWidth="1"/>
    <col min="10" max="10" width="20.83203125" style="4" bestFit="1" customWidth="1"/>
    <col min="11" max="11" width="20.83203125" style="3" bestFit="1" customWidth="1"/>
    <col min="12" max="16384" width="8.83203125" style="3"/>
  </cols>
  <sheetData>
    <row r="1" spans="1:13" x14ac:dyDescent="0.2">
      <c r="A1" s="1" t="s">
        <v>86</v>
      </c>
      <c r="B1" s="1" t="s">
        <v>49</v>
      </c>
      <c r="C1" s="2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  <c r="I1" s="3" t="s">
        <v>93</v>
      </c>
      <c r="J1" s="4" t="s">
        <v>94</v>
      </c>
      <c r="K1" s="3" t="s">
        <v>96</v>
      </c>
      <c r="L1" s="3" t="s">
        <v>95</v>
      </c>
      <c r="M1" s="3" t="s">
        <v>148</v>
      </c>
    </row>
    <row r="2" spans="1:13" x14ac:dyDescent="0.2">
      <c r="A2" s="1" t="s">
        <v>0</v>
      </c>
      <c r="B2" s="3">
        <v>12.238</v>
      </c>
      <c r="C2" s="2">
        <v>0.112</v>
      </c>
      <c r="D2" s="3">
        <v>0.26900000000000002</v>
      </c>
      <c r="E2" s="3">
        <v>3.9E-2</v>
      </c>
      <c r="F2" s="3">
        <v>4.4999999999999998E-2</v>
      </c>
      <c r="G2" s="3">
        <v>0.153</v>
      </c>
      <c r="H2" s="3">
        <v>0.40509707682190688</v>
      </c>
      <c r="I2" s="3">
        <v>2.5098545472415745E-2</v>
      </c>
      <c r="J2" s="4" t="s">
        <v>51</v>
      </c>
      <c r="K2" s="3">
        <v>0.05</v>
      </c>
      <c r="L2" s="3">
        <f>LEN(J2)</f>
        <v>16</v>
      </c>
    </row>
    <row r="3" spans="1:13" x14ac:dyDescent="0.2">
      <c r="A3" s="1" t="s">
        <v>1</v>
      </c>
      <c r="B3" s="3">
        <v>13.894500000000001</v>
      </c>
      <c r="C3" s="2">
        <v>-3.1E-2</v>
      </c>
      <c r="D3" s="3">
        <v>0.221</v>
      </c>
      <c r="E3" s="3">
        <v>4.0999999999999995E-2</v>
      </c>
      <c r="F3" s="3">
        <v>4.0999999999999995E-2</v>
      </c>
      <c r="G3" s="3">
        <v>0.13535708449092998</v>
      </c>
      <c r="H3" s="3">
        <v>0.32810091040869005</v>
      </c>
      <c r="I3" s="3">
        <v>-7.2831113889590959E-3</v>
      </c>
      <c r="J3" s="4" t="s">
        <v>53</v>
      </c>
      <c r="K3" s="3">
        <v>-6.5457959443148583E-2</v>
      </c>
      <c r="L3" s="3">
        <f t="shared" ref="L3:L50" si="0">LEN(J3)</f>
        <v>16</v>
      </c>
      <c r="M3" s="3">
        <f>(B3/B2)-1</f>
        <v>0.13535708449092998</v>
      </c>
    </row>
    <row r="4" spans="1:13" x14ac:dyDescent="0.2">
      <c r="A4" s="1" t="s">
        <v>2</v>
      </c>
      <c r="B4" s="3">
        <v>15.02736842105263</v>
      </c>
      <c r="C4" s="2">
        <v>-6.5000000000000002E-2</v>
      </c>
      <c r="D4" s="3">
        <v>0.24199999999999999</v>
      </c>
      <c r="E4" s="3">
        <v>0.04</v>
      </c>
      <c r="F4" s="3">
        <v>0.03</v>
      </c>
      <c r="G4" s="3">
        <v>8.1533586746743714E-2</v>
      </c>
      <c r="H4" s="3">
        <v>0.25027200515881831</v>
      </c>
      <c r="I4" s="3">
        <v>5.3156640913523123E-3</v>
      </c>
      <c r="J4" s="4" t="s">
        <v>55</v>
      </c>
      <c r="K4" s="3">
        <v>4.156344509017873E-2</v>
      </c>
      <c r="L4" s="3">
        <f t="shared" si="0"/>
        <v>16</v>
      </c>
      <c r="M4" s="3">
        <f t="shared" ref="M4:M50" si="1">(B4/B3)-1</f>
        <v>8.1533586746743714E-2</v>
      </c>
    </row>
    <row r="5" spans="1:13" x14ac:dyDescent="0.2">
      <c r="A5" s="1" t="s">
        <v>3</v>
      </c>
      <c r="B5" s="3">
        <v>15.18380952380952</v>
      </c>
      <c r="C5" s="2">
        <v>4.2000000000000003E-2</v>
      </c>
      <c r="D5" s="3">
        <v>0.26200000000000001</v>
      </c>
      <c r="E5" s="3">
        <v>3.3000000000000002E-2</v>
      </c>
      <c r="F5" s="3">
        <v>3.5000000000000003E-2</v>
      </c>
      <c r="G5" s="3">
        <v>1.0410412413774495E-2</v>
      </c>
      <c r="H5" s="3">
        <v>0.29535196108780726</v>
      </c>
      <c r="I5" s="3">
        <v>1.0924972528137511E-2</v>
      </c>
      <c r="J5" s="4" t="s">
        <v>57</v>
      </c>
      <c r="K5" s="3">
        <v>-7.7641005373423333E-3</v>
      </c>
      <c r="L5" s="3">
        <f t="shared" si="0"/>
        <v>16</v>
      </c>
      <c r="M5" s="3">
        <f t="shared" si="1"/>
        <v>1.0410412413774495E-2</v>
      </c>
    </row>
    <row r="6" spans="1:13" x14ac:dyDescent="0.2">
      <c r="A6" s="1" t="s">
        <v>4</v>
      </c>
      <c r="B6" s="3">
        <v>14.658095238095241</v>
      </c>
      <c r="C6" s="2">
        <v>-8.0000000000000002E-3</v>
      </c>
      <c r="D6" s="3">
        <v>0.28999999999999998</v>
      </c>
      <c r="E6" s="3">
        <v>6.5000000000000002E-2</v>
      </c>
      <c r="F6" s="3">
        <v>2.7999999999999997E-2</v>
      </c>
      <c r="G6" s="3">
        <v>-3.4623345668945205E-2</v>
      </c>
      <c r="H6" s="3">
        <v>0.27140465727777219</v>
      </c>
      <c r="I6" s="3">
        <v>2.2053579807412627E-2</v>
      </c>
      <c r="J6" s="4" t="s">
        <v>59</v>
      </c>
      <c r="K6" s="3">
        <v>3.1773127709446847E-3</v>
      </c>
      <c r="L6" s="3">
        <f t="shared" si="0"/>
        <v>16</v>
      </c>
      <c r="M6" s="3">
        <f t="shared" si="1"/>
        <v>-3.4623345668945205E-2</v>
      </c>
    </row>
    <row r="7" spans="1:13" x14ac:dyDescent="0.2">
      <c r="A7" s="1" t="s">
        <v>5</v>
      </c>
      <c r="B7" s="3">
        <v>14.39428571428572</v>
      </c>
      <c r="C7" s="2">
        <v>3.0000000000000001E-3</v>
      </c>
      <c r="D7" s="3">
        <v>0.33100000000000002</v>
      </c>
      <c r="E7" s="3">
        <v>0.05</v>
      </c>
      <c r="F7" s="3">
        <v>3.3000000000000002E-2</v>
      </c>
      <c r="G7" s="3">
        <v>-1.7997531024624536E-2</v>
      </c>
      <c r="H7" s="3">
        <v>0.24792313507938957</v>
      </c>
      <c r="I7" s="3">
        <v>4.2581714132162052E-2</v>
      </c>
      <c r="J7" s="4" t="s">
        <v>61</v>
      </c>
      <c r="K7" s="3">
        <v>5.8350132180889025E-2</v>
      </c>
      <c r="L7" s="3">
        <f t="shared" si="0"/>
        <v>16</v>
      </c>
      <c r="M7" s="3">
        <f t="shared" si="1"/>
        <v>-1.7997531024624536E-2</v>
      </c>
    </row>
    <row r="8" spans="1:13" x14ac:dyDescent="0.2">
      <c r="A8" s="1" t="s">
        <v>6</v>
      </c>
      <c r="B8" s="3">
        <v>14.41</v>
      </c>
      <c r="C8" s="2">
        <v>5.8000000000000003E-2</v>
      </c>
      <c r="D8" s="3">
        <v>0.35799999999999998</v>
      </c>
      <c r="E8" s="3">
        <v>3.2000000000000001E-2</v>
      </c>
      <c r="F8" s="3">
        <v>3.6000000000000004E-2</v>
      </c>
      <c r="G8" s="3">
        <v>1.0917030567680897E-3</v>
      </c>
      <c r="H8" s="3">
        <v>0.26679721796409606</v>
      </c>
      <c r="I8" s="3">
        <v>5.9388050832572814E-2</v>
      </c>
      <c r="J8" s="4" t="s">
        <v>63</v>
      </c>
      <c r="K8" s="3">
        <v>8.6053818018754669E-2</v>
      </c>
      <c r="L8" s="3">
        <f t="shared" si="0"/>
        <v>16</v>
      </c>
      <c r="M8" s="3">
        <f t="shared" si="1"/>
        <v>1.0917030567680897E-3</v>
      </c>
    </row>
    <row r="9" spans="1:13" x14ac:dyDescent="0.2">
      <c r="A9" s="1" t="s">
        <v>7</v>
      </c>
      <c r="B9" s="3">
        <v>15.1465</v>
      </c>
      <c r="C9" s="2">
        <v>8.5999999999999993E-2</v>
      </c>
      <c r="D9" s="3">
        <v>0.36799999999999999</v>
      </c>
      <c r="E9" s="3">
        <v>2.2000000000000002E-2</v>
      </c>
      <c r="F9" s="3">
        <v>2.3E-2</v>
      </c>
      <c r="G9" s="3">
        <v>5.1110340041637725E-2</v>
      </c>
      <c r="H9" s="3">
        <v>0.29868366378513911</v>
      </c>
      <c r="I9" s="3">
        <v>1.925759147308348E-2</v>
      </c>
      <c r="J9" s="4" t="s">
        <v>65</v>
      </c>
      <c r="K9" s="3">
        <v>5.9528798777837011E-3</v>
      </c>
      <c r="L9" s="3">
        <f t="shared" si="0"/>
        <v>16</v>
      </c>
      <c r="M9" s="3">
        <f t="shared" si="1"/>
        <v>5.1110340041637725E-2</v>
      </c>
    </row>
    <row r="10" spans="1:13" x14ac:dyDescent="0.2">
      <c r="A10" s="1" t="s">
        <v>8</v>
      </c>
      <c r="B10" s="3">
        <v>15.09227272727273</v>
      </c>
      <c r="C10" s="2">
        <v>6.0000000000000001E-3</v>
      </c>
      <c r="D10" s="3">
        <v>0.35499999999999998</v>
      </c>
      <c r="E10" s="3">
        <v>1E-3</v>
      </c>
      <c r="F10" s="3">
        <v>1.6E-2</v>
      </c>
      <c r="G10" s="3">
        <v>-3.5801850412484626E-3</v>
      </c>
      <c r="H10" s="3">
        <v>0.28173150984021089</v>
      </c>
      <c r="I10" s="3">
        <v>1.2073026088366579E-2</v>
      </c>
      <c r="J10" s="4" t="s">
        <v>67</v>
      </c>
      <c r="K10" s="3">
        <v>8.6296739715072679E-3</v>
      </c>
      <c r="L10" s="3">
        <f t="shared" si="0"/>
        <v>16</v>
      </c>
      <c r="M10" s="3">
        <f t="shared" si="1"/>
        <v>-3.5801850412484626E-3</v>
      </c>
    </row>
    <row r="11" spans="1:13" x14ac:dyDescent="0.2">
      <c r="A11" s="1" t="s">
        <v>9</v>
      </c>
      <c r="B11" s="3">
        <v>15.32727272727273</v>
      </c>
      <c r="C11" s="2">
        <v>8.9999999999999993E-3</v>
      </c>
      <c r="D11" s="3">
        <v>0.35499999999999998</v>
      </c>
      <c r="E11" s="3">
        <v>1.3000000000000001E-2</v>
      </c>
      <c r="F11" s="3">
        <v>1.4999999999999999E-2</v>
      </c>
      <c r="G11" s="3">
        <v>1.5570882149203324E-2</v>
      </c>
      <c r="H11" s="3">
        <v>0.27737070504264461</v>
      </c>
      <c r="I11" s="3">
        <v>2.1064853504576764E-2</v>
      </c>
      <c r="J11" s="4" t="s">
        <v>69</v>
      </c>
      <c r="K11" s="3">
        <v>2.0316883123420615E-2</v>
      </c>
      <c r="L11" s="3">
        <f t="shared" si="0"/>
        <v>16</v>
      </c>
      <c r="M11" s="3">
        <f t="shared" si="1"/>
        <v>1.5570882149203324E-2</v>
      </c>
    </row>
    <row r="12" spans="1:13" x14ac:dyDescent="0.2">
      <c r="A12" s="1" t="s">
        <v>10</v>
      </c>
      <c r="B12" s="3">
        <v>15.406499999999999</v>
      </c>
      <c r="C12" s="2">
        <v>0.02</v>
      </c>
      <c r="D12" s="3">
        <v>0.371</v>
      </c>
      <c r="E12" s="3">
        <v>2.8999999999999998E-2</v>
      </c>
      <c r="F12" s="3">
        <v>0.02</v>
      </c>
      <c r="G12" s="3">
        <v>5.1690391459071616E-3</v>
      </c>
      <c r="H12" s="3">
        <v>0.27643498049013537</v>
      </c>
      <c r="I12" s="3">
        <v>2.7728931864024808E-2</v>
      </c>
      <c r="J12" s="4" t="s">
        <v>71</v>
      </c>
      <c r="K12" s="3">
        <v>3.4154263792567585E-2</v>
      </c>
      <c r="L12" s="3">
        <f t="shared" si="0"/>
        <v>16</v>
      </c>
      <c r="M12" s="3">
        <f t="shared" si="1"/>
        <v>5.1690391459071616E-3</v>
      </c>
    </row>
    <row r="13" spans="1:13" x14ac:dyDescent="0.2">
      <c r="A13" s="1" t="s">
        <v>11</v>
      </c>
      <c r="B13" s="3">
        <v>15.560952380952379</v>
      </c>
      <c r="C13" s="2">
        <v>3.4000000000000002E-2</v>
      </c>
      <c r="D13" s="3">
        <v>0.36700000000000005</v>
      </c>
      <c r="E13" s="3">
        <v>0.02</v>
      </c>
      <c r="F13" s="3">
        <v>1.6E-2</v>
      </c>
      <c r="G13" s="3">
        <v>1.0025143994572439E-2</v>
      </c>
      <c r="H13" s="3">
        <v>0.28441521553127291</v>
      </c>
      <c r="I13" s="3">
        <v>0.1118018078927594</v>
      </c>
      <c r="J13" s="4" t="s">
        <v>73</v>
      </c>
      <c r="K13" s="3">
        <v>9.6015416675927279E-2</v>
      </c>
      <c r="L13" s="3">
        <f t="shared" si="0"/>
        <v>16</v>
      </c>
      <c r="M13" s="3">
        <f t="shared" si="1"/>
        <v>1.0025143994572439E-2</v>
      </c>
    </row>
    <row r="14" spans="1:13" x14ac:dyDescent="0.2">
      <c r="A14" s="1" t="s">
        <v>12</v>
      </c>
      <c r="B14" s="3">
        <v>16.071000000000002</v>
      </c>
      <c r="C14" s="2">
        <v>9.6000000000000002E-2</v>
      </c>
      <c r="D14" s="3">
        <v>0.33100000000000002</v>
      </c>
      <c r="E14" s="3">
        <v>1.2E-2</v>
      </c>
      <c r="F14" s="3">
        <v>1.3000000000000001E-2</v>
      </c>
      <c r="G14" s="3">
        <v>3.2777403757880075E-2</v>
      </c>
      <c r="H14" s="3">
        <v>0.26617789937178693</v>
      </c>
      <c r="I14" s="3">
        <v>-3.1074554236583785E-2</v>
      </c>
      <c r="J14" s="4" t="s">
        <v>74</v>
      </c>
      <c r="K14" s="3">
        <v>3.5018721546423048E-2</v>
      </c>
      <c r="L14" s="3">
        <f t="shared" si="0"/>
        <v>16</v>
      </c>
      <c r="M14" s="3">
        <f t="shared" si="1"/>
        <v>3.2777403757880075E-2</v>
      </c>
    </row>
    <row r="15" spans="1:13" x14ac:dyDescent="0.2">
      <c r="A15" s="1" t="s">
        <v>13</v>
      </c>
      <c r="B15" s="3">
        <v>16.151363636363641</v>
      </c>
      <c r="C15" s="2">
        <v>3.5000000000000003E-2</v>
      </c>
      <c r="D15" s="3">
        <v>0.29899999999999999</v>
      </c>
      <c r="E15" s="3">
        <v>1.6E-2</v>
      </c>
      <c r="F15" s="3">
        <v>1.4999999999999999E-2</v>
      </c>
      <c r="G15" s="3">
        <v>5.0005373880679382E-3</v>
      </c>
      <c r="H15" s="3">
        <v>0.35254764583622378</v>
      </c>
      <c r="I15" s="3">
        <v>-6.5457959443148583E-2</v>
      </c>
      <c r="J15" s="4" t="s">
        <v>75</v>
      </c>
      <c r="K15" s="3">
        <v>1.4163304192930104E-2</v>
      </c>
      <c r="L15" s="3">
        <f t="shared" si="0"/>
        <v>16</v>
      </c>
      <c r="M15" s="3">
        <f t="shared" si="1"/>
        <v>5.0005373880679382E-3</v>
      </c>
    </row>
    <row r="16" spans="1:13" x14ac:dyDescent="0.2">
      <c r="A16" s="1" t="s">
        <v>14</v>
      </c>
      <c r="B16" s="3">
        <v>15.86944444444444</v>
      </c>
      <c r="C16" s="2">
        <v>1.4E-2</v>
      </c>
      <c r="D16" s="3">
        <v>0.29100000000000004</v>
      </c>
      <c r="E16" s="3">
        <v>2.1000000000000001E-2</v>
      </c>
      <c r="F16" s="3">
        <v>1.7000000000000001E-2</v>
      </c>
      <c r="G16" s="3">
        <v>-1.7454822903279821E-2</v>
      </c>
      <c r="H16" s="3">
        <v>0.4677822185102527</v>
      </c>
      <c r="I16" s="3">
        <v>4.156344509017873E-2</v>
      </c>
      <c r="J16" s="4" t="s">
        <v>76</v>
      </c>
      <c r="K16" s="3">
        <v>-4.4053126801878228E-2</v>
      </c>
      <c r="L16" s="3">
        <f t="shared" si="0"/>
        <v>16</v>
      </c>
      <c r="M16" s="3">
        <f t="shared" si="1"/>
        <v>-1.7454822903279821E-2</v>
      </c>
    </row>
    <row r="17" spans="1:13" x14ac:dyDescent="0.2">
      <c r="A17" s="1" t="s">
        <v>15</v>
      </c>
      <c r="B17" s="3">
        <v>15.804545454545449</v>
      </c>
      <c r="C17" s="2">
        <v>-4.3999999999999997E-2</v>
      </c>
      <c r="D17" s="3">
        <v>0.28300000000000003</v>
      </c>
      <c r="E17" s="3">
        <v>2.4E-2</v>
      </c>
      <c r="F17" s="3">
        <v>1.9E-2</v>
      </c>
      <c r="G17" s="3">
        <v>-4.0895565138520107E-3</v>
      </c>
      <c r="H17" s="3">
        <v>0.34713044023851647</v>
      </c>
      <c r="I17" s="3">
        <v>-7.7641005373423333E-3</v>
      </c>
      <c r="J17" s="4" t="s">
        <v>77</v>
      </c>
      <c r="K17" s="3">
        <v>-1.7011673687309381E-3</v>
      </c>
      <c r="L17" s="3">
        <f t="shared" si="0"/>
        <v>16</v>
      </c>
      <c r="M17" s="3">
        <f t="shared" si="1"/>
        <v>-4.0895565138520107E-3</v>
      </c>
    </row>
    <row r="18" spans="1:13" x14ac:dyDescent="0.2">
      <c r="A18" s="1" t="s">
        <v>16</v>
      </c>
      <c r="B18" s="3">
        <v>15.649444444444439</v>
      </c>
      <c r="C18" s="2">
        <v>-2E-3</v>
      </c>
      <c r="D18" s="3">
        <v>0.27399999999999997</v>
      </c>
      <c r="E18" s="3">
        <v>2.7000000000000003E-2</v>
      </c>
      <c r="F18" s="3">
        <v>2.1000000000000001E-2</v>
      </c>
      <c r="G18" s="3">
        <v>-9.8136963538171251E-3</v>
      </c>
      <c r="H18" s="3">
        <v>0.35536191204173528</v>
      </c>
      <c r="I18" s="3">
        <v>3.1773127709446847E-3</v>
      </c>
      <c r="J18" s="4" t="s">
        <v>78</v>
      </c>
      <c r="K18" s="3">
        <v>-6.2098220598343357E-3</v>
      </c>
      <c r="L18" s="3">
        <f t="shared" si="0"/>
        <v>16</v>
      </c>
      <c r="M18" s="3">
        <f t="shared" si="1"/>
        <v>-9.8136963538171251E-3</v>
      </c>
    </row>
    <row r="19" spans="1:13" x14ac:dyDescent="0.2">
      <c r="A19" s="1" t="s">
        <v>17</v>
      </c>
      <c r="B19" s="3">
        <v>15.99190476190476</v>
      </c>
      <c r="C19" s="2">
        <v>-6.0000000000000001E-3</v>
      </c>
      <c r="D19" s="3">
        <v>0.24</v>
      </c>
      <c r="E19" s="3">
        <v>1.3999999999999999E-2</v>
      </c>
      <c r="F19" s="3">
        <v>1.7000000000000001E-2</v>
      </c>
      <c r="G19" s="3">
        <v>2.1883225227327108E-2</v>
      </c>
      <c r="H19" s="3">
        <v>0.34267924383256765</v>
      </c>
      <c r="I19" s="3">
        <v>5.8350132180889025E-2</v>
      </c>
      <c r="J19" s="4" t="s">
        <v>79</v>
      </c>
      <c r="K19" s="3">
        <v>3.2987062210974694E-2</v>
      </c>
      <c r="L19" s="3">
        <f t="shared" si="0"/>
        <v>16</v>
      </c>
      <c r="M19" s="3">
        <f t="shared" si="1"/>
        <v>2.1883225227327108E-2</v>
      </c>
    </row>
    <row r="20" spans="1:13" x14ac:dyDescent="0.2">
      <c r="A20" s="1" t="s">
        <v>18</v>
      </c>
      <c r="B20" s="3">
        <v>16.386190476190482</v>
      </c>
      <c r="C20" s="2">
        <v>3.3000000000000002E-2</v>
      </c>
      <c r="D20" s="3">
        <v>0.218</v>
      </c>
      <c r="E20" s="3">
        <v>1.2E-2</v>
      </c>
      <c r="F20" s="3">
        <v>1.3000000000000001E-2</v>
      </c>
      <c r="G20" s="3">
        <v>2.4655331566566963E-2</v>
      </c>
      <c r="H20" s="3">
        <v>0.31050230486596808</v>
      </c>
      <c r="I20" s="3">
        <v>8.6053818018754669E-2</v>
      </c>
      <c r="J20" s="4" t="s">
        <v>80</v>
      </c>
      <c r="K20" s="3">
        <v>5.0105356172197357E-2</v>
      </c>
      <c r="L20" s="3">
        <f t="shared" si="0"/>
        <v>16</v>
      </c>
      <c r="M20" s="3">
        <f t="shared" si="1"/>
        <v>2.4655331566566963E-2</v>
      </c>
    </row>
    <row r="21" spans="1:13" x14ac:dyDescent="0.2">
      <c r="A21" s="1" t="s">
        <v>19</v>
      </c>
      <c r="B21" s="3">
        <v>17.459523809523809</v>
      </c>
      <c r="C21" s="2">
        <v>0.05</v>
      </c>
      <c r="D21" s="3">
        <v>0.214</v>
      </c>
      <c r="E21" s="3">
        <v>1.7000000000000001E-2</v>
      </c>
      <c r="F21" s="3">
        <v>1.8000000000000002E-2</v>
      </c>
      <c r="G21" s="3">
        <v>6.5502310307750111E-2</v>
      </c>
      <c r="H21" s="3">
        <v>0.26712458147446849</v>
      </c>
      <c r="I21" s="3">
        <v>5.9528798777837011E-3</v>
      </c>
      <c r="J21" s="4" t="s">
        <v>81</v>
      </c>
      <c r="K21" s="3">
        <v>9.4747288747847325E-3</v>
      </c>
      <c r="L21" s="3">
        <f t="shared" si="0"/>
        <v>16</v>
      </c>
      <c r="M21" s="3">
        <f t="shared" si="1"/>
        <v>6.5502310307750111E-2</v>
      </c>
    </row>
    <row r="22" spans="1:13" x14ac:dyDescent="0.2">
      <c r="A22" s="1" t="s">
        <v>20</v>
      </c>
      <c r="B22" s="3">
        <v>17.699090909090909</v>
      </c>
      <c r="C22" s="2">
        <v>8.9999999999999993E-3</v>
      </c>
      <c r="D22" s="3">
        <v>0.22800000000000001</v>
      </c>
      <c r="E22" s="3">
        <v>1.3999999999999999E-2</v>
      </c>
      <c r="F22" s="3">
        <v>1.3999999999999999E-2</v>
      </c>
      <c r="G22" s="3">
        <v>1.3721284851790916E-2</v>
      </c>
      <c r="H22" s="3">
        <v>0.2715607946665648</v>
      </c>
      <c r="I22" s="3">
        <v>8.6296739715072679E-3</v>
      </c>
      <c r="J22" s="4" t="s">
        <v>82</v>
      </c>
      <c r="K22" s="3">
        <v>1.5594628234991914E-2</v>
      </c>
      <c r="L22" s="3">
        <f t="shared" si="0"/>
        <v>16</v>
      </c>
      <c r="M22" s="3">
        <f t="shared" si="1"/>
        <v>1.3721284851790916E-2</v>
      </c>
    </row>
    <row r="23" spans="1:13" x14ac:dyDescent="0.2">
      <c r="A23" s="1" t="s">
        <v>21</v>
      </c>
      <c r="B23" s="3">
        <v>17.522380952380949</v>
      </c>
      <c r="C23" s="2">
        <v>1.6E-2</v>
      </c>
      <c r="D23" s="3">
        <v>0.23800000000000002</v>
      </c>
      <c r="E23" s="3">
        <v>1.9E-2</v>
      </c>
      <c r="F23" s="3">
        <v>1.6E-2</v>
      </c>
      <c r="G23" s="3">
        <v>-9.9841261688302652E-3</v>
      </c>
      <c r="H23" s="3">
        <v>0.28034138382296026</v>
      </c>
      <c r="I23" s="3">
        <v>2.0316883123420615E-2</v>
      </c>
      <c r="J23" s="4" t="s">
        <v>83</v>
      </c>
      <c r="K23" s="3">
        <v>1.784715931503067E-2</v>
      </c>
      <c r="L23" s="3">
        <f t="shared" si="0"/>
        <v>16</v>
      </c>
      <c r="M23" s="3">
        <f t="shared" si="1"/>
        <v>-9.9841261688302652E-3</v>
      </c>
    </row>
    <row r="24" spans="1:13" x14ac:dyDescent="0.2">
      <c r="A24" s="1" t="s">
        <v>22</v>
      </c>
      <c r="B24" s="3">
        <v>17.748571428571431</v>
      </c>
      <c r="C24" s="2">
        <v>1.7999999999999999E-2</v>
      </c>
      <c r="D24" s="3">
        <v>0.22699999999999998</v>
      </c>
      <c r="E24" s="3">
        <v>1.4999999999999999E-2</v>
      </c>
      <c r="F24" s="3">
        <v>1.3000000000000001E-2</v>
      </c>
      <c r="G24" s="3">
        <v>1.2908661032149604E-2</v>
      </c>
      <c r="H24" s="3">
        <v>0.27724225878563402</v>
      </c>
      <c r="I24" s="3">
        <v>3.4154263792567585E-2</v>
      </c>
      <c r="J24" s="4" t="s">
        <v>84</v>
      </c>
      <c r="K24" s="3">
        <v>2.0986241962612784E-2</v>
      </c>
      <c r="L24" s="3">
        <f t="shared" si="0"/>
        <v>16</v>
      </c>
      <c r="M24" s="3">
        <f t="shared" si="1"/>
        <v>1.2908661032149604E-2</v>
      </c>
    </row>
    <row r="25" spans="1:13" x14ac:dyDescent="0.2">
      <c r="A25" s="1" t="s">
        <v>23</v>
      </c>
      <c r="B25" s="3">
        <v>17.766999999999999</v>
      </c>
      <c r="C25" s="2">
        <v>2.1000000000000001E-2</v>
      </c>
      <c r="D25" s="3">
        <v>0.22399999999999998</v>
      </c>
      <c r="E25" s="3">
        <v>1.3999999999999999E-2</v>
      </c>
      <c r="F25" s="3">
        <v>1.3000000000000001E-2</v>
      </c>
      <c r="G25" s="3">
        <v>1.0383129426914106E-3</v>
      </c>
      <c r="H25" s="3">
        <v>0.26097896564390277</v>
      </c>
      <c r="I25" s="3">
        <v>9.6015416675927279E-2</v>
      </c>
      <c r="J25" s="4" t="s">
        <v>85</v>
      </c>
      <c r="K25" s="3">
        <v>8.4035732185921308E-2</v>
      </c>
      <c r="L25" s="3">
        <f t="shared" si="0"/>
        <v>16</v>
      </c>
      <c r="M25" s="3">
        <f t="shared" si="1"/>
        <v>1.0383129426914106E-3</v>
      </c>
    </row>
    <row r="26" spans="1:13" x14ac:dyDescent="0.2">
      <c r="A26" s="1" t="s">
        <v>24</v>
      </c>
      <c r="B26" s="3">
        <v>18.027368421052628</v>
      </c>
      <c r="C26" s="2">
        <v>8.4000000000000005E-2</v>
      </c>
      <c r="D26" s="3">
        <v>0.248</v>
      </c>
      <c r="E26" s="3">
        <v>3.1E-2</v>
      </c>
      <c r="F26" s="3">
        <v>1.7000000000000001E-2</v>
      </c>
      <c r="G26" s="3">
        <v>1.4654608040334915E-2</v>
      </c>
      <c r="H26" s="3">
        <v>0.24719619404497473</v>
      </c>
      <c r="I26" s="3">
        <v>3.5018721546423048E-2</v>
      </c>
      <c r="J26" s="4">
        <v>1.02668019354838E+16</v>
      </c>
      <c r="K26" s="3">
        <v>4.4797281742030348E-2</v>
      </c>
      <c r="L26" s="3">
        <f t="shared" si="0"/>
        <v>17</v>
      </c>
      <c r="M26" s="3">
        <f t="shared" si="1"/>
        <v>1.4654608040334915E-2</v>
      </c>
    </row>
    <row r="27" spans="1:13" x14ac:dyDescent="0.2">
      <c r="A27" s="1" t="s">
        <v>25</v>
      </c>
      <c r="B27" s="3">
        <v>19.34454545454545</v>
      </c>
      <c r="C27" s="2">
        <v>-0.89600000000000002</v>
      </c>
      <c r="D27" s="3">
        <v>0.25</v>
      </c>
      <c r="E27" s="3">
        <v>1.8000000000000002E-2</v>
      </c>
      <c r="F27" s="3">
        <v>1.4999999999999999E-2</v>
      </c>
      <c r="G27" s="3">
        <v>7.3065408257513731E-2</v>
      </c>
      <c r="H27" s="3">
        <v>-0.87410206538194002</v>
      </c>
      <c r="I27" s="3">
        <v>1.4163304192930104E-2</v>
      </c>
      <c r="J27" s="4">
        <v>1.02871045E+16</v>
      </c>
      <c r="K27" s="3">
        <v>1.9774964632395253E-3</v>
      </c>
      <c r="L27" s="3">
        <f t="shared" si="0"/>
        <v>17</v>
      </c>
      <c r="M27" s="3">
        <f t="shared" si="1"/>
        <v>7.3065408257513731E-2</v>
      </c>
    </row>
    <row r="28" spans="1:13" x14ac:dyDescent="0.2">
      <c r="A28" s="1" t="s">
        <v>26</v>
      </c>
      <c r="B28" s="3">
        <v>20.140555555555562</v>
      </c>
      <c r="C28" s="2">
        <v>2E-3</v>
      </c>
      <c r="D28" s="3">
        <v>0.254</v>
      </c>
      <c r="E28" s="3">
        <v>2.4E-2</v>
      </c>
      <c r="F28" s="3">
        <v>2.1000000000000001E-2</v>
      </c>
      <c r="G28" s="3">
        <v>4.1149072377044238E-2</v>
      </c>
      <c r="H28" s="3">
        <v>-0.87561480797327429</v>
      </c>
      <c r="I28" s="3">
        <v>-4.4053126801878228E-2</v>
      </c>
      <c r="J28" s="4">
        <v>1.02209386774193E+16</v>
      </c>
      <c r="K28" s="3">
        <v>-6.4319189700755564E-3</v>
      </c>
      <c r="L28" s="3">
        <f t="shared" si="0"/>
        <v>17</v>
      </c>
      <c r="M28" s="3">
        <f t="shared" si="1"/>
        <v>4.1149072377044238E-2</v>
      </c>
    </row>
    <row r="29" spans="1:13" x14ac:dyDescent="0.2">
      <c r="A29" s="1" t="s">
        <v>27</v>
      </c>
      <c r="B29" s="3">
        <v>20.543500000000002</v>
      </c>
      <c r="C29" s="2">
        <v>-6.0000000000000001E-3</v>
      </c>
      <c r="D29" s="3">
        <v>0.254</v>
      </c>
      <c r="E29" s="3">
        <v>2.3E-2</v>
      </c>
      <c r="F29" s="3">
        <v>2.6000000000000002E-2</v>
      </c>
      <c r="G29" s="3">
        <v>2.0006620141781228E-2</v>
      </c>
      <c r="H29" s="3">
        <v>-0.87071963932778162</v>
      </c>
      <c r="I29" s="3">
        <v>-1.7011673687309401E-3</v>
      </c>
      <c r="J29" s="4">
        <v>1.01973488666666E+16</v>
      </c>
      <c r="K29" s="3">
        <v>-2.3079886786538939E-3</v>
      </c>
      <c r="L29" s="3">
        <f t="shared" si="0"/>
        <v>17</v>
      </c>
      <c r="M29" s="3">
        <f t="shared" si="1"/>
        <v>2.0006620141781228E-2</v>
      </c>
    </row>
    <row r="30" spans="1:13" x14ac:dyDescent="0.2">
      <c r="A30" s="1" t="s">
        <v>28</v>
      </c>
      <c r="B30" s="3">
        <v>20.532105263157899</v>
      </c>
      <c r="C30" s="2">
        <v>-2E-3</v>
      </c>
      <c r="D30" s="3">
        <v>0.255</v>
      </c>
      <c r="E30" s="3">
        <v>2.7000000000000003E-2</v>
      </c>
      <c r="F30" s="3">
        <v>2.1000000000000001E-2</v>
      </c>
      <c r="G30" s="3">
        <v>-5.5466385192892709E-4</v>
      </c>
      <c r="H30" s="3">
        <v>-0.87079822308972366</v>
      </c>
      <c r="I30" s="3">
        <v>-6.2098220598343357E-3</v>
      </c>
      <c r="J30" s="4">
        <v>1.02368012903225E+16</v>
      </c>
      <c r="K30" s="3">
        <v>3.8688902548840165E-3</v>
      </c>
      <c r="L30" s="3">
        <f t="shared" si="0"/>
        <v>17</v>
      </c>
      <c r="M30" s="3">
        <f t="shared" si="1"/>
        <v>-5.5466385192892709E-4</v>
      </c>
    </row>
    <row r="31" spans="1:13" x14ac:dyDescent="0.2">
      <c r="A31" s="1" t="s">
        <v>29</v>
      </c>
      <c r="B31" s="3">
        <v>24.22190476190476</v>
      </c>
      <c r="C31" s="2">
        <v>4.0000000000000001E-3</v>
      </c>
      <c r="D31" s="3">
        <v>0.26300000000000001</v>
      </c>
      <c r="E31" s="3">
        <v>2.1000000000000001E-2</v>
      </c>
      <c r="F31" s="3">
        <v>2.7000000000000003E-2</v>
      </c>
      <c r="G31" s="3">
        <v>0.1797087756688891</v>
      </c>
      <c r="H31" s="3">
        <v>-0.8694878986681962</v>
      </c>
      <c r="I31" s="3">
        <v>3.2987062210974694E-2</v>
      </c>
      <c r="J31" s="4">
        <v>1.0655301E+16</v>
      </c>
      <c r="K31" s="3">
        <v>4.0881882710093631E-2</v>
      </c>
      <c r="L31" s="3">
        <f t="shared" si="0"/>
        <v>17</v>
      </c>
      <c r="M31" s="3">
        <f t="shared" si="1"/>
        <v>0.1797087756688891</v>
      </c>
    </row>
    <row r="32" spans="1:13" x14ac:dyDescent="0.2">
      <c r="A32" s="1" t="s">
        <v>30</v>
      </c>
      <c r="B32" s="3">
        <v>27.246500000000001</v>
      </c>
      <c r="C32" s="2">
        <v>4.1000000000000002E-2</v>
      </c>
      <c r="D32" s="3">
        <v>0.29499999999999998</v>
      </c>
      <c r="E32" s="3">
        <v>3.7000000000000005E-2</v>
      </c>
      <c r="F32" s="3">
        <v>4.0999999999999995E-2</v>
      </c>
      <c r="G32" s="3">
        <v>0.12487024731647867</v>
      </c>
      <c r="H32" s="3">
        <v>-0.86849043253268421</v>
      </c>
      <c r="I32" s="3">
        <v>5.0105356172197357E-2</v>
      </c>
      <c r="J32" s="4">
        <v>1.11074000645161E+16</v>
      </c>
      <c r="K32" s="3">
        <v>4.2429497253629878E-2</v>
      </c>
      <c r="L32" s="3">
        <f t="shared" si="0"/>
        <v>17</v>
      </c>
      <c r="M32" s="3">
        <f t="shared" si="1"/>
        <v>0.12487024731647867</v>
      </c>
    </row>
    <row r="33" spans="1:13" x14ac:dyDescent="0.2">
      <c r="A33" s="1" t="s">
        <v>31</v>
      </c>
      <c r="B33" s="3">
        <v>28.267142857142861</v>
      </c>
      <c r="C33" s="2">
        <v>4.2000000000000003E-2</v>
      </c>
      <c r="D33" s="3">
        <v>0.312</v>
      </c>
      <c r="E33" s="3">
        <v>3.1E-2</v>
      </c>
      <c r="F33" s="3">
        <v>3.2000000000000001E-2</v>
      </c>
      <c r="G33" s="3">
        <v>3.745959507249963E-2</v>
      </c>
      <c r="H33" s="3">
        <v>-0.86945171596999615</v>
      </c>
      <c r="I33" s="3">
        <v>9.4747288747847325E-3</v>
      </c>
      <c r="J33" s="4">
        <v>1.19709729677419E+16</v>
      </c>
      <c r="K33" s="3">
        <v>7.7747528513408382E-2</v>
      </c>
      <c r="L33" s="3">
        <f t="shared" si="0"/>
        <v>17</v>
      </c>
      <c r="M33" s="3">
        <f t="shared" si="1"/>
        <v>3.745959507249963E-2</v>
      </c>
    </row>
    <row r="34" spans="1:13" x14ac:dyDescent="0.2">
      <c r="A34" s="1" t="s">
        <v>32</v>
      </c>
      <c r="B34" s="3">
        <v>30.88045454545454</v>
      </c>
      <c r="C34" s="2">
        <v>7.8E-2</v>
      </c>
      <c r="D34" s="3">
        <v>0.34399999999999997</v>
      </c>
      <c r="E34" s="3">
        <v>3.9E-2</v>
      </c>
      <c r="F34" s="3">
        <v>3.4000000000000002E-2</v>
      </c>
      <c r="G34" s="3">
        <v>9.2450506990356063E-2</v>
      </c>
      <c r="H34" s="3">
        <v>-0.86062247380691459</v>
      </c>
      <c r="I34" s="3">
        <v>1.5594628234991914E-2</v>
      </c>
      <c r="J34" s="4">
        <v>1.2707609E+16</v>
      </c>
      <c r="K34" s="3">
        <v>6.1535184670712173E-2</v>
      </c>
      <c r="L34" s="3">
        <f t="shared" si="0"/>
        <v>17</v>
      </c>
      <c r="M34" s="3">
        <f t="shared" si="1"/>
        <v>9.2450506990356063E-2</v>
      </c>
    </row>
    <row r="35" spans="1:13" x14ac:dyDescent="0.2">
      <c r="A35" s="1" t="s">
        <v>33</v>
      </c>
      <c r="B35" s="3">
        <v>39.391500000000001</v>
      </c>
      <c r="C35" s="2">
        <v>6.2E-2</v>
      </c>
      <c r="D35" s="3">
        <v>0.40500000000000003</v>
      </c>
      <c r="E35" s="3">
        <v>6.5000000000000002E-2</v>
      </c>
      <c r="F35" s="3">
        <v>7.5999999999999998E-2</v>
      </c>
      <c r="G35" s="3">
        <v>0.27561270000147209</v>
      </c>
      <c r="H35" s="3">
        <v>-0.85431771309833104</v>
      </c>
      <c r="I35" s="3">
        <v>1.784715931503067E-2</v>
      </c>
      <c r="J35" s="4">
        <v>1.25210299677419E+16</v>
      </c>
      <c r="K35" s="3">
        <v>-1.4682465620251661E-2</v>
      </c>
      <c r="L35" s="3">
        <f t="shared" si="0"/>
        <v>17</v>
      </c>
      <c r="M35" s="3">
        <f t="shared" si="1"/>
        <v>0.27561270000147209</v>
      </c>
    </row>
    <row r="36" spans="1:13" x14ac:dyDescent="0.2">
      <c r="A36" s="1" t="s">
        <v>34</v>
      </c>
      <c r="B36" s="3">
        <v>38.075909090909093</v>
      </c>
      <c r="C36" s="2">
        <v>-1.4999999999999999E-2</v>
      </c>
      <c r="D36" s="3">
        <v>0.45899999999999996</v>
      </c>
      <c r="E36" s="3">
        <v>5.4000000000000006E-2</v>
      </c>
      <c r="F36" s="3">
        <v>4.4999999999999998E-2</v>
      </c>
      <c r="G36" s="3">
        <v>-3.339783732761914E-2</v>
      </c>
      <c r="H36" s="3">
        <v>-0.85897360873969109</v>
      </c>
      <c r="I36" s="3">
        <v>2.0986241962612784E-2</v>
      </c>
      <c r="J36" s="4">
        <v>1.25625743666666E+16</v>
      </c>
      <c r="K36" s="3">
        <v>3.317969770197049E-3</v>
      </c>
      <c r="L36" s="3">
        <f t="shared" si="0"/>
        <v>17</v>
      </c>
      <c r="M36" s="3">
        <f t="shared" si="1"/>
        <v>-3.339783732761914E-2</v>
      </c>
    </row>
    <row r="37" spans="1:13" x14ac:dyDescent="0.2">
      <c r="A37" s="1" t="s">
        <v>35</v>
      </c>
      <c r="B37" s="3">
        <v>37.485263157894742</v>
      </c>
      <c r="C37" s="2">
        <v>3.0000000000000001E-3</v>
      </c>
      <c r="D37" s="3">
        <v>0.48499999999999999</v>
      </c>
      <c r="E37" s="3">
        <v>3.2000000000000001E-2</v>
      </c>
      <c r="F37" s="3">
        <v>3.3000000000000002E-2</v>
      </c>
      <c r="G37" s="3">
        <v>-1.5512326484553252E-2</v>
      </c>
      <c r="H37" s="3">
        <v>-0.86141408498186989</v>
      </c>
      <c r="I37" s="3">
        <v>8.4035732185921308E-2</v>
      </c>
      <c r="J37" s="4">
        <v>1.33680047096774E+16</v>
      </c>
      <c r="K37" s="3">
        <v>6.4113478615332342E-2</v>
      </c>
      <c r="L37" s="3">
        <f t="shared" si="0"/>
        <v>17</v>
      </c>
      <c r="M37" s="3">
        <f t="shared" si="1"/>
        <v>-1.5512326484553252E-2</v>
      </c>
    </row>
    <row r="38" spans="1:13" x14ac:dyDescent="0.2">
      <c r="A38" s="1" t="s">
        <v>36</v>
      </c>
      <c r="B38" s="3">
        <v>38.838888888888889</v>
      </c>
      <c r="C38" s="2">
        <v>6.4000000000000001E-2</v>
      </c>
      <c r="D38" s="3">
        <v>0.47600000000000003</v>
      </c>
      <c r="E38" s="3">
        <v>2.6000000000000002E-2</v>
      </c>
      <c r="F38" s="3">
        <v>2.7000000000000003E-2</v>
      </c>
      <c r="G38" s="3">
        <v>3.6110877101020344E-2</v>
      </c>
      <c r="H38" s="3">
        <v>-0.8639609970977058</v>
      </c>
      <c r="I38" s="3">
        <v>-0.89552027182579697</v>
      </c>
      <c r="J38" s="4">
        <v>1.34558741935483E+16</v>
      </c>
      <c r="K38" s="3">
        <v>6.5731188594875256E-3</v>
      </c>
      <c r="L38" s="3">
        <f t="shared" si="0"/>
        <v>17</v>
      </c>
      <c r="M38" s="3">
        <f t="shared" si="1"/>
        <v>3.6110877101020344E-2</v>
      </c>
    </row>
    <row r="39" spans="1:13" x14ac:dyDescent="0.2">
      <c r="A39" s="1" t="s">
        <v>37</v>
      </c>
      <c r="B39" s="3">
        <v>38.43</v>
      </c>
      <c r="C39" s="2">
        <v>7.0000000000000001E-3</v>
      </c>
      <c r="D39" s="3">
        <v>0.49299999999999999</v>
      </c>
      <c r="E39" s="3">
        <v>2.8999999999999998E-2</v>
      </c>
      <c r="F39" s="3">
        <v>0.03</v>
      </c>
      <c r="G39" s="3">
        <v>-1.0527821484766164E-2</v>
      </c>
      <c r="H39" s="3">
        <v>0.31061982865789273</v>
      </c>
      <c r="I39" s="3">
        <v>1.9774964632395253E-3</v>
      </c>
      <c r="J39" s="4">
        <v>1.34322919285714E+16</v>
      </c>
      <c r="K39" s="3">
        <v>-1.7525628314960517E-3</v>
      </c>
      <c r="L39" s="3">
        <f t="shared" si="0"/>
        <v>17</v>
      </c>
      <c r="M39" s="3">
        <f t="shared" si="1"/>
        <v>-1.0527821484766164E-2</v>
      </c>
    </row>
    <row r="40" spans="1:13" x14ac:dyDescent="0.2">
      <c r="A40" s="1" t="s">
        <v>38</v>
      </c>
      <c r="B40" s="3">
        <v>39.427999999999997</v>
      </c>
      <c r="C40" s="2">
        <v>-2E-3</v>
      </c>
      <c r="D40" s="3">
        <v>0.51300000000000001</v>
      </c>
      <c r="E40" s="3">
        <v>3.7999999999999999E-2</v>
      </c>
      <c r="F40" s="3">
        <v>3.9E-2</v>
      </c>
      <c r="G40" s="3">
        <v>2.5969294821753808E-2</v>
      </c>
      <c r="H40" s="3">
        <v>0.30574078727122878</v>
      </c>
      <c r="I40" s="3">
        <v>-6.4319189700755564E-3</v>
      </c>
      <c r="J40" s="4">
        <v>1.31438859032258E+16</v>
      </c>
      <c r="K40" s="3">
        <v>-2.147109569083594E-2</v>
      </c>
      <c r="L40" s="3">
        <f t="shared" si="0"/>
        <v>17</v>
      </c>
      <c r="M40" s="3">
        <f t="shared" si="1"/>
        <v>2.5969294821753808E-2</v>
      </c>
    </row>
    <row r="41" spans="1:13" x14ac:dyDescent="0.2">
      <c r="A41" s="1" t="s">
        <v>39</v>
      </c>
      <c r="B41" s="3">
        <v>42.5421052631579</v>
      </c>
      <c r="C41" s="2">
        <v>-2.1000000000000001E-2</v>
      </c>
      <c r="D41" s="3">
        <v>0.54700000000000004</v>
      </c>
      <c r="E41" s="3">
        <v>4.7E-2</v>
      </c>
      <c r="F41" s="3">
        <v>4.5999999999999999E-2</v>
      </c>
      <c r="G41" s="3">
        <v>7.8982075255095374E-2</v>
      </c>
      <c r="H41" s="3">
        <v>0.28597639786882278</v>
      </c>
      <c r="I41" s="3">
        <v>-2.3079886786538939E-3</v>
      </c>
      <c r="J41" s="4">
        <v>1.3248238E+16</v>
      </c>
      <c r="K41" s="3">
        <v>7.939212006442542E-3</v>
      </c>
      <c r="L41" s="3">
        <f t="shared" si="0"/>
        <v>17</v>
      </c>
      <c r="M41" s="3">
        <f t="shared" si="1"/>
        <v>7.8982075255095374E-2</v>
      </c>
    </row>
    <row r="42" spans="1:13" x14ac:dyDescent="0.2">
      <c r="A42" s="1" t="s">
        <v>40</v>
      </c>
      <c r="B42" s="3">
        <v>44.354210526315789</v>
      </c>
      <c r="C42" s="2">
        <v>8.0000000000000002E-3</v>
      </c>
      <c r="D42" s="3">
        <v>0.55799999999999994</v>
      </c>
      <c r="E42" s="3">
        <v>3.4000000000000002E-2</v>
      </c>
      <c r="F42" s="3">
        <v>3.7999999999999999E-2</v>
      </c>
      <c r="G42" s="3">
        <v>4.2595570951379225E-2</v>
      </c>
      <c r="H42" s="3">
        <v>0.29918454033736541</v>
      </c>
      <c r="I42" s="3">
        <v>3.8688902548840165E-3</v>
      </c>
      <c r="J42" s="4">
        <v>1.34263848387096E+16</v>
      </c>
      <c r="K42" s="3">
        <v>1.3446832605936043E-2</v>
      </c>
      <c r="L42" s="3">
        <f t="shared" si="0"/>
        <v>17</v>
      </c>
      <c r="M42" s="3">
        <f t="shared" si="1"/>
        <v>4.2595570951379225E-2</v>
      </c>
    </row>
    <row r="43" spans="1:13" x14ac:dyDescent="0.2">
      <c r="A43" s="1" t="s">
        <v>41</v>
      </c>
      <c r="B43" s="3">
        <v>46.088636363636368</v>
      </c>
      <c r="C43" s="2">
        <v>1.2999999999999999E-2</v>
      </c>
      <c r="D43" s="3">
        <v>0.57299999999999995</v>
      </c>
      <c r="E43" s="3">
        <v>3.1E-2</v>
      </c>
      <c r="F43" s="3">
        <v>3.2000000000000001E-2</v>
      </c>
      <c r="G43" s="3">
        <v>3.9103972694802591E-2</v>
      </c>
      <c r="H43" s="3">
        <v>0.3115800979161738</v>
      </c>
      <c r="I43" s="3">
        <v>4.0881882710093631E-2</v>
      </c>
      <c r="J43" s="4">
        <v>1.3419401E+16</v>
      </c>
      <c r="K43" s="3">
        <v>-5.2015779329261935E-4</v>
      </c>
      <c r="L43" s="3">
        <f t="shared" si="0"/>
        <v>17</v>
      </c>
      <c r="M43" s="3">
        <f t="shared" si="1"/>
        <v>3.9103972694802591E-2</v>
      </c>
    </row>
    <row r="44" spans="1:13" x14ac:dyDescent="0.2">
      <c r="A44" s="1" t="s">
        <v>42</v>
      </c>
      <c r="B44" s="3">
        <v>44.955000000000013</v>
      </c>
      <c r="C44" s="2">
        <v>-1E-3</v>
      </c>
      <c r="D44" s="3">
        <v>0.55799999999999994</v>
      </c>
      <c r="E44" s="3">
        <v>2.7000000000000003E-2</v>
      </c>
      <c r="F44" s="3">
        <v>2.7000000000000003E-2</v>
      </c>
      <c r="G44" s="3">
        <v>-2.4596873613097148E-2</v>
      </c>
      <c r="H44" s="3">
        <v>0.25941078529832251</v>
      </c>
      <c r="I44" s="3">
        <v>4.2429497253629878E-2</v>
      </c>
      <c r="J44" s="4">
        <v>1.38153909677419E+16</v>
      </c>
      <c r="K44" s="3">
        <v>2.9508766281140186E-2</v>
      </c>
      <c r="L44" s="3">
        <f t="shared" si="0"/>
        <v>17</v>
      </c>
      <c r="M44" s="3">
        <f t="shared" si="1"/>
        <v>-2.4596873613097148E-2</v>
      </c>
    </row>
    <row r="45" spans="1:13" x14ac:dyDescent="0.2">
      <c r="A45" s="1" t="s">
        <v>43</v>
      </c>
      <c r="B45" s="3">
        <v>43.751428571428569</v>
      </c>
      <c r="C45" s="2">
        <v>0.03</v>
      </c>
      <c r="D45" s="3">
        <v>0.54400000000000004</v>
      </c>
      <c r="E45" s="3">
        <v>2.2000000000000002E-2</v>
      </c>
      <c r="F45" s="3">
        <v>2.1000000000000001E-2</v>
      </c>
      <c r="G45" s="3">
        <v>-2.6772804550582618E-2</v>
      </c>
      <c r="H45" s="3">
        <v>0.24380060927820502</v>
      </c>
      <c r="I45" s="3">
        <v>7.7747528513408382E-2</v>
      </c>
      <c r="J45" s="4">
        <v>1.31266770967741E+16</v>
      </c>
      <c r="K45" s="3">
        <v>-4.9851203818690681E-2</v>
      </c>
      <c r="L45" s="3">
        <f t="shared" si="0"/>
        <v>17</v>
      </c>
      <c r="M45" s="3">
        <f t="shared" si="1"/>
        <v>-2.6772804550582618E-2</v>
      </c>
    </row>
    <row r="46" spans="1:13" x14ac:dyDescent="0.2">
      <c r="A46" s="1" t="s">
        <v>44</v>
      </c>
      <c r="B46" s="3">
        <v>54.650476190476198</v>
      </c>
      <c r="C46" s="2">
        <v>-0.05</v>
      </c>
      <c r="D46" s="3">
        <v>0.54500000000000004</v>
      </c>
      <c r="E46" s="3">
        <v>0.04</v>
      </c>
      <c r="F46" s="3">
        <v>4.5999999999999999E-2</v>
      </c>
      <c r="G46" s="3">
        <v>0.24911295413483114</v>
      </c>
      <c r="H46" s="3">
        <v>9.6542205228135503E-2</v>
      </c>
      <c r="I46" s="3">
        <v>6.1535184670712173E-2</v>
      </c>
      <c r="J46" s="4">
        <v>1.34209963333333E+16</v>
      </c>
      <c r="K46" s="3">
        <v>2.242145779844984E-2</v>
      </c>
      <c r="L46" s="3">
        <f t="shared" si="0"/>
        <v>17</v>
      </c>
      <c r="M46" s="3">
        <f t="shared" si="1"/>
        <v>0.24911295413483114</v>
      </c>
    </row>
    <row r="47" spans="1:13" x14ac:dyDescent="0.2">
      <c r="A47" s="1" t="s">
        <v>45</v>
      </c>
      <c r="B47" s="3">
        <v>58.79</v>
      </c>
      <c r="C47" s="2">
        <v>2.1999999999999999E-2</v>
      </c>
      <c r="D47" s="3">
        <v>0.53500000000000003</v>
      </c>
      <c r="E47" s="3">
        <v>5.9000000000000004E-2</v>
      </c>
      <c r="F47" s="3">
        <v>6.4000000000000001E-2</v>
      </c>
      <c r="G47" s="3">
        <v>7.5745429831134414E-2</v>
      </c>
      <c r="H47" s="3">
        <v>5.6138596437244725E-2</v>
      </c>
      <c r="I47" s="3">
        <v>-1.4682465620251661E-2</v>
      </c>
      <c r="J47" s="4">
        <v>1.38635422580645E+16</v>
      </c>
      <c r="K47" s="3">
        <v>3.2974148397020508E-2</v>
      </c>
      <c r="L47" s="3">
        <f t="shared" si="0"/>
        <v>17</v>
      </c>
      <c r="M47" s="3">
        <f t="shared" si="1"/>
        <v>7.5745429831134414E-2</v>
      </c>
    </row>
    <row r="48" spans="1:13" x14ac:dyDescent="0.2">
      <c r="A48" s="1" t="s">
        <v>46</v>
      </c>
      <c r="B48" s="3">
        <v>61.403181818181807</v>
      </c>
      <c r="C48" s="2">
        <v>3.3000000000000002E-2</v>
      </c>
      <c r="D48" s="3">
        <v>0.505</v>
      </c>
      <c r="E48" s="3">
        <v>3.3000000000000002E-2</v>
      </c>
      <c r="F48" s="3">
        <v>3.7999999999999999E-2</v>
      </c>
      <c r="G48" s="3">
        <v>4.4449427082527748E-2</v>
      </c>
      <c r="H48" s="3">
        <v>0.1072205955725154</v>
      </c>
      <c r="I48" s="3">
        <v>3.317969770197049E-3</v>
      </c>
      <c r="J48" s="4">
        <v>1.56967126666666E+16</v>
      </c>
      <c r="K48" s="3">
        <v>0.1322295827774993</v>
      </c>
      <c r="L48" s="3">
        <f t="shared" si="0"/>
        <v>17</v>
      </c>
      <c r="M48" s="3">
        <f t="shared" si="1"/>
        <v>4.4449427082527748E-2</v>
      </c>
    </row>
    <row r="49" spans="1:13" x14ac:dyDescent="0.2">
      <c r="A49" s="1" t="s">
        <v>47</v>
      </c>
      <c r="B49" s="3">
        <v>63.012631578947371</v>
      </c>
      <c r="C49" s="2">
        <v>0.13200000000000001</v>
      </c>
      <c r="D49" s="3">
        <v>0.52100000000000002</v>
      </c>
      <c r="E49" s="3">
        <v>4.2999999999999997E-2</v>
      </c>
      <c r="F49" s="3">
        <v>0.04</v>
      </c>
      <c r="G49" s="3">
        <v>2.6211178527054679E-2</v>
      </c>
      <c r="H49" s="3">
        <v>0.2494821689029032</v>
      </c>
      <c r="I49" s="3">
        <v>6.4113478615332342E-2</v>
      </c>
      <c r="J49" s="4">
        <v>1.73407319354838E+16</v>
      </c>
      <c r="K49" s="3">
        <v>0.10473653329390586</v>
      </c>
      <c r="L49" s="3">
        <f t="shared" si="0"/>
        <v>17</v>
      </c>
      <c r="M49" s="3">
        <f t="shared" si="1"/>
        <v>2.6211178527054679E-2</v>
      </c>
    </row>
    <row r="50" spans="1:13" x14ac:dyDescent="0.2">
      <c r="A50" s="1" t="s">
        <v>48</v>
      </c>
      <c r="B50" s="3">
        <v>62.954285714285717</v>
      </c>
      <c r="C50" s="2">
        <v>0.105</v>
      </c>
      <c r="D50" s="3">
        <v>0.53799999999999992</v>
      </c>
      <c r="E50" s="3">
        <v>3.7000000000000005E-2</v>
      </c>
      <c r="F50" s="3">
        <v>3.7000000000000005E-2</v>
      </c>
      <c r="G50" s="3">
        <v>-9.2593918393257812E-4</v>
      </c>
      <c r="H50" s="3">
        <v>0.29718176437583477</v>
      </c>
      <c r="I50" s="3">
        <v>6.5731188594875256E-3</v>
      </c>
      <c r="J50" s="4">
        <v>1.69294835483871E+16</v>
      </c>
      <c r="K50" s="3">
        <v>-2.3715745599825255E-2</v>
      </c>
      <c r="L50" s="3">
        <f t="shared" si="0"/>
        <v>17</v>
      </c>
      <c r="M50" s="3">
        <f t="shared" si="1"/>
        <v>-9.2593918393257812E-4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3D0B-0037-2B42-AB60-87A4050F931A}">
  <dimension ref="A1:O39"/>
  <sheetViews>
    <sheetView workbookViewId="0">
      <selection activeCell="D1" sqref="D1"/>
    </sheetView>
  </sheetViews>
  <sheetFormatPr baseColWidth="10" defaultRowHeight="15" x14ac:dyDescent="0.2"/>
  <cols>
    <col min="1" max="1" width="10.83203125" style="10"/>
    <col min="2" max="2" width="19.83203125" style="10" bestFit="1" customWidth="1"/>
    <col min="3" max="3" width="19.83203125" style="10" customWidth="1"/>
    <col min="4" max="4" width="19.83203125" style="10" bestFit="1" customWidth="1"/>
    <col min="5" max="5" width="28.6640625" style="10" customWidth="1"/>
    <col min="6" max="6" width="12.1640625" style="10" bestFit="1" customWidth="1"/>
    <col min="7" max="7" width="10.83203125" style="10"/>
    <col min="8" max="8" width="19.83203125" style="10" bestFit="1" customWidth="1"/>
    <col min="9" max="9" width="12.6640625" style="7" bestFit="1" customWidth="1"/>
    <col min="10" max="10" width="10.83203125" style="6" customWidth="1"/>
    <col min="11" max="11" width="10.83203125" style="10"/>
    <col min="12" max="12" width="19.83203125" style="10" bestFit="1" customWidth="1"/>
    <col min="13" max="13" width="12.6640625" style="7" bestFit="1" customWidth="1"/>
    <col min="14" max="14" width="12.1640625" style="10" bestFit="1" customWidth="1"/>
    <col min="15" max="15" width="14" style="10" bestFit="1" customWidth="1"/>
    <col min="16" max="16384" width="10.83203125" style="10"/>
  </cols>
  <sheetData>
    <row r="1" spans="1:15" s="10" customFormat="1" ht="16" x14ac:dyDescent="0.25">
      <c r="A1" s="8" t="s">
        <v>86</v>
      </c>
      <c r="B1" s="9" t="s">
        <v>131</v>
      </c>
      <c r="C1" s="8" t="s">
        <v>134</v>
      </c>
      <c r="D1" s="10" t="s">
        <v>147</v>
      </c>
      <c r="E1" s="11" t="s">
        <v>97</v>
      </c>
      <c r="F1" s="11" t="s">
        <v>98</v>
      </c>
      <c r="G1" s="11" t="s">
        <v>124</v>
      </c>
      <c r="H1" s="11" t="s">
        <v>99</v>
      </c>
      <c r="I1" s="5" t="s">
        <v>125</v>
      </c>
      <c r="J1" s="6" t="s">
        <v>130</v>
      </c>
      <c r="K1" s="11" t="s">
        <v>126</v>
      </c>
      <c r="L1" s="11" t="s">
        <v>127</v>
      </c>
      <c r="M1" s="5" t="s">
        <v>128</v>
      </c>
      <c r="N1" s="12" t="s">
        <v>49</v>
      </c>
      <c r="O1" s="11" t="s">
        <v>129</v>
      </c>
    </row>
    <row r="2" spans="1:15" s="10" customFormat="1" ht="16" x14ac:dyDescent="0.25">
      <c r="A2" s="13" t="s">
        <v>12</v>
      </c>
      <c r="B2" s="9">
        <f>(D2/E2)*100</f>
        <v>7878950516120509</v>
      </c>
      <c r="C2" s="9">
        <v>0</v>
      </c>
      <c r="D2" s="10">
        <v>7878950516120510</v>
      </c>
      <c r="E2" s="10">
        <v>100</v>
      </c>
      <c r="F2" s="10">
        <v>100</v>
      </c>
      <c r="G2" s="10">
        <f>(F2/E2)</f>
        <v>1</v>
      </c>
      <c r="H2" s="10">
        <f>D2/E2*100</f>
        <v>7878950516120509</v>
      </c>
      <c r="I2" s="7">
        <v>0.04</v>
      </c>
      <c r="J2" s="6">
        <v>1.2E-2</v>
      </c>
      <c r="K2" s="10">
        <f>(1+J2)</f>
        <v>1.012</v>
      </c>
      <c r="L2" s="10">
        <f>D2/K2</f>
        <v>7785524225415524</v>
      </c>
      <c r="M2" s="7">
        <v>0</v>
      </c>
      <c r="N2" s="10">
        <v>16.071000000000002</v>
      </c>
      <c r="O2" s="10">
        <v>0.04</v>
      </c>
    </row>
    <row r="3" spans="1:15" s="10" customFormat="1" ht="16" x14ac:dyDescent="0.25">
      <c r="A3" s="13" t="s">
        <v>13</v>
      </c>
      <c r="B3" s="9">
        <f t="shared" ref="B3:B38" si="0">(D3/E3)*100</f>
        <v>8058935777759905</v>
      </c>
      <c r="C3" s="9">
        <f>(B3/B2)-1</f>
        <v>2.2843811656278579E-2</v>
      </c>
      <c r="D3" s="10" t="s">
        <v>74</v>
      </c>
      <c r="E3" s="10">
        <v>101.19029999999999</v>
      </c>
      <c r="F3" s="10">
        <v>103.5018721546423</v>
      </c>
      <c r="G3" s="10">
        <f>(F3/E3)</f>
        <v>1.0228438116562784</v>
      </c>
      <c r="H3" s="10">
        <f>D3/E3*100</f>
        <v>8058935777759905</v>
      </c>
      <c r="I3" s="7">
        <f>(H3/H2)-1</f>
        <v>2.2843811656278579E-2</v>
      </c>
      <c r="J3" s="6">
        <v>1.6E-2</v>
      </c>
      <c r="K3" s="10">
        <f>K2*(1+J3)</f>
        <v>1.028192</v>
      </c>
      <c r="L3" s="10">
        <f>D3/K3</f>
        <v>7931263120431379</v>
      </c>
      <c r="M3" s="7">
        <f>(L3/L2)-1</f>
        <v>1.8719214120495042E-2</v>
      </c>
      <c r="N3" s="10">
        <v>16.151363636363641</v>
      </c>
      <c r="O3" s="10">
        <f>(N3/N2)-1</f>
        <v>5.0005373880679382E-3</v>
      </c>
    </row>
    <row r="4" spans="1:15" s="10" customFormat="1" ht="16" x14ac:dyDescent="0.25">
      <c r="A4" s="13" t="s">
        <v>14</v>
      </c>
      <c r="B4" s="9">
        <f>(D4/E4)*100</f>
        <v>8052916227454834</v>
      </c>
      <c r="C4" s="9">
        <f t="shared" ref="C4:C38" si="1">(B4/B3)-1</f>
        <v>-7.4694109384554341E-4</v>
      </c>
      <c r="D4" s="10" t="s">
        <v>75</v>
      </c>
      <c r="E4" s="10">
        <v>102.7002</v>
      </c>
      <c r="F4" s="10">
        <v>104.96780065450628</v>
      </c>
      <c r="G4" s="10">
        <f>(F4/E4)</f>
        <v>1.0220798075807669</v>
      </c>
      <c r="H4" s="10">
        <f>D4/E4*100</f>
        <v>8052916227454834</v>
      </c>
      <c r="I4" s="7">
        <f>(H4/H3)-1</f>
        <v>-7.4694109384554341E-4</v>
      </c>
      <c r="J4" s="6">
        <v>2.1000000000000001E-2</v>
      </c>
      <c r="K4" s="10">
        <f>K3*(1+J4)</f>
        <v>1.0497840319999998</v>
      </c>
      <c r="L4" s="10">
        <f>D4/K4</f>
        <v>7878154762625092</v>
      </c>
      <c r="M4" s="7">
        <f t="shared" ref="M4:M38" si="2">(L4/L3)-1</f>
        <v>-6.6960781655921453E-3</v>
      </c>
      <c r="N4" s="10">
        <v>15.86944444444444</v>
      </c>
      <c r="O4" s="10">
        <f t="shared" ref="O4:O38" si="3">(N4/N3)-1</f>
        <v>-1.7454822903279821E-2</v>
      </c>
    </row>
    <row r="5" spans="1:15" s="10" customFormat="1" ht="16" x14ac:dyDescent="0.25">
      <c r="A5" s="13" t="s">
        <v>15</v>
      </c>
      <c r="B5" s="9">
        <f t="shared" si="0"/>
        <v>7530860908569408</v>
      </c>
      <c r="C5" s="9">
        <f t="shared" si="1"/>
        <v>-6.482810750043333E-2</v>
      </c>
      <c r="D5" s="10" t="s">
        <v>76</v>
      </c>
      <c r="E5" s="10">
        <v>104.9817</v>
      </c>
      <c r="F5" s="10">
        <v>100.34364082215903</v>
      </c>
      <c r="G5" s="10">
        <f>(F5/E5)</f>
        <v>0.95582030794089856</v>
      </c>
      <c r="H5" s="10">
        <f>D5/E5*100</f>
        <v>7530860908569408</v>
      </c>
      <c r="I5" s="7">
        <f>(H5/H4)-1</f>
        <v>-6.482810750043333E-2</v>
      </c>
      <c r="J5" s="6">
        <v>2.4E-2</v>
      </c>
      <c r="K5" s="10">
        <f t="shared" ref="K5:K38" si="4">K4*(1+J5)</f>
        <v>1.0749788487679999</v>
      </c>
      <c r="L5" s="10">
        <f>D5/K5</f>
        <v>7354587316310886</v>
      </c>
      <c r="M5" s="7">
        <f t="shared" si="2"/>
        <v>-6.6458131642459284E-2</v>
      </c>
      <c r="N5" s="10">
        <v>15.804545454545449</v>
      </c>
      <c r="O5" s="10">
        <f t="shared" si="3"/>
        <v>-4.0895565138520107E-3</v>
      </c>
    </row>
    <row r="6" spans="1:15" s="10" customFormat="1" ht="16" x14ac:dyDescent="0.25">
      <c r="A6" s="13" t="s">
        <v>16</v>
      </c>
      <c r="B6" s="9">
        <f t="shared" si="0"/>
        <v>7342484720554134</v>
      </c>
      <c r="C6" s="9">
        <f t="shared" si="1"/>
        <v>-2.5013898185388017E-2</v>
      </c>
      <c r="D6" s="10" t="s">
        <v>77</v>
      </c>
      <c r="E6" s="10">
        <v>107.4919</v>
      </c>
      <c r="F6" s="10">
        <v>100.17293949473272</v>
      </c>
      <c r="G6" s="10">
        <f>(F6/E6)</f>
        <v>0.93191151607453881</v>
      </c>
      <c r="H6" s="10">
        <f>D6/E6*100</f>
        <v>7342484720554134</v>
      </c>
      <c r="I6" s="7">
        <f>(H6/H5)-1</f>
        <v>-2.5013898185388017E-2</v>
      </c>
      <c r="J6" s="6">
        <v>2.7000000000000003E-2</v>
      </c>
      <c r="K6" s="10">
        <f t="shared" si="4"/>
        <v>1.1040032776847357</v>
      </c>
      <c r="L6" s="10">
        <f>D6/K6</f>
        <v>7149051540757446</v>
      </c>
      <c r="M6" s="7">
        <f t="shared" si="2"/>
        <v>-2.7946608927683303E-2</v>
      </c>
      <c r="N6" s="10">
        <v>15.649444444444439</v>
      </c>
      <c r="O6" s="10">
        <f t="shared" si="3"/>
        <v>-9.8136963538171251E-3</v>
      </c>
    </row>
    <row r="7" spans="1:15" s="10" customFormat="1" ht="16" x14ac:dyDescent="0.25">
      <c r="A7" s="13" t="s">
        <v>17</v>
      </c>
      <c r="B7" s="9">
        <f t="shared" si="0"/>
        <v>7195284129233950</v>
      </c>
      <c r="C7" s="9">
        <f t="shared" si="1"/>
        <v>-2.0047789940661254E-2</v>
      </c>
      <c r="D7" s="10" t="s">
        <v>78</v>
      </c>
      <c r="E7" s="10">
        <v>109.0098</v>
      </c>
      <c r="F7" s="10">
        <v>99.550883365259878</v>
      </c>
      <c r="G7" s="10">
        <f>(F7/E7)</f>
        <v>0.9132287497569932</v>
      </c>
      <c r="H7" s="10">
        <f>D7/E7*100</f>
        <v>7195284129233950</v>
      </c>
      <c r="I7" s="7">
        <f>(H7/H6)-1</f>
        <v>-2.0047789940661254E-2</v>
      </c>
      <c r="J7" s="6">
        <v>1.3999999999999999E-2</v>
      </c>
      <c r="K7" s="10">
        <f t="shared" si="4"/>
        <v>1.119459323572322</v>
      </c>
      <c r="L7" s="10">
        <f>D7/K7</f>
        <v>7006565288750254</v>
      </c>
      <c r="M7" s="7">
        <f t="shared" si="2"/>
        <v>-1.99307909860299E-2</v>
      </c>
      <c r="N7" s="10">
        <v>15.99190476190476</v>
      </c>
      <c r="O7" s="10">
        <f t="shared" si="3"/>
        <v>2.1883225227327108E-2</v>
      </c>
    </row>
    <row r="8" spans="1:15" s="10" customFormat="1" ht="16" x14ac:dyDescent="0.25">
      <c r="A8" s="13" t="s">
        <v>18</v>
      </c>
      <c r="B8" s="9">
        <f t="shared" si="0"/>
        <v>7357601376661233</v>
      </c>
      <c r="C8" s="9">
        <f t="shared" si="1"/>
        <v>2.2558837776509577E-2</v>
      </c>
      <c r="D8" s="10" t="s">
        <v>79</v>
      </c>
      <c r="E8" s="10">
        <v>110.1215</v>
      </c>
      <c r="F8" s="10">
        <v>102.83477454798719</v>
      </c>
      <c r="G8" s="10">
        <f>(F8/E8)</f>
        <v>0.93383012897560602</v>
      </c>
      <c r="H8" s="10">
        <f>D8/E8*100</f>
        <v>7357601376661233</v>
      </c>
      <c r="I8" s="7">
        <f>(H8/H7)-1</f>
        <v>2.2558837776509577E-2</v>
      </c>
      <c r="J8" s="6">
        <v>1.2E-2</v>
      </c>
      <c r="K8" s="10">
        <f t="shared" si="4"/>
        <v>1.1328928354551899</v>
      </c>
      <c r="L8" s="10">
        <f>D8/K8</f>
        <v>7151868867406635</v>
      </c>
      <c r="M8" s="7">
        <f t="shared" si="2"/>
        <v>2.0738203765785279E-2</v>
      </c>
      <c r="N8" s="10">
        <v>16.386190476190482</v>
      </c>
      <c r="O8" s="10">
        <f t="shared" si="3"/>
        <v>2.4655331566566963E-2</v>
      </c>
    </row>
    <row r="9" spans="1:15" s="10" customFormat="1" ht="16" x14ac:dyDescent="0.25">
      <c r="A9" s="13" t="s">
        <v>19</v>
      </c>
      <c r="B9" s="9">
        <f t="shared" si="0"/>
        <v>7636179767115881</v>
      </c>
      <c r="C9" s="9">
        <f t="shared" si="1"/>
        <v>3.7862664228904164E-2</v>
      </c>
      <c r="D9" s="10" t="s">
        <v>80</v>
      </c>
      <c r="E9" s="10">
        <v>111.4205</v>
      </c>
      <c r="F9" s="10">
        <v>107.98734755360171</v>
      </c>
      <c r="G9" s="10">
        <f>(F9/E9)</f>
        <v>0.9691874255958437</v>
      </c>
      <c r="H9" s="10">
        <f>D9/E9*100</f>
        <v>7636179767115881</v>
      </c>
      <c r="I9" s="7">
        <f>(H9/H8)-1</f>
        <v>3.7862664228904164E-2</v>
      </c>
      <c r="J9" s="6">
        <v>1.7000000000000001E-2</v>
      </c>
      <c r="K9" s="10">
        <f t="shared" si="4"/>
        <v>1.152152013657928</v>
      </c>
      <c r="L9" s="10">
        <f>D9/K9</f>
        <v>7384676307084458</v>
      </c>
      <c r="M9" s="7">
        <f t="shared" si="2"/>
        <v>3.2551972637362203E-2</v>
      </c>
      <c r="N9" s="10">
        <v>17.459523809523809</v>
      </c>
      <c r="O9" s="10">
        <f t="shared" si="3"/>
        <v>6.5502310307750111E-2</v>
      </c>
    </row>
    <row r="10" spans="1:15" s="10" customFormat="1" ht="16" x14ac:dyDescent="0.25">
      <c r="A10" s="13" t="s">
        <v>20</v>
      </c>
      <c r="B10" s="9">
        <f t="shared" si="0"/>
        <v>7610129278978472</v>
      </c>
      <c r="C10" s="9">
        <f t="shared" si="1"/>
        <v>-3.4114555879880548E-3</v>
      </c>
      <c r="D10" s="10" t="s">
        <v>81</v>
      </c>
      <c r="E10" s="10">
        <v>112.8612</v>
      </c>
      <c r="F10" s="10">
        <v>109.01049839357921</v>
      </c>
      <c r="G10" s="10">
        <f>(F10/E10)</f>
        <v>0.96588108573698683</v>
      </c>
      <c r="H10" s="10">
        <f>D10/E10*100</f>
        <v>7610129278978472</v>
      </c>
      <c r="I10" s="7">
        <f>(H10/H9)-1</f>
        <v>-3.4114555879880548E-3</v>
      </c>
      <c r="J10" s="6">
        <v>1.3999999999999999E-2</v>
      </c>
      <c r="K10" s="10">
        <f t="shared" si="4"/>
        <v>1.1682821418491389</v>
      </c>
      <c r="L10" s="10">
        <f>D10/K10</f>
        <v>7351720032467584</v>
      </c>
      <c r="M10" s="7">
        <f t="shared" si="2"/>
        <v>-4.4627920367014129E-3</v>
      </c>
      <c r="N10" s="10">
        <v>17.699090909090909</v>
      </c>
      <c r="O10" s="10">
        <f t="shared" si="3"/>
        <v>1.3721284851790916E-2</v>
      </c>
    </row>
    <row r="11" spans="1:15" s="10" customFormat="1" ht="16" x14ac:dyDescent="0.25">
      <c r="A11" s="13" t="s">
        <v>21</v>
      </c>
      <c r="B11" s="9">
        <f t="shared" si="0"/>
        <v>7585703895603942</v>
      </c>
      <c r="C11" s="9">
        <f t="shared" si="1"/>
        <v>-3.2095884943769137E-3</v>
      </c>
      <c r="D11" s="10" t="s">
        <v>82</v>
      </c>
      <c r="E11" s="10">
        <v>114.9903</v>
      </c>
      <c r="F11" s="10">
        <v>110.71047658973828</v>
      </c>
      <c r="G11" s="10">
        <f>(F11/E11)</f>
        <v>0.96278100491726926</v>
      </c>
      <c r="H11" s="10">
        <f>D11/E11*100</f>
        <v>7585703895603942</v>
      </c>
      <c r="I11" s="7">
        <f>(H11/H10)-1</f>
        <v>-3.2095884943769137E-3</v>
      </c>
      <c r="J11" s="6">
        <v>1.9E-2</v>
      </c>
      <c r="K11" s="10">
        <f t="shared" si="4"/>
        <v>1.1904795025442725</v>
      </c>
      <c r="L11" s="10">
        <f>D11/K11</f>
        <v>7327151494859332</v>
      </c>
      <c r="M11" s="7">
        <f t="shared" si="2"/>
        <v>-3.3418761187516965E-3</v>
      </c>
      <c r="N11" s="10">
        <v>17.522380952380949</v>
      </c>
      <c r="O11" s="10">
        <f t="shared" si="3"/>
        <v>-9.9841261688302652E-3</v>
      </c>
    </row>
    <row r="12" spans="1:15" s="10" customFormat="1" ht="16" x14ac:dyDescent="0.25">
      <c r="A12" s="13" t="s">
        <v>22</v>
      </c>
      <c r="B12" s="9">
        <f t="shared" si="0"/>
        <v>7600701719968377</v>
      </c>
      <c r="C12" s="9">
        <f t="shared" si="1"/>
        <v>1.9771170310414199E-3</v>
      </c>
      <c r="D12" s="10" t="s">
        <v>83</v>
      </c>
      <c r="E12" s="10">
        <v>116.8116</v>
      </c>
      <c r="F12" s="10">
        <v>112.68634410327832</v>
      </c>
      <c r="G12" s="10">
        <f>(F12/E12)</f>
        <v>0.96468453563925427</v>
      </c>
      <c r="H12" s="10">
        <f>D12/E12*100</f>
        <v>7600701719968377</v>
      </c>
      <c r="I12" s="7">
        <f>(H12/H11)-1</f>
        <v>1.9771170310414199E-3</v>
      </c>
      <c r="J12" s="6">
        <v>1.4999999999999999E-2</v>
      </c>
      <c r="K12" s="10">
        <f t="shared" si="4"/>
        <v>1.2083366950824364</v>
      </c>
      <c r="L12" s="10">
        <f>D12/K12</f>
        <v>7347704763461530</v>
      </c>
      <c r="M12" s="7">
        <f t="shared" si="2"/>
        <v>2.8050830689958506E-3</v>
      </c>
      <c r="N12" s="10">
        <v>17.748571428571431</v>
      </c>
      <c r="O12" s="10">
        <f t="shared" si="3"/>
        <v>1.2908661032149604E-2</v>
      </c>
    </row>
    <row r="13" spans="1:15" s="10" customFormat="1" ht="16" x14ac:dyDescent="0.25">
      <c r="A13" s="13" t="s">
        <v>23</v>
      </c>
      <c r="B13" s="9">
        <f t="shared" si="0"/>
        <v>7643064760009662</v>
      </c>
      <c r="C13" s="9">
        <f t="shared" si="1"/>
        <v>5.5735695995002832E-3</v>
      </c>
      <c r="D13" s="10" t="s">
        <v>84</v>
      </c>
      <c r="E13" s="10">
        <v>118.602</v>
      </c>
      <c r="F13" s="10">
        <v>115.05120698651197</v>
      </c>
      <c r="G13" s="10">
        <f>(F13/E13)</f>
        <v>0.97006127204020143</v>
      </c>
      <c r="H13" s="10">
        <f>D13/E13*100</f>
        <v>7643064760009662</v>
      </c>
      <c r="I13" s="7">
        <f>(H13/H12)-1</f>
        <v>5.5735695995002832E-3</v>
      </c>
      <c r="J13" s="6">
        <v>1.3999999999999999E-2</v>
      </c>
      <c r="K13" s="10">
        <f t="shared" si="4"/>
        <v>1.2252534088135905</v>
      </c>
      <c r="L13" s="10">
        <f>D13/K13</f>
        <v>7398328869326802</v>
      </c>
      <c r="M13" s="7">
        <f t="shared" si="2"/>
        <v>6.8897849729909755E-3</v>
      </c>
      <c r="N13" s="10">
        <v>17.766999999999999</v>
      </c>
      <c r="O13" s="10">
        <f t="shared" si="3"/>
        <v>1.0383129426914106E-3</v>
      </c>
    </row>
    <row r="14" spans="1:15" s="10" customFormat="1" ht="16" x14ac:dyDescent="0.25">
      <c r="A14" s="13" t="s">
        <v>24</v>
      </c>
      <c r="B14" s="9">
        <f t="shared" si="0"/>
        <v>8183095927582577</v>
      </c>
      <c r="C14" s="9">
        <f t="shared" si="1"/>
        <v>7.0656364237352332E-2</v>
      </c>
      <c r="D14" s="10" t="s">
        <v>85</v>
      </c>
      <c r="E14" s="10">
        <v>120.08410000000001</v>
      </c>
      <c r="F14" s="10">
        <v>124.71961940449748</v>
      </c>
      <c r="G14" s="10">
        <f>(F14/E14)</f>
        <v>1.038602274610023</v>
      </c>
      <c r="H14" s="10">
        <f>D14/E14*100</f>
        <v>8183095927582577</v>
      </c>
      <c r="I14" s="7">
        <f>(H14/H13)-1</f>
        <v>7.0656364237352332E-2</v>
      </c>
      <c r="J14" s="6">
        <v>3.1E-2</v>
      </c>
      <c r="K14" s="10">
        <f t="shared" si="4"/>
        <v>1.2632362644868116</v>
      </c>
      <c r="L14" s="10">
        <f>D14/K14</f>
        <v>7778906743756470</v>
      </c>
      <c r="M14" s="7">
        <f t="shared" si="2"/>
        <v>5.1441059346189588E-2</v>
      </c>
      <c r="N14" s="10">
        <v>18.027368421052628</v>
      </c>
      <c r="O14" s="10">
        <f t="shared" si="3"/>
        <v>1.4654608040334915E-2</v>
      </c>
    </row>
    <row r="15" spans="1:15" s="10" customFormat="1" ht="16" x14ac:dyDescent="0.25">
      <c r="A15" s="13" t="s">
        <v>25</v>
      </c>
      <c r="B15" s="9">
        <f t="shared" si="0"/>
        <v>8411474576639786</v>
      </c>
      <c r="C15" s="9">
        <f t="shared" si="1"/>
        <v>2.7908587541717322E-2</v>
      </c>
      <c r="D15" s="10" t="s">
        <v>100</v>
      </c>
      <c r="E15" s="10">
        <v>122.05710000000001</v>
      </c>
      <c r="F15" s="10">
        <v>130.30671933371954</v>
      </c>
      <c r="G15" s="10">
        <f>(F15/E15)</f>
        <v>1.0675881971120036</v>
      </c>
      <c r="H15" s="10">
        <f>D15/E15*100</f>
        <v>8411474576639786</v>
      </c>
      <c r="I15" s="7">
        <f>(H15/H14)-1</f>
        <v>2.7908587541717322E-2</v>
      </c>
      <c r="J15" s="6">
        <v>1.8000000000000002E-2</v>
      </c>
      <c r="K15" s="10">
        <f t="shared" si="4"/>
        <v>1.2859745172475743</v>
      </c>
      <c r="L15" s="10">
        <f>D15/K15</f>
        <v>7983674480158651</v>
      </c>
      <c r="M15" s="7">
        <f t="shared" si="2"/>
        <v>2.6323459471542465E-2</v>
      </c>
      <c r="N15" s="10">
        <v>19.34454545454545</v>
      </c>
      <c r="O15" s="10">
        <f t="shared" si="3"/>
        <v>7.3065408257513731E-2</v>
      </c>
    </row>
    <row r="16" spans="1:15" s="10" customFormat="1" ht="16" x14ac:dyDescent="0.25">
      <c r="A16" s="13" t="s">
        <v>26</v>
      </c>
      <c r="B16" s="9">
        <f t="shared" si="0"/>
        <v>8280226100115103</v>
      </c>
      <c r="C16" s="9">
        <f t="shared" si="1"/>
        <v>-1.5603503919417894E-2</v>
      </c>
      <c r="D16" s="10" t="s">
        <v>101</v>
      </c>
      <c r="E16" s="10">
        <v>124.23699999999999</v>
      </c>
      <c r="F16" s="10">
        <v>130.56440041033832</v>
      </c>
      <c r="G16" s="10">
        <f>(F16/E16)</f>
        <v>1.0509300804940422</v>
      </c>
      <c r="H16" s="10">
        <f>D16/E16*100</f>
        <v>8280226100115103</v>
      </c>
      <c r="I16" s="7">
        <f>(H16/H15)-1</f>
        <v>-1.5603503919417894E-2</v>
      </c>
      <c r="J16" s="6">
        <v>2.4E-2</v>
      </c>
      <c r="K16" s="10">
        <f t="shared" si="4"/>
        <v>1.316837905661516</v>
      </c>
      <c r="L16" s="10">
        <f>D16/K16</f>
        <v>7811974773639473</v>
      </c>
      <c r="M16" s="7">
        <f t="shared" si="2"/>
        <v>-2.1506351110117672E-2</v>
      </c>
      <c r="N16" s="10">
        <v>20.140555555555562</v>
      </c>
      <c r="O16" s="10">
        <f t="shared" si="3"/>
        <v>4.1149072377044238E-2</v>
      </c>
    </row>
    <row r="17" spans="1:15" s="10" customFormat="1" ht="16" x14ac:dyDescent="0.25">
      <c r="A17" s="13" t="s">
        <v>27</v>
      </c>
      <c r="B17" s="9">
        <f t="shared" si="0"/>
        <v>8053766702875845</v>
      </c>
      <c r="C17" s="9">
        <f t="shared" si="1"/>
        <v>-2.7349421924132034E-2</v>
      </c>
      <c r="D17" s="10" t="s">
        <v>102</v>
      </c>
      <c r="E17" s="10">
        <v>126.9088</v>
      </c>
      <c r="F17" s="10">
        <v>129.72462076652252</v>
      </c>
      <c r="G17" s="10">
        <f>(F17/E17)</f>
        <v>1.0221877503098487</v>
      </c>
      <c r="H17" s="10">
        <f>D17/E17*100</f>
        <v>8053766702875845</v>
      </c>
      <c r="I17" s="7">
        <f>(H17/H16)-1</f>
        <v>-2.7349421924132034E-2</v>
      </c>
      <c r="J17" s="6">
        <v>2.3E-2</v>
      </c>
      <c r="K17" s="10">
        <f t="shared" si="4"/>
        <v>1.3471251774917308</v>
      </c>
      <c r="L17" s="10">
        <f>D17/K17</f>
        <v>7587222663635533</v>
      </c>
      <c r="M17" s="7">
        <f t="shared" si="2"/>
        <v>-2.877020427182353E-2</v>
      </c>
      <c r="N17" s="10">
        <v>20.543500000000002</v>
      </c>
      <c r="O17" s="10">
        <f t="shared" si="3"/>
        <v>2.0006620141781228E-2</v>
      </c>
    </row>
    <row r="18" spans="1:15" s="10" customFormat="1" ht="16" x14ac:dyDescent="0.25">
      <c r="A18" s="13" t="s">
        <v>28</v>
      </c>
      <c r="B18" s="9">
        <f t="shared" si="0"/>
        <v>7862888671617923</v>
      </c>
      <c r="C18" s="9">
        <f t="shared" si="1"/>
        <v>-2.3700466911931173E-2</v>
      </c>
      <c r="D18" s="10" t="s">
        <v>103</v>
      </c>
      <c r="E18" s="10">
        <v>129.68960000000001</v>
      </c>
      <c r="F18" s="10">
        <v>129.4252178104507</v>
      </c>
      <c r="G18" s="10">
        <f>(F18/E18)</f>
        <v>0.99796142335584881</v>
      </c>
      <c r="H18" s="10">
        <f>D18/E18*100</f>
        <v>7862888671617923</v>
      </c>
      <c r="I18" s="7">
        <f>(H18/H17)-1</f>
        <v>-2.3700466911931173E-2</v>
      </c>
      <c r="J18" s="6">
        <v>2.7000000000000003E-2</v>
      </c>
      <c r="K18" s="10">
        <f t="shared" si="4"/>
        <v>1.3834975572840074</v>
      </c>
      <c r="L18" s="10">
        <f>D18/K18</f>
        <v>7370702472858263</v>
      </c>
      <c r="M18" s="7">
        <f t="shared" si="2"/>
        <v>-2.8537476804921025E-2</v>
      </c>
      <c r="N18" s="10">
        <v>20.532105263157899</v>
      </c>
      <c r="O18" s="10">
        <f t="shared" si="3"/>
        <v>-5.5466385192892709E-4</v>
      </c>
    </row>
    <row r="19" spans="1:15" s="10" customFormat="1" ht="16" x14ac:dyDescent="0.25">
      <c r="A19" s="13" t="s">
        <v>29</v>
      </c>
      <c r="B19" s="9">
        <f t="shared" si="0"/>
        <v>7684040193423964</v>
      </c>
      <c r="C19" s="9">
        <f t="shared" si="1"/>
        <v>-2.2745899842068873E-2</v>
      </c>
      <c r="D19" s="10" t="s">
        <v>104</v>
      </c>
      <c r="E19" s="10">
        <v>133.2216</v>
      </c>
      <c r="F19" s="10">
        <v>129.92594977437381</v>
      </c>
      <c r="G19" s="10">
        <f>(F19/E19)</f>
        <v>0.97526189277394815</v>
      </c>
      <c r="H19" s="10">
        <f>D19/E19*100</f>
        <v>7684040193423964</v>
      </c>
      <c r="I19" s="7">
        <f>(H19/H18)-1</f>
        <v>-2.2745899842068873E-2</v>
      </c>
      <c r="J19" s="6">
        <v>2.1000000000000001E-2</v>
      </c>
      <c r="K19" s="10">
        <f t="shared" si="4"/>
        <v>1.4125510059869715</v>
      </c>
      <c r="L19" s="10">
        <f>D19/K19</f>
        <v>7247031255462444</v>
      </c>
      <c r="M19" s="7">
        <f t="shared" si="2"/>
        <v>-1.6778755871807771E-2</v>
      </c>
      <c r="N19" s="10">
        <v>24.22190476190476</v>
      </c>
      <c r="O19" s="10">
        <f t="shared" si="3"/>
        <v>0.1797087756688891</v>
      </c>
    </row>
    <row r="20" spans="1:15" s="10" customFormat="1" ht="16" x14ac:dyDescent="0.25">
      <c r="A20" s="13" t="s">
        <v>30</v>
      </c>
      <c r="B20" s="9">
        <f t="shared" si="0"/>
        <v>7667178996768434</v>
      </c>
      <c r="C20" s="9">
        <f t="shared" si="1"/>
        <v>-2.1943139586854121E-3</v>
      </c>
      <c r="D20" s="10" t="s">
        <v>105</v>
      </c>
      <c r="E20" s="10">
        <v>138.97290000000001</v>
      </c>
      <c r="F20" s="10">
        <v>135.23756721404726</v>
      </c>
      <c r="G20" s="10">
        <f>(F20/E20)</f>
        <v>0.9731218619892601</v>
      </c>
      <c r="H20" s="10">
        <f>D20/E20*100</f>
        <v>7667178996768434</v>
      </c>
      <c r="I20" s="7">
        <f>(H20/H19)-1</f>
        <v>-2.1943139586854121E-3</v>
      </c>
      <c r="J20" s="6">
        <v>3.7000000000000005E-2</v>
      </c>
      <c r="K20" s="10">
        <f t="shared" si="4"/>
        <v>1.4648153932084893</v>
      </c>
      <c r="L20" s="10">
        <f>D20/K20</f>
        <v>7274159630901295</v>
      </c>
      <c r="M20" s="7">
        <f t="shared" si="2"/>
        <v>3.7433777339379581E-3</v>
      </c>
      <c r="N20" s="10">
        <v>27.246500000000001</v>
      </c>
      <c r="O20" s="10">
        <f t="shared" si="3"/>
        <v>0.12487024731647867</v>
      </c>
    </row>
    <row r="21" spans="1:15" s="10" customFormat="1" ht="16" x14ac:dyDescent="0.25">
      <c r="A21" s="13" t="s">
        <v>31</v>
      </c>
      <c r="B21" s="9">
        <f t="shared" si="0"/>
        <v>7705632855821056</v>
      </c>
      <c r="C21" s="9">
        <f t="shared" si="1"/>
        <v>5.0153855895147537E-3</v>
      </c>
      <c r="D21" s="10" t="s">
        <v>106</v>
      </c>
      <c r="E21" s="10">
        <v>144.1465</v>
      </c>
      <c r="F21" s="10">
        <v>140.9756292007433</v>
      </c>
      <c r="G21" s="10">
        <f>(F21/E21)</f>
        <v>0.97800244335272302</v>
      </c>
      <c r="H21" s="10">
        <f>D21/E21*100</f>
        <v>7705632855821056</v>
      </c>
      <c r="I21" s="7">
        <f>(H21/H20)-1</f>
        <v>5.0153855895147537E-3</v>
      </c>
      <c r="J21" s="6">
        <v>3.1E-2</v>
      </c>
      <c r="K21" s="10">
        <f t="shared" si="4"/>
        <v>1.5102246703979523</v>
      </c>
      <c r="L21" s="10">
        <f>D21/K21</f>
        <v>7354799773989416</v>
      </c>
      <c r="M21" s="7">
        <f t="shared" si="2"/>
        <v>1.1085836327478171E-2</v>
      </c>
      <c r="N21" s="10">
        <v>28.267142857142861</v>
      </c>
      <c r="O21" s="10">
        <f t="shared" si="3"/>
        <v>3.745959507249963E-2</v>
      </c>
    </row>
    <row r="22" spans="1:15" s="10" customFormat="1" ht="16" x14ac:dyDescent="0.25">
      <c r="A22" s="13" t="s">
        <v>32</v>
      </c>
      <c r="B22" s="9">
        <f t="shared" si="0"/>
        <v>7731578423442862</v>
      </c>
      <c r="C22" s="9">
        <f t="shared" si="1"/>
        <v>3.3670910757455097E-3</v>
      </c>
      <c r="D22" s="10" t="s">
        <v>107</v>
      </c>
      <c r="E22" s="10">
        <v>154.8322</v>
      </c>
      <c r="F22" s="10">
        <v>151.93613595172377</v>
      </c>
      <c r="G22" s="10">
        <f>(F22/E22)</f>
        <v>0.98129546665179312</v>
      </c>
      <c r="H22" s="10">
        <f>D22/E22*100</f>
        <v>7731578423442862</v>
      </c>
      <c r="I22" s="7">
        <f>(H22/H21)-1</f>
        <v>3.3670910757455097E-3</v>
      </c>
      <c r="J22" s="6">
        <v>3.9E-2</v>
      </c>
      <c r="K22" s="10">
        <f t="shared" si="4"/>
        <v>1.5691234325434722</v>
      </c>
      <c r="L22" s="10">
        <f>D22/K22</f>
        <v>7629083040546746</v>
      </c>
      <c r="M22" s="7">
        <f t="shared" si="2"/>
        <v>3.729309770299194E-2</v>
      </c>
      <c r="N22" s="10">
        <v>30.88045454545454</v>
      </c>
      <c r="O22" s="10">
        <f t="shared" si="3"/>
        <v>9.2450506990356063E-2</v>
      </c>
    </row>
    <row r="23" spans="1:15" s="10" customFormat="1" ht="16" x14ac:dyDescent="0.25">
      <c r="A23" s="13" t="s">
        <v>33</v>
      </c>
      <c r="B23" s="9">
        <f t="shared" si="0"/>
        <v>7864529496915794</v>
      </c>
      <c r="C23" s="9">
        <f t="shared" si="1"/>
        <v>1.7195851376196725E-2</v>
      </c>
      <c r="D23" s="10" t="s">
        <v>108</v>
      </c>
      <c r="E23" s="10">
        <v>161.5813</v>
      </c>
      <c r="F23" s="10">
        <v>161.28555413566752</v>
      </c>
      <c r="G23" s="10">
        <f>(F23/E23)</f>
        <v>0.99816967765247289</v>
      </c>
      <c r="H23" s="10">
        <f>D23/E23*100</f>
        <v>7864529496915794</v>
      </c>
      <c r="I23" s="7">
        <f>(H23/H22)-1</f>
        <v>1.7195851376196725E-2</v>
      </c>
      <c r="J23" s="6">
        <v>6.5000000000000002E-2</v>
      </c>
      <c r="K23" s="10">
        <f t="shared" si="4"/>
        <v>1.6711164556587979</v>
      </c>
      <c r="L23" s="10">
        <f>D23/K23</f>
        <v>7604262980577453</v>
      </c>
      <c r="M23" s="7">
        <f t="shared" si="2"/>
        <v>-3.2533477270308975E-3</v>
      </c>
      <c r="N23" s="10">
        <v>39.391500000000001</v>
      </c>
      <c r="O23" s="10">
        <f t="shared" si="3"/>
        <v>0.27561270000147209</v>
      </c>
    </row>
    <row r="24" spans="1:15" s="10" customFormat="1" ht="16" x14ac:dyDescent="0.25">
      <c r="A24" s="13" t="s">
        <v>34</v>
      </c>
      <c r="B24" s="9">
        <f t="shared" si="0"/>
        <v>7321118032057019</v>
      </c>
      <c r="C24" s="9">
        <f t="shared" si="1"/>
        <v>-6.9096500314721032E-2</v>
      </c>
      <c r="D24" s="10" t="s">
        <v>109</v>
      </c>
      <c r="E24" s="10">
        <v>171.02619999999999</v>
      </c>
      <c r="F24" s="10">
        <v>158.91748453202734</v>
      </c>
      <c r="G24" s="10">
        <f>(F24/E24)</f>
        <v>0.92919964620641371</v>
      </c>
      <c r="H24" s="10">
        <f>D24/E24*100</f>
        <v>7321118032057019</v>
      </c>
      <c r="I24" s="7">
        <f>(H24/H23)-1</f>
        <v>-6.9096500314721032E-2</v>
      </c>
      <c r="J24" s="6">
        <v>5.4000000000000006E-2</v>
      </c>
      <c r="K24" s="10">
        <f t="shared" si="4"/>
        <v>1.7613567442643729</v>
      </c>
      <c r="L24" s="10">
        <f>D24/K24</f>
        <v>7108741604172460</v>
      </c>
      <c r="M24" s="7">
        <f t="shared" si="2"/>
        <v>-6.5163629620732078E-2</v>
      </c>
      <c r="N24" s="10">
        <v>38.075909090909093</v>
      </c>
      <c r="O24" s="10">
        <f t="shared" si="3"/>
        <v>-3.339783732761914E-2</v>
      </c>
    </row>
    <row r="25" spans="1:15" s="10" customFormat="1" ht="16" x14ac:dyDescent="0.25">
      <c r="A25" s="13" t="s">
        <v>35</v>
      </c>
      <c r="B25" s="9">
        <f t="shared" si="0"/>
        <v>7082981530888439</v>
      </c>
      <c r="C25" s="9">
        <f t="shared" si="1"/>
        <v>-3.2527340786728254E-2</v>
      </c>
      <c r="D25" s="10" t="s">
        <v>110</v>
      </c>
      <c r="E25" s="10">
        <v>177.36279999999999</v>
      </c>
      <c r="F25" s="10">
        <v>159.44476794166039</v>
      </c>
      <c r="G25" s="10">
        <f>(F25/E25)</f>
        <v>0.8989752526553505</v>
      </c>
      <c r="H25" s="10">
        <f>D25/E25*100</f>
        <v>7082981530888439</v>
      </c>
      <c r="I25" s="7">
        <f>(H25/H24)-1</f>
        <v>-3.2527340786728254E-2</v>
      </c>
      <c r="J25" s="6">
        <v>3.2000000000000001E-2</v>
      </c>
      <c r="K25" s="10">
        <f t="shared" si="4"/>
        <v>1.817720160080833</v>
      </c>
      <c r="L25" s="10">
        <f>D25/K25</f>
        <v>6911170730541905</v>
      </c>
      <c r="M25" s="7">
        <f t="shared" si="2"/>
        <v>-2.7792664951359458E-2</v>
      </c>
      <c r="N25" s="10">
        <v>37.485263157894742</v>
      </c>
      <c r="O25" s="10">
        <f t="shared" si="3"/>
        <v>-1.5512326484553252E-2</v>
      </c>
    </row>
    <row r="26" spans="1:15" s="10" customFormat="1" ht="16" x14ac:dyDescent="0.25">
      <c r="A26" s="13" t="s">
        <v>36</v>
      </c>
      <c r="B26" s="9">
        <f t="shared" si="0"/>
        <v>7394899971222188</v>
      </c>
      <c r="C26" s="9">
        <f t="shared" si="1"/>
        <v>4.4037731705707905E-2</v>
      </c>
      <c r="D26" s="10" t="s">
        <v>111</v>
      </c>
      <c r="E26" s="10">
        <v>180.77330000000001</v>
      </c>
      <c r="F26" s="10">
        <v>169.66732666141465</v>
      </c>
      <c r="G26" s="10">
        <f>(F26/E26)</f>
        <v>0.93856408364185773</v>
      </c>
      <c r="H26" s="10">
        <f>D26/E26*100</f>
        <v>7394899971222188</v>
      </c>
      <c r="I26" s="7">
        <f>(H26/H25)-1</f>
        <v>4.4037731705707905E-2</v>
      </c>
      <c r="J26" s="6">
        <v>2.6000000000000002E-2</v>
      </c>
      <c r="K26" s="10">
        <f t="shared" si="4"/>
        <v>1.8649808842429347</v>
      </c>
      <c r="L26" s="10">
        <f>D26/K26</f>
        <v>7167904412652450</v>
      </c>
      <c r="M26" s="7">
        <f t="shared" si="2"/>
        <v>3.7147639975957381E-2</v>
      </c>
      <c r="N26" s="10">
        <v>38.838888888888889</v>
      </c>
      <c r="O26" s="10">
        <f t="shared" si="3"/>
        <v>3.6110877101020344E-2</v>
      </c>
    </row>
    <row r="27" spans="1:15" s="10" customFormat="1" ht="16" x14ac:dyDescent="0.25">
      <c r="A27" s="13" t="s">
        <v>37</v>
      </c>
      <c r="B27" s="9">
        <f t="shared" si="0"/>
        <v>7252460417800978</v>
      </c>
      <c r="C27" s="9">
        <f t="shared" si="1"/>
        <v>-1.9261863443119531E-2</v>
      </c>
      <c r="D27" s="10" t="s">
        <v>112</v>
      </c>
      <c r="E27" s="10">
        <v>185.53530000000001</v>
      </c>
      <c r="F27" s="10">
        <v>170.78257016613162</v>
      </c>
      <c r="G27" s="10">
        <f>(F27/E27)</f>
        <v>0.92048559043013167</v>
      </c>
      <c r="H27" s="10">
        <f>D27/E27*100</f>
        <v>7252460417800978</v>
      </c>
      <c r="I27" s="7">
        <f>(H27/H26)-1</f>
        <v>-1.9261863443119531E-2</v>
      </c>
      <c r="J27" s="6">
        <v>2.8999999999999998E-2</v>
      </c>
      <c r="K27" s="10">
        <f t="shared" si="4"/>
        <v>1.9190653298859797</v>
      </c>
      <c r="L27" s="10">
        <f>D27/K27</f>
        <v>7011681147065366</v>
      </c>
      <c r="M27" s="7">
        <f t="shared" si="2"/>
        <v>-2.17948310403423E-2</v>
      </c>
      <c r="N27" s="10">
        <v>38.43</v>
      </c>
      <c r="O27" s="10">
        <f t="shared" si="3"/>
        <v>-1.0527821484766164E-2</v>
      </c>
    </row>
    <row r="28" spans="1:15" s="10" customFormat="1" ht="16" x14ac:dyDescent="0.25">
      <c r="A28" s="13" t="s">
        <v>38</v>
      </c>
      <c r="B28" s="9">
        <f t="shared" si="0"/>
        <v>6982003190782729</v>
      </c>
      <c r="C28" s="9">
        <f t="shared" si="1"/>
        <v>-3.7291789466981307E-2</v>
      </c>
      <c r="D28" s="10" t="s">
        <v>113</v>
      </c>
      <c r="E28" s="10">
        <v>192.3845</v>
      </c>
      <c r="F28" s="10">
        <v>170.48326298139108</v>
      </c>
      <c r="G28" s="10">
        <f>(F28/E28)</f>
        <v>0.88615903558442122</v>
      </c>
      <c r="H28" s="10">
        <f>D28/E28*100</f>
        <v>6982003190782729</v>
      </c>
      <c r="I28" s="7">
        <f>(H28/H27)-1</f>
        <v>-3.7291789466981307E-2</v>
      </c>
      <c r="J28" s="6">
        <v>3.7999999999999999E-2</v>
      </c>
      <c r="K28" s="10">
        <f t="shared" si="4"/>
        <v>1.9919898124216469</v>
      </c>
      <c r="L28" s="10">
        <f>D28/K28</f>
        <v>6743152924181808</v>
      </c>
      <c r="M28" s="7">
        <f t="shared" si="2"/>
        <v>-3.8297266697009835E-2</v>
      </c>
      <c r="N28" s="10">
        <v>39.427999999999997</v>
      </c>
      <c r="O28" s="10">
        <f t="shared" si="3"/>
        <v>2.5969294821753808E-2</v>
      </c>
    </row>
    <row r="29" spans="1:15" s="10" customFormat="1" ht="16" x14ac:dyDescent="0.25">
      <c r="A29" s="13" t="s">
        <v>39</v>
      </c>
      <c r="B29" s="9">
        <f t="shared" si="0"/>
        <v>6506771131955237</v>
      </c>
      <c r="C29" s="9">
        <f t="shared" si="1"/>
        <v>-6.806528811886936E-2</v>
      </c>
      <c r="D29" s="10" t="s">
        <v>114</v>
      </c>
      <c r="E29" s="10">
        <v>202.00319999999999</v>
      </c>
      <c r="F29" s="10">
        <v>166.82280052823168</v>
      </c>
      <c r="G29" s="10">
        <f>(F29/E29)</f>
        <v>0.82584236550822798</v>
      </c>
      <c r="H29" s="10">
        <f>D29/E29*100</f>
        <v>6506771131955237</v>
      </c>
      <c r="I29" s="7">
        <f>(H29/H28)-1</f>
        <v>-6.806528811886936E-2</v>
      </c>
      <c r="J29" s="6">
        <v>4.7E-2</v>
      </c>
      <c r="K29" s="10">
        <f t="shared" si="4"/>
        <v>2.0856133336054641</v>
      </c>
      <c r="L29" s="10">
        <f>D29/K29</f>
        <v>6302168139912857</v>
      </c>
      <c r="M29" s="7">
        <f t="shared" si="2"/>
        <v>-6.5397417087713294E-2</v>
      </c>
      <c r="N29" s="10">
        <v>42.5421052631579</v>
      </c>
      <c r="O29" s="10">
        <f t="shared" si="3"/>
        <v>7.8982075255095374E-2</v>
      </c>
    </row>
    <row r="30" spans="1:15" s="10" customFormat="1" ht="16" x14ac:dyDescent="0.25">
      <c r="A30" s="13" t="s">
        <v>40</v>
      </c>
      <c r="B30" s="9">
        <f t="shared" si="0"/>
        <v>6318333109295981</v>
      </c>
      <c r="C30" s="9">
        <f t="shared" si="1"/>
        <v>-2.8960296718263612E-2</v>
      </c>
      <c r="D30" s="10" t="s">
        <v>115</v>
      </c>
      <c r="E30" s="10">
        <v>209.67932160000001</v>
      </c>
      <c r="F30" s="10">
        <v>168.1472421091338</v>
      </c>
      <c r="G30" s="10">
        <f>(F30/E30)</f>
        <v>0.80192572556059716</v>
      </c>
      <c r="H30" s="10">
        <f>D30/E30*100</f>
        <v>6318333109295981</v>
      </c>
      <c r="I30" s="7">
        <f>(H30/H29)-1</f>
        <v>-2.8960296718263612E-2</v>
      </c>
      <c r="J30" s="6">
        <v>3.4000000000000002E-2</v>
      </c>
      <c r="K30" s="10">
        <f t="shared" si="4"/>
        <v>2.15652418694805</v>
      </c>
      <c r="L30" s="10">
        <f>D30/K30</f>
        <v>6143329196204905</v>
      </c>
      <c r="M30" s="7">
        <f t="shared" si="2"/>
        <v>-2.5203856860307128E-2</v>
      </c>
      <c r="N30" s="10">
        <v>44.354210526315789</v>
      </c>
      <c r="O30" s="10">
        <f t="shared" si="3"/>
        <v>4.2595570951379225E-2</v>
      </c>
    </row>
    <row r="31" spans="1:15" s="10" customFormat="1" ht="16" x14ac:dyDescent="0.25">
      <c r="A31" s="13" t="s">
        <v>41</v>
      </c>
      <c r="B31" s="9">
        <f t="shared" si="0"/>
        <v>6211349539024116</v>
      </c>
      <c r="C31" s="9">
        <f t="shared" si="1"/>
        <v>-1.6932245961274739E-2</v>
      </c>
      <c r="D31" s="10" t="s">
        <v>116</v>
      </c>
      <c r="E31" s="10">
        <v>216.15889999999999</v>
      </c>
      <c r="F31" s="10">
        <v>170.40828992692511</v>
      </c>
      <c r="G31" s="10">
        <f>(F31/E31)</f>
        <v>0.78834732193273149</v>
      </c>
      <c r="H31" s="10">
        <f>D31/E31*100</f>
        <v>6211349539024116</v>
      </c>
      <c r="I31" s="7">
        <f>(H31/H30)-1</f>
        <v>-1.6932245961274739E-2</v>
      </c>
      <c r="J31" s="6">
        <v>3.1E-2</v>
      </c>
      <c r="K31" s="10">
        <f t="shared" si="4"/>
        <v>2.2233764367434392</v>
      </c>
      <c r="L31" s="10">
        <f>D31/K31</f>
        <v>6038736678515453</v>
      </c>
      <c r="M31" s="7">
        <f t="shared" si="2"/>
        <v>-1.7025380595600326E-2</v>
      </c>
      <c r="N31" s="10">
        <v>46.088636363636368</v>
      </c>
      <c r="O31" s="10">
        <f t="shared" si="3"/>
        <v>3.9103972694802591E-2</v>
      </c>
    </row>
    <row r="32" spans="1:15" s="10" customFormat="1" ht="16" x14ac:dyDescent="0.25">
      <c r="A32" s="13" t="s">
        <v>42</v>
      </c>
      <c r="B32" s="9">
        <f t="shared" si="0"/>
        <v>6043501189839259</v>
      </c>
      <c r="C32" s="9">
        <f t="shared" si="1"/>
        <v>-2.7022847149450246E-2</v>
      </c>
      <c r="D32" s="10" t="s">
        <v>117</v>
      </c>
      <c r="E32" s="10">
        <v>222.04679999999999</v>
      </c>
      <c r="F32" s="10">
        <v>170.31965072687797</v>
      </c>
      <c r="G32" s="10">
        <f>(F32/E32)</f>
        <v>0.76704393275146487</v>
      </c>
      <c r="H32" s="10">
        <f>D32/E32*100</f>
        <v>6043501189839259</v>
      </c>
      <c r="I32" s="7">
        <f>(H32/H31)-1</f>
        <v>-2.7022847149450246E-2</v>
      </c>
      <c r="J32" s="6">
        <v>2.7000000000000003E-2</v>
      </c>
      <c r="K32" s="10">
        <f t="shared" si="4"/>
        <v>2.2834076005355119</v>
      </c>
      <c r="L32" s="10">
        <f>D32/K32</f>
        <v>5876918775628512</v>
      </c>
      <c r="M32" s="7">
        <f t="shared" si="2"/>
        <v>-2.6796648289476699E-2</v>
      </c>
      <c r="N32" s="10">
        <v>44.955000000000013</v>
      </c>
      <c r="O32" s="10">
        <f t="shared" si="3"/>
        <v>-2.4596873613097148E-2</v>
      </c>
    </row>
    <row r="33" spans="1:15" s="10" customFormat="1" ht="16" x14ac:dyDescent="0.25">
      <c r="A33" s="13" t="s">
        <v>43</v>
      </c>
      <c r="B33" s="9">
        <f t="shared" si="0"/>
        <v>6099410723860979</v>
      </c>
      <c r="C33" s="9">
        <f t="shared" si="1"/>
        <v>9.2511827607015817E-3</v>
      </c>
      <c r="D33" s="10" t="s">
        <v>118</v>
      </c>
      <c r="E33" s="10">
        <v>226.50370000000001</v>
      </c>
      <c r="F33" s="10">
        <v>175.34557349326283</v>
      </c>
      <c r="G33" s="10">
        <f>(F33/E33)</f>
        <v>0.77413999635883579</v>
      </c>
      <c r="H33" s="10">
        <f>D33/E33*100</f>
        <v>6099410723860979</v>
      </c>
      <c r="I33" s="7">
        <f>(H33/H32)-1</f>
        <v>9.2511827607015817E-3</v>
      </c>
      <c r="J33" s="6">
        <v>2.2000000000000002E-2</v>
      </c>
      <c r="K33" s="10">
        <f t="shared" si="4"/>
        <v>2.3336425677472934</v>
      </c>
      <c r="L33" s="10">
        <f>D33/K33</f>
        <v>5920097258543815</v>
      </c>
      <c r="M33" s="7">
        <f t="shared" si="2"/>
        <v>7.3471294336011628E-3</v>
      </c>
      <c r="N33" s="10">
        <v>43.751428571428569</v>
      </c>
      <c r="O33" s="10">
        <f t="shared" si="3"/>
        <v>-2.6772804550582618E-2</v>
      </c>
    </row>
    <row r="34" spans="1:15" s="10" customFormat="1" ht="16" x14ac:dyDescent="0.25">
      <c r="A34" s="13" t="s">
        <v>44</v>
      </c>
      <c r="B34" s="9">
        <f t="shared" si="0"/>
        <v>5524546938455403</v>
      </c>
      <c r="C34" s="9">
        <f t="shared" si="1"/>
        <v>-9.4249069530061513E-2</v>
      </c>
      <c r="D34" s="10" t="s">
        <v>119</v>
      </c>
      <c r="E34" s="10">
        <v>237.60640000000001</v>
      </c>
      <c r="F34" s="10">
        <v>166.60438557034499</v>
      </c>
      <c r="G34" s="10">
        <f>(F34/E34)</f>
        <v>0.70117802201601043</v>
      </c>
      <c r="H34" s="10">
        <f>D34/E34*100</f>
        <v>5524546938455403</v>
      </c>
      <c r="I34" s="7">
        <f>(H34/H33)-1</f>
        <v>-9.4249069530061513E-2</v>
      </c>
      <c r="J34" s="6">
        <v>0.04</v>
      </c>
      <c r="K34" s="10">
        <f t="shared" si="4"/>
        <v>2.4269882704571852</v>
      </c>
      <c r="L34" s="10">
        <f>D34/K34</f>
        <v>5408628157193918</v>
      </c>
      <c r="M34" s="7">
        <f t="shared" si="2"/>
        <v>-8.6395388287202723E-2</v>
      </c>
      <c r="N34" s="10">
        <v>54.650476190476198</v>
      </c>
      <c r="O34" s="10">
        <f t="shared" si="3"/>
        <v>0.24911295413483114</v>
      </c>
    </row>
    <row r="35" spans="1:15" s="10" customFormat="1" ht="16" x14ac:dyDescent="0.25">
      <c r="A35" s="13" t="s">
        <v>45</v>
      </c>
      <c r="B35" s="9">
        <f t="shared" si="0"/>
        <v>5272848196593215</v>
      </c>
      <c r="C35" s="9">
        <f t="shared" si="1"/>
        <v>-4.5560069389610436E-2</v>
      </c>
      <c r="D35" s="10" t="s">
        <v>120</v>
      </c>
      <c r="E35" s="10">
        <v>254.53030000000001</v>
      </c>
      <c r="F35" s="10">
        <v>170.33989877044715</v>
      </c>
      <c r="G35" s="10">
        <f>(F35/E35)</f>
        <v>0.6692323026784911</v>
      </c>
      <c r="H35" s="10">
        <f>D35/E35*100</f>
        <v>5272848196593215</v>
      </c>
      <c r="I35" s="7">
        <f>(H35/H34)-1</f>
        <v>-4.5560069389610436E-2</v>
      </c>
      <c r="J35" s="6">
        <v>5.9000000000000004E-2</v>
      </c>
      <c r="K35" s="10">
        <f t="shared" si="4"/>
        <v>2.5701805784141589</v>
      </c>
      <c r="L35" s="10">
        <f>D35/K35</f>
        <v>5221810656438102</v>
      </c>
      <c r="M35" s="7">
        <f t="shared" si="2"/>
        <v>-3.4540644194098191E-2</v>
      </c>
      <c r="N35" s="10">
        <v>58.79</v>
      </c>
      <c r="O35" s="10">
        <f t="shared" si="3"/>
        <v>7.5745429831134414E-2</v>
      </c>
    </row>
    <row r="36" spans="1:15" s="10" customFormat="1" ht="16" x14ac:dyDescent="0.25">
      <c r="A36" s="13" t="s">
        <v>46</v>
      </c>
      <c r="B36" s="9">
        <f t="shared" si="0"/>
        <v>5263307814988659</v>
      </c>
      <c r="C36" s="9">
        <f t="shared" si="1"/>
        <v>-1.809341222969385E-3</v>
      </c>
      <c r="D36" s="10" t="s">
        <v>121</v>
      </c>
      <c r="E36" s="10">
        <v>263.39980000000003</v>
      </c>
      <c r="F36" s="10">
        <v>175.95671187043732</v>
      </c>
      <c r="G36" s="10">
        <f>(F36/E36)</f>
        <v>0.66802143308551221</v>
      </c>
      <c r="H36" s="10">
        <f>D36/E36*100</f>
        <v>5263307814988659</v>
      </c>
      <c r="I36" s="7">
        <f>(H36/H35)-1</f>
        <v>-1.809341222969385E-3</v>
      </c>
      <c r="J36" s="6">
        <v>3.3000000000000002E-2</v>
      </c>
      <c r="K36" s="10">
        <f t="shared" si="4"/>
        <v>2.6549965375018258</v>
      </c>
      <c r="L36" s="10">
        <f>D36/K36</f>
        <v>5221679976693742</v>
      </c>
      <c r="M36" s="7">
        <f t="shared" si="2"/>
        <v>-2.5025753126239891E-5</v>
      </c>
      <c r="N36" s="10">
        <v>61.403181818181807</v>
      </c>
      <c r="O36" s="10">
        <f t="shared" si="3"/>
        <v>4.4449427082527748E-2</v>
      </c>
    </row>
    <row r="37" spans="1:15" s="10" customFormat="1" ht="16" x14ac:dyDescent="0.25">
      <c r="A37" s="13" t="s">
        <v>47</v>
      </c>
      <c r="B37" s="9">
        <f t="shared" si="0"/>
        <v>5665341589380493</v>
      </c>
      <c r="C37" s="9">
        <f t="shared" si="1"/>
        <v>7.6384241340956116E-2</v>
      </c>
      <c r="D37" s="10" t="s">
        <v>122</v>
      </c>
      <c r="E37" s="10">
        <v>277.06560000000002</v>
      </c>
      <c r="F37" s="10">
        <v>199.2233944679659</v>
      </c>
      <c r="G37" s="10">
        <f>(F37/E37)</f>
        <v>0.71904774345124722</v>
      </c>
      <c r="H37" s="10">
        <f>D37/E37*100</f>
        <v>5665341589380493</v>
      </c>
      <c r="I37" s="7">
        <f>(H37/H36)-1</f>
        <v>7.6384241340956116E-2</v>
      </c>
      <c r="J37" s="6">
        <v>4.2999999999999997E-2</v>
      </c>
      <c r="K37" s="10">
        <f t="shared" si="4"/>
        <v>2.7691613886144042</v>
      </c>
      <c r="L37" s="10">
        <f>D37/K37</f>
        <v>5668399368561437</v>
      </c>
      <c r="M37" s="7">
        <f t="shared" si="2"/>
        <v>8.5550894321667847E-2</v>
      </c>
      <c r="N37" s="10">
        <v>63.012631578947371</v>
      </c>
      <c r="O37" s="10">
        <f t="shared" si="3"/>
        <v>2.6211178527054679E-2</v>
      </c>
    </row>
    <row r="38" spans="1:15" s="10" customFormat="1" ht="16" x14ac:dyDescent="0.25">
      <c r="A38" s="13" t="s">
        <v>48</v>
      </c>
      <c r="B38" s="9">
        <f t="shared" si="0"/>
        <v>6056579453793567</v>
      </c>
      <c r="C38" s="9">
        <f t="shared" si="1"/>
        <v>6.9058124429149492E-2</v>
      </c>
      <c r="D38" s="10" t="s">
        <v>123</v>
      </c>
      <c r="E38" s="10">
        <v>286.31229999999999</v>
      </c>
      <c r="F38" s="10">
        <v>220.08936215558498</v>
      </c>
      <c r="G38" s="10">
        <f>(F38/E38)</f>
        <v>0.76870383198900283</v>
      </c>
      <c r="H38" s="10">
        <f>D38/E38*100</f>
        <v>6056579453793567</v>
      </c>
      <c r="I38" s="7">
        <f>(H38/H37)-1</f>
        <v>6.9058124429149492E-2</v>
      </c>
      <c r="J38" s="6">
        <v>3.7000000000000005E-2</v>
      </c>
      <c r="K38" s="10">
        <f t="shared" si="4"/>
        <v>2.8716203599931371</v>
      </c>
      <c r="L38" s="10">
        <f>D38/K38</f>
        <v>6038657538813815</v>
      </c>
      <c r="M38" s="7">
        <f t="shared" si="2"/>
        <v>6.5319704237131848E-2</v>
      </c>
      <c r="N38" s="10">
        <v>62.954285714285717</v>
      </c>
      <c r="O38" s="10">
        <f t="shared" si="3"/>
        <v>-9.2593918393257812E-4</v>
      </c>
    </row>
    <row r="39" spans="1:15" s="10" customFormat="1" x14ac:dyDescent="0.2">
      <c r="C39" s="7"/>
      <c r="I39" s="7"/>
      <c r="J39" s="6"/>
      <c r="M3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EF40-BF09-3848-A38F-CF3DB22CF4C2}">
  <dimension ref="A1:E25"/>
  <sheetViews>
    <sheetView workbookViewId="0">
      <selection activeCell="F6" sqref="F6"/>
    </sheetView>
  </sheetViews>
  <sheetFormatPr baseColWidth="10" defaultRowHeight="15" x14ac:dyDescent="0.2"/>
  <cols>
    <col min="1" max="1" width="10.83203125" style="14"/>
    <col min="2" max="2" width="14.5" style="14" bestFit="1" customWidth="1"/>
    <col min="3" max="3" width="10.83203125" style="14"/>
    <col min="4" max="4" width="14.5" style="14" bestFit="1" customWidth="1"/>
    <col min="5" max="5" width="18" style="14" bestFit="1" customWidth="1"/>
    <col min="6" max="16384" width="10.83203125" style="14"/>
  </cols>
  <sheetData>
    <row r="1" spans="1:5" x14ac:dyDescent="0.2">
      <c r="A1" s="14" t="s">
        <v>86</v>
      </c>
      <c r="B1" s="14" t="s">
        <v>144</v>
      </c>
      <c r="C1" s="14" t="s">
        <v>136</v>
      </c>
      <c r="D1" s="14" t="s">
        <v>145</v>
      </c>
      <c r="E1" s="14" t="s">
        <v>146</v>
      </c>
    </row>
    <row r="2" spans="1:5" x14ac:dyDescent="0.2">
      <c r="A2" s="14" t="s">
        <v>25</v>
      </c>
      <c r="B2" s="14">
        <v>1.8000000000000002E-2</v>
      </c>
      <c r="C2" s="14">
        <v>7.3065408257513731E-2</v>
      </c>
      <c r="D2" s="14">
        <v>7.0000000000000007E-2</v>
      </c>
      <c r="E2" s="14">
        <v>1.9774964632395253E-3</v>
      </c>
    </row>
    <row r="3" spans="1:5" x14ac:dyDescent="0.2">
      <c r="A3" s="14" t="s">
        <v>26</v>
      </c>
      <c r="B3" s="14">
        <v>2.4E-2</v>
      </c>
      <c r="C3" s="14">
        <v>4.1149072377044238E-2</v>
      </c>
      <c r="D3" s="14">
        <v>-1.5603503919417894E-2</v>
      </c>
      <c r="E3" s="14">
        <v>-6.4319189700755564E-3</v>
      </c>
    </row>
    <row r="4" spans="1:5" x14ac:dyDescent="0.2">
      <c r="A4" s="14" t="s">
        <v>27</v>
      </c>
      <c r="B4" s="14">
        <v>2.3E-2</v>
      </c>
      <c r="C4" s="14">
        <v>2.0006620141781228E-2</v>
      </c>
      <c r="D4" s="14">
        <v>-2.7349421924132034E-2</v>
      </c>
      <c r="E4" s="14">
        <v>-2.3079886786538939E-3</v>
      </c>
    </row>
    <row r="5" spans="1:5" x14ac:dyDescent="0.2">
      <c r="A5" s="14" t="s">
        <v>28</v>
      </c>
      <c r="B5" s="14">
        <v>2.7000000000000003E-2</v>
      </c>
      <c r="C5" s="14">
        <v>-5.5466385192892709E-4</v>
      </c>
      <c r="D5" s="14">
        <v>-2.3700466911931173E-2</v>
      </c>
      <c r="E5" s="14">
        <v>3.8688902548840165E-3</v>
      </c>
    </row>
    <row r="6" spans="1:5" x14ac:dyDescent="0.2">
      <c r="A6" s="14" t="s">
        <v>29</v>
      </c>
      <c r="B6" s="14">
        <v>2.1000000000000001E-2</v>
      </c>
      <c r="C6" s="14">
        <v>0.1797087756688891</v>
      </c>
      <c r="D6" s="14">
        <v>-2.2745899842068873E-2</v>
      </c>
      <c r="E6" s="14">
        <v>4.0881882710093631E-2</v>
      </c>
    </row>
    <row r="7" spans="1:5" x14ac:dyDescent="0.2">
      <c r="A7" s="14" t="s">
        <v>30</v>
      </c>
      <c r="B7" s="14">
        <v>3.7000000000000005E-2</v>
      </c>
      <c r="C7" s="14">
        <v>0.12487024731647867</v>
      </c>
      <c r="D7" s="14">
        <v>-2.1943139586854121E-3</v>
      </c>
      <c r="E7" s="14">
        <v>4.2429497253629878E-2</v>
      </c>
    </row>
    <row r="8" spans="1:5" x14ac:dyDescent="0.2">
      <c r="A8" s="14" t="s">
        <v>31</v>
      </c>
      <c r="B8" s="14">
        <v>3.1E-2</v>
      </c>
      <c r="C8" s="14">
        <v>3.745959507249963E-2</v>
      </c>
      <c r="D8" s="14">
        <v>5.0153855895147537E-3</v>
      </c>
      <c r="E8" s="14">
        <v>7.7747528513408382E-2</v>
      </c>
    </row>
    <row r="9" spans="1:5" x14ac:dyDescent="0.2">
      <c r="A9" s="14" t="s">
        <v>32</v>
      </c>
      <c r="B9" s="14">
        <v>3.9E-2</v>
      </c>
      <c r="C9" s="14">
        <v>9.2450506990356063E-2</v>
      </c>
      <c r="D9" s="14">
        <v>3.3670910757455097E-3</v>
      </c>
      <c r="E9" s="14">
        <v>6.1535184670712173E-2</v>
      </c>
    </row>
    <row r="10" spans="1:5" x14ac:dyDescent="0.2">
      <c r="A10" s="14" t="s">
        <v>33</v>
      </c>
      <c r="B10" s="14">
        <v>6.5000000000000002E-2</v>
      </c>
      <c r="C10" s="14">
        <v>0.27561270000147209</v>
      </c>
      <c r="D10" s="14">
        <v>1.7195851376196725E-2</v>
      </c>
      <c r="E10" s="14">
        <v>-1.4682465620251661E-2</v>
      </c>
    </row>
    <row r="11" spans="1:5" x14ac:dyDescent="0.2">
      <c r="A11" s="14" t="s">
        <v>34</v>
      </c>
      <c r="B11" s="14">
        <v>5.4000000000000006E-2</v>
      </c>
      <c r="C11" s="14">
        <v>-3.339783732761914E-2</v>
      </c>
      <c r="D11" s="14">
        <v>-6.9096500314721032E-2</v>
      </c>
      <c r="E11" s="14">
        <v>3.317969770197049E-3</v>
      </c>
    </row>
    <row r="12" spans="1:5" x14ac:dyDescent="0.2">
      <c r="A12" s="14" t="s">
        <v>35</v>
      </c>
      <c r="B12" s="14">
        <v>3.2000000000000001E-2</v>
      </c>
      <c r="C12" s="14">
        <v>-1.5512326484553252E-2</v>
      </c>
      <c r="D12" s="14">
        <v>-3.2527340786728254E-2</v>
      </c>
      <c r="E12" s="14">
        <v>6.4113478615332342E-2</v>
      </c>
    </row>
    <row r="13" spans="1:5" x14ac:dyDescent="0.2">
      <c r="A13" s="14" t="s">
        <v>36</v>
      </c>
      <c r="B13" s="14">
        <v>2.6000000000000002E-2</v>
      </c>
      <c r="C13" s="14">
        <v>3.6110877101020344E-2</v>
      </c>
      <c r="D13" s="14">
        <v>4.4037731705707905E-2</v>
      </c>
      <c r="E13" s="14">
        <v>6.5731188594875256E-3</v>
      </c>
    </row>
    <row r="14" spans="1:5" x14ac:dyDescent="0.2">
      <c r="A14" s="14" t="s">
        <v>37</v>
      </c>
      <c r="B14" s="14">
        <v>2.8999999999999998E-2</v>
      </c>
      <c r="C14" s="14">
        <v>-1.0527821484766164E-2</v>
      </c>
      <c r="D14" s="14">
        <v>-1.9261863443119531E-2</v>
      </c>
      <c r="E14" s="14">
        <v>-1.7525628314960517E-3</v>
      </c>
    </row>
    <row r="15" spans="1:5" x14ac:dyDescent="0.2">
      <c r="A15" s="14" t="s">
        <v>38</v>
      </c>
      <c r="B15" s="14">
        <v>3.7999999999999999E-2</v>
      </c>
      <c r="C15" s="14">
        <v>2.5969294821753808E-2</v>
      </c>
      <c r="D15" s="14">
        <v>-3.7291789466981307E-2</v>
      </c>
      <c r="E15" s="14">
        <v>-2.147109569083594E-2</v>
      </c>
    </row>
    <row r="16" spans="1:5" x14ac:dyDescent="0.2">
      <c r="A16" s="14" t="s">
        <v>39</v>
      </c>
      <c r="B16" s="14">
        <v>4.7E-2</v>
      </c>
      <c r="C16" s="14">
        <v>7.8982075255095374E-2</v>
      </c>
      <c r="D16" s="14">
        <v>-6.806528811886936E-2</v>
      </c>
      <c r="E16" s="14">
        <v>7.939212006442542E-3</v>
      </c>
    </row>
    <row r="17" spans="1:5" x14ac:dyDescent="0.2">
      <c r="A17" s="14" t="s">
        <v>40</v>
      </c>
      <c r="B17" s="14">
        <v>3.4000000000000002E-2</v>
      </c>
      <c r="C17" s="14">
        <v>4.2595570951379225E-2</v>
      </c>
      <c r="D17" s="14">
        <v>-2.8960296718263612E-2</v>
      </c>
      <c r="E17" s="14">
        <v>1.3446832605936043E-2</v>
      </c>
    </row>
    <row r="18" spans="1:5" x14ac:dyDescent="0.2">
      <c r="A18" s="14" t="s">
        <v>41</v>
      </c>
      <c r="B18" s="14">
        <v>3.1E-2</v>
      </c>
      <c r="C18" s="14">
        <v>3.9103972694802591E-2</v>
      </c>
      <c r="D18" s="14">
        <v>-1.6932245961274739E-2</v>
      </c>
      <c r="E18" s="14">
        <v>-5.2015779329261935E-4</v>
      </c>
    </row>
    <row r="19" spans="1:5" x14ac:dyDescent="0.2">
      <c r="A19" s="14" t="s">
        <v>42</v>
      </c>
      <c r="B19" s="14">
        <v>2.7000000000000003E-2</v>
      </c>
      <c r="C19" s="14">
        <v>-2.4596873613097148E-2</v>
      </c>
      <c r="D19" s="14">
        <v>-2.7022847149450246E-2</v>
      </c>
      <c r="E19" s="14">
        <v>2.9508766281140186E-2</v>
      </c>
    </row>
    <row r="20" spans="1:5" x14ac:dyDescent="0.2">
      <c r="A20" s="14" t="s">
        <v>43</v>
      </c>
      <c r="B20" s="14">
        <v>2.2000000000000002E-2</v>
      </c>
      <c r="C20" s="14">
        <v>-2.6772804550582618E-2</v>
      </c>
      <c r="D20" s="14">
        <v>9.2511827607015817E-3</v>
      </c>
      <c r="E20" s="14">
        <v>-4.9851203818690681E-2</v>
      </c>
    </row>
    <row r="21" spans="1:5" x14ac:dyDescent="0.2">
      <c r="A21" s="14" t="s">
        <v>44</v>
      </c>
      <c r="B21" s="14">
        <v>0.04</v>
      </c>
      <c r="C21" s="14">
        <v>0.24911295413483114</v>
      </c>
      <c r="D21" s="14">
        <v>-9.4249069530061513E-2</v>
      </c>
      <c r="E21" s="14">
        <v>2.242145779844984E-2</v>
      </c>
    </row>
    <row r="22" spans="1:5" x14ac:dyDescent="0.2">
      <c r="A22" s="14" t="s">
        <v>45</v>
      </c>
      <c r="B22" s="14">
        <v>5.9000000000000004E-2</v>
      </c>
      <c r="C22" s="14">
        <v>7.5745429831134414E-2</v>
      </c>
      <c r="D22" s="14">
        <v>-4.5560069389610436E-2</v>
      </c>
      <c r="E22" s="14">
        <v>3.2974148397020508E-2</v>
      </c>
    </row>
    <row r="23" spans="1:5" x14ac:dyDescent="0.2">
      <c r="A23" s="14" t="s">
        <v>46</v>
      </c>
      <c r="B23" s="14">
        <v>3.3000000000000002E-2</v>
      </c>
      <c r="C23" s="14">
        <v>4.4449427082527748E-2</v>
      </c>
      <c r="D23" s="14">
        <v>-1.809341222969385E-3</v>
      </c>
      <c r="E23" s="14">
        <v>0.1322295827774993</v>
      </c>
    </row>
    <row r="24" spans="1:5" x14ac:dyDescent="0.2">
      <c r="A24" s="14" t="s">
        <v>47</v>
      </c>
      <c r="B24" s="14">
        <v>4.2999999999999997E-2</v>
      </c>
      <c r="C24" s="14">
        <v>2.6211178527054679E-2</v>
      </c>
      <c r="D24" s="14">
        <v>7.6384241340956116E-2</v>
      </c>
      <c r="E24" s="14">
        <v>0.10473653329390586</v>
      </c>
    </row>
    <row r="25" spans="1:5" x14ac:dyDescent="0.2">
      <c r="A25" s="14" t="s">
        <v>48</v>
      </c>
      <c r="B25" s="14">
        <v>3.7000000000000005E-2</v>
      </c>
      <c r="C25" s="14">
        <v>-9.2593918393257812E-4</v>
      </c>
      <c r="D25" s="14">
        <v>6.9058124429149492E-2</v>
      </c>
      <c r="E25" s="14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C5A6-E26B-3E43-88DA-DEB5A24D6542}">
  <dimension ref="A1:K87"/>
  <sheetViews>
    <sheetView workbookViewId="0">
      <selection activeCell="D18" sqref="D18"/>
    </sheetView>
  </sheetViews>
  <sheetFormatPr baseColWidth="10" defaultRowHeight="15" x14ac:dyDescent="0.2"/>
  <cols>
    <col min="1" max="1" width="10.83203125" style="16"/>
    <col min="2" max="2" width="24.1640625" style="16" bestFit="1" customWidth="1"/>
    <col min="3" max="3" width="17.83203125" style="16" bestFit="1" customWidth="1"/>
    <col min="4" max="5" width="20.83203125" style="16" bestFit="1" customWidth="1"/>
    <col min="6" max="6" width="24" style="16" bestFit="1" customWidth="1"/>
    <col min="7" max="7" width="28.6640625" style="16" customWidth="1"/>
    <col min="8" max="8" width="14.6640625" style="16" bestFit="1" customWidth="1"/>
    <col min="9" max="9" width="19.83203125" style="15" bestFit="1" customWidth="1"/>
    <col min="10" max="10" width="11.5" style="16" bestFit="1" customWidth="1"/>
    <col min="11" max="11" width="20" style="16" bestFit="1" customWidth="1"/>
    <col min="12" max="16384" width="10.83203125" style="16"/>
  </cols>
  <sheetData>
    <row r="1" spans="1:11" ht="16" x14ac:dyDescent="0.25">
      <c r="A1" s="17" t="s">
        <v>86</v>
      </c>
      <c r="B1" s="16" t="s">
        <v>133</v>
      </c>
      <c r="C1" s="16" t="s">
        <v>140</v>
      </c>
      <c r="D1" s="16" t="s">
        <v>139</v>
      </c>
      <c r="E1" s="16" t="s">
        <v>138</v>
      </c>
      <c r="F1" s="16" t="s">
        <v>135</v>
      </c>
      <c r="G1" s="16" t="s">
        <v>132</v>
      </c>
      <c r="H1" s="16" t="s">
        <v>144</v>
      </c>
      <c r="I1" s="15" t="s">
        <v>143</v>
      </c>
      <c r="J1" s="16" t="s">
        <v>137</v>
      </c>
      <c r="K1" s="16" t="s">
        <v>136</v>
      </c>
    </row>
    <row r="2" spans="1:11" ht="16" x14ac:dyDescent="0.2">
      <c r="A2" s="18" t="s">
        <v>12</v>
      </c>
      <c r="B2" s="16">
        <v>7878950516120510</v>
      </c>
      <c r="C2" s="16" t="s">
        <v>72</v>
      </c>
      <c r="D2" s="16" t="s">
        <v>60</v>
      </c>
      <c r="E2" s="19" t="s">
        <v>141</v>
      </c>
      <c r="F2" s="16">
        <v>7878950516120510</v>
      </c>
      <c r="G2" s="16">
        <v>100</v>
      </c>
      <c r="H2" s="16">
        <v>1.2E-2</v>
      </c>
      <c r="I2" s="15">
        <v>0.33100000000000002</v>
      </c>
      <c r="J2" s="16">
        <v>16.071000000000002</v>
      </c>
      <c r="K2" s="16">
        <v>3.2777403757880075E-2</v>
      </c>
    </row>
    <row r="3" spans="1:11" ht="16" x14ac:dyDescent="0.2">
      <c r="A3" s="18" t="s">
        <v>13</v>
      </c>
      <c r="B3" s="16" t="s">
        <v>74</v>
      </c>
      <c r="C3" s="16" t="s">
        <v>51</v>
      </c>
      <c r="D3" s="16" t="s">
        <v>62</v>
      </c>
      <c r="E3" s="19" t="s">
        <v>50</v>
      </c>
      <c r="F3" s="16">
        <v>8058935777759905</v>
      </c>
      <c r="G3" s="16">
        <v>101.19029999999999</v>
      </c>
      <c r="H3" s="16">
        <v>1.6E-2</v>
      </c>
      <c r="I3" s="15">
        <v>0.29899999999999999</v>
      </c>
      <c r="J3" s="16">
        <v>16.151363636363641</v>
      </c>
      <c r="K3" s="16">
        <v>5.0005373880679382E-3</v>
      </c>
    </row>
    <row r="4" spans="1:11" ht="16" x14ac:dyDescent="0.2">
      <c r="A4" s="18" t="s">
        <v>14</v>
      </c>
      <c r="B4" s="16" t="s">
        <v>75</v>
      </c>
      <c r="C4" s="16" t="s">
        <v>53</v>
      </c>
      <c r="D4" s="16" t="s">
        <v>64</v>
      </c>
      <c r="E4" s="19" t="s">
        <v>52</v>
      </c>
      <c r="F4" s="16">
        <v>8052916227454834</v>
      </c>
      <c r="G4" s="16">
        <v>102.7002</v>
      </c>
      <c r="H4" s="16">
        <v>2.1000000000000001E-2</v>
      </c>
      <c r="I4" s="15">
        <v>0.29100000000000004</v>
      </c>
      <c r="J4" s="16">
        <v>15.86944444444444</v>
      </c>
      <c r="K4" s="16">
        <v>-1.7454822903279821E-2</v>
      </c>
    </row>
    <row r="5" spans="1:11" ht="16" x14ac:dyDescent="0.2">
      <c r="A5" s="18" t="s">
        <v>15</v>
      </c>
      <c r="B5" s="16" t="s">
        <v>76</v>
      </c>
      <c r="C5" s="16" t="s">
        <v>55</v>
      </c>
      <c r="D5" s="16" t="s">
        <v>66</v>
      </c>
      <c r="E5" s="19" t="s">
        <v>54</v>
      </c>
      <c r="F5" s="16">
        <v>7530860908569408</v>
      </c>
      <c r="G5" s="16">
        <v>104.9817</v>
      </c>
      <c r="H5" s="16">
        <v>2.4E-2</v>
      </c>
      <c r="I5" s="15">
        <v>0.28300000000000003</v>
      </c>
      <c r="J5" s="16">
        <v>15.804545454545449</v>
      </c>
      <c r="K5" s="16">
        <v>-4.0895565138520107E-3</v>
      </c>
    </row>
    <row r="6" spans="1:11" ht="16" x14ac:dyDescent="0.2">
      <c r="A6" s="18" t="s">
        <v>16</v>
      </c>
      <c r="B6" s="16" t="s">
        <v>77</v>
      </c>
      <c r="C6" s="16" t="s">
        <v>57</v>
      </c>
      <c r="D6" s="16" t="s">
        <v>68</v>
      </c>
      <c r="E6" s="19" t="s">
        <v>56</v>
      </c>
      <c r="F6" s="16">
        <v>7342484720554134</v>
      </c>
      <c r="G6" s="16">
        <v>107.4919</v>
      </c>
      <c r="H6" s="16">
        <v>2.7000000000000003E-2</v>
      </c>
      <c r="I6" s="15">
        <v>0.27399999999999997</v>
      </c>
      <c r="J6" s="16">
        <v>15.649444444444439</v>
      </c>
      <c r="K6" s="16">
        <v>-9.8136963538171251E-3</v>
      </c>
    </row>
    <row r="7" spans="1:11" ht="16" x14ac:dyDescent="0.2">
      <c r="A7" s="18" t="s">
        <v>17</v>
      </c>
      <c r="B7" s="16" t="s">
        <v>78</v>
      </c>
      <c r="C7" s="16" t="s">
        <v>59</v>
      </c>
      <c r="D7" s="16" t="s">
        <v>70</v>
      </c>
      <c r="E7" s="19" t="s">
        <v>58</v>
      </c>
      <c r="F7" s="16">
        <v>7195284129233950</v>
      </c>
      <c r="G7" s="16">
        <v>109.0098</v>
      </c>
      <c r="H7" s="16">
        <v>1.3999999999999999E-2</v>
      </c>
      <c r="I7" s="15">
        <v>0.24</v>
      </c>
      <c r="J7" s="16">
        <v>15.99190476190476</v>
      </c>
      <c r="K7" s="16">
        <v>2.1883225227327108E-2</v>
      </c>
    </row>
    <row r="8" spans="1:11" ht="16" x14ac:dyDescent="0.2">
      <c r="A8" s="18" t="s">
        <v>18</v>
      </c>
      <c r="B8" s="16" t="s">
        <v>79</v>
      </c>
      <c r="C8" s="16" t="s">
        <v>61</v>
      </c>
      <c r="D8" s="16" t="s">
        <v>72</v>
      </c>
      <c r="E8" s="19" t="s">
        <v>60</v>
      </c>
      <c r="F8" s="16">
        <v>7357601376661233</v>
      </c>
      <c r="G8" s="16">
        <v>110.1215</v>
      </c>
      <c r="H8" s="16">
        <v>1.2E-2</v>
      </c>
      <c r="I8" s="15">
        <v>0.218</v>
      </c>
      <c r="J8" s="16">
        <v>16.386190476190482</v>
      </c>
      <c r="K8" s="16">
        <v>2.4655331566566963E-2</v>
      </c>
    </row>
    <row r="9" spans="1:11" ht="16" x14ac:dyDescent="0.2">
      <c r="A9" s="18" t="s">
        <v>19</v>
      </c>
      <c r="B9" s="16" t="s">
        <v>80</v>
      </c>
      <c r="C9" s="16" t="s">
        <v>63</v>
      </c>
      <c r="D9" s="16" t="s">
        <v>51</v>
      </c>
      <c r="E9" s="19" t="s">
        <v>62</v>
      </c>
      <c r="F9" s="16">
        <v>7636179767115881</v>
      </c>
      <c r="G9" s="16">
        <v>111.4205</v>
      </c>
      <c r="H9" s="16">
        <v>1.7000000000000001E-2</v>
      </c>
      <c r="I9" s="15">
        <v>0.214</v>
      </c>
      <c r="J9" s="16">
        <v>17.459523809523809</v>
      </c>
      <c r="K9" s="16">
        <v>6.5502310307750111E-2</v>
      </c>
    </row>
    <row r="10" spans="1:11" ht="16" x14ac:dyDescent="0.2">
      <c r="A10" s="18" t="s">
        <v>20</v>
      </c>
      <c r="B10" s="16" t="s">
        <v>81</v>
      </c>
      <c r="C10" s="16" t="s">
        <v>65</v>
      </c>
      <c r="D10" s="16" t="s">
        <v>53</v>
      </c>
      <c r="E10" s="19" t="s">
        <v>64</v>
      </c>
      <c r="F10" s="16">
        <v>7610129278978472</v>
      </c>
      <c r="G10" s="16">
        <v>112.8612</v>
      </c>
      <c r="H10" s="16">
        <v>1.3999999999999999E-2</v>
      </c>
      <c r="I10" s="15">
        <v>0.22800000000000001</v>
      </c>
      <c r="J10" s="16">
        <v>17.699090909090909</v>
      </c>
      <c r="K10" s="16">
        <v>1.3721284851790916E-2</v>
      </c>
    </row>
    <row r="11" spans="1:11" ht="16" x14ac:dyDescent="0.2">
      <c r="A11" s="18" t="s">
        <v>21</v>
      </c>
      <c r="B11" s="16" t="s">
        <v>82</v>
      </c>
      <c r="C11" s="16" t="s">
        <v>67</v>
      </c>
      <c r="D11" s="16" t="s">
        <v>55</v>
      </c>
      <c r="E11" s="19" t="s">
        <v>66</v>
      </c>
      <c r="F11" s="16">
        <v>7585703895603942</v>
      </c>
      <c r="G11" s="16">
        <v>114.9903</v>
      </c>
      <c r="H11" s="16">
        <v>1.9E-2</v>
      </c>
      <c r="I11" s="15">
        <v>0.23800000000000002</v>
      </c>
      <c r="J11" s="16">
        <v>17.522380952380949</v>
      </c>
      <c r="K11" s="16">
        <v>-9.9841261688302652E-3</v>
      </c>
    </row>
    <row r="12" spans="1:11" ht="16" x14ac:dyDescent="0.2">
      <c r="A12" s="18" t="s">
        <v>22</v>
      </c>
      <c r="B12" s="16" t="s">
        <v>83</v>
      </c>
      <c r="C12" s="16" t="s">
        <v>69</v>
      </c>
      <c r="D12" s="16" t="s">
        <v>57</v>
      </c>
      <c r="E12" s="19" t="s">
        <v>68</v>
      </c>
      <c r="F12" s="16">
        <v>7600701719968377</v>
      </c>
      <c r="G12" s="16">
        <v>116.8116</v>
      </c>
      <c r="H12" s="16">
        <v>1.4999999999999999E-2</v>
      </c>
      <c r="I12" s="15">
        <v>0.22699999999999998</v>
      </c>
      <c r="J12" s="16">
        <v>17.748571428571431</v>
      </c>
      <c r="K12" s="16">
        <v>1.2908661032149604E-2</v>
      </c>
    </row>
    <row r="13" spans="1:11" ht="16" x14ac:dyDescent="0.2">
      <c r="A13" s="18" t="s">
        <v>23</v>
      </c>
      <c r="B13" s="16" t="s">
        <v>84</v>
      </c>
      <c r="C13" s="16" t="s">
        <v>71</v>
      </c>
      <c r="D13" s="16" t="s">
        <v>59</v>
      </c>
      <c r="E13" s="19" t="s">
        <v>70</v>
      </c>
      <c r="F13" s="16">
        <v>7643064760009662</v>
      </c>
      <c r="G13" s="16">
        <v>118.602</v>
      </c>
      <c r="H13" s="16">
        <v>1.3999999999999999E-2</v>
      </c>
      <c r="I13" s="15">
        <v>0.22399999999999998</v>
      </c>
      <c r="J13" s="16">
        <v>17.766999999999999</v>
      </c>
      <c r="K13" s="16">
        <v>1.0383129426914106E-3</v>
      </c>
    </row>
    <row r="14" spans="1:11" ht="16" x14ac:dyDescent="0.2">
      <c r="A14" s="18" t="s">
        <v>24</v>
      </c>
      <c r="B14" s="16" t="s">
        <v>85</v>
      </c>
      <c r="C14" s="16" t="s">
        <v>73</v>
      </c>
      <c r="D14" s="16" t="s">
        <v>61</v>
      </c>
      <c r="E14" s="19" t="s">
        <v>72</v>
      </c>
      <c r="F14" s="16">
        <v>8183095927582577</v>
      </c>
      <c r="G14" s="16">
        <v>120.08410000000001</v>
      </c>
      <c r="H14" s="16">
        <v>3.1E-2</v>
      </c>
      <c r="I14" s="15">
        <v>0.248</v>
      </c>
      <c r="J14" s="16">
        <v>18.027368421052628</v>
      </c>
      <c r="K14" s="16">
        <v>1.4654608040334915E-2</v>
      </c>
    </row>
    <row r="15" spans="1:11" ht="16" x14ac:dyDescent="0.2">
      <c r="A15" s="18" t="s">
        <v>25</v>
      </c>
      <c r="B15" s="16" t="s">
        <v>100</v>
      </c>
      <c r="C15" s="16" t="s">
        <v>74</v>
      </c>
      <c r="D15" s="16" t="s">
        <v>63</v>
      </c>
      <c r="E15" s="19" t="s">
        <v>51</v>
      </c>
      <c r="F15" s="16">
        <v>8411474576639786</v>
      </c>
      <c r="G15" s="16">
        <v>122.05710000000001</v>
      </c>
      <c r="H15" s="16">
        <v>1.8000000000000002E-2</v>
      </c>
      <c r="I15" s="15">
        <v>0.25</v>
      </c>
      <c r="J15" s="16">
        <v>19.34454545454545</v>
      </c>
      <c r="K15" s="16">
        <v>7.3065408257513731E-2</v>
      </c>
    </row>
    <row r="16" spans="1:11" ht="16" x14ac:dyDescent="0.2">
      <c r="A16" s="18" t="s">
        <v>26</v>
      </c>
      <c r="B16" s="16" t="s">
        <v>101</v>
      </c>
      <c r="C16" s="16" t="s">
        <v>75</v>
      </c>
      <c r="D16" s="16" t="s">
        <v>65</v>
      </c>
      <c r="E16" s="19" t="s">
        <v>53</v>
      </c>
      <c r="F16" s="16">
        <v>8280226100115103</v>
      </c>
      <c r="G16" s="16">
        <v>124.23699999999999</v>
      </c>
      <c r="H16" s="16">
        <v>2.4E-2</v>
      </c>
      <c r="I16" s="15">
        <v>0.254</v>
      </c>
      <c r="J16" s="16">
        <v>20.140555555555562</v>
      </c>
      <c r="K16" s="16">
        <v>4.1149072377044238E-2</v>
      </c>
    </row>
    <row r="17" spans="1:11" ht="16" x14ac:dyDescent="0.2">
      <c r="A17" s="18" t="s">
        <v>27</v>
      </c>
      <c r="B17" s="16" t="s">
        <v>102</v>
      </c>
      <c r="C17" s="16" t="s">
        <v>76</v>
      </c>
      <c r="D17" s="16" t="s">
        <v>67</v>
      </c>
      <c r="E17" s="19" t="s">
        <v>55</v>
      </c>
      <c r="F17" s="16">
        <v>8053766702875845</v>
      </c>
      <c r="G17" s="16">
        <v>126.9088</v>
      </c>
      <c r="H17" s="16">
        <v>2.3E-2</v>
      </c>
      <c r="I17" s="15">
        <v>0.254</v>
      </c>
      <c r="J17" s="16">
        <v>20.543500000000002</v>
      </c>
      <c r="K17" s="16">
        <v>2.0006620141781228E-2</v>
      </c>
    </row>
    <row r="18" spans="1:11" ht="16" x14ac:dyDescent="0.2">
      <c r="A18" s="18" t="s">
        <v>28</v>
      </c>
      <c r="B18" s="16" t="s">
        <v>103</v>
      </c>
      <c r="C18" s="16" t="s">
        <v>77</v>
      </c>
      <c r="D18" s="16" t="s">
        <v>69</v>
      </c>
      <c r="E18" s="19" t="s">
        <v>57</v>
      </c>
      <c r="F18" s="16">
        <v>7862888671617923</v>
      </c>
      <c r="G18" s="16">
        <v>129.68960000000001</v>
      </c>
      <c r="H18" s="16">
        <v>2.7000000000000003E-2</v>
      </c>
      <c r="I18" s="15">
        <v>0.255</v>
      </c>
      <c r="J18" s="16">
        <v>20.532105263157899</v>
      </c>
      <c r="K18" s="16">
        <v>-5.5466385192892709E-4</v>
      </c>
    </row>
    <row r="19" spans="1:11" ht="16" x14ac:dyDescent="0.2">
      <c r="A19" s="18" t="s">
        <v>29</v>
      </c>
      <c r="B19" s="16" t="s">
        <v>104</v>
      </c>
      <c r="C19" s="16" t="s">
        <v>78</v>
      </c>
      <c r="D19" s="16" t="s">
        <v>71</v>
      </c>
      <c r="E19" s="19" t="s">
        <v>59</v>
      </c>
      <c r="F19" s="16">
        <v>7684040193423964</v>
      </c>
      <c r="G19" s="16">
        <v>133.2216</v>
      </c>
      <c r="H19" s="16">
        <v>2.1000000000000001E-2</v>
      </c>
      <c r="I19" s="15">
        <v>0.26300000000000001</v>
      </c>
      <c r="J19" s="16">
        <v>24.22190476190476</v>
      </c>
      <c r="K19" s="16">
        <v>0.1797087756688891</v>
      </c>
    </row>
    <row r="20" spans="1:11" ht="16" x14ac:dyDescent="0.2">
      <c r="A20" s="18" t="s">
        <v>30</v>
      </c>
      <c r="B20" s="16" t="s">
        <v>105</v>
      </c>
      <c r="C20" s="16" t="s">
        <v>79</v>
      </c>
      <c r="D20" s="16" t="s">
        <v>73</v>
      </c>
      <c r="E20" s="19" t="s">
        <v>61</v>
      </c>
      <c r="F20" s="16">
        <v>7667178996768434</v>
      </c>
      <c r="G20" s="16">
        <v>138.97290000000001</v>
      </c>
      <c r="H20" s="16">
        <v>3.7000000000000005E-2</v>
      </c>
      <c r="I20" s="15">
        <v>0.29499999999999998</v>
      </c>
      <c r="J20" s="16">
        <v>27.246500000000001</v>
      </c>
      <c r="K20" s="16">
        <v>0.12487024731647867</v>
      </c>
    </row>
    <row r="21" spans="1:11" ht="16" x14ac:dyDescent="0.2">
      <c r="A21" s="18" t="s">
        <v>31</v>
      </c>
      <c r="B21" s="16" t="s">
        <v>106</v>
      </c>
      <c r="C21" s="16" t="s">
        <v>80</v>
      </c>
      <c r="D21" s="16" t="s">
        <v>74</v>
      </c>
      <c r="E21" s="19" t="s">
        <v>63</v>
      </c>
      <c r="F21" s="16">
        <v>7705632855821056</v>
      </c>
      <c r="G21" s="16">
        <v>144.1465</v>
      </c>
      <c r="H21" s="16">
        <v>3.1E-2</v>
      </c>
      <c r="I21" s="15">
        <v>0.312</v>
      </c>
      <c r="J21" s="16">
        <v>28.267142857142861</v>
      </c>
      <c r="K21" s="16">
        <v>3.745959507249963E-2</v>
      </c>
    </row>
    <row r="22" spans="1:11" ht="16" x14ac:dyDescent="0.2">
      <c r="A22" s="18" t="s">
        <v>32</v>
      </c>
      <c r="B22" s="16" t="s">
        <v>107</v>
      </c>
      <c r="C22" s="16" t="s">
        <v>81</v>
      </c>
      <c r="D22" s="16" t="s">
        <v>75</v>
      </c>
      <c r="E22" s="19" t="s">
        <v>65</v>
      </c>
      <c r="F22" s="16">
        <v>7731578423442862</v>
      </c>
      <c r="G22" s="16">
        <v>154.8322</v>
      </c>
      <c r="H22" s="16">
        <v>3.9E-2</v>
      </c>
      <c r="I22" s="15">
        <v>0.34399999999999997</v>
      </c>
      <c r="J22" s="16">
        <v>30.88045454545454</v>
      </c>
      <c r="K22" s="16">
        <v>9.2450506990356063E-2</v>
      </c>
    </row>
    <row r="23" spans="1:11" ht="16" x14ac:dyDescent="0.2">
      <c r="A23" s="18" t="s">
        <v>33</v>
      </c>
      <c r="B23" s="16" t="s">
        <v>108</v>
      </c>
      <c r="C23" s="16" t="s">
        <v>82</v>
      </c>
      <c r="D23" s="16" t="s">
        <v>76</v>
      </c>
      <c r="E23" s="19" t="s">
        <v>67</v>
      </c>
      <c r="F23" s="16">
        <v>7864529496915794</v>
      </c>
      <c r="G23" s="16">
        <v>161.5813</v>
      </c>
      <c r="H23" s="16">
        <v>6.5000000000000002E-2</v>
      </c>
      <c r="I23" s="15">
        <v>0.40500000000000003</v>
      </c>
      <c r="J23" s="16">
        <v>39.391500000000001</v>
      </c>
      <c r="K23" s="16">
        <v>0.27561270000147209</v>
      </c>
    </row>
    <row r="24" spans="1:11" ht="16" x14ac:dyDescent="0.2">
      <c r="A24" s="18" t="s">
        <v>34</v>
      </c>
      <c r="B24" s="16" t="s">
        <v>109</v>
      </c>
      <c r="C24" s="16" t="s">
        <v>83</v>
      </c>
      <c r="D24" s="16" t="s">
        <v>77</v>
      </c>
      <c r="E24" s="19" t="s">
        <v>69</v>
      </c>
      <c r="F24" s="16">
        <v>7321118032057019</v>
      </c>
      <c r="G24" s="16">
        <v>171.02619999999999</v>
      </c>
      <c r="H24" s="16">
        <v>5.4000000000000006E-2</v>
      </c>
      <c r="I24" s="15">
        <v>0.45899999999999996</v>
      </c>
      <c r="J24" s="16">
        <v>38.075909090909093</v>
      </c>
      <c r="K24" s="16">
        <v>-3.339783732761914E-2</v>
      </c>
    </row>
    <row r="25" spans="1:11" ht="16" x14ac:dyDescent="0.2">
      <c r="A25" s="18" t="s">
        <v>35</v>
      </c>
      <c r="B25" s="16" t="s">
        <v>110</v>
      </c>
      <c r="C25" s="16" t="s">
        <v>84</v>
      </c>
      <c r="D25" s="16" t="s">
        <v>78</v>
      </c>
      <c r="E25" s="19" t="s">
        <v>71</v>
      </c>
      <c r="F25" s="16">
        <v>7082981530888439</v>
      </c>
      <c r="G25" s="16">
        <v>177.36279999999999</v>
      </c>
      <c r="H25" s="16">
        <v>3.2000000000000001E-2</v>
      </c>
      <c r="I25" s="15">
        <v>0.48499999999999999</v>
      </c>
      <c r="J25" s="16">
        <v>37.485263157894742</v>
      </c>
      <c r="K25" s="16">
        <v>-1.5512326484553252E-2</v>
      </c>
    </row>
    <row r="26" spans="1:11" ht="16" x14ac:dyDescent="0.2">
      <c r="A26" s="18" t="s">
        <v>36</v>
      </c>
      <c r="B26" s="16" t="s">
        <v>111</v>
      </c>
      <c r="C26" s="16" t="s">
        <v>85</v>
      </c>
      <c r="D26" s="16" t="s">
        <v>79</v>
      </c>
      <c r="E26" s="19" t="s">
        <v>73</v>
      </c>
      <c r="F26" s="16">
        <v>7394899971222188</v>
      </c>
      <c r="G26" s="16">
        <v>180.77330000000001</v>
      </c>
      <c r="H26" s="16">
        <v>2.6000000000000002E-2</v>
      </c>
      <c r="I26" s="15">
        <v>0.47600000000000003</v>
      </c>
      <c r="J26" s="16">
        <v>38.838888888888889</v>
      </c>
      <c r="K26" s="16">
        <v>3.6110877101020344E-2</v>
      </c>
    </row>
    <row r="27" spans="1:11" ht="16" x14ac:dyDescent="0.2">
      <c r="A27" s="18" t="s">
        <v>37</v>
      </c>
      <c r="B27" s="16" t="s">
        <v>112</v>
      </c>
      <c r="C27" s="16" t="s">
        <v>142</v>
      </c>
      <c r="D27" s="16" t="s">
        <v>80</v>
      </c>
      <c r="E27" s="19" t="s">
        <v>74</v>
      </c>
      <c r="F27" s="16">
        <v>7252460417800978</v>
      </c>
      <c r="G27" s="16">
        <v>185.53530000000001</v>
      </c>
      <c r="H27" s="16">
        <v>2.8999999999999998E-2</v>
      </c>
      <c r="I27" s="15">
        <v>0.49299999999999999</v>
      </c>
      <c r="J27" s="16">
        <v>38.43</v>
      </c>
      <c r="K27" s="16">
        <v>-1.0527821484766164E-2</v>
      </c>
    </row>
    <row r="28" spans="1:11" ht="16" x14ac:dyDescent="0.2">
      <c r="A28" s="18" t="s">
        <v>38</v>
      </c>
      <c r="B28" s="16" t="s">
        <v>113</v>
      </c>
      <c r="C28" s="16" t="s">
        <v>101</v>
      </c>
      <c r="D28" s="16" t="s">
        <v>81</v>
      </c>
      <c r="E28" s="19" t="s">
        <v>75</v>
      </c>
      <c r="F28" s="16">
        <v>6982003190782729</v>
      </c>
      <c r="G28" s="16">
        <v>192.3845</v>
      </c>
      <c r="H28" s="16">
        <v>3.7999999999999999E-2</v>
      </c>
      <c r="I28" s="15">
        <v>0.51300000000000001</v>
      </c>
      <c r="J28" s="16">
        <v>39.427999999999997</v>
      </c>
      <c r="K28" s="16">
        <v>2.5969294821753808E-2</v>
      </c>
    </row>
    <row r="29" spans="1:11" ht="16" x14ac:dyDescent="0.2">
      <c r="A29" s="18" t="s">
        <v>39</v>
      </c>
      <c r="B29" s="16" t="s">
        <v>114</v>
      </c>
      <c r="C29" s="16" t="s">
        <v>102</v>
      </c>
      <c r="D29" s="16" t="s">
        <v>82</v>
      </c>
      <c r="E29" s="19" t="s">
        <v>76</v>
      </c>
      <c r="F29" s="16">
        <v>6506771131955237</v>
      </c>
      <c r="G29" s="16">
        <v>202.00319999999999</v>
      </c>
      <c r="H29" s="16">
        <v>4.7E-2</v>
      </c>
      <c r="I29" s="15">
        <v>0.54700000000000004</v>
      </c>
      <c r="J29" s="16">
        <v>42.5421052631579</v>
      </c>
      <c r="K29" s="16">
        <v>7.8982075255095374E-2</v>
      </c>
    </row>
    <row r="30" spans="1:11" ht="16" x14ac:dyDescent="0.2">
      <c r="A30" s="18" t="s">
        <v>40</v>
      </c>
      <c r="B30" s="16" t="s">
        <v>115</v>
      </c>
      <c r="C30" s="16" t="s">
        <v>103</v>
      </c>
      <c r="D30" s="16" t="s">
        <v>83</v>
      </c>
      <c r="E30" s="19" t="s">
        <v>77</v>
      </c>
      <c r="F30" s="16">
        <v>6318333109295981</v>
      </c>
      <c r="G30" s="16">
        <v>209.67932160000001</v>
      </c>
      <c r="H30" s="16">
        <v>3.4000000000000002E-2</v>
      </c>
      <c r="I30" s="15">
        <v>0.55799999999999994</v>
      </c>
      <c r="J30" s="16">
        <v>44.354210526315789</v>
      </c>
      <c r="K30" s="16">
        <v>4.2595570951379225E-2</v>
      </c>
    </row>
    <row r="31" spans="1:11" ht="16" x14ac:dyDescent="0.2">
      <c r="A31" s="18" t="s">
        <v>41</v>
      </c>
      <c r="B31" s="16" t="s">
        <v>116</v>
      </c>
      <c r="C31" s="16" t="s">
        <v>104</v>
      </c>
      <c r="D31" s="16" t="s">
        <v>84</v>
      </c>
      <c r="E31" s="19" t="s">
        <v>78</v>
      </c>
      <c r="F31" s="16">
        <v>6211349539024116</v>
      </c>
      <c r="G31" s="16">
        <v>216.15889999999999</v>
      </c>
      <c r="H31" s="16">
        <v>3.1E-2</v>
      </c>
      <c r="I31" s="15">
        <v>0.57299999999999995</v>
      </c>
      <c r="J31" s="16">
        <v>46.088636363636368</v>
      </c>
      <c r="K31" s="16">
        <v>3.9103972694802591E-2</v>
      </c>
    </row>
    <row r="32" spans="1:11" ht="16" x14ac:dyDescent="0.2">
      <c r="A32" s="18" t="s">
        <v>42</v>
      </c>
      <c r="B32" s="16" t="s">
        <v>117</v>
      </c>
      <c r="C32" s="16" t="s">
        <v>105</v>
      </c>
      <c r="D32" s="16" t="s">
        <v>85</v>
      </c>
      <c r="E32" s="19" t="s">
        <v>79</v>
      </c>
      <c r="F32" s="16">
        <v>6043501189839259</v>
      </c>
      <c r="G32" s="16">
        <v>222.04679999999999</v>
      </c>
      <c r="H32" s="16">
        <v>2.7000000000000003E-2</v>
      </c>
      <c r="I32" s="15">
        <v>0.55799999999999994</v>
      </c>
      <c r="J32" s="16">
        <v>44.955000000000013</v>
      </c>
      <c r="K32" s="16">
        <v>-2.4596873613097148E-2</v>
      </c>
    </row>
    <row r="33" spans="1:11" ht="16" x14ac:dyDescent="0.2">
      <c r="A33" s="18" t="s">
        <v>43</v>
      </c>
      <c r="B33" s="16" t="s">
        <v>118</v>
      </c>
      <c r="C33" s="16" t="s">
        <v>106</v>
      </c>
      <c r="D33" s="16" t="s">
        <v>142</v>
      </c>
      <c r="E33" s="19" t="s">
        <v>80</v>
      </c>
      <c r="F33" s="16">
        <v>6099410723860979</v>
      </c>
      <c r="G33" s="16">
        <v>226.50370000000001</v>
      </c>
      <c r="H33" s="16">
        <v>2.2000000000000002E-2</v>
      </c>
      <c r="I33" s="15">
        <v>0.54400000000000004</v>
      </c>
      <c r="J33" s="16">
        <v>43.751428571428569</v>
      </c>
      <c r="K33" s="16">
        <v>-2.6772804550582618E-2</v>
      </c>
    </row>
    <row r="34" spans="1:11" ht="16" x14ac:dyDescent="0.2">
      <c r="A34" s="18" t="s">
        <v>44</v>
      </c>
      <c r="B34" s="16" t="s">
        <v>119</v>
      </c>
      <c r="C34" s="16" t="s">
        <v>107</v>
      </c>
      <c r="D34" s="16" t="s">
        <v>101</v>
      </c>
      <c r="E34" s="19" t="s">
        <v>81</v>
      </c>
      <c r="F34" s="16">
        <v>5524546938455403</v>
      </c>
      <c r="G34" s="16">
        <v>237.60640000000001</v>
      </c>
      <c r="H34" s="16">
        <v>0.04</v>
      </c>
      <c r="I34" s="15">
        <v>0.54500000000000004</v>
      </c>
      <c r="J34" s="16">
        <v>54.650476190476198</v>
      </c>
      <c r="K34" s="16">
        <v>0.24911295413483114</v>
      </c>
    </row>
    <row r="35" spans="1:11" ht="16" x14ac:dyDescent="0.2">
      <c r="A35" s="18" t="s">
        <v>45</v>
      </c>
      <c r="B35" s="16" t="s">
        <v>120</v>
      </c>
      <c r="C35" s="16" t="s">
        <v>108</v>
      </c>
      <c r="D35" s="16" t="s">
        <v>102</v>
      </c>
      <c r="E35" s="19" t="s">
        <v>82</v>
      </c>
      <c r="F35" s="16">
        <v>5272848196593215</v>
      </c>
      <c r="G35" s="16">
        <v>254.53030000000001</v>
      </c>
      <c r="H35" s="16">
        <v>5.9000000000000004E-2</v>
      </c>
      <c r="I35" s="15">
        <v>0.53500000000000003</v>
      </c>
      <c r="J35" s="16">
        <v>58.79</v>
      </c>
      <c r="K35" s="16">
        <v>7.5745429831134414E-2</v>
      </c>
    </row>
    <row r="36" spans="1:11" ht="16" x14ac:dyDescent="0.2">
      <c r="A36" s="18" t="s">
        <v>46</v>
      </c>
      <c r="B36" s="16" t="s">
        <v>121</v>
      </c>
      <c r="C36" s="16" t="s">
        <v>109</v>
      </c>
      <c r="D36" s="16" t="s">
        <v>103</v>
      </c>
      <c r="E36" s="19" t="s">
        <v>83</v>
      </c>
      <c r="F36" s="16">
        <v>5263307814988659</v>
      </c>
      <c r="G36" s="16">
        <v>263.39980000000003</v>
      </c>
      <c r="H36" s="16">
        <v>3.3000000000000002E-2</v>
      </c>
      <c r="I36" s="15">
        <v>0.505</v>
      </c>
      <c r="J36" s="16">
        <v>61.403181818181807</v>
      </c>
      <c r="K36" s="16">
        <v>4.4449427082527748E-2</v>
      </c>
    </row>
    <row r="37" spans="1:11" ht="16" x14ac:dyDescent="0.2">
      <c r="A37" s="18" t="s">
        <v>47</v>
      </c>
      <c r="B37" s="16" t="s">
        <v>122</v>
      </c>
      <c r="C37" s="16" t="s">
        <v>110</v>
      </c>
      <c r="D37" s="16" t="s">
        <v>104</v>
      </c>
      <c r="E37" s="19" t="s">
        <v>84</v>
      </c>
      <c r="F37" s="16">
        <v>5665341589380493</v>
      </c>
      <c r="G37" s="16">
        <v>277.06560000000002</v>
      </c>
      <c r="H37" s="16">
        <v>4.2999999999999997E-2</v>
      </c>
      <c r="I37" s="15">
        <v>0.52100000000000002</v>
      </c>
      <c r="J37" s="16">
        <v>63.012631578947371</v>
      </c>
      <c r="K37" s="16">
        <v>2.6211178527054679E-2</v>
      </c>
    </row>
    <row r="38" spans="1:11" ht="16" x14ac:dyDescent="0.2">
      <c r="A38" s="18" t="s">
        <v>48</v>
      </c>
      <c r="B38" s="16" t="s">
        <v>123</v>
      </c>
      <c r="C38" s="16" t="s">
        <v>111</v>
      </c>
      <c r="D38" s="16" t="s">
        <v>105</v>
      </c>
      <c r="E38" s="19" t="s">
        <v>85</v>
      </c>
      <c r="F38" s="16">
        <v>6056579453793567</v>
      </c>
      <c r="G38" s="16">
        <v>286.31229999999999</v>
      </c>
      <c r="H38" s="16">
        <v>3.7000000000000005E-2</v>
      </c>
      <c r="I38" s="15">
        <v>0.53799999999999992</v>
      </c>
      <c r="J38" s="16">
        <v>62.954285714285717</v>
      </c>
      <c r="K38" s="16">
        <v>-9.2593918393257812E-4</v>
      </c>
    </row>
    <row r="39" spans="1:11" ht="16" x14ac:dyDescent="0.2">
      <c r="E39" s="19"/>
    </row>
    <row r="40" spans="1:11" ht="16" x14ac:dyDescent="0.2">
      <c r="E40" s="19"/>
    </row>
    <row r="41" spans="1:11" ht="16" x14ac:dyDescent="0.2">
      <c r="E41" s="19"/>
    </row>
    <row r="42" spans="1:11" ht="16" x14ac:dyDescent="0.2">
      <c r="E42" s="19"/>
    </row>
    <row r="43" spans="1:11" ht="16" x14ac:dyDescent="0.2">
      <c r="E43" s="19"/>
    </row>
    <row r="44" spans="1:11" ht="16" x14ac:dyDescent="0.2">
      <c r="E44" s="19"/>
    </row>
    <row r="45" spans="1:11" ht="16" x14ac:dyDescent="0.2">
      <c r="E45" s="19"/>
    </row>
    <row r="46" spans="1:11" ht="16" x14ac:dyDescent="0.2">
      <c r="E46" s="19"/>
    </row>
    <row r="47" spans="1:11" ht="16" x14ac:dyDescent="0.2">
      <c r="E47" s="19"/>
    </row>
    <row r="48" spans="1:11" ht="16" x14ac:dyDescent="0.2">
      <c r="E48" s="19"/>
    </row>
    <row r="49" spans="5:5" ht="16" x14ac:dyDescent="0.2">
      <c r="E49" s="19"/>
    </row>
    <row r="50" spans="5:5" ht="16" x14ac:dyDescent="0.2">
      <c r="E50" s="19"/>
    </row>
    <row r="51" spans="5:5" ht="16" x14ac:dyDescent="0.2">
      <c r="E51" s="19"/>
    </row>
    <row r="52" spans="5:5" ht="16" x14ac:dyDescent="0.2">
      <c r="E52" s="19"/>
    </row>
    <row r="53" spans="5:5" ht="16" x14ac:dyDescent="0.2">
      <c r="E53" s="19"/>
    </row>
    <row r="54" spans="5:5" ht="16" x14ac:dyDescent="0.2">
      <c r="E54" s="19"/>
    </row>
    <row r="55" spans="5:5" ht="16" x14ac:dyDescent="0.2">
      <c r="E55" s="19"/>
    </row>
    <row r="56" spans="5:5" ht="16" x14ac:dyDescent="0.2">
      <c r="E56" s="19"/>
    </row>
    <row r="57" spans="5:5" ht="16" x14ac:dyDescent="0.2">
      <c r="E57" s="19"/>
    </row>
    <row r="58" spans="5:5" ht="16" x14ac:dyDescent="0.2">
      <c r="E58" s="19"/>
    </row>
    <row r="59" spans="5:5" ht="16" x14ac:dyDescent="0.2">
      <c r="E59" s="19"/>
    </row>
    <row r="60" spans="5:5" ht="16" x14ac:dyDescent="0.2">
      <c r="E60" s="19"/>
    </row>
    <row r="61" spans="5:5" ht="16" x14ac:dyDescent="0.2">
      <c r="E61" s="19"/>
    </row>
    <row r="62" spans="5:5" ht="16" x14ac:dyDescent="0.2">
      <c r="E62" s="19"/>
    </row>
    <row r="63" spans="5:5" ht="16" x14ac:dyDescent="0.2">
      <c r="E63" s="19"/>
    </row>
    <row r="64" spans="5:5" ht="16" x14ac:dyDescent="0.2">
      <c r="E64" s="19"/>
    </row>
    <row r="65" spans="5:5" ht="16" x14ac:dyDescent="0.2">
      <c r="E65" s="19"/>
    </row>
    <row r="66" spans="5:5" ht="16" x14ac:dyDescent="0.2">
      <c r="E66" s="19"/>
    </row>
    <row r="67" spans="5:5" ht="16" x14ac:dyDescent="0.2">
      <c r="E67" s="19"/>
    </row>
    <row r="68" spans="5:5" ht="16" x14ac:dyDescent="0.2">
      <c r="E68" s="19"/>
    </row>
    <row r="69" spans="5:5" ht="16" x14ac:dyDescent="0.2">
      <c r="E69" s="19"/>
    </row>
    <row r="70" spans="5:5" ht="16" x14ac:dyDescent="0.2">
      <c r="E70" s="19"/>
    </row>
    <row r="71" spans="5:5" ht="16" x14ac:dyDescent="0.2">
      <c r="E71" s="19"/>
    </row>
    <row r="72" spans="5:5" ht="16" x14ac:dyDescent="0.2">
      <c r="E72" s="19"/>
    </row>
    <row r="73" spans="5:5" ht="16" x14ac:dyDescent="0.2">
      <c r="E73" s="19"/>
    </row>
    <row r="74" spans="5:5" ht="16" x14ac:dyDescent="0.2">
      <c r="E74" s="19"/>
    </row>
    <row r="75" spans="5:5" ht="16" x14ac:dyDescent="0.2">
      <c r="E75" s="19"/>
    </row>
    <row r="76" spans="5:5" ht="16" x14ac:dyDescent="0.2">
      <c r="E76" s="19"/>
    </row>
    <row r="77" spans="5:5" ht="16" x14ac:dyDescent="0.2">
      <c r="E77" s="19"/>
    </row>
    <row r="78" spans="5:5" ht="16" x14ac:dyDescent="0.2">
      <c r="E78" s="19"/>
    </row>
    <row r="79" spans="5:5" ht="16" x14ac:dyDescent="0.2">
      <c r="E79" s="19"/>
    </row>
    <row r="80" spans="5:5" ht="16" x14ac:dyDescent="0.2">
      <c r="E80" s="19"/>
    </row>
    <row r="81" spans="5:5" ht="16" x14ac:dyDescent="0.2">
      <c r="E81" s="19"/>
    </row>
    <row r="82" spans="5:5" ht="16" x14ac:dyDescent="0.2">
      <c r="E82" s="19"/>
    </row>
    <row r="83" spans="5:5" ht="16" x14ac:dyDescent="0.2">
      <c r="E83" s="19"/>
    </row>
    <row r="84" spans="5:5" ht="16" x14ac:dyDescent="0.2">
      <c r="E84" s="19"/>
    </row>
    <row r="85" spans="5:5" ht="16" x14ac:dyDescent="0.2">
      <c r="E85" s="19"/>
    </row>
    <row r="86" spans="5:5" ht="16" x14ac:dyDescent="0.2">
      <c r="E86" s="19"/>
    </row>
    <row r="87" spans="5:5" ht="16" x14ac:dyDescent="0.2">
      <c r="E8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BM FINAL</vt:lpstr>
      <vt:lpstr>FINAL 4</vt:lpstr>
      <vt:lpstr>FINAL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2022-03-09T13:54:14Z</dcterms:created>
  <dcterms:modified xsi:type="dcterms:W3CDTF">2022-04-12T10:52:41Z</dcterms:modified>
</cp:coreProperties>
</file>