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windowWidth="28800" windowHeight="12255" activeTab="12"/>
  </bookViews>
  <sheets>
    <sheet name="总目录" sheetId="2" r:id="rId1"/>
    <sheet name="常规检查项" sheetId="3" r:id="rId2"/>
    <sheet name="变更" sheetId="4" r:id="rId3"/>
    <sheet name="AIM" sheetId="5" r:id="rId4"/>
    <sheet name="ATS" sheetId="6" r:id="rId5"/>
    <sheet name="计轴二期" sheetId="7" r:id="rId6"/>
    <sheet name="计轴一期" sheetId="8" r:id="rId7"/>
    <sheet name="鼎汉二期" sheetId="9" r:id="rId8"/>
    <sheet name="鼎汉一期" sheetId="10" r:id="rId9"/>
    <sheet name="DCS" sheetId="11" r:id="rId10"/>
    <sheet name="ZC" sheetId="12" r:id="rId11"/>
    <sheet name="DSU" sheetId="13" r:id="rId12"/>
    <sheet name="防雷柜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<sst xmlns="http://schemas.openxmlformats.org/spreadsheetml/2006/main" count="7800" uniqueCount="1367">
  <si>
    <t>功能模块</t>
  </si>
  <si>
    <t>总用例</t>
  </si>
  <si>
    <t>通过用例</t>
  </si>
  <si>
    <t>失败用例</t>
  </si>
  <si>
    <t>已执行用例</t>
  </si>
  <si>
    <t>待执行用例</t>
  </si>
  <si>
    <t>堵塞用例</t>
  </si>
  <si>
    <t>本版本新增用例</t>
  </si>
  <si>
    <t>已执行通过率</t>
  </si>
  <si>
    <t>变更</t>
  </si>
  <si>
    <t>计轴二期</t>
  </si>
  <si>
    <t>计轴一期</t>
  </si>
  <si>
    <t>鼎汉二期</t>
  </si>
  <si>
    <t>鼎汉一期</t>
  </si>
  <si>
    <t>ZC</t>
  </si>
  <si>
    <t>DSU</t>
  </si>
  <si>
    <t>DCS</t>
  </si>
  <si>
    <t>防雷柜</t>
  </si>
  <si>
    <t>常规检查项</t>
  </si>
  <si>
    <t>总共</t>
  </si>
  <si>
    <t>用例等级</t>
  </si>
  <si>
    <t>用例类型</t>
  </si>
  <si>
    <t>用例状态</t>
  </si>
  <si>
    <t>本版本是否涉及</t>
  </si>
  <si>
    <t>用例编号</t>
  </si>
  <si>
    <t>用例标题</t>
  </si>
  <si>
    <t>前提条件</t>
  </si>
  <si>
    <t>操作步骤</t>
  </si>
  <si>
    <t>预期结果</t>
  </si>
  <si>
    <t>测试结果</t>
  </si>
  <si>
    <t>测试时间</t>
  </si>
  <si>
    <t>测试人员</t>
  </si>
  <si>
    <t>测试记录</t>
  </si>
  <si>
    <t>软件包配置</t>
  </si>
  <si>
    <t>1级</t>
  </si>
  <si>
    <t>通用</t>
  </si>
  <si>
    <t>新增</t>
  </si>
  <si>
    <t>是</t>
  </si>
  <si>
    <t>采集模块的application.yml的IP配置检查</t>
  </si>
  <si>
    <t>已提测</t>
  </si>
  <si>
    <t>1.解压软件包
2.检查采集模块的application.yml的IP配置与IP规划表是否一致</t>
  </si>
  <si>
    <t>采集模块的application.yml的IP配置与IP规划表一致</t>
  </si>
  <si>
    <t>通过</t>
  </si>
  <si>
    <t>樊鑫宇</t>
  </si>
  <si>
    <t>2026/10/12 测试通过 樊鑫宇</t>
  </si>
  <si>
    <t>否</t>
  </si>
  <si>
    <t>应用模块的application.yml的IP配置检查</t>
  </si>
  <si>
    <t>1.解压软件包
2.检查应用模块的application.yml的IP配置与IP规划表是否一致</t>
  </si>
  <si>
    <t>应用模块的application.yml的IP配置与IP规划表一致</t>
  </si>
  <si>
    <t>用户模块的application.yml的IP配置检查</t>
  </si>
  <si>
    <t>1.解压软件包
2.检查用户模块的application.yml的IP配置与IP规划表是否一致</t>
  </si>
  <si>
    <t>用户模块的application.yml的IP配置与IP规划表一致</t>
  </si>
  <si>
    <t>采集模块的application.yml的IP配置检查-对比现场数据库</t>
  </si>
  <si>
    <t>1.解压软件包
2.检查采集模块的application.yml的IP配置与现场数据库IP是否一致</t>
  </si>
  <si>
    <t>采集模块的application.yml的IP配置与现场数据库IP一致</t>
  </si>
  <si>
    <t>应用模块的application.yml的IP配置检查-对比现场数据库</t>
  </si>
  <si>
    <t>1.解压软件包
2.检查应用模块的application.yml的IP配置与现场数据库IP是否一致</t>
  </si>
  <si>
    <t>应用模块的application.yml的IP配置与现场数据库IP一致</t>
  </si>
  <si>
    <t>用户模块的application.yml的IP配置检查-对比现场数据库</t>
  </si>
  <si>
    <t>1.解压软件包
2.检查用户模块的application.yml的IP配置与现场数据库IP是否一致</t>
  </si>
  <si>
    <t>用户模块的application.yml的IP配置与现场数据库IP一致</t>
  </si>
  <si>
    <t>版本号</t>
  </si>
  <si>
    <t>软件版本号、数据版本号检查</t>
  </si>
  <si>
    <t>已起环境</t>
  </si>
  <si>
    <t>1.结合上版本，确认本次版本的软件和数据版本号
2.检查软件、数据版本号</t>
  </si>
  <si>
    <t>软件、数据版本号显示合理</t>
  </si>
  <si>
    <t>软件包</t>
  </si>
  <si>
    <t>数据包sql大小检查</t>
  </si>
  <si>
    <t>1.解压软件包
2.进入data文件夹
3.查看base_update/ftp_update/sms_user_update的大小</t>
  </si>
  <si>
    <t>base_update/ftp_update/sms_user_update的大小
与变更相符</t>
  </si>
  <si>
    <t>数据包sql语句检查</t>
  </si>
  <si>
    <t>1.检查sql语句语法正确性
2.检查sql有没有把重要的表drop掉</t>
  </si>
  <si>
    <t>数据包sql语句正常</t>
  </si>
  <si>
    <t>数据库</t>
  </si>
  <si>
    <t>base库dic_mss_system_config表的采集、应用IP检查</t>
  </si>
  <si>
    <t>1.解压软件包
2.检查base和base_update的dic_mss_system_config的采集和应用IP与IP规划表是否一致</t>
  </si>
  <si>
    <t>dic_mss_system_config表的采集、应用IP与IP规划表一致</t>
  </si>
  <si>
    <t>base库dic_mss_system_config表的采集、应用IP检查-对比现场数据库</t>
  </si>
  <si>
    <t>1.解压软件包
2.检查base和base_update的dic_mss_system_config的采集和应用IP与现场数据库是否一致</t>
  </si>
  <si>
    <t>dic_mss_system_config表的采集、应用IP与现场数据库一致</t>
  </si>
  <si>
    <t>base_update.sql检查</t>
  </si>
  <si>
    <t>1.解压软件包
2.检查base_update.sql中是否有drop掉类似alamr_history，dic_device_alarm_user等运营产生的数据表</t>
  </si>
  <si>
    <t xml:space="preserve">1.无drop运营产生的数据表
</t>
  </si>
  <si>
    <t>ftp_update.sql检查</t>
  </si>
  <si>
    <t>1.解压软件包
2.检查ftp_update.sql中是否有drop掉类似alamr_history，dic_device_alarm_user等运营产生的数据表</t>
  </si>
  <si>
    <t>1.无drop运营产生的数据表</t>
  </si>
  <si>
    <t>sms_user_update.sql检查</t>
  </si>
  <si>
    <t>1.解压软件包
2.检查sms_user_update.sql中是否有drop掉数据表
3.drop掉的数据表与变更是否一致</t>
  </si>
  <si>
    <t>1.无drop掉的表
2.有drop掉的表,drop掉的表与变更一致</t>
  </si>
  <si>
    <t>子系统连通性</t>
  </si>
  <si>
    <t>ZC与BDMSS通信-连通</t>
  </si>
  <si>
    <t>1.发送ZC报文
2.查看ZC实时报警列表</t>
  </si>
  <si>
    <t>1.ZC与BDMS通信中断报警恢复，实时报警消失
2.在历史报警记录可查看到该报警</t>
  </si>
  <si>
    <t>ZC与BDMSS通信-通信中断</t>
  </si>
  <si>
    <t>1.断开ZC报文
2.查看ZC实时报警列表</t>
  </si>
  <si>
    <t>1.增加1条报警记录，ZC与BDMS通信中断报警3级报警</t>
  </si>
  <si>
    <t>2级</t>
  </si>
  <si>
    <t>ZC与BDMSS通信-任意2条报警</t>
  </si>
  <si>
    <t>1.发送ZC任意2个报警报文
2.查看ZC实时报警列表</t>
  </si>
  <si>
    <t>BD显示的ZC报警与报文一致</t>
  </si>
  <si>
    <t>DSU与BDMSS通信-连通</t>
  </si>
  <si>
    <t>1.发送DSU报文
2.查看DSU实时报警列表</t>
  </si>
  <si>
    <t>1.DSU与BDMS通信中断报警恢复，实时报警消失
2.在历史报警记录可查看到该报警</t>
  </si>
  <si>
    <t>DSU与BDMSS通信-通信中断</t>
  </si>
  <si>
    <t>1.断开DSU报文
2.查看DSU实时报警列表</t>
  </si>
  <si>
    <t>1.增加1条报警记录，DSU与BDMS通信中断报警3级报警</t>
  </si>
  <si>
    <t>DSU与BDMSS通信-任意2条报警</t>
  </si>
  <si>
    <t>1.发送DSU任意2个报警报文
2.查看DSU实时报警列表</t>
  </si>
  <si>
    <t>BD显示的DSU报警与报文一致</t>
  </si>
  <si>
    <t>CI与BDMSS通信-连通</t>
  </si>
  <si>
    <t>1.发送CI报文
2.查看CI实时报警列表</t>
  </si>
  <si>
    <t>1.CI与BDMS通信中断报警恢复，实时报警消失
2.在历史报警记录可查看到该报警</t>
  </si>
  <si>
    <t>CI与BDMSS通信-通信中断</t>
  </si>
  <si>
    <t>1.断开CI报文
2.查看CI实时报警列表</t>
  </si>
  <si>
    <t>1.增加1条报警记录，CI与BDMS通信中断报警3级报警</t>
  </si>
  <si>
    <t>CI与BDMSS通信-任意2条报警</t>
  </si>
  <si>
    <t>1.发送CI任意2个报警报文
2.查看CI实时报警列表</t>
  </si>
  <si>
    <t>BD显示的CI报警与报文一致</t>
  </si>
  <si>
    <t>ATS与BDMSS通信-连通</t>
  </si>
  <si>
    <t>1.发送ATS报文
2.查看ATS实时报警列表</t>
  </si>
  <si>
    <t>1.ATS与BDMS通信中断报警恢复，实时报警消失
2.在历史报警记录可查看到该报警</t>
  </si>
  <si>
    <t>ATS与BDMSS通信-通信中断</t>
  </si>
  <si>
    <t>1.断开ATS报文
2.查看ATS实时报警列表</t>
  </si>
  <si>
    <t>1.增加1条报警记录，ATS与BDMS通信中断报警3级报警</t>
  </si>
  <si>
    <t>ATS实时轨旁显示正常</t>
  </si>
  <si>
    <t>1.发送ATS报文
2.查看实时轨旁界面</t>
  </si>
  <si>
    <t>1.发送ATS报文
2.ATS实时轨旁信号机、逻辑区段、道岔、站台门状态显示正常</t>
  </si>
  <si>
    <t>ATS与BDMSS通信-任意2条报警</t>
  </si>
  <si>
    <t>1.发送ATS任意2个报警报文
2.查看ATS实时报警列表</t>
  </si>
  <si>
    <t>BD显示的ATS报警与报文一致</t>
  </si>
  <si>
    <t>VOBC与BDMSS通信-连通</t>
  </si>
  <si>
    <t>1.发送VOBC报文
2.查看VOBC实时报警列表</t>
  </si>
  <si>
    <t>1.VOBC与BDMS通信中断报警恢复，实时报警消失
2.在历史报警记录可查看到该报警</t>
  </si>
  <si>
    <t>VOBC与BDMSS通信-通信中断</t>
  </si>
  <si>
    <t>1.断开VOBC报文
2.查看VOBC实时报警列表</t>
  </si>
  <si>
    <t>1.增加1条报警记录，VOBC与BDMS通信中断报警3级报警</t>
  </si>
  <si>
    <t>VOBC与BDMSS通信-任意2条报警</t>
  </si>
  <si>
    <t>1.发送VOBC任意2个报警报文
2.查看VOBC实时报警列表</t>
  </si>
  <si>
    <t>BD显示的VOBC报警与报文一致</t>
  </si>
  <si>
    <t>电源与BDMSS通信-连通</t>
  </si>
  <si>
    <t>1.发送电源报文
2.查看电源实时报警列表</t>
  </si>
  <si>
    <t>1.电源与BDMS通信中断报警恢复，实时报警消失
2.在历史报警记录可查看到该报警</t>
  </si>
  <si>
    <t>电源与BDMSS通信-通信中断</t>
  </si>
  <si>
    <t>1.断开电源报文
2.查看电源实时报警列表</t>
  </si>
  <si>
    <t>1.增加1条报警记录，电源与BDMS通信中断报警3级报警</t>
  </si>
  <si>
    <t>3级</t>
  </si>
  <si>
    <t>电源与BDMSS通信-任意2条报警</t>
  </si>
  <si>
    <t>1.发送电源任意2个报警报文
2.查看电源实时报警列表</t>
  </si>
  <si>
    <t>BD显示的电源报警与报文一致</t>
  </si>
  <si>
    <t>DCS与BDMSS通信-连通</t>
  </si>
  <si>
    <t>1.发送DCS报文
2.查看DCS实时报警列表</t>
  </si>
  <si>
    <t>1.DCS与BDMS通信中断报警恢复，实时报警消失
2.在历史报警记录可查看到该报警</t>
  </si>
  <si>
    <t>DCS与BDMSS通信-通信中断</t>
  </si>
  <si>
    <t>1.断开DCS报文
2.查看DCS实时报警列表</t>
  </si>
  <si>
    <t>1.增加1条报警记录，DCS与BDMS通信中断报警3级报警</t>
  </si>
  <si>
    <t>DCS与BDMSS通信-任意2条报警</t>
  </si>
  <si>
    <t>1.发送DCS任意2个报警报文
2.查看DCS实时报警列表</t>
  </si>
  <si>
    <t>BD显示的DCS报警与报文一致</t>
  </si>
  <si>
    <t>道岔与BDMSS通信-连通</t>
  </si>
  <si>
    <t>1.发送道岔报文
2.查看道岔实时报警列表</t>
  </si>
  <si>
    <t>1.道岔与BDMS通信中断报警恢复，实时报警消失
2.在历史报警记录可查看到该报警</t>
  </si>
  <si>
    <t>道岔与BDMSS通信-通信中断</t>
  </si>
  <si>
    <t>1.断开道岔报文
2.查看道岔实时报警列表</t>
  </si>
  <si>
    <t>1.增加1条报警记录，道岔与BDMS通信中断报警3级报警</t>
  </si>
  <si>
    <t>道岔与BDMSS通信-任意2条报警</t>
  </si>
  <si>
    <t>1.发送道岔任意2个报警报文
2.查看道岔实时报警列表</t>
  </si>
  <si>
    <t>BD显示的道岔报警与报文一致</t>
  </si>
  <si>
    <t>计轴与BDMSS通信-连通</t>
  </si>
  <si>
    <t>1.发送计轴报文
2.查看计轴实时报警列表</t>
  </si>
  <si>
    <t>1.计轴与BDMS通信中断报警恢复，实时报警消失
2.在历史报警记录可查看到该报警</t>
  </si>
  <si>
    <t>计轴与BDMSS通信-通信中断</t>
  </si>
  <si>
    <t>1.断开计轴报文
2.查看计轴实时报警列表</t>
  </si>
  <si>
    <t>1.增加1条报警记录，计轴与BDMS通信中断报警3级报警</t>
  </si>
  <si>
    <t>计轴与BDMSS通信-任意2条报警</t>
  </si>
  <si>
    <t>1.发送计轴任意2个报警报文
2.查看计轴实时报警列表</t>
  </si>
  <si>
    <t>BD显示的计轴报警与报文一致</t>
  </si>
  <si>
    <t>LEU与BDMSS通信-连通</t>
  </si>
  <si>
    <t>1.发送LEU报文
2.查看LEU实时报警列表</t>
  </si>
  <si>
    <t>1.LEU与BDMS通信中断报警恢复，实时报警消失
2.在历史报警记录可查看到该报警</t>
  </si>
  <si>
    <t>LEU与BDMSS通信-通信中断</t>
  </si>
  <si>
    <t>1.断开LEU报文
2.查看LEU实时报警列表</t>
  </si>
  <si>
    <t>1.增加1条报警记录，LEU与BDMS通信中断报警3级报警</t>
  </si>
  <si>
    <t>LEU与BDMSS通信-任意2条报警</t>
  </si>
  <si>
    <t>1.发送LEU任意2个报警报文
2.查看LEU实时报警列表</t>
  </si>
  <si>
    <t>BD显示的LEU报警与报文一致</t>
  </si>
  <si>
    <t>MMS与BDMSS通信-连通</t>
  </si>
  <si>
    <t>1.发送MMS报文
2.查看MMS实时报警列表</t>
  </si>
  <si>
    <t>1.MMS与BDMS通信中断报警恢复，实时报警消失
2.在历史报警记录可查看到该报警</t>
  </si>
  <si>
    <t>MMS与BDMSS通信-通信中断</t>
  </si>
  <si>
    <t>1.断开MMS报文
2.查看MMS实时报警列表</t>
  </si>
  <si>
    <t>1.增加1条报警记录，MMS与BDMS通信中断报警3级报警</t>
  </si>
  <si>
    <t>MMS与BDMSS通信-任意2条报警</t>
  </si>
  <si>
    <t>1.发送MMS任意2个报警报文
2.查看MMS实时报警列表</t>
  </si>
  <si>
    <t>BD显示的MMS报警与报文一致</t>
  </si>
  <si>
    <t>机柜</t>
  </si>
  <si>
    <t>ZC机柜检查</t>
  </si>
  <si>
    <t>1.打开ZC子系统机柜界面</t>
  </si>
  <si>
    <t>机柜正常显示</t>
  </si>
  <si>
    <t>RC机柜检查</t>
  </si>
  <si>
    <t>1.打开RC子系统机柜界面</t>
  </si>
  <si>
    <t>DSU机柜检查</t>
  </si>
  <si>
    <t>1.打开DSU子系统机柜界面</t>
  </si>
  <si>
    <t>TMC机柜检查</t>
  </si>
  <si>
    <t>1.打开TMC子系统机柜界面</t>
  </si>
  <si>
    <t>CI机柜检查</t>
  </si>
  <si>
    <t>1.打开CI子系统机柜</t>
  </si>
  <si>
    <t>ATS设备检查</t>
  </si>
  <si>
    <t>1.打开ATS子系统界面</t>
  </si>
  <si>
    <t>设备正常显示</t>
  </si>
  <si>
    <t>VOBC机柜检查</t>
  </si>
  <si>
    <t>1.打开VOBC子系统机柜界面</t>
  </si>
  <si>
    <t>电源机柜检查</t>
  </si>
  <si>
    <t>1.打开电源子系统机柜界面</t>
  </si>
  <si>
    <t>DCS设备检查</t>
  </si>
  <si>
    <t>1.打开DCS子系统机柜界面</t>
  </si>
  <si>
    <t>道岔轨旁检查</t>
  </si>
  <si>
    <t>1.打开道岔子系统界面</t>
  </si>
  <si>
    <t>道岔轨旁正常显示</t>
  </si>
  <si>
    <t>电池组检查</t>
  </si>
  <si>
    <t>1.打开蓄电池监测界面</t>
  </si>
  <si>
    <t>电池组正常显示</t>
  </si>
  <si>
    <t>计轴机柜检查</t>
  </si>
  <si>
    <t>1.打开计轴子系统机柜界面</t>
  </si>
  <si>
    <t>LEU机柜检查</t>
  </si>
  <si>
    <t>1.打开LEU子系统机柜界面</t>
  </si>
  <si>
    <t>天津6</t>
  </si>
  <si>
    <t>信号机机柜检查</t>
  </si>
  <si>
    <t>1.打开信号机子系统机柜界面</t>
  </si>
  <si>
    <t>信号机正常显示</t>
  </si>
  <si>
    <t>倒切柜机柜检查</t>
  </si>
  <si>
    <t>1.打开倒切柜子系统机柜界面</t>
  </si>
  <si>
    <t>轨旁</t>
  </si>
  <si>
    <t>轨旁图检查</t>
  </si>
  <si>
    <t>1.打开轨旁图界面</t>
  </si>
  <si>
    <t>显示有轨旁图</t>
  </si>
  <si>
    <t>轨旁图-列车行进方向检查</t>
  </si>
  <si>
    <t>1.发送ATS 0x52行车信息帧
2.查看实时轨旁，检查列车头方向</t>
  </si>
  <si>
    <t>1.列车行进方向与实际一致
2.列车头方向与平面图上行、下行方向一致</t>
  </si>
  <si>
    <t>轨旁图-实时轨旁检查</t>
  </si>
  <si>
    <t>1.打开轨旁图界面
2.发送实时轨旁报文</t>
  </si>
  <si>
    <t>实时显示轨旁，信号机、逻辑区段、道岔、站台门、列车正常显示</t>
  </si>
  <si>
    <t>道岔监测</t>
  </si>
  <si>
    <t>道岔挤岔-报警</t>
  </si>
  <si>
    <t>1.发送道岔挤岔报文</t>
  </si>
  <si>
    <t>生成道岔挤岔报警</t>
  </si>
  <si>
    <t>道岔挤岔-恢复</t>
  </si>
  <si>
    <t>1.发送道岔定位/反位报文</t>
  </si>
  <si>
    <t>道岔挤岔报警恢复</t>
  </si>
  <si>
    <t>ATP安全输入通道报警</t>
  </si>
  <si>
    <t>发送C9报文</t>
  </si>
  <si>
    <t>线路对应的安全输入通道报警内容与线路定义匹配</t>
  </si>
  <si>
    <t xml:space="preserve">       电子地图
（测电子地图变更）</t>
  </si>
  <si>
    <t>MMI终点站、下一站，数据检查</t>
  </si>
  <si>
    <t>1.MMI显示检查终点站、下一站
2.电子地图停车区域表中，停车区域编号的首、尾、中间抽测
3.发送C9&amp;CB&amp;CA报文</t>
  </si>
  <si>
    <t>MMI的终点站、下一站显示与电子地图一致</t>
  </si>
  <si>
    <t>列车图当前站、下一站、计轴区段检查</t>
  </si>
  <si>
    <t>1.列车图中间显示检查中当前站、下一站、计轴区段
2.电子地图停车区域表中，停车区域编号的首、尾、中间抽测,发送C9&amp;CB&amp;CA报文，检查当前站、下一站
3.电子地图逻辑区段表中，逻辑区段编号的首、尾、中间抽测，发送ATS0x52帧报文，检查计轴区段（逻辑区段区段去掉-A-B-C后缀）</t>
  </si>
  <si>
    <t>1.列车图的当前站、下一站显示与电子地图一致
2.列车图的计轴去断显示与电子地图一致</t>
  </si>
  <si>
    <t>停车精度记录检查</t>
  </si>
  <si>
    <t>1.电子地图停车区域表中，停车区域编号的首、尾、中间抽测
2.发送C9&amp;CB&amp;CA报文</t>
  </si>
  <si>
    <t>停车精度记录，站点显示与电子地图一致</t>
  </si>
  <si>
    <t>应答器丢失记录检查</t>
  </si>
  <si>
    <t>1.电子地图停车区域表中，应答器编号的首、尾、中间抽测
2.发送C9报文</t>
  </si>
  <si>
    <t>应答器丢失记录，站点显示与电子地图一致</t>
  </si>
  <si>
    <t>早晚点记录检查</t>
  </si>
  <si>
    <t>1.电子地图停车区域表中，可以停车的逻辑区段编号的首、尾、中间抽测
2.发送ATS0x52帧报文，检查早晚点记录</t>
  </si>
  <si>
    <t>早晚点记录，站点显示与电子地图一致</t>
  </si>
  <si>
    <t xml:space="preserve">      轨旁图
（测平面变更）</t>
  </si>
  <si>
    <t>1.列车行进方向与实际一致
2.列车头方向与上行、下行方向一致</t>
  </si>
  <si>
    <t>轨旁图-信号机检查</t>
  </si>
  <si>
    <t>1.打开轨旁图界面，检查信号机
2.发送实时轨旁报文, 0x52帧</t>
  </si>
  <si>
    <t>1.信号机状态（亮、灭、颜色）正常显示
2.信号机名称、数量、位置、灯柱方向与平面图一致</t>
  </si>
  <si>
    <t>轨旁图-逻辑区段</t>
  </si>
  <si>
    <t>1.打开轨旁图界面，检查逻辑区段
2.发送实时轨旁报文， 0x52帧</t>
  </si>
  <si>
    <t>1.逻辑区段状态（占用、未占用）正常显示
2.逻辑区段名称、数量、位置与平面图一致</t>
  </si>
  <si>
    <t>轨旁图-道岔转辙机</t>
  </si>
  <si>
    <t>1.打开轨旁图界面，检查道岔转辙机
2.发送实时轨旁报文， 0x52帧</t>
  </si>
  <si>
    <t>1.道岔状态（定位、反位、挤岔）正常显示
2.道岔名称、数量、位置与平面图一致</t>
  </si>
  <si>
    <t>轨旁图-站台门</t>
  </si>
  <si>
    <t>1.打开轨旁图界面，检查站台门
2.发送实时轨旁报文， 0x52帧</t>
  </si>
  <si>
    <t>1.站台门状态（开、关、互锁解除）正常显示
2.站台门名称、数量、位置与平面图一致</t>
  </si>
  <si>
    <t>备注</t>
  </si>
  <si>
    <t>验证沙坡尾站、白城站CI的机柜图顶端的名称</t>
  </si>
  <si>
    <t>CI与mss连接正常</t>
  </si>
  <si>
    <t>1.打开CI,找到沙坡尾站、白城站
2.查看机柜图顶端的名称</t>
  </si>
  <si>
    <t>机柜图顶端的名称显示正确</t>
  </si>
  <si>
    <t>验证CI微联道岔报警去掉DC字段</t>
  </si>
  <si>
    <t>发送CI微联报文</t>
  </si>
  <si>
    <t>报警内容无DC字样</t>
  </si>
  <si>
    <t>2026/10/16 测试通过 樊鑫宇</t>
  </si>
  <si>
    <t>验证ATS性能监测标签去掉DUMP值的监测</t>
  </si>
  <si>
    <t>进入ATS监测页面</t>
  </si>
  <si>
    <t>鼠标悬浮至任一设备，查看弹出的ATS性能数据卡片</t>
  </si>
  <si>
    <t>卡片无DUMP值信息</t>
  </si>
  <si>
    <t>验证蔡厝车辆段的CI监测界面中机柜图与实际是否相符</t>
  </si>
  <si>
    <t>进入CI监测页面</t>
  </si>
  <si>
    <t>点击蔡厝车辆段，查看机柜图</t>
  </si>
  <si>
    <t>蔡厝车辆段的CI监测界面中机柜图与实际一致</t>
  </si>
  <si>
    <t>验证删除的4号线工程土建施工总承包5标段项目经理部和沙坡尾站的底图</t>
  </si>
  <si>
    <t>进入线路总览页面</t>
  </si>
  <si>
    <t>查看线路图底图</t>
  </si>
  <si>
    <t>4号线工程土建施工总承包5标段项目经理部和沙坡尾站的底图已被删除</t>
  </si>
  <si>
    <t>验证ATS站场图中上轨道为下行，下轨道为上行</t>
  </si>
  <si>
    <t>ATS与MSS连接正常</t>
  </si>
  <si>
    <t>分别发送ATS站场报文中列车运行方向为上行和下行</t>
  </si>
  <si>
    <t>列车运行方向为上行时，列车处于下轨道；列车方向为下行时，列车处于上轨道</t>
  </si>
  <si>
    <t>验证删除翔安机场的ATS监测界面的机场西的设备</t>
  </si>
  <si>
    <t>查看设备拓扑图</t>
  </si>
  <si>
    <t>拓扑图中翔安机场站无机场西的设备</t>
  </si>
  <si>
    <t>验证白城站电源报警无错位</t>
  </si>
  <si>
    <t>电源与MSS连接正常</t>
  </si>
  <si>
    <t>发送白城站报警报文</t>
  </si>
  <si>
    <t>白城站电源报警无错位</t>
  </si>
  <si>
    <t>验证白城站计轴板卡无缺少、报警无错位</t>
  </si>
  <si>
    <t>计轴与MSS连接正常</t>
  </si>
  <si>
    <t>1.查看机柜图
2.发送白城站报警报文</t>
  </si>
  <si>
    <t>1.机柜图中计轴板卡无缺少
2.报警正常转出且无错位</t>
  </si>
  <si>
    <t>验证白城站防雷分线柜数据库配置F2、F4两个机柜的ip</t>
  </si>
  <si>
    <t>数据库连接正常</t>
  </si>
  <si>
    <t>查看dic_mss_netaddress_config表中白城站的防雷分线柜ip</t>
  </si>
  <si>
    <t>dic_mss_netaddress_config表中白城站的防雷分线柜有两个IP</t>
  </si>
  <si>
    <t>验证ZC白城站的ip配置是否正确</t>
  </si>
  <si>
    <t>查看dic_mss_netaddress_config表中白城站的ZC的ip</t>
  </si>
  <si>
    <t>白城站ZC的ip为10.131.148.160</t>
  </si>
  <si>
    <t>验证一期站点道岔的表示电压显示</t>
  </si>
  <si>
    <t>MMS与MSS连接正常</t>
  </si>
  <si>
    <t>发送道岔表示电压报文</t>
  </si>
  <si>
    <t>四个表示电压的值都正常显示</t>
  </si>
  <si>
    <t>验证一期站点道岔的动作功率曲线的单位是kw</t>
  </si>
  <si>
    <t>1.发送道岔功率报文
2.查看曲线图的功率是否为Kw</t>
  </si>
  <si>
    <t>道岔的动作功率曲线的单位是kw</t>
  </si>
  <si>
    <t>验证一期站点站台门监测继电器按照上下行区分</t>
  </si>
  <si>
    <t>进入站台门监测页面</t>
  </si>
  <si>
    <t>查看一期站点的站台门继电器</t>
  </si>
  <si>
    <t>一期站点的站台门继电器按照上下行区分，分为两行</t>
  </si>
  <si>
    <t>验证VOBC监测界面所有车组的列车图显示雷达</t>
  </si>
  <si>
    <t>进入VOBC监测页面</t>
  </si>
  <si>
    <t>点击车组，查看列车图</t>
  </si>
  <si>
    <t>列车图TC1、TC2下方显示雷达</t>
  </si>
  <si>
    <t>验证南延端的站台门监测根据X/S区分上下行</t>
  </si>
  <si>
    <t>查看南延站点的站台门继电器</t>
  </si>
  <si>
    <t>南延端的站台门监测根据名称的X/S区分上下行</t>
  </si>
  <si>
    <t>验证南延端的站台门监测正常显示数据</t>
  </si>
  <si>
    <t>发送站台门电压报文</t>
  </si>
  <si>
    <t>实时数据正常显示，历史数据曲线正常查询</t>
  </si>
  <si>
    <t>验证道岔监测曲线保存为标准曲线、保存为摩擦曲线时曲线正常显示</t>
  </si>
  <si>
    <t>发送道岔功率报文</t>
  </si>
  <si>
    <t>保存为标准曲线、保存为摩擦曲线时曲线均能正常显示</t>
  </si>
  <si>
    <t>PUB1_CPU1对系的热备宕机或未上电状态报警</t>
  </si>
  <si>
    <t>aim与mss通信正常</t>
  </si>
  <si>
    <t>发送报文：0x00</t>
  </si>
  <si>
    <t>PUB1_CPU1对系的热备宕机或未上电状态报警，报警内容正确</t>
  </si>
  <si>
    <t>2026/10/13 测试通过 樊鑫宇</t>
  </si>
  <si>
    <t>PUB1_CPU1对系的热备宕机或未上电状态报警恢复</t>
  </si>
  <si>
    <t>发送报文：0x03</t>
  </si>
  <si>
    <t>PUB1_CPU1对系的热备离线状态报警</t>
  </si>
  <si>
    <t>发送报文：0x01</t>
  </si>
  <si>
    <t>PUB1_CPU1对系的热备离线状态报警，报警内容正确</t>
  </si>
  <si>
    <t>PUB1_CPU1对系的热备离线状态报警恢复</t>
  </si>
  <si>
    <t>PUB1_CPU1对系的热备预升主状态报警</t>
  </si>
  <si>
    <t>发送报文：0x02</t>
  </si>
  <si>
    <t>PUB1_CPU1对系的热备预升主状态报警，报警内容正确</t>
  </si>
  <si>
    <t>PUB1_CPU1对系的热备预升主状态报警恢复</t>
  </si>
  <si>
    <t>PUB1_CPU2对系的热备宕机或未上电状态报警</t>
  </si>
  <si>
    <t>PUB1_CPU2对系的热备宕机或未上电状态报警，报警内容正确</t>
  </si>
  <si>
    <t>PUB1_CPU2对系的热备宕机或未上电状态报警恢复</t>
  </si>
  <si>
    <t>PUB1_CPU2对系的热备离线状态报警</t>
  </si>
  <si>
    <t>PUB1_CPU2对系的热备离线状态报警，报警内容正确</t>
  </si>
  <si>
    <t>PUB1_CPU2对系的热备离线状态报警恢复</t>
  </si>
  <si>
    <t>PUB1_CPU2对系的热备预升主状态报警</t>
  </si>
  <si>
    <t>PUB1_CPU2对系的热备预升主状态报警，报警内容正确</t>
  </si>
  <si>
    <t>PUB1_CPU2对系的热备预升主状态报警恢复</t>
  </si>
  <si>
    <t>PUB2_CPU1对系的热备宕机或未上电状态报警</t>
  </si>
  <si>
    <t>PUB2_CPU1对系的热备宕机或未上电状态报警，报警内容正确</t>
  </si>
  <si>
    <t>PUB2_CPU1对系的热备宕机或未上电状态报警恢复</t>
  </si>
  <si>
    <t>PUB2_CPU1对系的热备离线状态报警</t>
  </si>
  <si>
    <t>PUB2_CPU1对系的热备离线状态报警，报警内容正确</t>
  </si>
  <si>
    <t>PUB2_CPU1对系的热备离线状态报警恢复</t>
  </si>
  <si>
    <t>PUB2_CPU1对系的热备预升主状态报警</t>
  </si>
  <si>
    <t>PUB2_CPU1对系的热备预升主状态报警，报警内容正确</t>
  </si>
  <si>
    <t>PUB2_CPU1对系的热备预升主状态报警恢复</t>
  </si>
  <si>
    <t>PUB2_CPU2对系的热备宕机或未上电状态报警</t>
  </si>
  <si>
    <t>PUB2_CPU2对系的热备宕机或未上电状态报警，报警内容正确</t>
  </si>
  <si>
    <t>PUB2_CPU2对系的热备宕机或未上电状态报警恢复</t>
  </si>
  <si>
    <t>PUB2_CPU2对系的热备离线状态报警</t>
  </si>
  <si>
    <t>PUB2_CPU2对系的热备离线状态报警，报警内容正确</t>
  </si>
  <si>
    <t>PUB2_CPU2对系的热备离线状态报警恢复</t>
  </si>
  <si>
    <t>PUB2_CPU2对系的热备预升主状态报警</t>
  </si>
  <si>
    <t>PUB2_CPU2对系的热备预升主状态报警，报警内容正确</t>
  </si>
  <si>
    <t>PUB2_CPU2对系的热备预升主状态报警恢复</t>
  </si>
  <si>
    <t>主机板[板卡ID]备升主，自动切系报警</t>
  </si>
  <si>
    <t>发送报文：0x0x80xx0001xxxx0003</t>
  </si>
  <si>
    <t>主机板[板卡ID]备升主，自动切系报警，报警内容正确</t>
  </si>
  <si>
    <t>主机板[板卡ID]备升主，自动切系报警恢复</t>
  </si>
  <si>
    <t>发送报文：0x0x81xx0001xxxx0003</t>
  </si>
  <si>
    <t>主机板[板卡ID]备升主，AID人工操作切系报警</t>
  </si>
  <si>
    <t>发送报文：0x0x80xx0001xxxx0049</t>
  </si>
  <si>
    <t>主机板[板卡ID]备升主，AID人工操作切系报警，报警内容正确</t>
  </si>
  <si>
    <t>主机板[板卡ID]备升主，AID人工操作切系报警恢复</t>
  </si>
  <si>
    <t>发送报文：0x0x81xx0001xxxx0049</t>
  </si>
  <si>
    <t>主机板[板卡ID]备升主，按钮人工切系报警</t>
  </si>
  <si>
    <t>发送报文：0x0x80xx0001xxxx0048</t>
  </si>
  <si>
    <t>主机板[板卡ID]备升主，按钮人工切系报警，报警内容正确</t>
  </si>
  <si>
    <t>主机板[板卡ID]备升主，按钮人工切系报警恢复</t>
  </si>
  <si>
    <t>发送报文：0x0x81xx0001xxxx0048</t>
  </si>
  <si>
    <t>[板卡类型][板卡ID][CPU ID]_转辙机1开盖提示（[道岔名称]）报警</t>
  </si>
  <si>
    <t>发送报文：0x00xxxx03xxxx0005</t>
  </si>
  <si>
    <t>[板卡类型][板卡ID][CPU ID]_转辙机1开盖提示（[道岔名称]）报警，报警内容正确</t>
  </si>
  <si>
    <t>[板卡类型][板卡ID][CPU ID]_转辙机1开盖提示（[道岔名称]）报警恢复</t>
  </si>
  <si>
    <t>发送报文：0x01xxxx03xxxx0005</t>
  </si>
  <si>
    <t>转辙机板0xXX[CPU ID]_转辙机1电流超限（[道岔名称]）报警</t>
  </si>
  <si>
    <t>发送报文：0x00xxxx03xxxx0006</t>
  </si>
  <si>
    <t>转辙机板0xXX[CPU ID]_转辙机1电流超限（[道岔名称]）报警，报警内容正确</t>
  </si>
  <si>
    <t>转辙机板0xXX[CPU ID]_转辙机1电流超限（[道岔名称]）报警恢复</t>
  </si>
  <si>
    <t>发送报文：0x01xxxx03xxxx0006</t>
  </si>
  <si>
    <t>转辙机板0xXX[CPU ID]_转辙机1转动超时（[道岔名称]）报警</t>
  </si>
  <si>
    <t>发送报文：0x00xxxx03xxxx0007</t>
  </si>
  <si>
    <t>转辙机板0xXX[CPU ID]_转辙机1转动超时（[道岔名称]）报警，报警内容正确</t>
  </si>
  <si>
    <t>转辙机板0xXX[CPU ID]_转辙机1转动超时（[道岔名称]）报警恢复</t>
  </si>
  <si>
    <t>发送报文：0x01xxxx03xxxx0007</t>
  </si>
  <si>
    <t>转辙机板0xXX[CPU ID]_转辙机1输出中断（[道岔名称]）报警</t>
  </si>
  <si>
    <t>发送报文：0x00xxxx03xxxx0008</t>
  </si>
  <si>
    <t>转辙机板0xXX[CPU ID]_转辙机1输出中断（[道岔名称]）报警，报警内容正确</t>
  </si>
  <si>
    <t>转辙机板0xXX[CPU ID]_转辙机1输出中断（[道岔名称]）报警恢复</t>
  </si>
  <si>
    <t>发送报文：0x01xxxx03xxxx0008</t>
  </si>
  <si>
    <t>[板卡类型][板卡ID][CPU ID]_转辙机2开盖提示（[道岔名称]）报警</t>
  </si>
  <si>
    <t>[板卡类型][板卡ID][CPU ID]_转辙机2开盖提示（[道岔名称]）报警，报警内容正确</t>
  </si>
  <si>
    <t>[板卡类型][板卡ID][CPU ID]_转辙机2开盖提示（[道岔名称]）报警恢复</t>
  </si>
  <si>
    <t>转辙机板0xXX[CPU ID]_转辙机2电流超限（[道岔名称]）报警</t>
  </si>
  <si>
    <t>转辙机板0xXX[CPU ID]_转辙机2电流超限（[道岔名称]）报警，报警内容正确</t>
  </si>
  <si>
    <t>转辙机板0xXX[CPU ID]_转辙机2电流超限（[道岔名称]）报警恢复</t>
  </si>
  <si>
    <t>转辙机板0xXX[CPU ID]_转辙机2转动超时（[道岔名称]）报警</t>
  </si>
  <si>
    <t>转辙机板0xXX[CPU ID]_转辙机2转动超时（[道岔名称]）报警，报警内容正确</t>
  </si>
  <si>
    <t>转辙机板0xXX[CPU ID]_转辙机2转动超时（[道岔名称]）报警恢复</t>
  </si>
  <si>
    <t>转辙机板0xXX[CPU ID]_转辙机2输出中断（[道岔名称]）报警</t>
  </si>
  <si>
    <t>转辙机板0xXX[CPU ID]_转辙机2输出中断（[道岔名称]）报警，报警内容正确</t>
  </si>
  <si>
    <t>转辙机板0xXX[CPU ID]_转辙机2输出中断（[道岔名称]）报警恢复</t>
  </si>
  <si>
    <t>道岔定位波动报警</t>
  </si>
  <si>
    <t>发送报文：0x55</t>
  </si>
  <si>
    <t>道岔定位波动报警，4级，报警内容正确</t>
  </si>
  <si>
    <t>道岔定位波动报警恢复</t>
  </si>
  <si>
    <t>发送报文：0xFF</t>
  </si>
  <si>
    <t>道岔反位波动报警</t>
  </si>
  <si>
    <t>道岔反位波动报警，4级，报警内容正确</t>
  </si>
  <si>
    <t>道岔反位波动报警恢复</t>
  </si>
  <si>
    <t>驱动失表报警</t>
  </si>
  <si>
    <t>发送报文：0x20</t>
  </si>
  <si>
    <t>驱动失表报警，报警内容正确</t>
  </si>
  <si>
    <t>驱动失表报警恢复</t>
  </si>
  <si>
    <t>采集失表报警</t>
  </si>
  <si>
    <t>发送报文：0x40</t>
  </si>
  <si>
    <t>采集失表报警，报警内容正确</t>
  </si>
  <si>
    <t>采集失表报警恢复</t>
  </si>
  <si>
    <t>多机牵引道岔1转辙机N状态故障报警</t>
  </si>
  <si>
    <t>发送报文：0xAA</t>
  </si>
  <si>
    <t>多机牵引道岔1转辙机N状态故障报警，报警内容正确</t>
  </si>
  <si>
    <t>多机牵引道岔1转辙机N状态故障报警恢复</t>
  </si>
  <si>
    <t>ATS报警信息</t>
  </si>
  <si>
    <t>ATS与 CI 通信中断</t>
  </si>
  <si>
    <t>a.设置点位设备报文故障
b.设置点位设备报文故障恢复</t>
  </si>
  <si>
    <t>ATS与 ZC 通信中断</t>
  </si>
  <si>
    <t>ATS与 DSU 通信中断</t>
  </si>
  <si>
    <t>ATS 设备XXX与维护工作站通信中断（故障）</t>
  </si>
  <si>
    <t>ATS 设备XXX黄网状态未连接</t>
  </si>
  <si>
    <t>ATS 设备XXX紫网状态未连接</t>
  </si>
  <si>
    <t>ATS 设备XXX直连黄网状态未连接</t>
  </si>
  <si>
    <t>通信前置机XXX与乘客信息系统通信中断</t>
  </si>
  <si>
    <t>2026/10/12 测试不通过 樊鑫宇
2026/10/16 测试通过 樊鑫宇</t>
  </si>
  <si>
    <t>通信前置机XXX与时钟系统通信中断</t>
  </si>
  <si>
    <t>通信前置机XXX与广播系统通信中断</t>
  </si>
  <si>
    <t>通信前置机XXX与无线系统通信中断</t>
  </si>
  <si>
    <t>通信前置机XXX与综合监控通信中断</t>
  </si>
  <si>
    <t>通信前置机XXX与 TCC 通信中断</t>
  </si>
  <si>
    <t>TDT XXX 通信中断</t>
  </si>
  <si>
    <t>信号机亮灭状态</t>
  </si>
  <si>
    <t>a.设置点位设备报文模拟量</t>
  </si>
  <si>
    <t>信号机亮灭状态根据报文显示为：亮或灭</t>
  </si>
  <si>
    <t>信号机灯丝断丝状态</t>
  </si>
  <si>
    <t>信号机灯丝断丝状态根据报文显示为：断丝或未断丝</t>
  </si>
  <si>
    <t>信号机灯位状态</t>
  </si>
  <si>
    <t>信号机灯位状态根据报文显示为：未知 或 单红 或 单绿 或 单黄 或 单白 或 红黄 或 单蓝</t>
  </si>
  <si>
    <t>信号机是否闪烁</t>
  </si>
  <si>
    <t>根据报文显示为：信号机闪烁或不闪烁</t>
  </si>
  <si>
    <t>逻辑区段占用状态</t>
  </si>
  <si>
    <t>逻辑区段占用状态根据报文显示为：通信车占用 或 非通信车占用 或 通信车占用和非通信车占用 或 未占用</t>
  </si>
  <si>
    <t>道岔位置</t>
  </si>
  <si>
    <t>道岔位置根据报文显示为：四开 或 定位 或 反位 或 挤岔</t>
  </si>
  <si>
    <t>调控权状态</t>
  </si>
  <si>
    <t>调控权状态根据报文显示为：未知 或 遥控 或 站控 或 紧急站控</t>
  </si>
  <si>
    <t>屏蔽门状态</t>
  </si>
  <si>
    <t>屏蔽门状态根据报文显示为：关 或 开 或 互锁解除</t>
  </si>
  <si>
    <t>XX列车早晚点信息</t>
  </si>
  <si>
    <t>XX列车早晚点信息根据报文显示为：早点 或 正点 或 晚点 或 严重晚点</t>
  </si>
  <si>
    <t>XX列车是否跳停</t>
  </si>
  <si>
    <t>XX列车是否跳停根据报文显示为：是，常态显示S 或 否，不显示S</t>
  </si>
  <si>
    <t>XX列车扣车状态</t>
  </si>
  <si>
    <t>XX列车扣车状态根据报文显示为：扣车 或 未扣车</t>
  </si>
  <si>
    <t>XX列车驾驶模式</t>
  </si>
  <si>
    <t>XX列车驾驶模式根据报文显示为：RM 或 CM 或 AM 或 FAM 或 CAM 或 EUM 或 ATB 或 RRM 或 VCM 或 未知</t>
  </si>
  <si>
    <t>XX列车车轮转向</t>
  </si>
  <si>
    <t>XX列车运行方向根据报文显示为：前进 或 后退 或 未知</t>
  </si>
  <si>
    <t>XX列车激活端</t>
  </si>
  <si>
    <t>激活端根据报文显示为：上行 或 下行 或 未知 或 双向</t>
  </si>
  <si>
    <t>ATS 设备状态</t>
  </si>
  <si>
    <t>可执行程序所在的机器硬盘空闲空间小于5GB</t>
  </si>
  <si>
    <t>当前进程的CPU使用连续两个周期大于75%</t>
  </si>
  <si>
    <t xml:space="preserve">进程当前正在使用的物理内存量 大于1GB </t>
  </si>
  <si>
    <t>当前进程打开的句柄数大于5000</t>
  </si>
  <si>
    <t>活动线程数大于300</t>
  </si>
  <si>
    <t>ATS内部设备XXX本周期产生 dmp&gt;=1</t>
  </si>
  <si>
    <t>ATS外部接口状态</t>
  </si>
  <si>
    <t>接口机接口模块主备状态</t>
  </si>
  <si>
    <t>接口机接口模块主备状态根据报文显示为：无 或 主 或 备</t>
  </si>
  <si>
    <t>连接状态</t>
  </si>
  <si>
    <t>连接状态根据报文显示为：断开 或 连通</t>
  </si>
  <si>
    <t>发送状态码</t>
  </si>
  <si>
    <t>发送状态码根据报文显示为：未定义发送数据 或 正常，发送成功 或 异常，发送失败</t>
  </si>
  <si>
    <t>接收状态码</t>
  </si>
  <si>
    <t>接收状态码根据报文显示为：未定义接收数据 或 正常，正常接收数据 或 异常，接收不到数据(断链时无接收数据) 或 异常，收到非法数据(报文校验错误、解析失败) 或 异常，收到数据时机异常(周期过密等)</t>
  </si>
  <si>
    <t>KAD_DIGIT</t>
  </si>
  <si>
    <t>XX区段-区段占用</t>
  </si>
  <si>
    <t>计轴与MSS通信正常</t>
  </si>
  <si>
    <t>2026.10.15</t>
  </si>
  <si>
    <t>2026.10.15 测试通过 樊鑫宇</t>
  </si>
  <si>
    <t>XX区段-复零板复位</t>
  </si>
  <si>
    <t>XX区段-通信复位</t>
  </si>
  <si>
    <t>XX-传感器通道故障</t>
  </si>
  <si>
    <t>放大板XX-故障</t>
  </si>
  <si>
    <t>计轴板XX-故障</t>
  </si>
  <si>
    <t>输出板XX-故障</t>
  </si>
  <si>
    <t>通信板0 CPU0-初始化异常</t>
  </si>
  <si>
    <t>通信板0 CPU0-CAN1 总线异常</t>
  </si>
  <si>
    <t>通信板0 CPU0-CAN2 总线异常</t>
  </si>
  <si>
    <t>通信板0 CPU0-UDP 数据接收异常</t>
  </si>
  <si>
    <t>通信板0 CPU0-通信板网线异常</t>
  </si>
  <si>
    <t>通信板0 CPU0-板内 CPU 间通信异常</t>
  </si>
  <si>
    <t>通信板0 CPU0-双系通信板无主系角色</t>
  </si>
  <si>
    <t>通信板0 CPU0-单系通信板主备角色冲突</t>
  </si>
  <si>
    <t>通信板0 CPU0-双系通信板存在双主主系角色</t>
  </si>
  <si>
    <t>通信板0 CPU0-通信板接收不到任何输出板数据</t>
  </si>
  <si>
    <t>通信板0 CPU0-通信板自检异常</t>
  </si>
  <si>
    <t>通信板0 CPU0-通信板软件数据版本异常</t>
  </si>
  <si>
    <t>通信板0 CPU0-数字接口RSSP1 解析异常</t>
  </si>
  <si>
    <t>通信板0 CPU1-初始化异常</t>
  </si>
  <si>
    <t>通信板0 CPU1-CAN1 总线异常</t>
  </si>
  <si>
    <t>通信板0 CPU1-CAN2 总线异常</t>
  </si>
  <si>
    <t>通信板0 CPU1-UDP 数据接收异常</t>
  </si>
  <si>
    <t>通信板0 CPU1-通信板网线异常</t>
  </si>
  <si>
    <t>通信板0 CPU1-板内 CPU 间通信异常</t>
  </si>
  <si>
    <t>通信板0 CPU1-双系通信板无主系角色</t>
  </si>
  <si>
    <t>通信板0 CPU1-单系通信板主备角色冲突</t>
  </si>
  <si>
    <t>通信板0 CPU1-双系通信板存在双主主系角色</t>
  </si>
  <si>
    <t>通信板0 CPU1-通信板接收不到任何输出板数据</t>
  </si>
  <si>
    <t>通信板0 CPU1-通信板自检异常</t>
  </si>
  <si>
    <t>通信板0 CPU1-通信板软件数据版本异常</t>
  </si>
  <si>
    <t>通信板0 CPU1-数字接口RSSP1 解析异常</t>
  </si>
  <si>
    <t>通信板1 CPU0-初始化异常</t>
  </si>
  <si>
    <t>通信板1 CPU0-CAN1 总线异常</t>
  </si>
  <si>
    <t>通信板1 CPU0-CAN2 总线异常</t>
  </si>
  <si>
    <t>通信板1 CPU0-UDP 数据接收异常</t>
  </si>
  <si>
    <t>通信板1 CPU0-通信板网线异常</t>
  </si>
  <si>
    <t>通信板1 CPU0-板内 CPU 间通信异常</t>
  </si>
  <si>
    <t>通信板1 CPU0-双系通信板无主系角色</t>
  </si>
  <si>
    <t>通信板1 CPU0-单系通信板主备角色冲突</t>
  </si>
  <si>
    <t>通信板1 CPU0-双系通信板存在双主主系角色</t>
  </si>
  <si>
    <t>通信板1 CPU0-通信板接收不到任何输出板数据</t>
  </si>
  <si>
    <t>通信板1 CPU0-通信板自检异常</t>
  </si>
  <si>
    <t>通信板1 CPU0-通信板软件数据版本异常</t>
  </si>
  <si>
    <t>通信板1 CPU0-数字接口RSSP1 解析异常</t>
  </si>
  <si>
    <t>通信板1 CPU1-初始化异常</t>
  </si>
  <si>
    <t>通信板1 CPU1-CAN1 总线异常</t>
  </si>
  <si>
    <t>通信板1 CPU1-CAN2 总线异常</t>
  </si>
  <si>
    <t>通信板1 CPU1-UDP 数据接收异常</t>
  </si>
  <si>
    <t>通信板1 CPU1-通信板网线异常</t>
  </si>
  <si>
    <t>通信板1 CPU1-板内 CPU 间通信异常</t>
  </si>
  <si>
    <t>通信板1 CPU1-双系通信板无主系角色</t>
  </si>
  <si>
    <t>通信板1 CPU1-单系通信板主备角色冲突</t>
  </si>
  <si>
    <t>通信板1 CPU1-双系通信板存在双主主系角色</t>
  </si>
  <si>
    <t>通信板1 CPU1-通信板接收不到任何输出板数据</t>
  </si>
  <si>
    <t>通信板1 CPU1-通信板自检异常</t>
  </si>
  <si>
    <t>通信板1 CPU1-通信板软件数据版本异常</t>
  </si>
  <si>
    <t>通信板1 CPU1-数字接口RSSP1 解析异常</t>
  </si>
  <si>
    <t>计轴机柜(XX)监测主机箱状态-初始化，状态未知</t>
  </si>
  <si>
    <t>计轴机柜(XX)监测主机箱状态-通信故障</t>
  </si>
  <si>
    <t>计轴机柜(XX)监测主机箱状态-初始化，24V两系电源故障</t>
  </si>
  <si>
    <t>计轴机柜(XX)监测主机箱状态-24V I系电源故障</t>
  </si>
  <si>
    <t>计轴机柜(XX)监测主机箱状态-24V II系电源故障</t>
  </si>
  <si>
    <t>计轴机柜(XX)监测主机箱状态-初始化，12V两系电源故障</t>
  </si>
  <si>
    <t>计轴机柜(XX)监测主机箱状态-12V I系电源故障</t>
  </si>
  <si>
    <t>计轴机柜(XX)监测主机箱状态-12V II系电源故障</t>
  </si>
  <si>
    <t>下位机告警驱动状态-有告警(故障态)</t>
  </si>
  <si>
    <t>AXLE_KAD</t>
  </si>
  <si>
    <t>XX区段-故障</t>
  </si>
  <si>
    <t>XX区段-硬件状态-占用</t>
  </si>
  <si>
    <t>XX区段-轨道继电器状态-占用</t>
  </si>
  <si>
    <t>XX区段-复零按钮状态-按下</t>
  </si>
  <si>
    <t>XX区段-24V电源状态状态-故障</t>
  </si>
  <si>
    <t>XX-12V电源状态-故障</t>
  </si>
  <si>
    <t>计轴机柜(XX)监测主机箱状态-故障</t>
  </si>
  <si>
    <t>下位机告警驱动状态-故障</t>
  </si>
  <si>
    <t>计轴与MSS通信中断</t>
  </si>
  <si>
    <t>停止发送报文</t>
  </si>
  <si>
    <t>计轴与MSS通信恢复</t>
  </si>
  <si>
    <t>继续发送报文</t>
  </si>
  <si>
    <t>计轴与MSS通信中断报警恢复</t>
  </si>
  <si>
    <t>DH2</t>
  </si>
  <si>
    <t>验证电源屏监测</t>
  </si>
  <si>
    <t>电源与MMS通信正常</t>
  </si>
  <si>
    <t>a.设置点位设备报文故障
b.进入鼎汉二期站点的电源屏监测</t>
  </si>
  <si>
    <t>1.电源屏数量齐全
2.报警时对应板卡闪红</t>
  </si>
  <si>
    <t>验证实时报警</t>
  </si>
  <si>
    <t>1.实时报警显示正常
2.报警数量齐全，随后恢复报警</t>
  </si>
  <si>
    <t>验证动态电路图</t>
  </si>
  <si>
    <t>a.发送报文模拟量
b.进入鼎汉二期站点的动态电路图</t>
  </si>
  <si>
    <t>1.电路图中各数值与所发报文一致
2.点击任意数值板块正常显示实时曲线
3.点击查看历史电路图选项后可正常显示历史数值和历史曲线</t>
  </si>
  <si>
    <t>2026.10.15 测试不通过 樊鑫宇
2026.10.16 测试不通过 樊鑫宇</t>
  </si>
  <si>
    <t>验证输出端监测</t>
  </si>
  <si>
    <t>a.发送报文模拟量
b.进入鼎汉二期站点的输出端监测
c.点击左侧任意电源模块</t>
  </si>
  <si>
    <t>1.电源模块、输出状态、电压值、电流值显示正常，与所发报文一致
2.电压曲线、电流曲线曲线显示正常，与所发报文一致</t>
  </si>
  <si>
    <t>验证电池状态监测</t>
  </si>
  <si>
    <t>a.发送报文模拟量
b.进入鼎汉二期站点的电池状态监测</t>
  </si>
  <si>
    <t>1.电池组组总电压、电池平均单体电压、平均电池内阻值、平均电池温度值和电池架内各电池的电压、内阻、温度和所发报文一致
2.点击电池架内任意电池后历史曲线显示正常</t>
  </si>
  <si>
    <t>DH1</t>
  </si>
  <si>
    <t>a.设置点位设备报文故障
b.进入鼎汉一期站点的电源屏监测</t>
  </si>
  <si>
    <t>a.发送报文模拟量
b.进入鼎汉一期站点的动态电路图</t>
  </si>
  <si>
    <t>a.发送报文模拟量
b.进入鼎汉一期站点的输出端监测
c.点击左侧任意电源模块</t>
  </si>
  <si>
    <t>字段</t>
  </si>
  <si>
    <t>连通性测试</t>
  </si>
  <si>
    <t>dcs_tct1_1</t>
  </si>
  <si>
    <t>dcs与mss通信-通信中断报警</t>
  </si>
  <si>
    <t>1.dcs与mss连通正常</t>
  </si>
  <si>
    <t>1.发送dcs报文；
2.中断发送dcs报文</t>
  </si>
  <si>
    <t>bd报出NMS与MSS通信状态-通信中断报警，3级报警</t>
  </si>
  <si>
    <t>dcs_tct1_2</t>
  </si>
  <si>
    <t>dcs与mss通信-通信恢复</t>
  </si>
  <si>
    <t>1.dcs与mss连通中断</t>
  </si>
  <si>
    <t>发送dcs报文</t>
  </si>
  <si>
    <t>故障恢复</t>
  </si>
  <si>
    <t>交换机</t>
  </si>
  <si>
    <t>dcs_tct1_3</t>
  </si>
  <si>
    <t>交换机1整机状态-整机故障</t>
  </si>
  <si>
    <t>发送交换机1整机故障报文0x0001</t>
  </si>
  <si>
    <t xml:space="preserve">bd报出交换机1整机故障，1级报警
</t>
  </si>
  <si>
    <t>dcs_tct1_4</t>
  </si>
  <si>
    <t>交换机1整机状态-正常</t>
  </si>
  <si>
    <t>发送恢复报文0x0000</t>
  </si>
  <si>
    <t>dcs_tct1_5</t>
  </si>
  <si>
    <t>交换机1CPU状态-高负载</t>
  </si>
  <si>
    <t>发送 交换机1CPU高负载报文0x0010</t>
  </si>
  <si>
    <t xml:space="preserve">bd报出交换机1高负载，2级报警
</t>
  </si>
  <si>
    <t>dcs_tct1_6</t>
  </si>
  <si>
    <t>交换机1CPU状态-正常</t>
  </si>
  <si>
    <t>dcs_tct1_7</t>
  </si>
  <si>
    <t>交换机1端口状态-端口异常</t>
  </si>
  <si>
    <t>发送 交换机1端口异常报文0x0011</t>
  </si>
  <si>
    <t>bd报出交换机1端口异常，2级报警</t>
  </si>
  <si>
    <t>dcs_tct1_8</t>
  </si>
  <si>
    <t>交换机1端口状态-正常</t>
  </si>
  <si>
    <t>dcs_tct1_9</t>
  </si>
  <si>
    <t>交换机1端口状态-交换机温度过高</t>
  </si>
  <si>
    <t>发送 交换机1端口异常报文0x0100</t>
  </si>
  <si>
    <t>bd报出交换机1交换机温度过高，2级报警</t>
  </si>
  <si>
    <t>dcs_tct1_10</t>
  </si>
  <si>
    <t>dcs_tct1_11</t>
  </si>
  <si>
    <t>交换机1端口状态-内存占用过高</t>
  </si>
  <si>
    <t>发送 交换机1端口异常报文0x0101</t>
  </si>
  <si>
    <t>bd报出交换机1内存占用过高，2级报警</t>
  </si>
  <si>
    <t>dcs_tct1_12</t>
  </si>
  <si>
    <t>dcs_tct1_13</t>
  </si>
  <si>
    <t>交换机N整机状态-整机故障</t>
  </si>
  <si>
    <t>发送交换机N整机故障报文0x0001</t>
  </si>
  <si>
    <t xml:space="preserve">bd报出交换机N整机故障，1级报警
</t>
  </si>
  <si>
    <t>dcs_tct1_14</t>
  </si>
  <si>
    <t>交换机N整机状态-正常</t>
  </si>
  <si>
    <t>dcs_tct1_15</t>
  </si>
  <si>
    <t>交换机NCPU状态-高负载</t>
  </si>
  <si>
    <t>发送 交换机NCPU高负载报文0x0010</t>
  </si>
  <si>
    <t xml:space="preserve">bd报出交换机N高负载，2级报警
</t>
  </si>
  <si>
    <t>dcs_tct1_16</t>
  </si>
  <si>
    <t>交换机NCPU状态-正常</t>
  </si>
  <si>
    <t>dcs_tct1_17</t>
  </si>
  <si>
    <t>交换机N端口状态-端口异常</t>
  </si>
  <si>
    <t>发送 交换机N端口异常报文0x0011</t>
  </si>
  <si>
    <t>bd报出交换机N端口异常，2级报警</t>
  </si>
  <si>
    <t>dcs_tct1_18</t>
  </si>
  <si>
    <t>交换机N端口状态-正常</t>
  </si>
  <si>
    <t>dcs_tct1_19</t>
  </si>
  <si>
    <t>交换机N端口状态-交换机温度过高</t>
  </si>
  <si>
    <t>发送 交换机N端口异常报文0x0100</t>
  </si>
  <si>
    <t>bd报出交换机N交换机温度过高，2级报警</t>
  </si>
  <si>
    <t>dcs_tct1_20</t>
  </si>
  <si>
    <t>dcs_tct1_21</t>
  </si>
  <si>
    <t>交换机N端口状态-内存占用过高</t>
  </si>
  <si>
    <t>发送 交换机N端口异常报文0x0101</t>
  </si>
  <si>
    <t>bd报出交换机N内存占用过高，2级报警</t>
  </si>
  <si>
    <t>dcs_tct1_22</t>
  </si>
  <si>
    <t>接入交换机端口</t>
  </si>
  <si>
    <t>dcs_tct1_23</t>
  </si>
  <si>
    <t>接入交换机1端口1状态-故障</t>
  </si>
  <si>
    <t>发送接入交换机1端口1状态故障报文0x01</t>
  </si>
  <si>
    <t>bd报出交换机1端口1故障,2级报警</t>
  </si>
  <si>
    <t>dcs_tct1_24</t>
  </si>
  <si>
    <t>接入交换机1端口1状态-正常</t>
  </si>
  <si>
    <t>发送恢复报文0x00</t>
  </si>
  <si>
    <t>dcs_tct1_25</t>
  </si>
  <si>
    <t>接入交换机1端口1状态-超标</t>
  </si>
  <si>
    <t>发送接入交换机1端口1状态超标报文0x10</t>
  </si>
  <si>
    <t>bd报出交换机1端口1超标,2级报警</t>
  </si>
  <si>
    <t>dcs_tct1_26</t>
  </si>
  <si>
    <t>dcs_tct1_27</t>
  </si>
  <si>
    <t>接入交换机1端口1状态-光口光功率异常</t>
  </si>
  <si>
    <t>发送接入交换机1端口1状态超标报文0x11</t>
  </si>
  <si>
    <t>bd报出交换机1端口1光口光功率异常,2级报警</t>
  </si>
  <si>
    <t>dcs_tct1_28</t>
  </si>
  <si>
    <t>dcs_tct1_29</t>
  </si>
  <si>
    <t>接入交换机1端口N状态-故障</t>
  </si>
  <si>
    <t>发送接入交换机1端口N状态故障报文0x01</t>
  </si>
  <si>
    <t>bd报出交换机1端口N故障,2级报警</t>
  </si>
  <si>
    <t>dcs_tct1_30</t>
  </si>
  <si>
    <t>接入交换机1端口N状态-正常</t>
  </si>
  <si>
    <t>dcs_tct1_35</t>
  </si>
  <si>
    <t>接入交换机N端口1状态-故障</t>
  </si>
  <si>
    <t>发送接入交换机N端口1状态故障报文0x01</t>
  </si>
  <si>
    <t>bd报出交换机N端口1故障,2级报警</t>
  </si>
  <si>
    <t>dcs_tct1_36</t>
  </si>
  <si>
    <t>接入交换机N端口1状态-正常</t>
  </si>
  <si>
    <t>dcs_tct1_37</t>
  </si>
  <si>
    <t>接入交换机N端口1状态-超标</t>
  </si>
  <si>
    <t>发送接入交换机N端口1状态超标报文0x10</t>
  </si>
  <si>
    <t>bd报出交换机N端口1超标,2级报警</t>
  </si>
  <si>
    <t>dcs_tct1_38</t>
  </si>
  <si>
    <t>dcs_tct1_39</t>
  </si>
  <si>
    <t>接入交换机N端口1状态-光口光功率异常</t>
  </si>
  <si>
    <t>发送接入交换机N端口1状态超标报文0x11</t>
  </si>
  <si>
    <t>bd报出交换机N端口1光口光功率异常,2级报警</t>
  </si>
  <si>
    <t>dcs_tct1_40</t>
  </si>
  <si>
    <t>dcs_tct1_41</t>
  </si>
  <si>
    <t>接入交换机N端口N状态-故障</t>
  </si>
  <si>
    <t>发送接入交换机N端口N状态故障报文0x01</t>
  </si>
  <si>
    <t>bd报出交换机N端口N故障,2级报警</t>
  </si>
  <si>
    <t>dcs_tct1_42</t>
  </si>
  <si>
    <t>接入交换机N端口N状态-正常</t>
  </si>
  <si>
    <t>dcs_tct1_43</t>
  </si>
  <si>
    <t>接入交换机N端口N状态-流量超标</t>
  </si>
  <si>
    <t>发送接入交换机N端口N状态流量超标报文0x02</t>
  </si>
  <si>
    <t>bd报出交换机N端口N流量超标故障,3级报警</t>
  </si>
  <si>
    <t>dcs_tct1_44</t>
  </si>
  <si>
    <t>接入交换机N端口N状态-流量正常</t>
  </si>
  <si>
    <t>dcs_tct1_45</t>
  </si>
  <si>
    <t>接入交换机N端口N状态-光口光功率异常</t>
  </si>
  <si>
    <t>发送接入交换机N端口N状态超标报文0x11</t>
  </si>
  <si>
    <t>bd报出交换机N端口N光口光功率异常,2级报警</t>
  </si>
  <si>
    <t>dcs_tct1_46</t>
  </si>
  <si>
    <t>软件版本号</t>
  </si>
  <si>
    <t>dcs_tct1_47</t>
  </si>
  <si>
    <t>NMS网管软件版本号</t>
  </si>
  <si>
    <t>发送NMS网管软件版本号报文0x0A 0B 0C 0D</t>
  </si>
  <si>
    <t>bd显示软件版本号10.11.6.13</t>
  </si>
  <si>
    <t>联通性</t>
  </si>
  <si>
    <t>ZC与MSS通信中断</t>
  </si>
  <si>
    <t>zc与mss连接正常</t>
  </si>
  <si>
    <t>中断发送报文</t>
  </si>
  <si>
    <t>弹出三级报警，报警内容：ZC与MSS通信中断</t>
  </si>
  <si>
    <t>ZC与MSS通信正常</t>
  </si>
  <si>
    <t>恢复发送ZC报文</t>
  </si>
  <si>
    <t>报警恢复</t>
  </si>
  <si>
    <t>State-Frame</t>
  </si>
  <si>
    <t>A系1机宕机</t>
  </si>
  <si>
    <t>发送报文0xFF</t>
  </si>
  <si>
    <t>弹出二级报警，报警内容:A系1机宕机</t>
  </si>
  <si>
    <t>A系1机主状态</t>
  </si>
  <si>
    <t>发送报文0xAA</t>
  </si>
  <si>
    <t>A系1机未知</t>
  </si>
  <si>
    <t>发送报文0x33</t>
  </si>
  <si>
    <t>弹出1级报警，报警内容:A系1机未知</t>
  </si>
  <si>
    <t>A系1机备状态</t>
  </si>
  <si>
    <t>发送报文0x55</t>
  </si>
  <si>
    <t>A系2机宕机</t>
  </si>
  <si>
    <t>弹出二级报警，报警内容:A系2机宕机</t>
  </si>
  <si>
    <t>A系2机主状态</t>
  </si>
  <si>
    <t>A系2机未知</t>
  </si>
  <si>
    <t>弹出1级报警，报警内容:A系2机未知</t>
  </si>
  <si>
    <t>A系2机备状态</t>
  </si>
  <si>
    <t>B系3机宕机</t>
  </si>
  <si>
    <t>弹出二级报警，报警内容:B系3机宕机</t>
  </si>
  <si>
    <t>B系3机主状态</t>
  </si>
  <si>
    <t>B系3机未知</t>
  </si>
  <si>
    <t>弹出1级报警，报警内容:B系3机未知</t>
  </si>
  <si>
    <t>B系3机备状态</t>
  </si>
  <si>
    <t>B系4机宕机</t>
  </si>
  <si>
    <t>弹出二级报警，报警内容:B系4机宕机</t>
  </si>
  <si>
    <t>B系4机主状态</t>
  </si>
  <si>
    <t>B系4机未知</t>
  </si>
  <si>
    <t>弹出1级报警，报警内容:B系4机未知</t>
  </si>
  <si>
    <t>B系4机备状态</t>
  </si>
  <si>
    <t>ZC整机故障</t>
  </si>
  <si>
    <t>发送报文A/B系1-4主机故障0xFF</t>
  </si>
  <si>
    <t>弹出1级报警，报警内容:ZC整机故障</t>
  </si>
  <si>
    <t>ZC整机正常</t>
  </si>
  <si>
    <t>通信控制器A机未知</t>
  </si>
  <si>
    <t>弹出1级报警，报警内容:通信控制器A机未知</t>
  </si>
  <si>
    <t>通信控制器A机正常</t>
  </si>
  <si>
    <t>通信控制器B机未知</t>
  </si>
  <si>
    <t>弹出1级报警，报警内容:通信控制器B机未知</t>
  </si>
  <si>
    <t>通信控制器B机正常</t>
  </si>
  <si>
    <t>A系通信板故障</t>
  </si>
  <si>
    <t>弹出二级报警，报警内容:A系通信板故障</t>
  </si>
  <si>
    <t>A系通信板正常</t>
  </si>
  <si>
    <t>A系通信板未知</t>
  </si>
  <si>
    <t>弹出1级报警，报警内容:A系通信板未知</t>
  </si>
  <si>
    <t>A系输入输出板故障</t>
  </si>
  <si>
    <t>弹出二级报警，报警内容:A系输入输出板故障</t>
  </si>
  <si>
    <t>A系输入输出板正常</t>
  </si>
  <si>
    <t>A系输入输出板未知</t>
  </si>
  <si>
    <t>弹出1级报警，报警内容:A系输入输出板未知</t>
  </si>
  <si>
    <t>A系输入输出板备状态</t>
  </si>
  <si>
    <t>A系安全电源板故障</t>
  </si>
  <si>
    <t>弹出二级报警，报警内容:A系安全电源板故障</t>
  </si>
  <si>
    <t>A系安全电源板正常</t>
  </si>
  <si>
    <t>A系安全电源板未知</t>
  </si>
  <si>
    <t>弹出1级报警，报警内容:A系安全电源板未知</t>
  </si>
  <si>
    <t>A系安全电源板备状态</t>
  </si>
  <si>
    <t>A系逻辑板故障</t>
  </si>
  <si>
    <t>弹出二级报警，报警内容:A系逻辑板故障</t>
  </si>
  <si>
    <t>A系逻辑板正常</t>
  </si>
  <si>
    <t>A系逻辑板未知</t>
  </si>
  <si>
    <t>弹出1级报警，报警内容:A系逻辑板</t>
  </si>
  <si>
    <t>A系逻辑板备状态</t>
  </si>
  <si>
    <t>B系通信板故障</t>
  </si>
  <si>
    <t>弹出二级报警，报警内容:B系通信板故障</t>
  </si>
  <si>
    <t>B系通信板正常</t>
  </si>
  <si>
    <t>B系通信板未知</t>
  </si>
  <si>
    <t>弹出1级报警，报警内容:B系通信板未知</t>
  </si>
  <si>
    <t>B系通信板备状态</t>
  </si>
  <si>
    <t>B系输入输出板故障</t>
  </si>
  <si>
    <t>弹出二级报警，报警内容:B系输入输出板故障</t>
  </si>
  <si>
    <t>B系输入输出板正常</t>
  </si>
  <si>
    <t>B系输入输出板未知</t>
  </si>
  <si>
    <t>弹出1级报警，报警内容:B系输入输出板未知</t>
  </si>
  <si>
    <t>B系输入输出板备状态</t>
  </si>
  <si>
    <t>B系安全电源板故障</t>
  </si>
  <si>
    <t>弹出二级报警，报警内容:B系安全电源板故障</t>
  </si>
  <si>
    <t>B系安全电源板正常</t>
  </si>
  <si>
    <t>B系安全电源板未知</t>
  </si>
  <si>
    <t>弹出1级报警，报警内容:B系安全电源板未知</t>
  </si>
  <si>
    <t>B系安全电源板备状态</t>
  </si>
  <si>
    <t>B系逻辑板故障</t>
  </si>
  <si>
    <t>弹出二级报警，报警内容:B系逻辑板故障</t>
  </si>
  <si>
    <t>B系逻辑板正常</t>
  </si>
  <si>
    <t>B系逻辑板未知</t>
  </si>
  <si>
    <t>弹出1级报警，报警内容:B系逻辑板未知</t>
  </si>
  <si>
    <t>B系逻辑板备状态</t>
  </si>
  <si>
    <t>子系统通信状态</t>
  </si>
  <si>
    <t>ZC与DSU通信中断</t>
  </si>
  <si>
    <t>弹出1级报警，报警内容:ZC与DSU通信中断</t>
  </si>
  <si>
    <t>ZC与DSU通信正常</t>
  </si>
  <si>
    <t>ZC与ATS通信中断</t>
  </si>
  <si>
    <t>弹出1级报警，报警内容:ZC与ATS通信中断</t>
  </si>
  <si>
    <t>ZC与ATS通信正常</t>
  </si>
  <si>
    <t>ZC与CI通信中断</t>
  </si>
  <si>
    <t>弹出1级报警，报警内容:ZC与CI通信中断</t>
  </si>
  <si>
    <t>ZC与CI通信正常</t>
  </si>
  <si>
    <t>ZC与相邻ZC通信中断</t>
  </si>
  <si>
    <t>弹出1级报警，报警内容:ZC与相邻ZC通信中断</t>
  </si>
  <si>
    <t>ZC与相邻ZC通信正常</t>
  </si>
  <si>
    <t>表决结果</t>
  </si>
  <si>
    <t>ZC A系表决结果对比不一致</t>
  </si>
  <si>
    <t>弹出二级报警，报警内容:ZC A系表决结果对比不一致</t>
  </si>
  <si>
    <t>ZC A系表决结果对比一致</t>
  </si>
  <si>
    <t>ZC A系表决结果对比未知</t>
  </si>
  <si>
    <t>弹出1级报警，报警内容:ZC A系表决结果对比未知</t>
  </si>
  <si>
    <t>ZC B系表决结果对比不一致</t>
  </si>
  <si>
    <t>弹出二级报警，报警内容:ZC B系表决结果对比不一致</t>
  </si>
  <si>
    <t>ZC B系表决结果对比一致</t>
  </si>
  <si>
    <t>ZC B系表决结果对比未知</t>
  </si>
  <si>
    <t>弹出1级报警，报警内容:ZC B系表决结果对比未知</t>
  </si>
  <si>
    <t>版本号信息</t>
  </si>
  <si>
    <t>主机PU-ZCAPP软件版本号</t>
  </si>
  <si>
    <t>发送报文0x288CA1B4解析规则是8-8-7-9</t>
  </si>
  <si>
    <t>版本号是40.140.80.436</t>
  </si>
  <si>
    <t>主机PU-ZCSCADE软件版本号</t>
  </si>
  <si>
    <t>发送报文0xB4662230解析规则是8-8-7-9</t>
  </si>
  <si>
    <t>版本号是180.102.17.48</t>
  </si>
  <si>
    <t>安全计算机平台主机软件版本号</t>
  </si>
  <si>
    <t>发送报文0xD0E429A1解析规则是8-10-6-8</t>
  </si>
  <si>
    <t>版本号是208.912.41.161</t>
  </si>
  <si>
    <t>通信控制器CC软件版本号</t>
  </si>
  <si>
    <t>发送报文0x41C41090解析规则是8-8-7-9</t>
  </si>
  <si>
    <t>版本号是65.196.8.144</t>
  </si>
  <si>
    <t>通信板COMM软件版本号</t>
  </si>
  <si>
    <t>发送报文0xD24ECA24解析规则是8-8-7-9</t>
  </si>
  <si>
    <t>版本号是210.78.101.36</t>
  </si>
  <si>
    <t>FTSM版本号</t>
  </si>
  <si>
    <t>发送报文0x0E5AD884解析规则是8-8-7-9</t>
  </si>
  <si>
    <t>版本号是14.90.108.132</t>
  </si>
  <si>
    <t>ZCM软件版本号</t>
  </si>
  <si>
    <t>发送报文0x88120216解析规则是8-8-7-9</t>
  </si>
  <si>
    <t>版本号是136.18.1.22</t>
  </si>
  <si>
    <t>计轴区段ARB状态</t>
  </si>
  <si>
    <t>计轴区段ARB</t>
  </si>
  <si>
    <t>弹出1级报警，报警内容:计轴区段ARB</t>
  </si>
  <si>
    <t>计轴区段正常</t>
  </si>
  <si>
    <t>VOBC通信状态</t>
  </si>
  <si>
    <t>ZC与VOBC通信中断</t>
  </si>
  <si>
    <t>弹出1级报警，报警内容:ZC与VOBC通信中断</t>
  </si>
  <si>
    <t>ZC与VOBC通信正常</t>
  </si>
  <si>
    <t>PU与CC通信状态信息</t>
  </si>
  <si>
    <t>PU1与CC1通信异常</t>
  </si>
  <si>
    <t>发送报文0xA5</t>
  </si>
  <si>
    <t>弹出三级报警，报警内容:PU1与CC1通信异常</t>
  </si>
  <si>
    <t>PU1与CC1通信正常</t>
  </si>
  <si>
    <t>PU1与CC2通信异常</t>
  </si>
  <si>
    <t>发送报文0x5A</t>
  </si>
  <si>
    <t>弹出三级报警，报警内容:PU1与CC2通信异常</t>
  </si>
  <si>
    <t>PU1与CC2通信正常</t>
  </si>
  <si>
    <t>PU1与两个CC通信故障</t>
  </si>
  <si>
    <t>弹出1级报警，报警内容:PU1与两个CC通信故障</t>
  </si>
  <si>
    <t>PU1与两个CC通信正常</t>
  </si>
  <si>
    <t>PU2与CC1通信异常</t>
  </si>
  <si>
    <t>弹出三级报警，报警内容:PU2与CC1通信异常</t>
  </si>
  <si>
    <t>PU2与CC1通信正常</t>
  </si>
  <si>
    <t>PU2与CC2通信异常</t>
  </si>
  <si>
    <t>弹出三级报警，报警内容:PU2与CC2通信异常</t>
  </si>
  <si>
    <t>PU2与CC2通信正常</t>
  </si>
  <si>
    <t>PU2与两个CC通信故障</t>
  </si>
  <si>
    <t>弹出1级报警，报警内容:PU2与两个CC通信故障</t>
  </si>
  <si>
    <t>PU2与两个CC通信正常</t>
  </si>
  <si>
    <t>PU3与CC1通信异常</t>
  </si>
  <si>
    <t>弹出三级报警，报警内容:PU3与CC1通信异常</t>
  </si>
  <si>
    <t>PU3与CC1通信正常</t>
  </si>
  <si>
    <t>PU3与CC2通信异常</t>
  </si>
  <si>
    <t>弹出三级报警，报警内容:PU3与CC2通信异常</t>
  </si>
  <si>
    <t>PU3与CC2通信正常</t>
  </si>
  <si>
    <t>PU3与两个CC通信故障</t>
  </si>
  <si>
    <t>弹出1级报警，报警内容:PU3与两个CC通信故障</t>
  </si>
  <si>
    <t>PU3与两个CC通信正常</t>
  </si>
  <si>
    <t>PU4与CC1通信异常</t>
  </si>
  <si>
    <t>弹出三级报警，报警内容:PU4与CC1通信异常</t>
  </si>
  <si>
    <t>PU4与CC1通信正常</t>
  </si>
  <si>
    <t>PU4与CC2通信异常</t>
  </si>
  <si>
    <t>弹出三级报警，报警内容:PU4与CC2通信异常</t>
  </si>
  <si>
    <t>PU4与CC2通信正常</t>
  </si>
  <si>
    <t>PU4与两个CC通信故障</t>
  </si>
  <si>
    <t>弹出1级报警，报警内容:PU4与两个CC通信故障</t>
  </si>
  <si>
    <t>PU4与两个CC通信正常</t>
  </si>
  <si>
    <t>软件版本号表决结果</t>
  </si>
  <si>
    <t>主机PU1-PU3软件版本号比较不一致</t>
  </si>
  <si>
    <t>弹出二级报警，报警内容:主机PU1-PU3软件版本号比较不一致</t>
  </si>
  <si>
    <t>主机PU1-PU3软件版本号比较一致</t>
  </si>
  <si>
    <t>主机PU1-PU3软件版本号比较未知</t>
  </si>
  <si>
    <t>弹出1级报警，报警内容:主机PU1-PU3软件版本号比较未知</t>
  </si>
  <si>
    <t>主机PU2-PU4软件版本号比较不一致</t>
  </si>
  <si>
    <t>弹出二级报警，报警内容:主机PU2-PU4软件版本号比较不一致</t>
  </si>
  <si>
    <t>主机PU2-PU4软件版本号比较一致</t>
  </si>
  <si>
    <t>主机PU2-PU4软件版本号比较未知</t>
  </si>
  <si>
    <t>弹出1级报警，报警内容:主机PU2-PU4软件版本号比较未知</t>
  </si>
  <si>
    <t>主机CC12软件版本号比较不一致</t>
  </si>
  <si>
    <t>弹出二级报警，报警内容:主机CC12软件版本号比较不一致</t>
  </si>
  <si>
    <t>主机CC12软件版本号比较一致</t>
  </si>
  <si>
    <t>主机CC12软件版本号比较未知</t>
  </si>
  <si>
    <t>弹出1级报警，报警内容:主机CC12软件版本号比较未知</t>
  </si>
  <si>
    <t>主机COMM12软件版本号比较不一致</t>
  </si>
  <si>
    <t>弹出二级报警，报警内容:主机COMM12软件版本号比较不一致</t>
  </si>
  <si>
    <t>主机COMM12软件版本号比较一致</t>
  </si>
  <si>
    <t>主机COMM12软件版本号比较未知</t>
  </si>
  <si>
    <t>弹出1级报警，报警内容:主机COMM12软件版本号比较未知</t>
  </si>
  <si>
    <t>主机AB软件版本号比较不一致</t>
  </si>
  <si>
    <t>弹出二级报警，报警内容:主机AB软件版本号比较不一致</t>
  </si>
  <si>
    <t>主机AB软件版本号比较一致</t>
  </si>
  <si>
    <t>主机AB软件版本号比较未知</t>
  </si>
  <si>
    <t>弹出1级报警，报警内容:主机AB软件版本号比较未知</t>
  </si>
  <si>
    <t>数据版本号表决结果</t>
  </si>
  <si>
    <t>主机PU1 PU2 PU3 PU4数据版本号比较不一致</t>
  </si>
  <si>
    <t>弹出二级报警，报警内容:主机PU1 PU2 PU3 PU4数据版本号比较不一致</t>
  </si>
  <si>
    <t>主机PU1 PU2 PU3 PU4数据版本号比较一致</t>
  </si>
  <si>
    <t>主机PU1 PU2 PU3 PU4数据版本号比较未知</t>
  </si>
  <si>
    <t>弹出1级报警，报警内容:主机PU1 PU2 PU3 PU4数据版本号比较未知</t>
  </si>
  <si>
    <t>内网通信状态(绿网)</t>
  </si>
  <si>
    <t>PU1绿网通信故障</t>
  </si>
  <si>
    <t>弹出1级报警，报警内容:PU1绿网通信故障</t>
  </si>
  <si>
    <t>PU1绿网通信正常</t>
  </si>
  <si>
    <t>PU2绿网通信故障</t>
  </si>
  <si>
    <t>弹出1级报警，报警内容:PU2绿网通信故障</t>
  </si>
  <si>
    <t>PU2绿网通信正常</t>
  </si>
  <si>
    <t>PU3绿网通信故障</t>
  </si>
  <si>
    <t>弹出1级报警，报警内容:PU3绿网通信故障</t>
  </si>
  <si>
    <t>PU3绿网通信正常</t>
  </si>
  <si>
    <t>PU4绿网通信故障</t>
  </si>
  <si>
    <t>弹出1级报警，报警内容:PU4绿网通信故障</t>
  </si>
  <si>
    <t>CC1绿网通信故障</t>
  </si>
  <si>
    <t>弹出1级报警，报警内容:CC1绿网通信故障</t>
  </si>
  <si>
    <t>CC1绿网通信正常</t>
  </si>
  <si>
    <t>CC2绿网通信故障</t>
  </si>
  <si>
    <t>弹出1级报警，报警内容:CC2绿网通信故障</t>
  </si>
  <si>
    <t>CC2绿网通信正常</t>
  </si>
  <si>
    <t>FTSM1绿网通信故障</t>
  </si>
  <si>
    <t>弹出1级报警，报警内容:FTSM1绿网通信故障</t>
  </si>
  <si>
    <t>FTSM1绿网通信正常</t>
  </si>
  <si>
    <t>FTSM2绿网通信故障</t>
  </si>
  <si>
    <t>弹出1级报警，报警内容:FTSM2绿网通信故障</t>
  </si>
  <si>
    <t>FTSM2绿网通信正常</t>
  </si>
  <si>
    <t>内网通信状态(紫网)</t>
  </si>
  <si>
    <t>PU1紫网通信异常</t>
  </si>
  <si>
    <t>弹出1级报警，报警内容:PU1紫网通信异常</t>
  </si>
  <si>
    <t>PU1紫网通信正常</t>
  </si>
  <si>
    <t>PU2紫网通信异常</t>
  </si>
  <si>
    <t>弹出1级报警，报警内容:PU2紫网通信异常</t>
  </si>
  <si>
    <t>PU2紫网通信正常</t>
  </si>
  <si>
    <t>PU3紫网通信异常</t>
  </si>
  <si>
    <t>弹出1级报警，报警内容:PU3紫网通信异常</t>
  </si>
  <si>
    <t>PU3紫网通信正常</t>
  </si>
  <si>
    <t>PU4紫网通信异常</t>
  </si>
  <si>
    <t>弹出1级报警，报警内容:PU4紫网通信异常</t>
  </si>
  <si>
    <t>PU4紫网通信正常</t>
  </si>
  <si>
    <t>CC1紫网通信异常</t>
  </si>
  <si>
    <t>弹出1级报警，报警内容:CC1紫网通信异常</t>
  </si>
  <si>
    <t>CC1紫网通信正常</t>
  </si>
  <si>
    <t>CC2紫网通信异常</t>
  </si>
  <si>
    <t>弹出1级报警，报警内容:CC2紫网通信异常</t>
  </si>
  <si>
    <t>CC2紫网通信正常</t>
  </si>
  <si>
    <t>FTSM1紫网通信异常</t>
  </si>
  <si>
    <t>弹出1级报警，报警内容:FTSM1紫网通信异常</t>
  </si>
  <si>
    <t>FTSM1紫网通信正常</t>
  </si>
  <si>
    <t>FTSM2紫网通信异常</t>
  </si>
  <si>
    <t>弹出1级报警，报警内容:FTSM2紫网通信异常</t>
  </si>
  <si>
    <t>FTSM2紫网通信正常</t>
  </si>
  <si>
    <t>无人折返按钮状态</t>
  </si>
  <si>
    <t>无人折返按钮状态故障</t>
  </si>
  <si>
    <t>弹出二级报警，报警内容:无人折返按钮状态故障</t>
  </si>
  <si>
    <t>无人折返按钮状态正常</t>
  </si>
  <si>
    <t>V1.5-0001-1</t>
  </si>
  <si>
    <t>DSU与MSS通信中断</t>
  </si>
  <si>
    <t>DSU和MSS连接正常</t>
  </si>
  <si>
    <t>弹出3级报警，报警内容：DSU与MSS通信中断</t>
  </si>
  <si>
    <t>V1.5-0001-2</t>
  </si>
  <si>
    <t>DSU与MSS通信正常</t>
  </si>
  <si>
    <t>恢复发送DSU报文</t>
  </si>
  <si>
    <t>V1.5-0001-3</t>
  </si>
  <si>
    <t>弹出2级报警，报警内容:A系1机宕机</t>
  </si>
  <si>
    <t>V1.5-0001-4</t>
  </si>
  <si>
    <t>V1.5-0001-5</t>
  </si>
  <si>
    <t>弹出3级报警，报警内容:A系1机未知</t>
  </si>
  <si>
    <t>V1.5-0001-6</t>
  </si>
  <si>
    <t>V1.5-0001-7</t>
  </si>
  <si>
    <t>弹出2级报警，报警内容:A系2机宕机</t>
  </si>
  <si>
    <t>V1.5-0001-8</t>
  </si>
  <si>
    <t>V1.5-0001-9</t>
  </si>
  <si>
    <t>弹出3级报警，报警内容:A系2机未知</t>
  </si>
  <si>
    <t>V1.5-0001-10</t>
  </si>
  <si>
    <t>V1.5-0001-11</t>
  </si>
  <si>
    <t>弹出2级报警，报警内容:B系3机宕机</t>
  </si>
  <si>
    <t>V1.5-0001-12</t>
  </si>
  <si>
    <t>V1.5-0001-13</t>
  </si>
  <si>
    <t>弹出3级报警，报警内容:B系3机未知</t>
  </si>
  <si>
    <t>V1.5-0001-14</t>
  </si>
  <si>
    <t>V1.5-0001-15</t>
  </si>
  <si>
    <t>弹出2级报警，报警内容:B系4机宕机</t>
  </si>
  <si>
    <t>V1.5-0001-16</t>
  </si>
  <si>
    <t>V1.5-0001-17</t>
  </si>
  <si>
    <t>弹出3级报警，报警内容:B系4机未知</t>
  </si>
  <si>
    <t>V1.5-0001-18</t>
  </si>
  <si>
    <t>V1.5-0001-19</t>
  </si>
  <si>
    <t>DSU整机故障</t>
  </si>
  <si>
    <t>弹出1级报警，报警内容:DSU整机故障</t>
  </si>
  <si>
    <t>V1.5-0001-20</t>
  </si>
  <si>
    <t>DSU整机正常</t>
  </si>
  <si>
    <t>V1.5-0001-21</t>
  </si>
  <si>
    <t>弹出2级报警，报警内容:通信控制器A机未知</t>
  </si>
  <si>
    <t>V1.5-0001-22</t>
  </si>
  <si>
    <t>V1.5-0001-23</t>
  </si>
  <si>
    <t>弹出2级报警，报警内容:通信控制器B机未知</t>
  </si>
  <si>
    <t>V1.5-0001-24</t>
  </si>
  <si>
    <t>V1.5-0001-25</t>
  </si>
  <si>
    <t>弹出2级报警，报警内容:A系通信板故障</t>
  </si>
  <si>
    <t>V1.5-0001-26</t>
  </si>
  <si>
    <t>A系通信板主状态</t>
  </si>
  <si>
    <t>V1.5-0001-27</t>
  </si>
  <si>
    <t>弹出3级报警，报警内容:A系通信板未知</t>
  </si>
  <si>
    <t>V1.5-0001-28</t>
  </si>
  <si>
    <t>A系通信板备状态</t>
  </si>
  <si>
    <t>V1.5-0001-29</t>
  </si>
  <si>
    <t>弹出2级报警，报警内容:A系输入输出板故障</t>
  </si>
  <si>
    <t>V1.5-0001-30</t>
  </si>
  <si>
    <t>A系输入输出板主状态</t>
  </si>
  <si>
    <t>V1.5-0001-31</t>
  </si>
  <si>
    <t>弹出3级报警，报警内容:A系输入输出板未知</t>
  </si>
  <si>
    <t>V1.5-0001-32</t>
  </si>
  <si>
    <t>V1.5-0001-33</t>
  </si>
  <si>
    <t>弹出2级报警，报警内容:A系安全电源板故障</t>
  </si>
  <si>
    <t>V1.5-0001-34</t>
  </si>
  <si>
    <t>A系安全电源板主状态</t>
  </si>
  <si>
    <t>V1.5-0001-35</t>
  </si>
  <si>
    <t>弹出3级报警，报警内容:A系安全电源板未知</t>
  </si>
  <si>
    <t>V1.5-0001-36</t>
  </si>
  <si>
    <t>V1.5-0001-37</t>
  </si>
  <si>
    <t>弹出2级报警，报警内容:A系逻辑板故障</t>
  </si>
  <si>
    <t>V1.5-0001-38</t>
  </si>
  <si>
    <t>A系逻辑板主状态</t>
  </si>
  <si>
    <t>V1.5-0001-39</t>
  </si>
  <si>
    <t>弹出3级报警，报警内容:A系逻辑板未知</t>
  </si>
  <si>
    <t>V1.5-0001-40</t>
  </si>
  <si>
    <t>V1.5-0001-41</t>
  </si>
  <si>
    <t>弹出2级报警，报警内容:B系通信板故障</t>
  </si>
  <si>
    <t>V1.5-0001-42</t>
  </si>
  <si>
    <t>B系通信板主状态</t>
  </si>
  <si>
    <t>V1.5-0001-43</t>
  </si>
  <si>
    <t>弹出3级报警，报警内容:B系通信板未知</t>
  </si>
  <si>
    <t>V1.5-0001-44</t>
  </si>
  <si>
    <t>V1.5-0001-45</t>
  </si>
  <si>
    <t>弹出2级报警，报警内容:B系输入输出板故障</t>
  </si>
  <si>
    <t>V1.5-0001-46</t>
  </si>
  <si>
    <t>B系输入输出板主状态</t>
  </si>
  <si>
    <t>V1.5-0001-47</t>
  </si>
  <si>
    <t>弹出3级报警，报警内容:B系输入输出板未知</t>
  </si>
  <si>
    <t>V1.5-0001-48</t>
  </si>
  <si>
    <t>V1.5-0001-49</t>
  </si>
  <si>
    <t>弹出2级报警，报警内容:B系安全电源板故障</t>
  </si>
  <si>
    <t>V1.5-0001-50</t>
  </si>
  <si>
    <t>B系安全电源板主状态</t>
  </si>
  <si>
    <t>V1.5-0001-51</t>
  </si>
  <si>
    <t>弹出3级报警，报警内容:B系安全电源板未知</t>
  </si>
  <si>
    <t>V1.5-0001-52</t>
  </si>
  <si>
    <t>V1.5-0001-53</t>
  </si>
  <si>
    <t>弹出2级报警，报警内容:B系逻辑板故障</t>
  </si>
  <si>
    <t>V1.5-0001-54</t>
  </si>
  <si>
    <t>B系逻辑板主状态</t>
  </si>
  <si>
    <t>V1.5-0001-55</t>
  </si>
  <si>
    <t>弹出3级报警，报警内容:B系逻辑板未知</t>
  </si>
  <si>
    <t>V1.5-0001-56</t>
  </si>
  <si>
    <t>V1.5-0001-57</t>
  </si>
  <si>
    <t>DSU A系表决结果对比不一致</t>
  </si>
  <si>
    <t xml:space="preserve">弹出2级报警，报警内容:A系表决结果对比不一致
</t>
  </si>
  <si>
    <t>V1.5-0001-58</t>
  </si>
  <si>
    <t>DSU A系表决结果对比一致</t>
  </si>
  <si>
    <t>V1.5-0001-59</t>
  </si>
  <si>
    <t>DSU A系表决结果对比未知</t>
  </si>
  <si>
    <t xml:space="preserve">弹出3级报警，报警内容:A系表决结果对比未知
</t>
  </si>
  <si>
    <t>V1.5-0001-60</t>
  </si>
  <si>
    <t>V1.5-0001-61</t>
  </si>
  <si>
    <t>DSU B系表决结果对比不一致</t>
  </si>
  <si>
    <t xml:space="preserve">弹出2级报警，报警内容:B系表决结果对比不一致
</t>
  </si>
  <si>
    <t>V1.5-0001-62</t>
  </si>
  <si>
    <t>DSU B系表决结果对比一致</t>
  </si>
  <si>
    <t>V1.5-0001-63</t>
  </si>
  <si>
    <t>DSU B系表决结果对比未知</t>
  </si>
  <si>
    <t xml:space="preserve">弹出3级报警，报警内容:B系表决结果对比未知
</t>
  </si>
  <si>
    <t>V1.5-0001-64</t>
  </si>
  <si>
    <t>数据版本号</t>
  </si>
  <si>
    <t>V1.5-0001-65</t>
  </si>
  <si>
    <t>电子地图数据版本号</t>
  </si>
  <si>
    <t>发送报文0x571042F0解析规则是8-8-12-4</t>
  </si>
  <si>
    <t>版本号是87.16.1071.0</t>
  </si>
  <si>
    <t>V1.5-0001-66</t>
  </si>
  <si>
    <t>动态数据版本号</t>
  </si>
  <si>
    <t>发送报文0x55D03419解析规则是8-8-12-4</t>
  </si>
  <si>
    <t>版本号是85.208.833.9</t>
  </si>
  <si>
    <t>V1.5-0001-67</t>
  </si>
  <si>
    <t>系统配置数据版本号</t>
  </si>
  <si>
    <t>发送报文0x57203EE0解析规则是8-8-12-4</t>
  </si>
  <si>
    <t>版本号是87.32.1006.0</t>
  </si>
  <si>
    <t>V1.5-0001-68</t>
  </si>
  <si>
    <t>设备IP配置表版本号</t>
  </si>
  <si>
    <t xml:space="preserve">发送报文0x57403ED0解析规则是8-8-12-4 </t>
  </si>
  <si>
    <t>版本号是87.64.1005.0</t>
  </si>
  <si>
    <t>V1.5-0001-69</t>
  </si>
  <si>
    <t>协议配置数据版本号</t>
  </si>
  <si>
    <t>发送报文0x57303E90解析规则是8-8-12-4</t>
  </si>
  <si>
    <t>版本号是87.48.1001.0</t>
  </si>
  <si>
    <t>V1.5-0001-70</t>
  </si>
  <si>
    <t>主机PU-DSUAPP软件版本号</t>
  </si>
  <si>
    <t>发送报文0xF1F2FAF2解析规则是8-8-7-9</t>
  </si>
  <si>
    <t>版本号是241.242.125.242</t>
  </si>
  <si>
    <t>V1.5-0001-71</t>
  </si>
  <si>
    <t>主机PU-DSUSCADE软件版本号</t>
  </si>
  <si>
    <t>发送报文0xFAF2FAFA解析规则是8-8-7-9</t>
  </si>
  <si>
    <t>版本号是250.242.125.250</t>
  </si>
  <si>
    <t>V1.5-0001-72</t>
  </si>
  <si>
    <t>发送报文0xECB73FF4解析规则是8-10-6-8</t>
  </si>
  <si>
    <t>版本号是236.732.63.244</t>
  </si>
  <si>
    <t>V1.5-0001-73</t>
  </si>
  <si>
    <t>发送报文0xF4F5FAFC解析规则是8-8-7-9</t>
  </si>
  <si>
    <t>版本号是244.245.125.252</t>
  </si>
  <si>
    <t>V1.5-0001-74</t>
  </si>
  <si>
    <t>发送报文0xF4FFFAFC解析规则是8-8-7-9</t>
  </si>
  <si>
    <t>版本号是244.255.125.252</t>
  </si>
  <si>
    <t>V1.5-0001-75</t>
  </si>
  <si>
    <t>DSUM软件版本号</t>
  </si>
  <si>
    <t>发送报文0xFFFFFAFC解析规则是8-8-7-9</t>
  </si>
  <si>
    <t>版本号是255.255.125.252</t>
  </si>
  <si>
    <t>DSUM硬件信息</t>
  </si>
  <si>
    <t>V1.5-0001-116</t>
  </si>
  <si>
    <t>DSUM维护机硬盘总空间显示</t>
  </si>
  <si>
    <t>发送报文0x77359400</t>
  </si>
  <si>
    <t>显示DSUM维护机硬盘总空间为2000000k</t>
  </si>
  <si>
    <t>V1.5-0001-117</t>
  </si>
  <si>
    <t>DSUM维护机硬盘剩余空间显示</t>
  </si>
  <si>
    <t>发送报文0x000186A0</t>
  </si>
  <si>
    <t>显示DSUM维护机硬盘剩余空间为100000k</t>
  </si>
  <si>
    <t>V1.5-0001-118</t>
  </si>
  <si>
    <t>DSUM维护机CPU利用率</t>
  </si>
  <si>
    <t>发送报文0x32</t>
  </si>
  <si>
    <t>显示维护机CPU利用率为50%</t>
  </si>
  <si>
    <t>V1.5-0001-119</t>
  </si>
  <si>
    <t>DSUM维护软件CPU利用率显示</t>
  </si>
  <si>
    <t>显示维护软件CPU利用率利用率为50%</t>
  </si>
  <si>
    <t>V1.5-0001-120</t>
  </si>
  <si>
    <t>DSUM维护机内存总空间</t>
  </si>
  <si>
    <t>显示DSUM维护机内存总空间总空间为2000000k</t>
  </si>
  <si>
    <t>V1.5-0001-121</t>
  </si>
  <si>
    <t>DSUM维护机内存剩余空间显示</t>
  </si>
  <si>
    <t>显示DSUM维护机内存剩余空间为100000k</t>
  </si>
  <si>
    <t>V1.5-0001-122</t>
  </si>
  <si>
    <t>DSUM维护软件占用内存空间显示</t>
  </si>
  <si>
    <t>显示DSUM维护软件占用内存空间为100000k</t>
  </si>
  <si>
    <t>V1.5-0001-130</t>
  </si>
  <si>
    <t>弹出1级报警，报警内容:PU1与CC1通信异常</t>
  </si>
  <si>
    <t>V1.5-0001-131</t>
  </si>
  <si>
    <t>V1.5-0001-132</t>
  </si>
  <si>
    <t>弹出1级报警，报警内容:PU1与CC2通信异常</t>
  </si>
  <si>
    <t>V1.5-0001-133</t>
  </si>
  <si>
    <t>V1.5-0001-134</t>
  </si>
  <si>
    <t>V1.5-0001-135</t>
  </si>
  <si>
    <t>V1.5-0001-136</t>
  </si>
  <si>
    <t>弹出1级报警，报警内容:PU2与CC1通信异常</t>
  </si>
  <si>
    <t>V1.5-0001-137</t>
  </si>
  <si>
    <t>V1.5-0001-138</t>
  </si>
  <si>
    <t>弹出1级报警，报警内容:PU2与CC2通信异常</t>
  </si>
  <si>
    <t>V1.5-0001-139</t>
  </si>
  <si>
    <t>V1.5-0001-140</t>
  </si>
  <si>
    <t>V1.5-0001-141</t>
  </si>
  <si>
    <t>V1.5-0001-142</t>
  </si>
  <si>
    <t>弹出1级报警，报警内容:PU3与CC1通信异常</t>
  </si>
  <si>
    <t>V1.5-0001-143</t>
  </si>
  <si>
    <t>V1.5-0001-144</t>
  </si>
  <si>
    <t>弹出1级报警，报警内容:PU3与CC2通信异常</t>
  </si>
  <si>
    <t>V1.5-0001-145</t>
  </si>
  <si>
    <t>V1.5-0001-146</t>
  </si>
  <si>
    <t>V1.5-0001-147</t>
  </si>
  <si>
    <t>V1.5-0001-148</t>
  </si>
  <si>
    <t>弹出1级报警，报警内容:PU4与CC1通信异常</t>
  </si>
  <si>
    <t>V1.5-0001-149</t>
  </si>
  <si>
    <t>V1.5-0001-150</t>
  </si>
  <si>
    <t>弹出1级报警，报警内容:PU4与CC2通信异常</t>
  </si>
  <si>
    <t>V1.5-0001-151</t>
  </si>
  <si>
    <t>V1.5-0001-152</t>
  </si>
  <si>
    <t>V1.5-0001-153</t>
  </si>
  <si>
    <t>V1.5-0001-172</t>
  </si>
  <si>
    <t>弹出1级报警，报警内容:主机PU1-PU3软件版本号比较不一致</t>
  </si>
  <si>
    <t>V1.5-0001-173</t>
  </si>
  <si>
    <t>V1.5-0001-174</t>
  </si>
  <si>
    <t>弹出3级报警，报警内容:主机PU1-PU3软件版本号比较未知</t>
  </si>
  <si>
    <t>V1.5-0001-175</t>
  </si>
  <si>
    <t>V1.5-0001-176</t>
  </si>
  <si>
    <t>弹出1级报警，报警内容:主机PU2-PU4软件版本号比较不一致</t>
  </si>
  <si>
    <t>V1.5-0001-177</t>
  </si>
  <si>
    <t>V1.5-0001-178</t>
  </si>
  <si>
    <t>弹出3级报警，报警内容:主机PU2-PU4软件版本号比较未知</t>
  </si>
  <si>
    <t>V1.5-0001-179</t>
  </si>
  <si>
    <t>V1.5-0001-180</t>
  </si>
  <si>
    <t>通信控制器CC12软件版本号比较不一致</t>
  </si>
  <si>
    <t>弹出1级报警，报警内容:主机CC12软件版本号比较不一致</t>
  </si>
  <si>
    <t>V1.5-0001-181</t>
  </si>
  <si>
    <t>通信控制器CC12软件版本号比较一致</t>
  </si>
  <si>
    <t>V1.5-0001-182</t>
  </si>
  <si>
    <t>通信控制器CC12软件版本号比较未知</t>
  </si>
  <si>
    <t>弹出3级报警，报警内容:主机CC12软件版本号比较未知</t>
  </si>
  <si>
    <t>V1.5-0001-183</t>
  </si>
  <si>
    <t>V1.5-0001-184</t>
  </si>
  <si>
    <t>通信板COMM12软件版本号比较不一致</t>
  </si>
  <si>
    <t>弹出1级报警，报警内容:主机COMM12软件版本号比较不一致</t>
  </si>
  <si>
    <t>V1.5-0001-185</t>
  </si>
  <si>
    <t>通信板COMM12软件版本号比较一致</t>
  </si>
  <si>
    <t>V1.5-0001-186</t>
  </si>
  <si>
    <t>通信板COMM12软件版本号比较未知</t>
  </si>
  <si>
    <t>弹出3级报警，报警内容:主机COMM12软件版本号比较未知</t>
  </si>
  <si>
    <t>V1.5-0001-187</t>
  </si>
  <si>
    <t>V1.5-0001-188</t>
  </si>
  <si>
    <t>逻辑板AB软件版本号比较不一致</t>
  </si>
  <si>
    <t>弹出1级报警，报警内容:主机AB软件版本号比较不一致</t>
  </si>
  <si>
    <t>V1.5-0001-189</t>
  </si>
  <si>
    <t>逻辑板AB软件版本号比较一致</t>
  </si>
  <si>
    <t>V1.5-0001-190</t>
  </si>
  <si>
    <t>逻辑板AB软件版本号比较未知</t>
  </si>
  <si>
    <t>弹出3级报警，报警内容:主机AB软件版本号比较未知</t>
  </si>
  <si>
    <t>V1.5-0001-191</t>
  </si>
  <si>
    <t>V1.5-0001-192</t>
  </si>
  <si>
    <t>弹出1级报警，报警内容:主机PU1 PU2 PU3 PU4数据版本号比较不一致</t>
  </si>
  <si>
    <t>V1.5-0001-193</t>
  </si>
  <si>
    <t>V1.5-0001-194</t>
  </si>
  <si>
    <t>弹出3级报警，报警内容:主机PU1 PU2 PU3 PU4数据版本号比较未知</t>
  </si>
  <si>
    <t>V1.5-0001-195</t>
  </si>
  <si>
    <t>V1.5-0001-196</t>
  </si>
  <si>
    <t>通信控制器 CC12 数据版本号比较不一致</t>
  </si>
  <si>
    <t>V1.5-0001-197</t>
  </si>
  <si>
    <t>通信控制器 CC12 数据版本号比较一致</t>
  </si>
  <si>
    <t>V1.5-0001-198</t>
  </si>
  <si>
    <t>通信控制器 CC12 数据版本号比较未知</t>
  </si>
  <si>
    <t>V1.5-0001-199</t>
  </si>
  <si>
    <t>V1.5-0001-200</t>
  </si>
  <si>
    <t>弹出3级报警，报警内容:PU1绿网通信故障</t>
  </si>
  <si>
    <t>V1.5-0001-201</t>
  </si>
  <si>
    <t>V1.5-0001-202</t>
  </si>
  <si>
    <t>弹出3级报警，报警内容:PU2绿网通信故障</t>
  </si>
  <si>
    <t>V1.5-0001-203</t>
  </si>
  <si>
    <t>V1.5-0001-204</t>
  </si>
  <si>
    <t>弹出4级报警，报警内容:PU3绿网通信故障</t>
  </si>
  <si>
    <t>V1.5-0001-205</t>
  </si>
  <si>
    <t>V1.5-0001-206</t>
  </si>
  <si>
    <t>弹出3级报警，报警内容:PU4绿网通信故障</t>
  </si>
  <si>
    <t>V1.5-0001-207</t>
  </si>
  <si>
    <t>V1.5-0001-208</t>
  </si>
  <si>
    <t>弹出3级报警，报警内容:CC1绿网通信故障</t>
  </si>
  <si>
    <t>V1.5-0001-209</t>
  </si>
  <si>
    <t>V1.5-0001-210</t>
  </si>
  <si>
    <t>弹出3级报警，报警内容:CC2绿网通信故障</t>
  </si>
  <si>
    <t>V1.5-0001-211</t>
  </si>
  <si>
    <t>V1.5-0001-212</t>
  </si>
  <si>
    <t>弹出3级报警，报警内容:FTSM1绿网通信故障</t>
  </si>
  <si>
    <t>V1.5-0001-213</t>
  </si>
  <si>
    <t>V1.5-0001-214</t>
  </si>
  <si>
    <t>弹出3级报警，报警内容:FTSM2绿网通信故障</t>
  </si>
  <si>
    <t>V1.5-0001-215</t>
  </si>
  <si>
    <t>V1.5-0001-216</t>
  </si>
  <si>
    <t>PU1紫网通信故障</t>
  </si>
  <si>
    <t>弹出3级报警，报警内容:PU1紫网通信故障</t>
  </si>
  <si>
    <t>V1.5-0001-217</t>
  </si>
  <si>
    <t>V1.5-0001-218</t>
  </si>
  <si>
    <t>PU2紫网通信故障</t>
  </si>
  <si>
    <t>弹出3级报警，报警内容:PU2紫网通信故障</t>
  </si>
  <si>
    <t>V1.5-0001-219</t>
  </si>
  <si>
    <t>V1.5-0001-220</t>
  </si>
  <si>
    <t>PU3紫网通信故障</t>
  </si>
  <si>
    <t>弹出3级报警，报警内容:PU3紫网通信故障</t>
  </si>
  <si>
    <t>V1.5-0001-221</t>
  </si>
  <si>
    <t>V1.5-0001-222</t>
  </si>
  <si>
    <t>PU4紫网通信故障</t>
  </si>
  <si>
    <t>弹出3级报警，报警内容:PU4紫网通信故障</t>
  </si>
  <si>
    <t>V1.5-0001-223</t>
  </si>
  <si>
    <t>V1.5-0001-224</t>
  </si>
  <si>
    <t>CC1紫网通信故障</t>
  </si>
  <si>
    <t>弹出3级报警，报警内容:CC1紫网通信故障</t>
  </si>
  <si>
    <t>V1.5-0001-225</t>
  </si>
  <si>
    <t>V1.5-0001-226</t>
  </si>
  <si>
    <t>CC2紫网通信故障</t>
  </si>
  <si>
    <t>弹出3级报警，报警内容:CC2紫网通信故障</t>
  </si>
  <si>
    <t>V1.5-0001-227</t>
  </si>
  <si>
    <t>V1.5-0001-228</t>
  </si>
  <si>
    <t>FTSM1紫网通信故障</t>
  </si>
  <si>
    <t>弹出3级报警，报警内容:FTSM1紫网通信故障</t>
  </si>
  <si>
    <t>V1.5-0001-229</t>
  </si>
  <si>
    <t>V1.5-0001-230</t>
  </si>
  <si>
    <t>FTSM2紫网通信故障</t>
  </si>
  <si>
    <t>弹出3级报警，报警内容:FTSM2紫网通信故障</t>
  </si>
  <si>
    <t>V1.5-0001-231</t>
  </si>
  <si>
    <t>AXLE_FLG</t>
  </si>
  <si>
    <t>模块XX-模块故障</t>
  </si>
  <si>
    <t>2026/10/14 测试不通过 樊鑫宇
2026/10/16 测试通过 樊鑫宇</t>
  </si>
  <si>
    <t>模块XX-通信异常</t>
  </si>
  <si>
    <t>计轴磁头电压 验证</t>
  </si>
  <si>
    <t>发送报文 计轴磁头电压</t>
  </si>
  <si>
    <t>计轴监测-站场图中，计轴的常规曲线显示正确</t>
  </si>
  <si>
    <t>2026/10/14 测试通过 樊鑫宇</t>
  </si>
  <si>
    <t>计轴磁头电压曲线 验证</t>
  </si>
  <si>
    <t>发送报文 计轴磁头电压曲线</t>
  </si>
  <si>
    <t>计轴监测-站场图中，计轴过车记录新增一条记录，数据显示正确(同一个小时内只会有一条过车记录)</t>
  </si>
  <si>
    <t>防雷分线柜与MSS通信中断</t>
  </si>
  <si>
    <t>防雷分线柜与MSS通信恢复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</si>
</sst>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rgb="FF000000"/>
      <name val="等线"/>
      <charset val="134"/>
    </font>
    <font>
      <sz val="11"/>
      <color rgb="FF000000"/>
      <name val="等线"/>
      <charset val="134"/>
      <scheme val="minor"/>
    </font>
    <font>
      <sz val="11"/>
      <color rgb="FF000000"/>
      <name val="宋体"/>
      <charset val="134"/>
    </font>
    <font>
      <sz val="10"/>
      <color rgb="FF000000"/>
      <name val="Calibri"/>
      <charset val="134"/>
    </font>
    <font>
      <sz val="12"/>
      <color rgb="FF000000"/>
      <name val="等线"/>
      <charset val="134"/>
    </font>
    <font>
      <b/>
      <sz val="10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8800"/>
        <bgColor indexed="64"/>
      </patternFill>
    </fill>
    <fill>
      <patternFill patternType="solid">
        <fgColor rgb="FF8EE085"/>
        <bgColor indexed="64"/>
      </patternFill>
    </fill>
    <fill>
      <patternFill patternType="solid">
        <fgColor rgb="FFF888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F2329"/>
      </left>
      <right/>
      <top style="medium">
        <color rgb="FF1F2329"/>
      </top>
      <bottom/>
      <diagonal/>
    </border>
    <border>
      <left/>
      <right style="medium">
        <color rgb="FF1F2329"/>
      </right>
      <top style="medium">
        <color rgb="FF1F2329"/>
      </top>
      <bottom/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2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23" applyNumberFormat="0" applyAlignment="0" applyProtection="0">
      <alignment vertical="center"/>
    </xf>
    <xf numFmtId="0" fontId="19" fillId="7" borderId="24" applyNumberFormat="0" applyAlignment="0" applyProtection="0">
      <alignment vertical="center"/>
    </xf>
    <xf numFmtId="0" fontId="20" fillId="7" borderId="23" applyNumberFormat="0" applyAlignment="0" applyProtection="0">
      <alignment vertical="center"/>
    </xf>
    <xf numFmtId="0" fontId="21" fillId="8" borderId="25" applyNumberFormat="0" applyAlignment="0" applyProtection="0">
      <alignment vertical="center"/>
    </xf>
    <xf numFmtId="0" fontId="22" fillId="0" borderId="26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9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/>
    </xf>
    <xf numFmtId="14" fontId="4" fillId="0" borderId="3" xfId="0" applyNumberFormat="1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3" borderId="0" xfId="0" applyFont="1" applyFill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4" fillId="0" borderId="7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2" fillId="0" borderId="10" xfId="0" applyFont="1" applyBorder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2" fillId="0" borderId="3" xfId="0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10" fontId="2" fillId="0" borderId="0" xfId="0" applyNumberFormat="1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5.png"/><Relationship Id="rId8" Type="http://schemas.openxmlformats.org/officeDocument/2006/relationships/image" Target="../media/image14.png"/><Relationship Id="rId7" Type="http://schemas.openxmlformats.org/officeDocument/2006/relationships/image" Target="../media/image13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5" Type="http://schemas.openxmlformats.org/officeDocument/2006/relationships/image" Target="../media/image21.png"/><Relationship Id="rId14" Type="http://schemas.openxmlformats.org/officeDocument/2006/relationships/image" Target="../media/image20.png"/><Relationship Id="rId13" Type="http://schemas.openxmlformats.org/officeDocument/2006/relationships/image" Target="../media/image19.png"/><Relationship Id="rId12" Type="http://schemas.openxmlformats.org/officeDocument/2006/relationships/image" Target="../media/image18.png"/><Relationship Id="rId11" Type="http://schemas.openxmlformats.org/officeDocument/2006/relationships/image" Target="../media/image17.png"/><Relationship Id="rId10" Type="http://schemas.openxmlformats.org/officeDocument/2006/relationships/image" Target="../media/image16.png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0</xdr:colOff>
      <xdr:row>70</xdr:row>
      <xdr:rowOff>38100</xdr:rowOff>
    </xdr:from>
    <xdr:to>
      <xdr:col>16</xdr:col>
      <xdr:colOff>-38100</xdr:colOff>
      <xdr:row>71</xdr:row>
      <xdr:rowOff>-38100</xdr:rowOff>
    </xdr:to>
    <xdr:pic>
      <xdr:nvPicPr>
        <xdr:cNvPr id="2" name="Picture 2" descr="HkTjor"/>
        <xdr:cNvPicPr/>
      </xdr:nvPicPr>
      <xdr:blipFill>
        <a:blip r:embed="rId1"/>
        <a:stretch>
          <a:fillRect/>
        </a:stretch>
      </xdr:blipFill>
      <xdr:spPr>
        <a:xfrm>
          <a:off x="25053290" y="23107650"/>
          <a:ext cx="0" cy="55626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0</xdr:colOff>
      <xdr:row>71</xdr:row>
      <xdr:rowOff>38100</xdr:rowOff>
    </xdr:from>
    <xdr:to>
      <xdr:col>16</xdr:col>
      <xdr:colOff>-38100</xdr:colOff>
      <xdr:row>72</xdr:row>
      <xdr:rowOff>-38100</xdr:rowOff>
    </xdr:to>
    <xdr:pic>
      <xdr:nvPicPr>
        <xdr:cNvPr id="3" name="Picture 3" descr="cBBKvB"/>
        <xdr:cNvPicPr/>
      </xdr:nvPicPr>
      <xdr:blipFill>
        <a:blip r:embed="rId2"/>
        <a:stretch>
          <a:fillRect/>
        </a:stretch>
      </xdr:blipFill>
      <xdr:spPr>
        <a:xfrm>
          <a:off x="25053290" y="23740110"/>
          <a:ext cx="0" cy="24765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0</xdr:colOff>
      <xdr:row>72</xdr:row>
      <xdr:rowOff>38100</xdr:rowOff>
    </xdr:from>
    <xdr:to>
      <xdr:col>16</xdr:col>
      <xdr:colOff>-38100</xdr:colOff>
      <xdr:row>73</xdr:row>
      <xdr:rowOff>-38100</xdr:rowOff>
    </xdr:to>
    <xdr:pic>
      <xdr:nvPicPr>
        <xdr:cNvPr id="4" name="Picture 4" descr="tcfqyj"/>
        <xdr:cNvPicPr/>
      </xdr:nvPicPr>
      <xdr:blipFill>
        <a:blip r:embed="rId3"/>
        <a:stretch>
          <a:fillRect/>
        </a:stretch>
      </xdr:blipFill>
      <xdr:spPr>
        <a:xfrm>
          <a:off x="25053290" y="24063960"/>
          <a:ext cx="0" cy="55626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0</xdr:colOff>
      <xdr:row>73</xdr:row>
      <xdr:rowOff>38100</xdr:rowOff>
    </xdr:from>
    <xdr:to>
      <xdr:col>16</xdr:col>
      <xdr:colOff>-38100</xdr:colOff>
      <xdr:row>74</xdr:row>
      <xdr:rowOff>-38100</xdr:rowOff>
    </xdr:to>
    <xdr:pic>
      <xdr:nvPicPr>
        <xdr:cNvPr id="5" name="Picture 5" descr="LUzoCR"/>
        <xdr:cNvPicPr/>
      </xdr:nvPicPr>
      <xdr:blipFill>
        <a:blip r:embed="rId4"/>
        <a:stretch>
          <a:fillRect/>
        </a:stretch>
      </xdr:blipFill>
      <xdr:spPr>
        <a:xfrm>
          <a:off x="25053290" y="24696420"/>
          <a:ext cx="0" cy="55626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0</xdr:colOff>
      <xdr:row>74</xdr:row>
      <xdr:rowOff>38100</xdr:rowOff>
    </xdr:from>
    <xdr:to>
      <xdr:col>16</xdr:col>
      <xdr:colOff>-38100</xdr:colOff>
      <xdr:row>75</xdr:row>
      <xdr:rowOff>-38100</xdr:rowOff>
    </xdr:to>
    <xdr:pic>
      <xdr:nvPicPr>
        <xdr:cNvPr id="6" name="Picture 6" descr="vZRymb"/>
        <xdr:cNvPicPr/>
      </xdr:nvPicPr>
      <xdr:blipFill>
        <a:blip r:embed="rId5"/>
        <a:stretch>
          <a:fillRect/>
        </a:stretch>
      </xdr:blipFill>
      <xdr:spPr>
        <a:xfrm>
          <a:off x="25053290" y="25328880"/>
          <a:ext cx="0" cy="55626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0</xdr:colOff>
      <xdr:row>75</xdr:row>
      <xdr:rowOff>38100</xdr:rowOff>
    </xdr:from>
    <xdr:to>
      <xdr:col>16</xdr:col>
      <xdr:colOff>-38100</xdr:colOff>
      <xdr:row>76</xdr:row>
      <xdr:rowOff>-38100</xdr:rowOff>
    </xdr:to>
    <xdr:pic>
      <xdr:nvPicPr>
        <xdr:cNvPr id="7" name="Picture 7" descr="XcxsYG"/>
        <xdr:cNvPicPr/>
      </xdr:nvPicPr>
      <xdr:blipFill>
        <a:blip r:embed="rId6"/>
        <a:stretch>
          <a:fillRect/>
        </a:stretch>
      </xdr:blipFill>
      <xdr:spPr>
        <a:xfrm>
          <a:off x="25053290" y="25961340"/>
          <a:ext cx="0" cy="55626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38100</xdr:rowOff>
    </xdr:from>
    <xdr:to>
      <xdr:col>15</xdr:col>
      <xdr:colOff>-38100</xdr:colOff>
      <xdr:row>2</xdr:row>
      <xdr:rowOff>-38100</xdr:rowOff>
    </xdr:to>
    <xdr:pic>
      <xdr:nvPicPr>
        <xdr:cNvPr id="2" name="Picture 2" descr="oVfVrA"/>
        <xdr:cNvPicPr/>
      </xdr:nvPicPr>
      <xdr:blipFill>
        <a:blip r:embed="rId1"/>
        <a:stretch>
          <a:fillRect/>
        </a:stretch>
      </xdr:blipFill>
      <xdr:spPr>
        <a:xfrm>
          <a:off x="14366240" y="342900"/>
          <a:ext cx="0" cy="646430"/>
        </a:xfrm>
        <a:prstGeom prst="rect">
          <a:avLst/>
        </a:prstGeom>
      </xdr:spPr>
    </xdr:pic>
    <xdr:clientData fLocksWithSheet="0"/>
  </xdr:twoCellAnchor>
  <xdr:twoCellAnchor>
    <xdr:from>
      <xdr:col>15</xdr:col>
      <xdr:colOff>0</xdr:colOff>
      <xdr:row>3</xdr:row>
      <xdr:rowOff>38100</xdr:rowOff>
    </xdr:from>
    <xdr:to>
      <xdr:col>15</xdr:col>
      <xdr:colOff>-38100</xdr:colOff>
      <xdr:row>4</xdr:row>
      <xdr:rowOff>-38100</xdr:rowOff>
    </xdr:to>
    <xdr:pic>
      <xdr:nvPicPr>
        <xdr:cNvPr id="3" name="Picture 3" descr="IyRHEh"/>
        <xdr:cNvPicPr/>
      </xdr:nvPicPr>
      <xdr:blipFill>
        <a:blip r:embed="rId2"/>
        <a:stretch>
          <a:fillRect/>
        </a:stretch>
      </xdr:blipFill>
      <xdr:spPr>
        <a:xfrm>
          <a:off x="14366240" y="1551305"/>
          <a:ext cx="0" cy="556260"/>
        </a:xfrm>
        <a:prstGeom prst="rect">
          <a:avLst/>
        </a:prstGeom>
      </xdr:spPr>
    </xdr:pic>
    <xdr:clientData fLocksWithSheet="0"/>
  </xdr:twoCellAnchor>
  <xdr:twoCellAnchor>
    <xdr:from>
      <xdr:col>15</xdr:col>
      <xdr:colOff>0</xdr:colOff>
      <xdr:row>6</xdr:row>
      <xdr:rowOff>38100</xdr:rowOff>
    </xdr:from>
    <xdr:to>
      <xdr:col>15</xdr:col>
      <xdr:colOff>-38100</xdr:colOff>
      <xdr:row>7</xdr:row>
      <xdr:rowOff>-38100</xdr:rowOff>
    </xdr:to>
    <xdr:pic>
      <xdr:nvPicPr>
        <xdr:cNvPr id="4" name="Picture 4" descr="IVtsQj"/>
        <xdr:cNvPicPr/>
      </xdr:nvPicPr>
      <xdr:blipFill>
        <a:blip r:embed="rId3"/>
        <a:stretch>
          <a:fillRect/>
        </a:stretch>
      </xdr:blipFill>
      <xdr:spPr>
        <a:xfrm>
          <a:off x="14366240" y="3155315"/>
          <a:ext cx="0" cy="556260"/>
        </a:xfrm>
        <a:prstGeom prst="rect">
          <a:avLst/>
        </a:prstGeom>
      </xdr:spPr>
    </xdr:pic>
    <xdr:clientData fLocksWithSheet="0"/>
  </xdr:twoCellAnchor>
  <xdr:twoCellAnchor>
    <xdr:from>
      <xdr:col>15</xdr:col>
      <xdr:colOff>0</xdr:colOff>
      <xdr:row>7</xdr:row>
      <xdr:rowOff>38100</xdr:rowOff>
    </xdr:from>
    <xdr:to>
      <xdr:col>15</xdr:col>
      <xdr:colOff>-38100</xdr:colOff>
      <xdr:row>8</xdr:row>
      <xdr:rowOff>-38100</xdr:rowOff>
    </xdr:to>
    <xdr:pic>
      <xdr:nvPicPr>
        <xdr:cNvPr id="5" name="Picture 5" descr="ZFMloM"/>
        <xdr:cNvPicPr/>
      </xdr:nvPicPr>
      <xdr:blipFill>
        <a:blip r:embed="rId4"/>
        <a:stretch>
          <a:fillRect/>
        </a:stretch>
      </xdr:blipFill>
      <xdr:spPr>
        <a:xfrm>
          <a:off x="14366240" y="3787775"/>
          <a:ext cx="0" cy="556260"/>
        </a:xfrm>
        <a:prstGeom prst="rect">
          <a:avLst/>
        </a:prstGeom>
      </xdr:spPr>
    </xdr:pic>
    <xdr:clientData fLocksWithSheet="0"/>
  </xdr:twoCellAnchor>
  <xdr:twoCellAnchor>
    <xdr:from>
      <xdr:col>15</xdr:col>
      <xdr:colOff>0</xdr:colOff>
      <xdr:row>8</xdr:row>
      <xdr:rowOff>38100</xdr:rowOff>
    </xdr:from>
    <xdr:to>
      <xdr:col>15</xdr:col>
      <xdr:colOff>-38100</xdr:colOff>
      <xdr:row>9</xdr:row>
      <xdr:rowOff>-38100</xdr:rowOff>
    </xdr:to>
    <xdr:pic>
      <xdr:nvPicPr>
        <xdr:cNvPr id="6" name="Picture 6" descr="eBCODF"/>
        <xdr:cNvPicPr/>
      </xdr:nvPicPr>
      <xdr:blipFill>
        <a:blip r:embed="rId5"/>
        <a:stretch>
          <a:fillRect/>
        </a:stretch>
      </xdr:blipFill>
      <xdr:spPr>
        <a:xfrm>
          <a:off x="14366240" y="4420235"/>
          <a:ext cx="0" cy="338455"/>
        </a:xfrm>
        <a:prstGeom prst="rect">
          <a:avLst/>
        </a:prstGeom>
      </xdr:spPr>
    </xdr:pic>
    <xdr:clientData fLocksWithSheet="0"/>
  </xdr:twoCellAnchor>
  <xdr:twoCellAnchor>
    <xdr:from>
      <xdr:col>15</xdr:col>
      <xdr:colOff>0</xdr:colOff>
      <xdr:row>9</xdr:row>
      <xdr:rowOff>38100</xdr:rowOff>
    </xdr:from>
    <xdr:to>
      <xdr:col>15</xdr:col>
      <xdr:colOff>-38100</xdr:colOff>
      <xdr:row>10</xdr:row>
      <xdr:rowOff>-38100</xdr:rowOff>
    </xdr:to>
    <xdr:pic>
      <xdr:nvPicPr>
        <xdr:cNvPr id="7" name="Picture 7" descr="XhwRUp"/>
        <xdr:cNvPicPr/>
      </xdr:nvPicPr>
      <xdr:blipFill>
        <a:blip r:embed="rId6"/>
        <a:stretch>
          <a:fillRect/>
        </a:stretch>
      </xdr:blipFill>
      <xdr:spPr>
        <a:xfrm>
          <a:off x="14366240" y="4834890"/>
          <a:ext cx="0" cy="556260"/>
        </a:xfrm>
        <a:prstGeom prst="rect">
          <a:avLst/>
        </a:prstGeom>
      </xdr:spPr>
    </xdr:pic>
    <xdr:clientData fLocksWithSheet="0"/>
  </xdr:twoCellAnchor>
  <xdr:twoCellAnchor>
    <xdr:from>
      <xdr:col>15</xdr:col>
      <xdr:colOff>38100</xdr:colOff>
      <xdr:row>9</xdr:row>
      <xdr:rowOff>38100</xdr:rowOff>
    </xdr:from>
    <xdr:to>
      <xdr:col>16</xdr:col>
      <xdr:colOff>-38100</xdr:colOff>
      <xdr:row>10</xdr:row>
      <xdr:rowOff>-38100</xdr:rowOff>
    </xdr:to>
    <xdr:pic>
      <xdr:nvPicPr>
        <xdr:cNvPr id="8" name="Picture 8" descr="osDehi"/>
        <xdr:cNvPicPr/>
      </xdr:nvPicPr>
      <xdr:blipFill>
        <a:blip r:embed="rId7"/>
        <a:stretch>
          <a:fillRect/>
        </a:stretch>
      </xdr:blipFill>
      <xdr:spPr>
        <a:xfrm>
          <a:off x="14404340" y="4834890"/>
          <a:ext cx="609600" cy="556260"/>
        </a:xfrm>
        <a:prstGeom prst="rect">
          <a:avLst/>
        </a:prstGeom>
      </xdr:spPr>
    </xdr:pic>
    <xdr:clientData fLocksWithSheet="0"/>
  </xdr:twoCellAnchor>
  <xdr:twoCellAnchor>
    <xdr:from>
      <xdr:col>15</xdr:col>
      <xdr:colOff>0</xdr:colOff>
      <xdr:row>10</xdr:row>
      <xdr:rowOff>38100</xdr:rowOff>
    </xdr:from>
    <xdr:to>
      <xdr:col>15</xdr:col>
      <xdr:colOff>-38100</xdr:colOff>
      <xdr:row>11</xdr:row>
      <xdr:rowOff>-38100</xdr:rowOff>
    </xdr:to>
    <xdr:pic>
      <xdr:nvPicPr>
        <xdr:cNvPr id="9" name="Picture 9" descr="SVEoFs"/>
        <xdr:cNvPicPr/>
      </xdr:nvPicPr>
      <xdr:blipFill>
        <a:blip r:embed="rId8"/>
        <a:stretch>
          <a:fillRect/>
        </a:stretch>
      </xdr:blipFill>
      <xdr:spPr>
        <a:xfrm>
          <a:off x="14366240" y="5467350"/>
          <a:ext cx="0" cy="640715"/>
        </a:xfrm>
        <a:prstGeom prst="rect">
          <a:avLst/>
        </a:prstGeom>
      </xdr:spPr>
    </xdr:pic>
    <xdr:clientData fLocksWithSheet="0"/>
  </xdr:twoCellAnchor>
  <xdr:twoCellAnchor>
    <xdr:from>
      <xdr:col>15</xdr:col>
      <xdr:colOff>0</xdr:colOff>
      <xdr:row>11</xdr:row>
      <xdr:rowOff>38100</xdr:rowOff>
    </xdr:from>
    <xdr:to>
      <xdr:col>15</xdr:col>
      <xdr:colOff>-38100</xdr:colOff>
      <xdr:row>12</xdr:row>
      <xdr:rowOff>-38100</xdr:rowOff>
    </xdr:to>
    <xdr:pic>
      <xdr:nvPicPr>
        <xdr:cNvPr id="10" name="Picture 10" descr="ReUOhi"/>
        <xdr:cNvPicPr/>
      </xdr:nvPicPr>
      <xdr:blipFill>
        <a:blip r:embed="rId9"/>
        <a:stretch>
          <a:fillRect/>
        </a:stretch>
      </xdr:blipFill>
      <xdr:spPr>
        <a:xfrm>
          <a:off x="14366240" y="6184265"/>
          <a:ext cx="0" cy="640715"/>
        </a:xfrm>
        <a:prstGeom prst="rect">
          <a:avLst/>
        </a:prstGeom>
      </xdr:spPr>
    </xdr:pic>
    <xdr:clientData fLocksWithSheet="0"/>
  </xdr:twoCellAnchor>
  <xdr:twoCellAnchor>
    <xdr:from>
      <xdr:col>15</xdr:col>
      <xdr:colOff>0</xdr:colOff>
      <xdr:row>13</xdr:row>
      <xdr:rowOff>38100</xdr:rowOff>
    </xdr:from>
    <xdr:to>
      <xdr:col>15</xdr:col>
      <xdr:colOff>-38100</xdr:colOff>
      <xdr:row>14</xdr:row>
      <xdr:rowOff>-38100</xdr:rowOff>
    </xdr:to>
    <xdr:pic>
      <xdr:nvPicPr>
        <xdr:cNvPr id="11" name="Picture 11" descr="GZOrXk"/>
        <xdr:cNvPicPr/>
      </xdr:nvPicPr>
      <xdr:blipFill>
        <a:blip r:embed="rId10"/>
        <a:stretch>
          <a:fillRect/>
        </a:stretch>
      </xdr:blipFill>
      <xdr:spPr>
        <a:xfrm>
          <a:off x="14366240" y="7386955"/>
          <a:ext cx="0" cy="524510"/>
        </a:xfrm>
        <a:prstGeom prst="rect">
          <a:avLst/>
        </a:prstGeom>
      </xdr:spPr>
    </xdr:pic>
    <xdr:clientData fLocksWithSheet="0"/>
  </xdr:twoCellAnchor>
  <xdr:twoCellAnchor>
    <xdr:from>
      <xdr:col>15</xdr:col>
      <xdr:colOff>0</xdr:colOff>
      <xdr:row>14</xdr:row>
      <xdr:rowOff>38100</xdr:rowOff>
    </xdr:from>
    <xdr:to>
      <xdr:col>15</xdr:col>
      <xdr:colOff>-38100</xdr:colOff>
      <xdr:row>15</xdr:row>
      <xdr:rowOff>-38100</xdr:rowOff>
    </xdr:to>
    <xdr:pic>
      <xdr:nvPicPr>
        <xdr:cNvPr id="12" name="Picture 12" descr="DCaNbE"/>
        <xdr:cNvPicPr/>
      </xdr:nvPicPr>
      <xdr:blipFill>
        <a:blip r:embed="rId11"/>
        <a:stretch>
          <a:fillRect/>
        </a:stretch>
      </xdr:blipFill>
      <xdr:spPr>
        <a:xfrm>
          <a:off x="14366240" y="7987665"/>
          <a:ext cx="0" cy="556260"/>
        </a:xfrm>
        <a:prstGeom prst="rect">
          <a:avLst/>
        </a:prstGeom>
      </xdr:spPr>
    </xdr:pic>
    <xdr:clientData fLocksWithSheet="0"/>
  </xdr:twoCellAnchor>
  <xdr:twoCellAnchor>
    <xdr:from>
      <xdr:col>15</xdr:col>
      <xdr:colOff>0</xdr:colOff>
      <xdr:row>15</xdr:row>
      <xdr:rowOff>38100</xdr:rowOff>
    </xdr:from>
    <xdr:to>
      <xdr:col>15</xdr:col>
      <xdr:colOff>-38100</xdr:colOff>
      <xdr:row>16</xdr:row>
      <xdr:rowOff>-38100</xdr:rowOff>
    </xdr:to>
    <xdr:pic>
      <xdr:nvPicPr>
        <xdr:cNvPr id="13" name="Picture 13" descr="GSTQNc"/>
        <xdr:cNvPicPr/>
      </xdr:nvPicPr>
      <xdr:blipFill>
        <a:blip r:embed="rId12"/>
        <a:stretch>
          <a:fillRect/>
        </a:stretch>
      </xdr:blipFill>
      <xdr:spPr>
        <a:xfrm>
          <a:off x="14366240" y="8620125"/>
          <a:ext cx="0" cy="556260"/>
        </a:xfrm>
        <a:prstGeom prst="rect">
          <a:avLst/>
        </a:prstGeom>
      </xdr:spPr>
    </xdr:pic>
    <xdr:clientData fLocksWithSheet="0"/>
  </xdr:twoCellAnchor>
  <xdr:twoCellAnchor>
    <xdr:from>
      <xdr:col>15</xdr:col>
      <xdr:colOff>0</xdr:colOff>
      <xdr:row>16</xdr:row>
      <xdr:rowOff>38100</xdr:rowOff>
    </xdr:from>
    <xdr:to>
      <xdr:col>15</xdr:col>
      <xdr:colOff>-38100</xdr:colOff>
      <xdr:row>17</xdr:row>
      <xdr:rowOff>-38100</xdr:rowOff>
    </xdr:to>
    <xdr:pic>
      <xdr:nvPicPr>
        <xdr:cNvPr id="14" name="Picture 14" descr="rJtANs"/>
        <xdr:cNvPicPr/>
      </xdr:nvPicPr>
      <xdr:blipFill>
        <a:blip r:embed="rId13"/>
        <a:stretch>
          <a:fillRect/>
        </a:stretch>
      </xdr:blipFill>
      <xdr:spPr>
        <a:xfrm>
          <a:off x="14366240" y="9252585"/>
          <a:ext cx="0" cy="556260"/>
        </a:xfrm>
        <a:prstGeom prst="rect">
          <a:avLst/>
        </a:prstGeom>
      </xdr:spPr>
    </xdr:pic>
    <xdr:clientData fLocksWithSheet="0"/>
  </xdr:twoCellAnchor>
  <xdr:twoCellAnchor>
    <xdr:from>
      <xdr:col>15</xdr:col>
      <xdr:colOff>0</xdr:colOff>
      <xdr:row>17</xdr:row>
      <xdr:rowOff>38100</xdr:rowOff>
    </xdr:from>
    <xdr:to>
      <xdr:col>15</xdr:col>
      <xdr:colOff>-38100</xdr:colOff>
      <xdr:row>18</xdr:row>
      <xdr:rowOff>-38100</xdr:rowOff>
    </xdr:to>
    <xdr:pic>
      <xdr:nvPicPr>
        <xdr:cNvPr id="15" name="Picture 15" descr="MNsQrQ"/>
        <xdr:cNvPicPr/>
      </xdr:nvPicPr>
      <xdr:blipFill>
        <a:blip r:embed="rId14"/>
        <a:stretch>
          <a:fillRect/>
        </a:stretch>
      </xdr:blipFill>
      <xdr:spPr>
        <a:xfrm>
          <a:off x="14366240" y="9885045"/>
          <a:ext cx="0" cy="515620"/>
        </a:xfrm>
        <a:prstGeom prst="rect">
          <a:avLst/>
        </a:prstGeom>
      </xdr:spPr>
    </xdr:pic>
    <xdr:clientData fLocksWithSheet="0"/>
  </xdr:twoCellAnchor>
  <xdr:twoCellAnchor>
    <xdr:from>
      <xdr:col>15</xdr:col>
      <xdr:colOff>0</xdr:colOff>
      <xdr:row>18</xdr:row>
      <xdr:rowOff>38100</xdr:rowOff>
    </xdr:from>
    <xdr:to>
      <xdr:col>15</xdr:col>
      <xdr:colOff>-38100</xdr:colOff>
      <xdr:row>19</xdr:row>
      <xdr:rowOff>-38100</xdr:rowOff>
    </xdr:to>
    <xdr:pic>
      <xdr:nvPicPr>
        <xdr:cNvPr id="16" name="Picture 16" descr="IHNREb"/>
        <xdr:cNvPicPr/>
      </xdr:nvPicPr>
      <xdr:blipFill>
        <a:blip r:embed="rId15"/>
        <a:stretch>
          <a:fillRect/>
        </a:stretch>
      </xdr:blipFill>
      <xdr:spPr>
        <a:xfrm>
          <a:off x="14366240" y="10476865"/>
          <a:ext cx="0" cy="558165"/>
        </a:xfrm>
        <a:prstGeom prst="rect">
          <a:avLst/>
        </a:prstGeom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25</xdr:row>
      <xdr:rowOff>38100</xdr:rowOff>
    </xdr:from>
    <xdr:to>
      <xdr:col>15</xdr:col>
      <xdr:colOff>-38100</xdr:colOff>
      <xdr:row>31</xdr:row>
      <xdr:rowOff>-38100</xdr:rowOff>
    </xdr:to>
    <xdr:pic>
      <xdr:nvPicPr>
        <xdr:cNvPr id="2" name="Picture 2" descr="obpIuX"/>
        <xdr:cNvPicPr/>
      </xdr:nvPicPr>
      <xdr:blipFill>
        <a:blip r:embed="rId1"/>
        <a:stretch>
          <a:fillRect/>
        </a:stretch>
      </xdr:blipFill>
      <xdr:spPr>
        <a:xfrm>
          <a:off x="12135485" y="8763000"/>
          <a:ext cx="0" cy="283845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workbookViewId="0">
      <selection activeCell="A1" sqref="A1"/>
    </sheetView>
  </sheetViews>
  <sheetFormatPr defaultColWidth="9" defaultRowHeight="15.75"/>
  <cols>
    <col min="1" max="20" width="11.2083333333333" customWidth="1"/>
  </cols>
  <sheetData>
    <row r="1" ht="25.5" spans="1:20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</row>
    <row r="2" spans="1:20">
      <c r="A2" s="47" t="s">
        <v>9</v>
      </c>
      <c r="B2" s="47">
        <f ca="1" t="shared" ref="B2:B11" si="0">COUNTIF(INDIRECT(A2&amp;"!F2:F998"),"&lt;&gt;")</f>
        <v>18</v>
      </c>
      <c r="C2" s="47">
        <f ca="1" t="shared" ref="C2:C11" si="1">COUNTIF(INDIRECT(A2&amp;"!k2:k998"),"通过")</f>
        <v>18</v>
      </c>
      <c r="D2" s="47">
        <f ca="1" t="shared" ref="D2:D11" si="2">COUNTIF(INDIRECT(A2&amp;"!k2:k998"),"不通过")</f>
        <v>0</v>
      </c>
      <c r="E2" s="47">
        <f ca="1" t="shared" ref="E2:E11" si="3">C2+D2</f>
        <v>18</v>
      </c>
      <c r="F2" s="47">
        <f ca="1" t="shared" ref="F2:F11" si="4">B2-E2</f>
        <v>0</v>
      </c>
      <c r="G2" s="47">
        <f ca="1" t="shared" ref="G2:G11" si="5">COUNTIF(INDIRECT(A2&amp;"!K2:K998"),"堵塞")</f>
        <v>0</v>
      </c>
      <c r="H2" s="47">
        <f ca="1" t="shared" ref="H2:H11" si="6">COUNTIF(INDIRECT(A2&amp;"!E2:E998"),"是")</f>
        <v>18</v>
      </c>
      <c r="I2" s="91">
        <f ca="1" t="shared" ref="I2:I11" si="7">C2/E2</f>
        <v>1</v>
      </c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</row>
    <row r="3" spans="1:20">
      <c r="A3" s="47" t="s">
        <v>10</v>
      </c>
      <c r="B3" s="47">
        <f ca="1" t="shared" si="0"/>
        <v>68</v>
      </c>
      <c r="C3" s="47">
        <f ca="1" t="shared" si="1"/>
        <v>68</v>
      </c>
      <c r="D3" s="47">
        <f ca="1" t="shared" si="2"/>
        <v>0</v>
      </c>
      <c r="E3" s="47">
        <f ca="1" t="shared" si="3"/>
        <v>68</v>
      </c>
      <c r="F3" s="47">
        <f ca="1" t="shared" si="4"/>
        <v>0</v>
      </c>
      <c r="G3" s="47">
        <f ca="1" t="shared" si="5"/>
        <v>0</v>
      </c>
      <c r="H3" s="47">
        <f ca="1" t="shared" si="6"/>
        <v>68</v>
      </c>
      <c r="I3" s="91">
        <f ca="1" t="shared" si="7"/>
        <v>1</v>
      </c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</row>
    <row r="4" spans="1:20">
      <c r="A4" s="47" t="s">
        <v>11</v>
      </c>
      <c r="B4" s="47">
        <f ca="1" t="shared" si="0"/>
        <v>14</v>
      </c>
      <c r="C4" s="47">
        <f ca="1" t="shared" si="1"/>
        <v>14</v>
      </c>
      <c r="D4" s="47">
        <f ca="1" t="shared" si="2"/>
        <v>0</v>
      </c>
      <c r="E4" s="47">
        <f ca="1" t="shared" si="3"/>
        <v>14</v>
      </c>
      <c r="F4" s="47">
        <f ca="1" t="shared" si="4"/>
        <v>0</v>
      </c>
      <c r="G4" s="47">
        <f ca="1" t="shared" si="5"/>
        <v>0</v>
      </c>
      <c r="H4" s="47">
        <f ca="1" t="shared" si="6"/>
        <v>14</v>
      </c>
      <c r="I4" s="91">
        <f ca="1" t="shared" si="7"/>
        <v>1</v>
      </c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</row>
    <row r="5" spans="1:20">
      <c r="A5" s="47" t="s">
        <v>12</v>
      </c>
      <c r="B5" s="47">
        <f ca="1" t="shared" si="0"/>
        <v>5</v>
      </c>
      <c r="C5" s="47">
        <f ca="1" t="shared" si="1"/>
        <v>5</v>
      </c>
      <c r="D5" s="47">
        <f ca="1" t="shared" si="2"/>
        <v>0</v>
      </c>
      <c r="E5" s="47">
        <f ca="1" t="shared" si="3"/>
        <v>5</v>
      </c>
      <c r="F5" s="47">
        <f ca="1" t="shared" si="4"/>
        <v>0</v>
      </c>
      <c r="G5" s="47">
        <f ca="1" t="shared" si="5"/>
        <v>0</v>
      </c>
      <c r="H5" s="47">
        <f ca="1" t="shared" si="6"/>
        <v>5</v>
      </c>
      <c r="I5" s="91">
        <f ca="1" t="shared" si="7"/>
        <v>1</v>
      </c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</row>
    <row r="6" spans="1:20">
      <c r="A6" s="47" t="s">
        <v>13</v>
      </c>
      <c r="B6" s="47">
        <f ca="1" t="shared" si="0"/>
        <v>4</v>
      </c>
      <c r="C6" s="47">
        <f ca="1" t="shared" si="1"/>
        <v>4</v>
      </c>
      <c r="D6" s="47">
        <f ca="1" t="shared" si="2"/>
        <v>0</v>
      </c>
      <c r="E6" s="47">
        <f ca="1" t="shared" si="3"/>
        <v>4</v>
      </c>
      <c r="F6" s="47">
        <f ca="1" t="shared" si="4"/>
        <v>0</v>
      </c>
      <c r="G6" s="47">
        <f ca="1" t="shared" si="5"/>
        <v>0</v>
      </c>
      <c r="H6" s="47">
        <f ca="1" t="shared" si="6"/>
        <v>4</v>
      </c>
      <c r="I6" s="91">
        <f ca="1" t="shared" si="7"/>
        <v>1</v>
      </c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</row>
    <row r="7" spans="1:20">
      <c r="A7" s="47" t="s">
        <v>14</v>
      </c>
      <c r="B7" s="47">
        <f ca="1" t="shared" si="0"/>
        <v>165</v>
      </c>
      <c r="C7" s="47">
        <f ca="1" t="shared" si="1"/>
        <v>165</v>
      </c>
      <c r="D7" s="47">
        <f ca="1" t="shared" si="2"/>
        <v>0</v>
      </c>
      <c r="E7" s="47">
        <f ca="1" t="shared" si="3"/>
        <v>165</v>
      </c>
      <c r="F7" s="47">
        <f ca="1" t="shared" si="4"/>
        <v>0</v>
      </c>
      <c r="G7" s="47">
        <f ca="1" t="shared" si="5"/>
        <v>0</v>
      </c>
      <c r="H7" s="47">
        <f ca="1" t="shared" si="6"/>
        <v>165</v>
      </c>
      <c r="I7" s="91">
        <f ca="1" t="shared" si="7"/>
        <v>1</v>
      </c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</row>
    <row r="8" spans="1:20">
      <c r="A8" s="47" t="s">
        <v>15</v>
      </c>
      <c r="B8" s="47">
        <f ca="1" t="shared" si="0"/>
        <v>166</v>
      </c>
      <c r="C8" s="47">
        <f ca="1" t="shared" si="1"/>
        <v>166</v>
      </c>
      <c r="D8" s="47">
        <f ca="1" t="shared" si="2"/>
        <v>0</v>
      </c>
      <c r="E8" s="47">
        <f ca="1" t="shared" si="3"/>
        <v>166</v>
      </c>
      <c r="F8" s="47">
        <f ca="1" t="shared" si="4"/>
        <v>0</v>
      </c>
      <c r="G8" s="47">
        <f ca="1" t="shared" si="5"/>
        <v>0</v>
      </c>
      <c r="H8" s="47">
        <f ca="1" t="shared" si="6"/>
        <v>166</v>
      </c>
      <c r="I8" s="91">
        <f ca="1" t="shared" si="7"/>
        <v>1</v>
      </c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</row>
    <row r="9" spans="1:20">
      <c r="A9" s="47" t="s">
        <v>16</v>
      </c>
      <c r="B9" s="47">
        <f ca="1" t="shared" si="0"/>
        <v>43</v>
      </c>
      <c r="C9" s="47">
        <f ca="1" t="shared" si="1"/>
        <v>43</v>
      </c>
      <c r="D9" s="47">
        <f ca="1" t="shared" si="2"/>
        <v>0</v>
      </c>
      <c r="E9" s="47">
        <f ca="1" t="shared" si="3"/>
        <v>43</v>
      </c>
      <c r="F9" s="47">
        <f ca="1" t="shared" si="4"/>
        <v>0</v>
      </c>
      <c r="G9" s="47">
        <f ca="1" t="shared" si="5"/>
        <v>0</v>
      </c>
      <c r="H9" s="47">
        <f ca="1" t="shared" si="6"/>
        <v>43</v>
      </c>
      <c r="I9" s="91">
        <f ca="1" t="shared" si="7"/>
        <v>1</v>
      </c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</row>
    <row r="10" spans="1:20">
      <c r="A10" s="47" t="s">
        <v>17</v>
      </c>
      <c r="B10" s="47">
        <f ca="1" t="shared" si="0"/>
        <v>6</v>
      </c>
      <c r="C10" s="47">
        <f ca="1" t="shared" si="1"/>
        <v>6</v>
      </c>
      <c r="D10" s="47">
        <f ca="1" t="shared" si="2"/>
        <v>0</v>
      </c>
      <c r="E10" s="47">
        <f ca="1" t="shared" si="3"/>
        <v>6</v>
      </c>
      <c r="F10" s="47">
        <f ca="1" t="shared" si="4"/>
        <v>0</v>
      </c>
      <c r="G10" s="47">
        <f ca="1" t="shared" si="5"/>
        <v>0</v>
      </c>
      <c r="H10" s="47">
        <f ca="1" t="shared" si="6"/>
        <v>6</v>
      </c>
      <c r="I10" s="91">
        <f ca="1" t="shared" si="7"/>
        <v>1</v>
      </c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</row>
    <row r="11" spans="1:20">
      <c r="A11" s="47" t="s">
        <v>18</v>
      </c>
      <c r="B11" s="47">
        <f ca="1" t="shared" si="0"/>
        <v>80</v>
      </c>
      <c r="C11" s="47">
        <f ca="1" t="shared" si="1"/>
        <v>80</v>
      </c>
      <c r="D11" s="47">
        <f ca="1" t="shared" si="2"/>
        <v>0</v>
      </c>
      <c r="E11" s="47">
        <f ca="1" t="shared" si="3"/>
        <v>80</v>
      </c>
      <c r="F11" s="47">
        <f ca="1" t="shared" si="4"/>
        <v>0</v>
      </c>
      <c r="G11" s="47">
        <f ca="1" t="shared" si="5"/>
        <v>0</v>
      </c>
      <c r="H11" s="47">
        <f ca="1" t="shared" si="6"/>
        <v>80</v>
      </c>
      <c r="I11" s="91">
        <f ca="1" t="shared" si="7"/>
        <v>1</v>
      </c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</row>
    <row r="12" spans="1:20">
      <c r="A12" s="47"/>
      <c r="B12" s="47"/>
      <c r="C12" s="47"/>
      <c r="D12" s="47"/>
      <c r="E12" s="47"/>
      <c r="F12" s="47"/>
      <c r="G12" s="47"/>
      <c r="H12" s="47"/>
      <c r="I12" s="91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</row>
    <row r="13" spans="1:20">
      <c r="A13" s="47"/>
      <c r="B13" s="47"/>
      <c r="C13" s="47"/>
      <c r="D13" s="47"/>
      <c r="E13" s="47"/>
      <c r="F13" s="47"/>
      <c r="G13" s="47"/>
      <c r="H13" s="47"/>
      <c r="I13" s="91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</row>
    <row r="14" spans="1:20">
      <c r="A14" s="47"/>
      <c r="B14" s="47"/>
      <c r="C14" s="47"/>
      <c r="D14" s="47"/>
      <c r="E14" s="47"/>
      <c r="F14" s="47"/>
      <c r="G14" s="47"/>
      <c r="H14" s="47"/>
      <c r="I14" s="91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</row>
    <row r="15" spans="1:20">
      <c r="A15" s="47"/>
      <c r="B15" s="47"/>
      <c r="C15" s="47"/>
      <c r="D15" s="47"/>
      <c r="E15" s="47"/>
      <c r="F15" s="47"/>
      <c r="G15" s="47"/>
      <c r="H15" s="47"/>
      <c r="I15" s="91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</row>
    <row r="16" spans="1:20">
      <c r="A16" s="47"/>
      <c r="B16" s="47"/>
      <c r="C16" s="47"/>
      <c r="D16" s="47"/>
      <c r="E16" s="47"/>
      <c r="F16" s="47"/>
      <c r="G16" s="47"/>
      <c r="H16" s="47"/>
      <c r="I16" s="91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</row>
    <row r="17" spans="1:20">
      <c r="A17" s="47"/>
      <c r="B17" s="47"/>
      <c r="C17" s="47"/>
      <c r="D17" s="47"/>
      <c r="E17" s="47"/>
      <c r="F17" s="47"/>
      <c r="G17" s="47"/>
      <c r="H17" s="47"/>
      <c r="I17" s="91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</row>
    <row r="18" spans="1:20">
      <c r="A18" s="47"/>
      <c r="B18" s="47"/>
      <c r="C18" s="47"/>
      <c r="D18" s="47"/>
      <c r="E18" s="47"/>
      <c r="F18" s="47"/>
      <c r="G18" s="47"/>
      <c r="H18" s="47"/>
      <c r="I18" s="91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</row>
    <row r="19" spans="1:20">
      <c r="A19" s="47"/>
      <c r="B19" s="47"/>
      <c r="C19" s="47"/>
      <c r="D19" s="47"/>
      <c r="E19" s="47"/>
      <c r="F19" s="47"/>
      <c r="G19" s="47"/>
      <c r="H19" s="47"/>
      <c r="I19" s="91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</row>
    <row r="20" spans="1:20">
      <c r="A20" s="47"/>
      <c r="B20" s="47"/>
      <c r="C20" s="47"/>
      <c r="D20" s="47"/>
      <c r="E20" s="47"/>
      <c r="F20" s="47"/>
      <c r="G20" s="47"/>
      <c r="H20" s="47"/>
      <c r="I20" s="91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</row>
    <row r="21" spans="1:20">
      <c r="A21" s="47"/>
      <c r="B21" s="47"/>
      <c r="C21" s="47"/>
      <c r="D21" s="47"/>
      <c r="E21" s="47"/>
      <c r="F21" s="47"/>
      <c r="G21" s="47"/>
      <c r="H21" s="47"/>
      <c r="I21" s="91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</row>
    <row r="22" spans="1:20">
      <c r="A22" s="47"/>
      <c r="B22" s="47"/>
      <c r="C22" s="47"/>
      <c r="D22" s="47"/>
      <c r="E22" s="47"/>
      <c r="F22" s="47"/>
      <c r="G22" s="47"/>
      <c r="H22" s="47"/>
      <c r="I22" s="91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</row>
    <row r="23" spans="1:20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</row>
    <row r="24" spans="1:20">
      <c r="A24" s="47" t="s">
        <v>19</v>
      </c>
      <c r="B24" s="47">
        <f ca="1" t="shared" ref="B24:H24" si="8">SUM(B2:B22)</f>
        <v>569</v>
      </c>
      <c r="C24" s="47">
        <f ca="1" t="shared" si="8"/>
        <v>569</v>
      </c>
      <c r="D24" s="47">
        <f ca="1" t="shared" si="8"/>
        <v>0</v>
      </c>
      <c r="E24" s="47">
        <f ca="1" t="shared" si="8"/>
        <v>569</v>
      </c>
      <c r="F24" s="47">
        <f ca="1" t="shared" si="8"/>
        <v>0</v>
      </c>
      <c r="G24" s="47">
        <f ca="1" t="shared" si="8"/>
        <v>0</v>
      </c>
      <c r="H24" s="47">
        <f ca="1" t="shared" si="8"/>
        <v>569</v>
      </c>
      <c r="I24" s="91">
        <f ca="1">C24/E24</f>
        <v>1</v>
      </c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</row>
    <row r="25" spans="1:20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</row>
    <row r="26" spans="1:20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</row>
    <row r="27" spans="1:20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</row>
    <row r="28" spans="1:20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</row>
    <row r="29" spans="1:20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</row>
    <row r="30" spans="1:20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</row>
    <row r="31" spans="1:20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</row>
    <row r="32" spans="1:20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</row>
    <row r="33" spans="1:20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</row>
    <row r="34" spans="1:20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</row>
    <row r="35" spans="1:20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</row>
    <row r="36" spans="1:20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</row>
    <row r="37" spans="1:20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</row>
    <row r="38" spans="1:20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</row>
    <row r="39" spans="1:20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</row>
    <row r="40" spans="1:2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</row>
    <row r="41" spans="1:20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</row>
    <row r="42" spans="1:20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</row>
    <row r="43" spans="1:20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</row>
    <row r="44" spans="1:20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</row>
    <row r="45" spans="1:20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</row>
    <row r="46" spans="1:20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</row>
    <row r="47" spans="1:20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</row>
    <row r="48" spans="1:20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</row>
    <row r="49" spans="1:20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</row>
    <row r="50" spans="1:2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</row>
    <row r="51" spans="1:20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</row>
    <row r="52" spans="1:20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</row>
    <row r="53" spans="1:20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</row>
    <row r="54" spans="1:20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</row>
    <row r="55" spans="1:20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</row>
    <row r="56" spans="1:20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</row>
    <row r="57" spans="1:20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</row>
    <row r="58" spans="1:20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</row>
    <row r="59" spans="1:20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</row>
    <row r="60" spans="1:2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</row>
    <row r="61" spans="1:20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</row>
    <row r="62" spans="1:20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</row>
    <row r="63" spans="1:20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</row>
    <row r="64" spans="1:20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</row>
    <row r="65" spans="1:20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</row>
    <row r="66" spans="1:20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</row>
    <row r="67" spans="1:20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</row>
    <row r="68" spans="1:20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</row>
    <row r="69" spans="1:20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</row>
    <row r="70" spans="1:2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</row>
    <row r="71" spans="1:20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</row>
    <row r="72" spans="1:20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</row>
    <row r="73" spans="1:20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</row>
    <row r="74" spans="1:20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</row>
    <row r="75" spans="1:20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</row>
    <row r="76" spans="1:20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</row>
    <row r="77" spans="1:20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</row>
    <row r="78" spans="1:20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</row>
    <row r="79" spans="1:20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</row>
    <row r="80" spans="1:2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</row>
    <row r="81" spans="1:20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</row>
    <row r="82" spans="1:20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</row>
    <row r="83" spans="1:20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</row>
    <row r="84" spans="1:20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</row>
    <row r="85" spans="1:20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</row>
    <row r="86" spans="1:20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</row>
    <row r="87" spans="1:20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</row>
    <row r="88" spans="1:20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</row>
    <row r="89" spans="1:20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</row>
    <row r="90" spans="1:2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</row>
    <row r="91" spans="1:20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</row>
    <row r="92" spans="1:20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</row>
    <row r="93" spans="1:20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</row>
    <row r="94" spans="1:20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</row>
    <row r="95" spans="1:20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</row>
    <row r="96" spans="1:20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</row>
    <row r="97" spans="1:20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</row>
    <row r="98" spans="1:20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</row>
    <row r="99" spans="1:20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</row>
    <row r="100" spans="1:2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</row>
    <row r="101" spans="1:20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</row>
    <row r="102" spans="1:20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</row>
    <row r="103" spans="1:20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</row>
    <row r="104" spans="1:20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</row>
    <row r="105" spans="1:20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</row>
    <row r="106" spans="1:20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</row>
    <row r="107" spans="1:20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</row>
    <row r="108" spans="1:20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</row>
    <row r="109" spans="1:20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</row>
    <row r="110" spans="1:2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</row>
    <row r="111" spans="1:20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</row>
    <row r="112" spans="1:20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</row>
    <row r="113" spans="1:20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</row>
    <row r="114" spans="1:20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</row>
    <row r="115" spans="1:20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</row>
    <row r="116" spans="1:20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</row>
    <row r="117" spans="1:20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</row>
    <row r="118" spans="1:20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</row>
    <row r="119" spans="1:20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</row>
    <row r="120" spans="1: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</row>
    <row r="121" spans="1:20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</row>
    <row r="122" spans="1:20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</row>
    <row r="123" spans="1:20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</row>
    <row r="124" spans="1:20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</row>
    <row r="125" spans="1:20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</row>
    <row r="126" spans="1:20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</row>
    <row r="127" spans="1:20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</row>
    <row r="128" spans="1:20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</row>
    <row r="129" spans="1:20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</row>
    <row r="130" spans="1:2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</row>
    <row r="131" spans="1:20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</row>
    <row r="132" spans="1:20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</row>
    <row r="133" spans="1:20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</row>
    <row r="134" spans="1:20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</row>
    <row r="135" spans="1:20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</row>
    <row r="136" spans="1:20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</row>
    <row r="137" spans="1:20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</row>
    <row r="138" spans="1:20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</row>
    <row r="139" spans="1:20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</row>
    <row r="140" spans="1:2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</row>
    <row r="141" spans="1:20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</row>
    <row r="142" spans="1:20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</row>
    <row r="143" spans="1:20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</row>
    <row r="144" spans="1:20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</row>
    <row r="145" spans="1:20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</row>
    <row r="146" spans="1:20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</row>
    <row r="147" spans="1:20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</row>
    <row r="148" spans="1:20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</row>
    <row r="149" spans="1:20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</row>
    <row r="150" spans="1:2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</row>
    <row r="151" spans="1:20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</row>
    <row r="152" spans="1:20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</row>
    <row r="153" spans="1:20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</row>
    <row r="154" spans="1:20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</row>
    <row r="155" spans="1:20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</row>
    <row r="156" spans="1:20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</row>
    <row r="157" spans="1:20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</row>
    <row r="158" spans="1:20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</row>
    <row r="159" spans="1:20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</row>
    <row r="160" spans="1:2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</row>
    <row r="161" spans="1:20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</row>
    <row r="162" spans="1:20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</row>
    <row r="163" spans="1:20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</row>
    <row r="164" spans="1:20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</row>
    <row r="165" spans="1:20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</row>
    <row r="166" spans="1:20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</row>
    <row r="167" spans="1:20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</row>
    <row r="168" spans="1:20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</row>
    <row r="169" spans="1:20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</row>
    <row r="170" spans="1:2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</row>
    <row r="171" spans="1:20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</row>
    <row r="172" spans="1:20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</row>
    <row r="173" spans="1:20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</row>
    <row r="174" spans="1:20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</row>
    <row r="175" spans="1:20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</row>
    <row r="176" spans="1:20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</row>
    <row r="177" spans="1:20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</row>
    <row r="178" spans="1:20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</row>
    <row r="179" spans="1:20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</row>
    <row r="180" spans="1:2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</row>
    <row r="181" spans="1:20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</row>
    <row r="182" spans="1:20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</row>
    <row r="183" spans="1:20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</row>
    <row r="184" spans="1:20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</row>
    <row r="185" spans="1:20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</row>
    <row r="186" spans="1:20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</row>
    <row r="187" spans="1:20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</row>
    <row r="188" spans="1:20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</row>
    <row r="189" spans="1:20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</row>
    <row r="190" spans="1:2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</row>
    <row r="191" spans="1:20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</row>
    <row r="192" spans="1:20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</row>
    <row r="193" spans="1:20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</row>
    <row r="194" spans="1:20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</row>
    <row r="195" spans="1:20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</row>
    <row r="196" spans="1:20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</row>
    <row r="197" spans="1:20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</row>
    <row r="198" spans="1:20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</row>
    <row r="199" spans="1:20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</row>
    <row r="200" spans="1:2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65"/>
  <sheetViews>
    <sheetView topLeftCell="J1" workbookViewId="0">
      <pane ySplit="1" topLeftCell="A63" activePane="bottomLeft" state="frozen"/>
      <selection/>
      <selection pane="bottomLeft" activeCell="Q1" sqref="Q$1:Q$1048576"/>
    </sheetView>
  </sheetViews>
  <sheetFormatPr defaultColWidth="9" defaultRowHeight="15.75"/>
  <cols>
    <col min="1" max="1" width="12.9" customWidth="1"/>
    <col min="2" max="2" width="9.40833333333333" customWidth="1"/>
    <col min="3" max="3" width="9.29166666666667" customWidth="1"/>
    <col min="4" max="4" width="8.39166666666667" customWidth="1"/>
    <col min="5" max="5" width="5.575" customWidth="1"/>
    <col min="6" max="6" width="9.975" customWidth="1"/>
    <col min="7" max="7" width="25.8583333333333" customWidth="1"/>
    <col min="8" max="8" width="9.06666666666667" customWidth="1"/>
    <col min="9" max="9" width="86.1416666666667" customWidth="1"/>
    <col min="10" max="10" width="36.225" customWidth="1"/>
    <col min="11" max="19" width="19.325" customWidth="1"/>
  </cols>
  <sheetData>
    <row r="1" ht="57" spans="1:19">
      <c r="A1" s="88" t="s">
        <v>0</v>
      </c>
      <c r="B1" s="88" t="s">
        <v>20</v>
      </c>
      <c r="C1" s="88" t="s">
        <v>21</v>
      </c>
      <c r="D1" s="88" t="s">
        <v>22</v>
      </c>
      <c r="E1" s="88" t="s">
        <v>23</v>
      </c>
      <c r="F1" s="88" t="s">
        <v>24</v>
      </c>
      <c r="G1" s="88" t="s">
        <v>25</v>
      </c>
      <c r="H1" s="88" t="s">
        <v>26</v>
      </c>
      <c r="I1" s="88" t="s">
        <v>27</v>
      </c>
      <c r="J1" s="88" t="s">
        <v>28</v>
      </c>
      <c r="K1" s="88" t="s">
        <v>29</v>
      </c>
      <c r="L1" s="88" t="s">
        <v>30</v>
      </c>
      <c r="M1" s="88" t="s">
        <v>31</v>
      </c>
      <c r="N1" s="88" t="s">
        <v>32</v>
      </c>
      <c r="O1" s="88"/>
      <c r="P1" s="88"/>
      <c r="Q1" s="16"/>
      <c r="R1" s="16"/>
      <c r="S1" s="16"/>
    </row>
    <row r="2" ht="25.5" spans="1:19">
      <c r="A2" s="5" t="s">
        <v>33</v>
      </c>
      <c r="B2" s="89" t="s">
        <v>34</v>
      </c>
      <c r="C2" s="71" t="s">
        <v>35</v>
      </c>
      <c r="D2" s="67" t="s">
        <v>36</v>
      </c>
      <c r="E2" s="67" t="s">
        <v>37</v>
      </c>
      <c r="F2" s="90" t="str">
        <f t="shared" ref="F2:F81" si="0">"1.0-BBJC-"&amp;ROW()-2</f>
        <v>1.0-BBJC-0</v>
      </c>
      <c r="G2" s="5" t="s">
        <v>38</v>
      </c>
      <c r="H2" s="5" t="s">
        <v>39</v>
      </c>
      <c r="I2" s="5" t="s">
        <v>40</v>
      </c>
      <c r="J2" s="5" t="s">
        <v>41</v>
      </c>
      <c r="K2" s="12" t="s">
        <v>42</v>
      </c>
      <c r="L2" s="13">
        <v>46307</v>
      </c>
      <c r="M2" s="11" t="s">
        <v>43</v>
      </c>
      <c r="N2" s="11" t="s">
        <v>44</v>
      </c>
      <c r="O2" s="16"/>
      <c r="P2" s="16" t="s">
        <v>45</v>
      </c>
      <c r="Q2" s="16"/>
      <c r="R2" s="16"/>
      <c r="S2" s="16"/>
    </row>
    <row r="3" ht="25.5" spans="1:19">
      <c r="A3" s="5"/>
      <c r="B3" s="89" t="s">
        <v>34</v>
      </c>
      <c r="C3" s="71" t="s">
        <v>35</v>
      </c>
      <c r="D3" s="67" t="s">
        <v>36</v>
      </c>
      <c r="E3" s="67" t="s">
        <v>37</v>
      </c>
      <c r="F3" s="90" t="str">
        <f t="shared" si="0"/>
        <v>1.0-BBJC-1</v>
      </c>
      <c r="G3" s="5" t="s">
        <v>46</v>
      </c>
      <c r="H3" s="5" t="s">
        <v>39</v>
      </c>
      <c r="I3" s="5" t="s">
        <v>47</v>
      </c>
      <c r="J3" s="5" t="s">
        <v>48</v>
      </c>
      <c r="K3" s="12" t="s">
        <v>42</v>
      </c>
      <c r="L3" s="13">
        <v>46307</v>
      </c>
      <c r="M3" s="11" t="s">
        <v>43</v>
      </c>
      <c r="N3" s="11" t="s">
        <v>44</v>
      </c>
      <c r="O3" s="16"/>
      <c r="P3" s="16" t="s">
        <v>45</v>
      </c>
      <c r="Q3" s="16"/>
      <c r="R3" s="16"/>
      <c r="S3" s="16"/>
    </row>
    <row r="4" ht="25.5" spans="1:19">
      <c r="A4" s="5"/>
      <c r="B4" s="89" t="s">
        <v>34</v>
      </c>
      <c r="C4" s="71" t="s">
        <v>35</v>
      </c>
      <c r="D4" s="67" t="s">
        <v>36</v>
      </c>
      <c r="E4" s="67" t="s">
        <v>37</v>
      </c>
      <c r="F4" s="90" t="str">
        <f t="shared" si="0"/>
        <v>1.0-BBJC-2</v>
      </c>
      <c r="G4" s="5" t="s">
        <v>49</v>
      </c>
      <c r="H4" s="5" t="s">
        <v>39</v>
      </c>
      <c r="I4" s="5" t="s">
        <v>50</v>
      </c>
      <c r="J4" s="5" t="s">
        <v>51</v>
      </c>
      <c r="K4" s="12" t="s">
        <v>42</v>
      </c>
      <c r="L4" s="13">
        <v>46307</v>
      </c>
      <c r="M4" s="11" t="s">
        <v>43</v>
      </c>
      <c r="N4" s="11" t="s">
        <v>44</v>
      </c>
      <c r="O4" s="16"/>
      <c r="P4" s="16"/>
      <c r="Q4" s="16"/>
      <c r="R4" s="16"/>
      <c r="S4" s="16"/>
    </row>
    <row r="5" ht="25.5" spans="1:19">
      <c r="A5" s="5"/>
      <c r="B5" s="89" t="s">
        <v>34</v>
      </c>
      <c r="C5" s="71" t="s">
        <v>35</v>
      </c>
      <c r="D5" s="67" t="s">
        <v>36</v>
      </c>
      <c r="E5" s="67" t="s">
        <v>37</v>
      </c>
      <c r="F5" s="90" t="str">
        <f t="shared" si="0"/>
        <v>1.0-BBJC-3</v>
      </c>
      <c r="G5" s="5" t="s">
        <v>52</v>
      </c>
      <c r="H5" s="5" t="s">
        <v>39</v>
      </c>
      <c r="I5" s="5" t="s">
        <v>53</v>
      </c>
      <c r="J5" s="5" t="s">
        <v>54</v>
      </c>
      <c r="K5" s="12" t="s">
        <v>42</v>
      </c>
      <c r="L5" s="13">
        <v>46307</v>
      </c>
      <c r="M5" s="11" t="s">
        <v>43</v>
      </c>
      <c r="N5" s="11" t="s">
        <v>44</v>
      </c>
      <c r="O5" s="16"/>
      <c r="P5" s="16"/>
      <c r="Q5" s="16"/>
      <c r="R5" s="16"/>
      <c r="S5" s="16"/>
    </row>
    <row r="6" ht="25.5" spans="1:19">
      <c r="A6" s="5"/>
      <c r="B6" s="89" t="s">
        <v>34</v>
      </c>
      <c r="C6" s="71" t="s">
        <v>35</v>
      </c>
      <c r="D6" s="67" t="s">
        <v>36</v>
      </c>
      <c r="E6" s="67" t="s">
        <v>37</v>
      </c>
      <c r="F6" s="90" t="str">
        <f t="shared" si="0"/>
        <v>1.0-BBJC-4</v>
      </c>
      <c r="G6" s="5" t="s">
        <v>55</v>
      </c>
      <c r="H6" s="5" t="s">
        <v>39</v>
      </c>
      <c r="I6" s="5" t="s">
        <v>56</v>
      </c>
      <c r="J6" s="5" t="s">
        <v>57</v>
      </c>
      <c r="K6" s="12" t="s">
        <v>42</v>
      </c>
      <c r="L6" s="13">
        <v>46307</v>
      </c>
      <c r="M6" s="11" t="s">
        <v>43</v>
      </c>
      <c r="N6" s="11" t="s">
        <v>44</v>
      </c>
      <c r="O6" s="16"/>
      <c r="P6" s="16"/>
      <c r="Q6" s="16"/>
      <c r="R6" s="16"/>
      <c r="S6" s="16"/>
    </row>
    <row r="7" ht="25.5" spans="1:19">
      <c r="A7" s="5"/>
      <c r="B7" s="89" t="s">
        <v>34</v>
      </c>
      <c r="C7" s="71" t="s">
        <v>35</v>
      </c>
      <c r="D7" s="67" t="s">
        <v>36</v>
      </c>
      <c r="E7" s="67" t="s">
        <v>37</v>
      </c>
      <c r="F7" s="90" t="str">
        <f t="shared" si="0"/>
        <v>1.0-BBJC-5</v>
      </c>
      <c r="G7" s="5" t="s">
        <v>58</v>
      </c>
      <c r="H7" s="5" t="s">
        <v>39</v>
      </c>
      <c r="I7" s="5" t="s">
        <v>59</v>
      </c>
      <c r="J7" s="5" t="s">
        <v>60</v>
      </c>
      <c r="K7" s="12" t="s">
        <v>42</v>
      </c>
      <c r="L7" s="13">
        <v>46307</v>
      </c>
      <c r="M7" s="11" t="s">
        <v>43</v>
      </c>
      <c r="N7" s="11" t="s">
        <v>44</v>
      </c>
      <c r="O7" s="16"/>
      <c r="P7" s="16" t="s">
        <v>45</v>
      </c>
      <c r="Q7" s="16"/>
      <c r="R7" s="16"/>
      <c r="S7" s="16"/>
    </row>
    <row r="8" ht="25.5" spans="1:19">
      <c r="A8" s="5" t="s">
        <v>61</v>
      </c>
      <c r="B8" s="89" t="s">
        <v>34</v>
      </c>
      <c r="C8" s="71" t="s">
        <v>35</v>
      </c>
      <c r="D8" s="67" t="s">
        <v>36</v>
      </c>
      <c r="E8" s="67" t="s">
        <v>37</v>
      </c>
      <c r="F8" s="90" t="str">
        <f t="shared" si="0"/>
        <v>1.0-BBJC-6</v>
      </c>
      <c r="G8" s="5" t="s">
        <v>62</v>
      </c>
      <c r="H8" s="5" t="s">
        <v>63</v>
      </c>
      <c r="I8" s="5" t="s">
        <v>64</v>
      </c>
      <c r="J8" s="5" t="s">
        <v>65</v>
      </c>
      <c r="K8" s="12" t="s">
        <v>42</v>
      </c>
      <c r="L8" s="13">
        <v>46307</v>
      </c>
      <c r="M8" s="11" t="s">
        <v>43</v>
      </c>
      <c r="N8" s="11" t="s">
        <v>44</v>
      </c>
      <c r="O8" s="16"/>
      <c r="P8" s="16" t="s">
        <v>45</v>
      </c>
      <c r="Q8" s="16"/>
      <c r="R8" s="16"/>
      <c r="S8" s="16"/>
    </row>
    <row r="9" ht="25.5" spans="1:19">
      <c r="A9" s="5" t="s">
        <v>66</v>
      </c>
      <c r="B9" s="89" t="s">
        <v>34</v>
      </c>
      <c r="C9" s="71" t="s">
        <v>35</v>
      </c>
      <c r="D9" s="67" t="s">
        <v>36</v>
      </c>
      <c r="E9" s="67" t="s">
        <v>37</v>
      </c>
      <c r="F9" s="90" t="str">
        <f t="shared" si="0"/>
        <v>1.0-BBJC-7</v>
      </c>
      <c r="G9" s="5" t="s">
        <v>67</v>
      </c>
      <c r="H9" s="5" t="s">
        <v>39</v>
      </c>
      <c r="I9" s="5" t="s">
        <v>68</v>
      </c>
      <c r="J9" s="5" t="s">
        <v>69</v>
      </c>
      <c r="K9" s="12" t="s">
        <v>42</v>
      </c>
      <c r="L9" s="13">
        <v>46307</v>
      </c>
      <c r="M9" s="11" t="s">
        <v>43</v>
      </c>
      <c r="N9" s="11" t="s">
        <v>44</v>
      </c>
      <c r="O9" s="16"/>
      <c r="P9" s="16" t="s">
        <v>45</v>
      </c>
      <c r="Q9" s="16"/>
      <c r="R9" s="16"/>
      <c r="S9" s="16"/>
    </row>
    <row r="10" ht="25.5" spans="1:19">
      <c r="A10" s="5"/>
      <c r="B10" s="89" t="s">
        <v>34</v>
      </c>
      <c r="C10" s="71" t="s">
        <v>35</v>
      </c>
      <c r="D10" s="67" t="s">
        <v>36</v>
      </c>
      <c r="E10" s="67" t="s">
        <v>37</v>
      </c>
      <c r="F10" s="90" t="str">
        <f t="shared" si="0"/>
        <v>1.0-BBJC-8</v>
      </c>
      <c r="G10" s="5" t="s">
        <v>70</v>
      </c>
      <c r="H10" s="5" t="s">
        <v>39</v>
      </c>
      <c r="I10" s="5" t="s">
        <v>71</v>
      </c>
      <c r="J10" s="5" t="s">
        <v>72</v>
      </c>
      <c r="K10" s="12" t="s">
        <v>42</v>
      </c>
      <c r="L10" s="13">
        <v>46307</v>
      </c>
      <c r="M10" s="11" t="s">
        <v>43</v>
      </c>
      <c r="N10" s="11" t="s">
        <v>44</v>
      </c>
      <c r="O10" s="16"/>
      <c r="P10" s="16" t="s">
        <v>45</v>
      </c>
      <c r="Q10" s="16"/>
      <c r="R10" s="16"/>
      <c r="S10" s="16"/>
    </row>
    <row r="11" ht="25.5" spans="1:19">
      <c r="A11" s="5" t="s">
        <v>73</v>
      </c>
      <c r="B11" s="89" t="s">
        <v>34</v>
      </c>
      <c r="C11" s="71" t="s">
        <v>35</v>
      </c>
      <c r="D11" s="67" t="s">
        <v>36</v>
      </c>
      <c r="E11" s="67" t="s">
        <v>37</v>
      </c>
      <c r="F11" s="90" t="str">
        <f t="shared" si="0"/>
        <v>1.0-BBJC-9</v>
      </c>
      <c r="G11" s="5" t="s">
        <v>74</v>
      </c>
      <c r="H11" s="5" t="s">
        <v>63</v>
      </c>
      <c r="I11" s="5" t="s">
        <v>75</v>
      </c>
      <c r="J11" s="5" t="s">
        <v>76</v>
      </c>
      <c r="K11" s="12" t="s">
        <v>42</v>
      </c>
      <c r="L11" s="13">
        <v>46307</v>
      </c>
      <c r="M11" s="11" t="s">
        <v>43</v>
      </c>
      <c r="N11" s="11" t="s">
        <v>44</v>
      </c>
      <c r="O11" s="16"/>
      <c r="P11" s="16" t="s">
        <v>45</v>
      </c>
      <c r="Q11" s="16"/>
      <c r="R11" s="16"/>
      <c r="S11" s="16"/>
    </row>
    <row r="12" ht="25.5" spans="1:19">
      <c r="A12" s="5"/>
      <c r="B12" s="89" t="s">
        <v>34</v>
      </c>
      <c r="C12" s="71" t="s">
        <v>35</v>
      </c>
      <c r="D12" s="67" t="s">
        <v>36</v>
      </c>
      <c r="E12" s="67" t="s">
        <v>37</v>
      </c>
      <c r="F12" s="90" t="str">
        <f t="shared" si="0"/>
        <v>1.0-BBJC-10</v>
      </c>
      <c r="G12" s="5" t="s">
        <v>77</v>
      </c>
      <c r="H12" s="5" t="s">
        <v>63</v>
      </c>
      <c r="I12" s="5" t="s">
        <v>78</v>
      </c>
      <c r="J12" s="5" t="s">
        <v>79</v>
      </c>
      <c r="K12" s="12" t="s">
        <v>42</v>
      </c>
      <c r="L12" s="13">
        <v>46307</v>
      </c>
      <c r="M12" s="11" t="s">
        <v>43</v>
      </c>
      <c r="N12" s="11" t="s">
        <v>44</v>
      </c>
      <c r="O12" s="16"/>
      <c r="P12" s="16"/>
      <c r="Q12" s="16"/>
      <c r="R12" s="16"/>
      <c r="S12" s="16"/>
    </row>
    <row r="13" ht="25.5" spans="1:19">
      <c r="A13" s="5"/>
      <c r="B13" s="89" t="s">
        <v>34</v>
      </c>
      <c r="C13" s="71" t="s">
        <v>35</v>
      </c>
      <c r="D13" s="67" t="s">
        <v>36</v>
      </c>
      <c r="E13" s="67" t="s">
        <v>37</v>
      </c>
      <c r="F13" s="90" t="str">
        <f t="shared" si="0"/>
        <v>1.0-BBJC-11</v>
      </c>
      <c r="G13" s="5" t="s">
        <v>80</v>
      </c>
      <c r="H13" s="5" t="s">
        <v>39</v>
      </c>
      <c r="I13" s="5" t="s">
        <v>81</v>
      </c>
      <c r="J13" s="5" t="s">
        <v>82</v>
      </c>
      <c r="K13" s="12" t="s">
        <v>42</v>
      </c>
      <c r="L13" s="13">
        <v>46307</v>
      </c>
      <c r="M13" s="11" t="s">
        <v>43</v>
      </c>
      <c r="N13" s="11" t="s">
        <v>44</v>
      </c>
      <c r="O13" s="16"/>
      <c r="P13" s="16" t="s">
        <v>45</v>
      </c>
      <c r="Q13" s="16"/>
      <c r="R13" s="16"/>
      <c r="S13" s="16"/>
    </row>
    <row r="14" ht="25.5" spans="1:19">
      <c r="A14" s="5"/>
      <c r="B14" s="89" t="s">
        <v>34</v>
      </c>
      <c r="C14" s="71" t="s">
        <v>35</v>
      </c>
      <c r="D14" s="67" t="s">
        <v>36</v>
      </c>
      <c r="E14" s="67" t="s">
        <v>37</v>
      </c>
      <c r="F14" s="90" t="str">
        <f t="shared" si="0"/>
        <v>1.0-BBJC-12</v>
      </c>
      <c r="G14" s="5" t="s">
        <v>83</v>
      </c>
      <c r="H14" s="5" t="s">
        <v>39</v>
      </c>
      <c r="I14" s="5" t="s">
        <v>84</v>
      </c>
      <c r="J14" s="5" t="s">
        <v>85</v>
      </c>
      <c r="K14" s="12" t="s">
        <v>42</v>
      </c>
      <c r="L14" s="13">
        <v>46307</v>
      </c>
      <c r="M14" s="11" t="s">
        <v>43</v>
      </c>
      <c r="N14" s="11" t="s">
        <v>44</v>
      </c>
      <c r="O14" s="16"/>
      <c r="P14" s="16" t="s">
        <v>45</v>
      </c>
      <c r="Q14" s="16"/>
      <c r="R14" s="16"/>
      <c r="S14" s="16"/>
    </row>
    <row r="15" ht="25.5" spans="1:19">
      <c r="A15" s="5"/>
      <c r="B15" s="89" t="s">
        <v>34</v>
      </c>
      <c r="C15" s="71" t="s">
        <v>35</v>
      </c>
      <c r="D15" s="67" t="s">
        <v>36</v>
      </c>
      <c r="E15" s="67" t="s">
        <v>37</v>
      </c>
      <c r="F15" s="90" t="str">
        <f t="shared" si="0"/>
        <v>1.0-BBJC-13</v>
      </c>
      <c r="G15" s="5" t="s">
        <v>86</v>
      </c>
      <c r="H15" s="5" t="s">
        <v>39</v>
      </c>
      <c r="I15" s="5" t="s">
        <v>87</v>
      </c>
      <c r="J15" s="5" t="s">
        <v>88</v>
      </c>
      <c r="K15" s="12" t="s">
        <v>42</v>
      </c>
      <c r="L15" s="13">
        <v>46307</v>
      </c>
      <c r="M15" s="11" t="s">
        <v>43</v>
      </c>
      <c r="N15" s="11" t="s">
        <v>44</v>
      </c>
      <c r="O15" s="16"/>
      <c r="P15" s="16"/>
      <c r="Q15" s="16"/>
      <c r="R15" s="16"/>
      <c r="S15" s="16"/>
    </row>
    <row r="16" ht="25.5" spans="1:19">
      <c r="A16" s="5" t="s">
        <v>89</v>
      </c>
      <c r="B16" s="89" t="s">
        <v>34</v>
      </c>
      <c r="C16" s="71" t="s">
        <v>35</v>
      </c>
      <c r="D16" s="67" t="s">
        <v>36</v>
      </c>
      <c r="E16" s="67" t="s">
        <v>37</v>
      </c>
      <c r="F16" s="90" t="str">
        <f t="shared" si="0"/>
        <v>1.0-BBJC-14</v>
      </c>
      <c r="G16" s="5" t="s">
        <v>90</v>
      </c>
      <c r="H16" s="5" t="s">
        <v>63</v>
      </c>
      <c r="I16" s="5" t="s">
        <v>91</v>
      </c>
      <c r="J16" s="5" t="s">
        <v>92</v>
      </c>
      <c r="K16" s="12" t="s">
        <v>42</v>
      </c>
      <c r="L16" s="13">
        <v>46307</v>
      </c>
      <c r="M16" s="11" t="s">
        <v>43</v>
      </c>
      <c r="N16" s="11" t="s">
        <v>44</v>
      </c>
      <c r="O16" s="16"/>
      <c r="P16" s="16" t="s">
        <v>45</v>
      </c>
      <c r="Q16" s="16"/>
      <c r="R16" s="16"/>
      <c r="S16" s="16"/>
    </row>
    <row r="17" ht="25.5" spans="1:19">
      <c r="A17" s="5"/>
      <c r="B17" s="89" t="s">
        <v>34</v>
      </c>
      <c r="C17" s="71" t="s">
        <v>35</v>
      </c>
      <c r="D17" s="67" t="s">
        <v>36</v>
      </c>
      <c r="E17" s="67" t="s">
        <v>37</v>
      </c>
      <c r="F17" s="90" t="str">
        <f t="shared" si="0"/>
        <v>1.0-BBJC-15</v>
      </c>
      <c r="G17" s="5" t="s">
        <v>93</v>
      </c>
      <c r="H17" s="5" t="s">
        <v>63</v>
      </c>
      <c r="I17" s="5" t="s">
        <v>94</v>
      </c>
      <c r="J17" s="5" t="s">
        <v>95</v>
      </c>
      <c r="K17" s="12" t="s">
        <v>42</v>
      </c>
      <c r="L17" s="13">
        <v>46307</v>
      </c>
      <c r="M17" s="11" t="s">
        <v>43</v>
      </c>
      <c r="N17" s="11" t="s">
        <v>44</v>
      </c>
      <c r="O17" s="16"/>
      <c r="P17" s="16" t="s">
        <v>45</v>
      </c>
      <c r="Q17" s="16"/>
      <c r="R17" s="16"/>
      <c r="S17" s="16"/>
    </row>
    <row r="18" ht="25.5" spans="1:19">
      <c r="A18" s="5"/>
      <c r="B18" s="89" t="s">
        <v>96</v>
      </c>
      <c r="C18" s="71" t="s">
        <v>35</v>
      </c>
      <c r="D18" s="67" t="s">
        <v>36</v>
      </c>
      <c r="E18" s="67" t="s">
        <v>37</v>
      </c>
      <c r="F18" s="90" t="str">
        <f t="shared" si="0"/>
        <v>1.0-BBJC-16</v>
      </c>
      <c r="G18" s="5" t="s">
        <v>97</v>
      </c>
      <c r="H18" s="5" t="s">
        <v>63</v>
      </c>
      <c r="I18" s="5" t="s">
        <v>98</v>
      </c>
      <c r="J18" s="5" t="s">
        <v>99</v>
      </c>
      <c r="K18" s="12" t="s">
        <v>42</v>
      </c>
      <c r="L18" s="13">
        <v>46307</v>
      </c>
      <c r="M18" s="11" t="s">
        <v>43</v>
      </c>
      <c r="N18" s="11" t="s">
        <v>44</v>
      </c>
      <c r="O18" s="16"/>
      <c r="P18" s="16" t="s">
        <v>45</v>
      </c>
      <c r="Q18" s="16"/>
      <c r="R18" s="16"/>
      <c r="S18" s="16"/>
    </row>
    <row r="19" ht="25.5" spans="1:19">
      <c r="A19" s="5"/>
      <c r="B19" s="89" t="s">
        <v>34</v>
      </c>
      <c r="C19" s="71" t="s">
        <v>35</v>
      </c>
      <c r="D19" s="67" t="s">
        <v>36</v>
      </c>
      <c r="E19" s="67" t="s">
        <v>37</v>
      </c>
      <c r="F19" s="90" t="str">
        <f t="shared" si="0"/>
        <v>1.0-BBJC-17</v>
      </c>
      <c r="G19" s="5" t="s">
        <v>100</v>
      </c>
      <c r="H19" s="5" t="s">
        <v>63</v>
      </c>
      <c r="I19" s="5" t="s">
        <v>101</v>
      </c>
      <c r="J19" s="5" t="s">
        <v>102</v>
      </c>
      <c r="K19" s="12" t="s">
        <v>42</v>
      </c>
      <c r="L19" s="13">
        <v>46307</v>
      </c>
      <c r="M19" s="11" t="s">
        <v>43</v>
      </c>
      <c r="N19" s="11" t="s">
        <v>44</v>
      </c>
      <c r="O19" s="16"/>
      <c r="P19" s="16" t="s">
        <v>45</v>
      </c>
      <c r="Q19" s="16"/>
      <c r="R19" s="16"/>
      <c r="S19" s="16"/>
    </row>
    <row r="20" ht="25.5" spans="1:19">
      <c r="A20" s="5"/>
      <c r="B20" s="89" t="s">
        <v>34</v>
      </c>
      <c r="C20" s="71" t="s">
        <v>35</v>
      </c>
      <c r="D20" s="67" t="s">
        <v>36</v>
      </c>
      <c r="E20" s="67" t="s">
        <v>37</v>
      </c>
      <c r="F20" s="90" t="str">
        <f t="shared" si="0"/>
        <v>1.0-BBJC-18</v>
      </c>
      <c r="G20" s="5" t="s">
        <v>103</v>
      </c>
      <c r="H20" s="5" t="s">
        <v>63</v>
      </c>
      <c r="I20" s="5" t="s">
        <v>104</v>
      </c>
      <c r="J20" s="5" t="s">
        <v>105</v>
      </c>
      <c r="K20" s="12" t="s">
        <v>42</v>
      </c>
      <c r="L20" s="13">
        <v>46307</v>
      </c>
      <c r="M20" s="11" t="s">
        <v>43</v>
      </c>
      <c r="N20" s="11" t="s">
        <v>44</v>
      </c>
      <c r="O20" s="16"/>
      <c r="P20" s="16" t="s">
        <v>45</v>
      </c>
      <c r="Q20" s="16"/>
      <c r="R20" s="16"/>
      <c r="S20" s="16"/>
    </row>
    <row r="21" ht="25.5" spans="1:19">
      <c r="A21" s="5"/>
      <c r="B21" s="89" t="s">
        <v>96</v>
      </c>
      <c r="C21" s="71" t="s">
        <v>35</v>
      </c>
      <c r="D21" s="67" t="s">
        <v>36</v>
      </c>
      <c r="E21" s="67" t="s">
        <v>37</v>
      </c>
      <c r="F21" s="90" t="str">
        <f t="shared" si="0"/>
        <v>1.0-BBJC-19</v>
      </c>
      <c r="G21" s="5" t="s">
        <v>106</v>
      </c>
      <c r="H21" s="5" t="s">
        <v>63</v>
      </c>
      <c r="I21" s="5" t="s">
        <v>107</v>
      </c>
      <c r="J21" s="5" t="s">
        <v>108</v>
      </c>
      <c r="K21" s="12" t="s">
        <v>42</v>
      </c>
      <c r="L21" s="13">
        <v>46307</v>
      </c>
      <c r="M21" s="11" t="s">
        <v>43</v>
      </c>
      <c r="N21" s="11" t="s">
        <v>44</v>
      </c>
      <c r="O21" s="16"/>
      <c r="P21" s="16" t="s">
        <v>45</v>
      </c>
      <c r="Q21" s="16"/>
      <c r="R21" s="16"/>
      <c r="S21" s="16"/>
    </row>
    <row r="22" ht="25.5" spans="1:19">
      <c r="A22" s="5"/>
      <c r="B22" s="89" t="s">
        <v>34</v>
      </c>
      <c r="C22" s="71" t="s">
        <v>35</v>
      </c>
      <c r="D22" s="67" t="s">
        <v>36</v>
      </c>
      <c r="E22" s="67" t="s">
        <v>37</v>
      </c>
      <c r="F22" s="90" t="str">
        <f t="shared" si="0"/>
        <v>1.0-BBJC-20</v>
      </c>
      <c r="G22" s="5" t="s">
        <v>109</v>
      </c>
      <c r="H22" s="5" t="s">
        <v>63</v>
      </c>
      <c r="I22" s="5" t="s">
        <v>110</v>
      </c>
      <c r="J22" s="5" t="s">
        <v>111</v>
      </c>
      <c r="K22" s="12" t="s">
        <v>42</v>
      </c>
      <c r="L22" s="13">
        <v>46307</v>
      </c>
      <c r="M22" s="11" t="s">
        <v>43</v>
      </c>
      <c r="N22" s="11" t="s">
        <v>44</v>
      </c>
      <c r="O22" s="16"/>
      <c r="P22" s="16" t="s">
        <v>45</v>
      </c>
      <c r="Q22" s="16"/>
      <c r="R22" s="16"/>
      <c r="S22" s="16"/>
    </row>
    <row r="23" ht="25.5" spans="1:19">
      <c r="A23" s="5"/>
      <c r="B23" s="89" t="s">
        <v>34</v>
      </c>
      <c r="C23" s="71" t="s">
        <v>35</v>
      </c>
      <c r="D23" s="67" t="s">
        <v>36</v>
      </c>
      <c r="E23" s="67" t="s">
        <v>37</v>
      </c>
      <c r="F23" s="90" t="str">
        <f t="shared" si="0"/>
        <v>1.0-BBJC-21</v>
      </c>
      <c r="G23" s="5" t="s">
        <v>112</v>
      </c>
      <c r="H23" s="5" t="s">
        <v>63</v>
      </c>
      <c r="I23" s="5" t="s">
        <v>113</v>
      </c>
      <c r="J23" s="5" t="s">
        <v>114</v>
      </c>
      <c r="K23" s="12" t="s">
        <v>42</v>
      </c>
      <c r="L23" s="13">
        <v>46307</v>
      </c>
      <c r="M23" s="11" t="s">
        <v>43</v>
      </c>
      <c r="N23" s="11" t="s">
        <v>44</v>
      </c>
      <c r="O23" s="16"/>
      <c r="P23" s="16" t="s">
        <v>45</v>
      </c>
      <c r="Q23" s="16"/>
      <c r="R23" s="16"/>
      <c r="S23" s="16"/>
    </row>
    <row r="24" ht="25.5" spans="1:19">
      <c r="A24" s="5"/>
      <c r="B24" s="89" t="s">
        <v>96</v>
      </c>
      <c r="C24" s="71" t="s">
        <v>35</v>
      </c>
      <c r="D24" s="67" t="s">
        <v>36</v>
      </c>
      <c r="E24" s="67" t="s">
        <v>37</v>
      </c>
      <c r="F24" s="90" t="str">
        <f t="shared" si="0"/>
        <v>1.0-BBJC-22</v>
      </c>
      <c r="G24" s="5" t="s">
        <v>115</v>
      </c>
      <c r="H24" s="5" t="s">
        <v>63</v>
      </c>
      <c r="I24" s="5" t="s">
        <v>116</v>
      </c>
      <c r="J24" s="5" t="s">
        <v>117</v>
      </c>
      <c r="K24" s="12" t="s">
        <v>42</v>
      </c>
      <c r="L24" s="13">
        <v>46307</v>
      </c>
      <c r="M24" s="11" t="s">
        <v>43</v>
      </c>
      <c r="N24" s="11" t="s">
        <v>44</v>
      </c>
      <c r="O24" s="16"/>
      <c r="P24" s="16" t="s">
        <v>45</v>
      </c>
      <c r="Q24" s="16"/>
      <c r="R24" s="16"/>
      <c r="S24" s="16"/>
    </row>
    <row r="25" ht="25.5" spans="1:19">
      <c r="A25" s="5"/>
      <c r="B25" s="89" t="s">
        <v>34</v>
      </c>
      <c r="C25" s="71" t="s">
        <v>35</v>
      </c>
      <c r="D25" s="67" t="s">
        <v>36</v>
      </c>
      <c r="E25" s="67" t="s">
        <v>37</v>
      </c>
      <c r="F25" s="90" t="str">
        <f t="shared" si="0"/>
        <v>1.0-BBJC-23</v>
      </c>
      <c r="G25" s="5" t="s">
        <v>118</v>
      </c>
      <c r="H25" s="5" t="s">
        <v>63</v>
      </c>
      <c r="I25" s="5" t="s">
        <v>119</v>
      </c>
      <c r="J25" s="5" t="s">
        <v>120</v>
      </c>
      <c r="K25" s="12" t="s">
        <v>42</v>
      </c>
      <c r="L25" s="13">
        <v>46307</v>
      </c>
      <c r="M25" s="11" t="s">
        <v>43</v>
      </c>
      <c r="N25" s="11" t="s">
        <v>44</v>
      </c>
      <c r="O25" s="16"/>
      <c r="P25" s="16" t="s">
        <v>45</v>
      </c>
      <c r="Q25" s="16"/>
      <c r="R25" s="16"/>
      <c r="S25" s="16"/>
    </row>
    <row r="26" ht="25.5" spans="1:19">
      <c r="A26" s="5"/>
      <c r="B26" s="89" t="s">
        <v>34</v>
      </c>
      <c r="C26" s="71" t="s">
        <v>35</v>
      </c>
      <c r="D26" s="67" t="s">
        <v>36</v>
      </c>
      <c r="E26" s="67" t="s">
        <v>37</v>
      </c>
      <c r="F26" s="90" t="str">
        <f t="shared" si="0"/>
        <v>1.0-BBJC-24</v>
      </c>
      <c r="G26" s="5" t="s">
        <v>121</v>
      </c>
      <c r="H26" s="5" t="s">
        <v>63</v>
      </c>
      <c r="I26" s="5" t="s">
        <v>122</v>
      </c>
      <c r="J26" s="5" t="s">
        <v>123</v>
      </c>
      <c r="K26" s="12" t="s">
        <v>42</v>
      </c>
      <c r="L26" s="13">
        <v>46307</v>
      </c>
      <c r="M26" s="11" t="s">
        <v>43</v>
      </c>
      <c r="N26" s="11" t="s">
        <v>44</v>
      </c>
      <c r="O26" s="16"/>
      <c r="P26" s="16" t="s">
        <v>45</v>
      </c>
      <c r="Q26" s="16"/>
      <c r="R26" s="16"/>
      <c r="S26" s="16"/>
    </row>
    <row r="27" ht="25.5" spans="1:19">
      <c r="A27" s="5"/>
      <c r="B27" s="89" t="s">
        <v>34</v>
      </c>
      <c r="C27" s="71" t="s">
        <v>35</v>
      </c>
      <c r="D27" s="67" t="s">
        <v>36</v>
      </c>
      <c r="E27" s="67" t="s">
        <v>37</v>
      </c>
      <c r="F27" s="90" t="str">
        <f t="shared" si="0"/>
        <v>1.0-BBJC-25</v>
      </c>
      <c r="G27" s="5" t="s">
        <v>124</v>
      </c>
      <c r="H27" s="5" t="s">
        <v>63</v>
      </c>
      <c r="I27" s="5" t="s">
        <v>125</v>
      </c>
      <c r="J27" s="5" t="s">
        <v>126</v>
      </c>
      <c r="K27" s="12" t="s">
        <v>42</v>
      </c>
      <c r="L27" s="13">
        <v>46307</v>
      </c>
      <c r="M27" s="11" t="s">
        <v>43</v>
      </c>
      <c r="N27" s="11" t="s">
        <v>44</v>
      </c>
      <c r="O27" s="16"/>
      <c r="P27" s="16"/>
      <c r="Q27" s="16"/>
      <c r="R27" s="16"/>
      <c r="S27" s="16"/>
    </row>
    <row r="28" ht="25.5" spans="1:19">
      <c r="A28" s="5"/>
      <c r="B28" s="89" t="s">
        <v>96</v>
      </c>
      <c r="C28" s="71" t="s">
        <v>35</v>
      </c>
      <c r="D28" s="67" t="s">
        <v>36</v>
      </c>
      <c r="E28" s="67" t="s">
        <v>37</v>
      </c>
      <c r="F28" s="90" t="str">
        <f t="shared" si="0"/>
        <v>1.0-BBJC-26</v>
      </c>
      <c r="G28" s="5" t="s">
        <v>127</v>
      </c>
      <c r="H28" s="5" t="s">
        <v>63</v>
      </c>
      <c r="I28" s="5" t="s">
        <v>128</v>
      </c>
      <c r="J28" s="5" t="s">
        <v>129</v>
      </c>
      <c r="K28" s="12" t="s">
        <v>42</v>
      </c>
      <c r="L28" s="13">
        <v>46307</v>
      </c>
      <c r="M28" s="11" t="s">
        <v>43</v>
      </c>
      <c r="N28" s="11" t="s">
        <v>44</v>
      </c>
      <c r="O28" s="16"/>
      <c r="P28" s="16" t="s">
        <v>45</v>
      </c>
      <c r="Q28" s="16"/>
      <c r="R28" s="16"/>
      <c r="S28" s="16"/>
    </row>
    <row r="29" ht="25.5" spans="1:19">
      <c r="A29" s="5"/>
      <c r="B29" s="89" t="s">
        <v>34</v>
      </c>
      <c r="C29" s="71" t="s">
        <v>35</v>
      </c>
      <c r="D29" s="67" t="s">
        <v>36</v>
      </c>
      <c r="E29" s="67" t="s">
        <v>37</v>
      </c>
      <c r="F29" s="90" t="str">
        <f t="shared" si="0"/>
        <v>1.0-BBJC-27</v>
      </c>
      <c r="G29" s="5" t="s">
        <v>130</v>
      </c>
      <c r="H29" s="5" t="s">
        <v>63</v>
      </c>
      <c r="I29" s="5" t="s">
        <v>131</v>
      </c>
      <c r="J29" s="5" t="s">
        <v>132</v>
      </c>
      <c r="K29" s="12" t="s">
        <v>42</v>
      </c>
      <c r="L29" s="13">
        <v>46307</v>
      </c>
      <c r="M29" s="11" t="s">
        <v>43</v>
      </c>
      <c r="N29" s="11" t="s">
        <v>44</v>
      </c>
      <c r="O29" s="16"/>
      <c r="P29" s="16" t="s">
        <v>45</v>
      </c>
      <c r="Q29" s="16"/>
      <c r="R29" s="16"/>
      <c r="S29" s="16"/>
    </row>
    <row r="30" ht="25.5" spans="1:19">
      <c r="A30" s="5"/>
      <c r="B30" s="89" t="s">
        <v>34</v>
      </c>
      <c r="C30" s="71" t="s">
        <v>35</v>
      </c>
      <c r="D30" s="67" t="s">
        <v>36</v>
      </c>
      <c r="E30" s="67" t="s">
        <v>37</v>
      </c>
      <c r="F30" s="90" t="str">
        <f t="shared" si="0"/>
        <v>1.0-BBJC-28</v>
      </c>
      <c r="G30" s="5" t="s">
        <v>133</v>
      </c>
      <c r="H30" s="5" t="s">
        <v>63</v>
      </c>
      <c r="I30" s="5" t="s">
        <v>134</v>
      </c>
      <c r="J30" s="5" t="s">
        <v>135</v>
      </c>
      <c r="K30" s="12" t="s">
        <v>42</v>
      </c>
      <c r="L30" s="13">
        <v>46307</v>
      </c>
      <c r="M30" s="11" t="s">
        <v>43</v>
      </c>
      <c r="N30" s="11" t="s">
        <v>44</v>
      </c>
      <c r="O30" s="16"/>
      <c r="P30" s="16" t="s">
        <v>45</v>
      </c>
      <c r="Q30" s="16"/>
      <c r="R30" s="16"/>
      <c r="S30" s="16"/>
    </row>
    <row r="31" ht="25.5" spans="1:19">
      <c r="A31" s="5"/>
      <c r="B31" s="89" t="s">
        <v>96</v>
      </c>
      <c r="C31" s="71" t="s">
        <v>35</v>
      </c>
      <c r="D31" s="67" t="s">
        <v>36</v>
      </c>
      <c r="E31" s="67" t="s">
        <v>37</v>
      </c>
      <c r="F31" s="90" t="str">
        <f t="shared" si="0"/>
        <v>1.0-BBJC-29</v>
      </c>
      <c r="G31" s="5" t="s">
        <v>136</v>
      </c>
      <c r="H31" s="5" t="s">
        <v>63</v>
      </c>
      <c r="I31" s="5" t="s">
        <v>137</v>
      </c>
      <c r="J31" s="5" t="s">
        <v>138</v>
      </c>
      <c r="K31" s="12" t="s">
        <v>42</v>
      </c>
      <c r="L31" s="13">
        <v>46307</v>
      </c>
      <c r="M31" s="11" t="s">
        <v>43</v>
      </c>
      <c r="N31" s="11" t="s">
        <v>44</v>
      </c>
      <c r="O31" s="16"/>
      <c r="P31" s="16" t="s">
        <v>45</v>
      </c>
      <c r="Q31" s="16"/>
      <c r="R31" s="16"/>
      <c r="S31" s="16"/>
    </row>
    <row r="32" ht="25.5" spans="1:19">
      <c r="A32" s="5"/>
      <c r="B32" s="89" t="s">
        <v>96</v>
      </c>
      <c r="C32" s="71" t="s">
        <v>35</v>
      </c>
      <c r="D32" s="67" t="s">
        <v>36</v>
      </c>
      <c r="E32" s="67" t="s">
        <v>37</v>
      </c>
      <c r="F32" s="90" t="str">
        <f t="shared" si="0"/>
        <v>1.0-BBJC-30</v>
      </c>
      <c r="G32" s="5" t="s">
        <v>139</v>
      </c>
      <c r="H32" s="5" t="s">
        <v>63</v>
      </c>
      <c r="I32" s="5" t="s">
        <v>140</v>
      </c>
      <c r="J32" s="5" t="s">
        <v>141</v>
      </c>
      <c r="K32" s="12" t="s">
        <v>42</v>
      </c>
      <c r="L32" s="13">
        <v>46307</v>
      </c>
      <c r="M32" s="11" t="s">
        <v>43</v>
      </c>
      <c r="N32" s="11" t="s">
        <v>44</v>
      </c>
      <c r="O32" s="16"/>
      <c r="P32" s="16" t="s">
        <v>45</v>
      </c>
      <c r="Q32" s="16"/>
      <c r="R32" s="16"/>
      <c r="S32" s="16"/>
    </row>
    <row r="33" ht="25.5" spans="1:19">
      <c r="A33" s="5"/>
      <c r="B33" s="89" t="s">
        <v>96</v>
      </c>
      <c r="C33" s="71" t="s">
        <v>35</v>
      </c>
      <c r="D33" s="67" t="s">
        <v>36</v>
      </c>
      <c r="E33" s="67" t="s">
        <v>37</v>
      </c>
      <c r="F33" s="90" t="str">
        <f t="shared" si="0"/>
        <v>1.0-BBJC-31</v>
      </c>
      <c r="G33" s="5" t="s">
        <v>142</v>
      </c>
      <c r="H33" s="5" t="s">
        <v>63</v>
      </c>
      <c r="I33" s="5" t="s">
        <v>143</v>
      </c>
      <c r="J33" s="5" t="s">
        <v>144</v>
      </c>
      <c r="K33" s="12" t="s">
        <v>42</v>
      </c>
      <c r="L33" s="13">
        <v>46307</v>
      </c>
      <c r="M33" s="11" t="s">
        <v>43</v>
      </c>
      <c r="N33" s="11" t="s">
        <v>44</v>
      </c>
      <c r="O33" s="16"/>
      <c r="P33" s="16" t="s">
        <v>45</v>
      </c>
      <c r="Q33" s="16"/>
      <c r="R33" s="16"/>
      <c r="S33" s="16"/>
    </row>
    <row r="34" ht="25.5" spans="1:19">
      <c r="A34" s="5"/>
      <c r="B34" s="89" t="s">
        <v>145</v>
      </c>
      <c r="C34" s="71" t="s">
        <v>35</v>
      </c>
      <c r="D34" s="67" t="s">
        <v>36</v>
      </c>
      <c r="E34" s="67" t="s">
        <v>37</v>
      </c>
      <c r="F34" s="90" t="str">
        <f t="shared" si="0"/>
        <v>1.0-BBJC-32</v>
      </c>
      <c r="G34" s="5" t="s">
        <v>146</v>
      </c>
      <c r="H34" s="5" t="s">
        <v>63</v>
      </c>
      <c r="I34" s="5" t="s">
        <v>147</v>
      </c>
      <c r="J34" s="5" t="s">
        <v>148</v>
      </c>
      <c r="K34" s="12" t="s">
        <v>42</v>
      </c>
      <c r="L34" s="13">
        <v>46307</v>
      </c>
      <c r="M34" s="11" t="s">
        <v>43</v>
      </c>
      <c r="N34" s="11" t="s">
        <v>44</v>
      </c>
      <c r="O34" s="16"/>
      <c r="P34" s="16" t="s">
        <v>45</v>
      </c>
      <c r="Q34" s="16"/>
      <c r="R34" s="16"/>
      <c r="S34" s="16"/>
    </row>
    <row r="35" ht="25.5" spans="1:19">
      <c r="A35" s="5"/>
      <c r="B35" s="89" t="s">
        <v>96</v>
      </c>
      <c r="C35" s="71" t="s">
        <v>35</v>
      </c>
      <c r="D35" s="67" t="s">
        <v>36</v>
      </c>
      <c r="E35" s="67" t="s">
        <v>37</v>
      </c>
      <c r="F35" s="90" t="str">
        <f t="shared" si="0"/>
        <v>1.0-BBJC-33</v>
      </c>
      <c r="G35" s="5" t="s">
        <v>149</v>
      </c>
      <c r="H35" s="5" t="s">
        <v>63</v>
      </c>
      <c r="I35" s="5" t="s">
        <v>150</v>
      </c>
      <c r="J35" s="5" t="s">
        <v>151</v>
      </c>
      <c r="K35" s="12" t="s">
        <v>42</v>
      </c>
      <c r="L35" s="13">
        <v>46307</v>
      </c>
      <c r="M35" s="11" t="s">
        <v>43</v>
      </c>
      <c r="N35" s="11" t="s">
        <v>44</v>
      </c>
      <c r="O35" s="16"/>
      <c r="P35" s="16" t="s">
        <v>45</v>
      </c>
      <c r="Q35" s="16"/>
      <c r="R35" s="16"/>
      <c r="S35" s="16"/>
    </row>
    <row r="36" ht="25.5" spans="1:19">
      <c r="A36" s="5"/>
      <c r="B36" s="89" t="s">
        <v>96</v>
      </c>
      <c r="C36" s="71" t="s">
        <v>35</v>
      </c>
      <c r="D36" s="67" t="s">
        <v>36</v>
      </c>
      <c r="E36" s="67" t="s">
        <v>37</v>
      </c>
      <c r="F36" s="90" t="str">
        <f t="shared" si="0"/>
        <v>1.0-BBJC-34</v>
      </c>
      <c r="G36" s="5" t="s">
        <v>152</v>
      </c>
      <c r="H36" s="5" t="s">
        <v>63</v>
      </c>
      <c r="I36" s="5" t="s">
        <v>153</v>
      </c>
      <c r="J36" s="5" t="s">
        <v>154</v>
      </c>
      <c r="K36" s="12" t="s">
        <v>42</v>
      </c>
      <c r="L36" s="13">
        <v>46307</v>
      </c>
      <c r="M36" s="11" t="s">
        <v>43</v>
      </c>
      <c r="N36" s="11" t="s">
        <v>44</v>
      </c>
      <c r="O36" s="16"/>
      <c r="P36" s="16" t="s">
        <v>45</v>
      </c>
      <c r="Q36" s="16"/>
      <c r="R36" s="16"/>
      <c r="S36" s="16"/>
    </row>
    <row r="37" ht="25.5" spans="1:19">
      <c r="A37" s="5"/>
      <c r="B37" s="89" t="s">
        <v>145</v>
      </c>
      <c r="C37" s="71" t="s">
        <v>35</v>
      </c>
      <c r="D37" s="67" t="s">
        <v>36</v>
      </c>
      <c r="E37" s="67" t="s">
        <v>37</v>
      </c>
      <c r="F37" s="90" t="str">
        <f t="shared" si="0"/>
        <v>1.0-BBJC-35</v>
      </c>
      <c r="G37" s="5" t="s">
        <v>155</v>
      </c>
      <c r="H37" s="5" t="s">
        <v>63</v>
      </c>
      <c r="I37" s="5" t="s">
        <v>156</v>
      </c>
      <c r="J37" s="5" t="s">
        <v>157</v>
      </c>
      <c r="K37" s="12" t="s">
        <v>42</v>
      </c>
      <c r="L37" s="13">
        <v>46307</v>
      </c>
      <c r="M37" s="11" t="s">
        <v>43</v>
      </c>
      <c r="N37" s="11" t="s">
        <v>44</v>
      </c>
      <c r="O37" s="16"/>
      <c r="P37" s="16" t="s">
        <v>45</v>
      </c>
      <c r="Q37" s="16"/>
      <c r="R37" s="16"/>
      <c r="S37" s="16"/>
    </row>
    <row r="38" ht="25.5" spans="1:19">
      <c r="A38" s="5"/>
      <c r="B38" s="89" t="s">
        <v>96</v>
      </c>
      <c r="C38" s="71" t="s">
        <v>35</v>
      </c>
      <c r="D38" s="67" t="s">
        <v>36</v>
      </c>
      <c r="E38" s="67" t="s">
        <v>37</v>
      </c>
      <c r="F38" s="90" t="str">
        <f t="shared" si="0"/>
        <v>1.0-BBJC-36</v>
      </c>
      <c r="G38" s="5" t="s">
        <v>158</v>
      </c>
      <c r="H38" s="5" t="s">
        <v>63</v>
      </c>
      <c r="I38" s="5" t="s">
        <v>159</v>
      </c>
      <c r="J38" s="5" t="s">
        <v>160</v>
      </c>
      <c r="K38" s="12" t="s">
        <v>42</v>
      </c>
      <c r="L38" s="13">
        <v>46307</v>
      </c>
      <c r="M38" s="11" t="s">
        <v>43</v>
      </c>
      <c r="N38" s="11" t="s">
        <v>44</v>
      </c>
      <c r="O38" s="16"/>
      <c r="P38" s="16" t="s">
        <v>45</v>
      </c>
      <c r="Q38" s="16"/>
      <c r="R38" s="16"/>
      <c r="S38" s="16"/>
    </row>
    <row r="39" ht="25.5" spans="1:19">
      <c r="A39" s="5"/>
      <c r="B39" s="89" t="s">
        <v>96</v>
      </c>
      <c r="C39" s="71" t="s">
        <v>35</v>
      </c>
      <c r="D39" s="67" t="s">
        <v>36</v>
      </c>
      <c r="E39" s="67" t="s">
        <v>37</v>
      </c>
      <c r="F39" s="90" t="str">
        <f t="shared" si="0"/>
        <v>1.0-BBJC-37</v>
      </c>
      <c r="G39" s="5" t="s">
        <v>161</v>
      </c>
      <c r="H39" s="5" t="s">
        <v>63</v>
      </c>
      <c r="I39" s="5" t="s">
        <v>162</v>
      </c>
      <c r="J39" s="5" t="s">
        <v>163</v>
      </c>
      <c r="K39" s="12" t="s">
        <v>42</v>
      </c>
      <c r="L39" s="13">
        <v>46307</v>
      </c>
      <c r="M39" s="11" t="s">
        <v>43</v>
      </c>
      <c r="N39" s="11" t="s">
        <v>44</v>
      </c>
      <c r="O39" s="16"/>
      <c r="P39" s="16" t="s">
        <v>45</v>
      </c>
      <c r="Q39" s="16"/>
      <c r="R39" s="16"/>
      <c r="S39" s="16"/>
    </row>
    <row r="40" ht="25.5" spans="1:19">
      <c r="A40" s="5"/>
      <c r="B40" s="89" t="s">
        <v>145</v>
      </c>
      <c r="C40" s="71" t="s">
        <v>35</v>
      </c>
      <c r="D40" s="67" t="s">
        <v>36</v>
      </c>
      <c r="E40" s="67" t="s">
        <v>37</v>
      </c>
      <c r="F40" s="90" t="str">
        <f t="shared" si="0"/>
        <v>1.0-BBJC-38</v>
      </c>
      <c r="G40" s="5" t="s">
        <v>164</v>
      </c>
      <c r="H40" s="5" t="s">
        <v>63</v>
      </c>
      <c r="I40" s="5" t="s">
        <v>165</v>
      </c>
      <c r="J40" s="5" t="s">
        <v>166</v>
      </c>
      <c r="K40" s="12" t="s">
        <v>42</v>
      </c>
      <c r="L40" s="13">
        <v>46307</v>
      </c>
      <c r="M40" s="11" t="s">
        <v>43</v>
      </c>
      <c r="N40" s="11" t="s">
        <v>44</v>
      </c>
      <c r="O40" s="16"/>
      <c r="P40" s="16" t="s">
        <v>45</v>
      </c>
      <c r="Q40" s="16"/>
      <c r="R40" s="16"/>
      <c r="S40" s="16"/>
    </row>
    <row r="41" ht="25.5" spans="1:19">
      <c r="A41" s="5"/>
      <c r="B41" s="89" t="s">
        <v>96</v>
      </c>
      <c r="C41" s="71" t="s">
        <v>35</v>
      </c>
      <c r="D41" s="67" t="s">
        <v>36</v>
      </c>
      <c r="E41" s="67" t="s">
        <v>37</v>
      </c>
      <c r="F41" s="90" t="str">
        <f t="shared" si="0"/>
        <v>1.0-BBJC-39</v>
      </c>
      <c r="G41" s="5" t="s">
        <v>167</v>
      </c>
      <c r="H41" s="5" t="s">
        <v>63</v>
      </c>
      <c r="I41" s="5" t="s">
        <v>168</v>
      </c>
      <c r="J41" s="5" t="s">
        <v>169</v>
      </c>
      <c r="K41" s="12" t="s">
        <v>42</v>
      </c>
      <c r="L41" s="13">
        <v>46307</v>
      </c>
      <c r="M41" s="11" t="s">
        <v>43</v>
      </c>
      <c r="N41" s="11" t="s">
        <v>44</v>
      </c>
      <c r="O41" s="16"/>
      <c r="P41" s="16" t="s">
        <v>45</v>
      </c>
      <c r="Q41" s="16"/>
      <c r="R41" s="16"/>
      <c r="S41" s="16"/>
    </row>
    <row r="42" ht="25.5" spans="1:19">
      <c r="A42" s="5"/>
      <c r="B42" s="89" t="s">
        <v>96</v>
      </c>
      <c r="C42" s="71" t="s">
        <v>35</v>
      </c>
      <c r="D42" s="67" t="s">
        <v>36</v>
      </c>
      <c r="E42" s="67" t="s">
        <v>37</v>
      </c>
      <c r="F42" s="90" t="str">
        <f t="shared" si="0"/>
        <v>1.0-BBJC-40</v>
      </c>
      <c r="G42" s="5" t="s">
        <v>170</v>
      </c>
      <c r="H42" s="5" t="s">
        <v>63</v>
      </c>
      <c r="I42" s="5" t="s">
        <v>171</v>
      </c>
      <c r="J42" s="5" t="s">
        <v>172</v>
      </c>
      <c r="K42" s="12" t="s">
        <v>42</v>
      </c>
      <c r="L42" s="13">
        <v>46307</v>
      </c>
      <c r="M42" s="11" t="s">
        <v>43</v>
      </c>
      <c r="N42" s="11" t="s">
        <v>44</v>
      </c>
      <c r="O42" s="16"/>
      <c r="P42" s="16" t="s">
        <v>45</v>
      </c>
      <c r="Q42" s="16"/>
      <c r="R42" s="16"/>
      <c r="S42" s="16"/>
    </row>
    <row r="43" ht="25.5" spans="1:19">
      <c r="A43" s="5"/>
      <c r="B43" s="89" t="s">
        <v>145</v>
      </c>
      <c r="C43" s="71" t="s">
        <v>35</v>
      </c>
      <c r="D43" s="67" t="s">
        <v>36</v>
      </c>
      <c r="E43" s="67" t="s">
        <v>37</v>
      </c>
      <c r="F43" s="90" t="str">
        <f t="shared" si="0"/>
        <v>1.0-BBJC-41</v>
      </c>
      <c r="G43" s="5" t="s">
        <v>173</v>
      </c>
      <c r="H43" s="5" t="s">
        <v>63</v>
      </c>
      <c r="I43" s="5" t="s">
        <v>174</v>
      </c>
      <c r="J43" s="5" t="s">
        <v>175</v>
      </c>
      <c r="K43" s="12" t="s">
        <v>42</v>
      </c>
      <c r="L43" s="13">
        <v>46307</v>
      </c>
      <c r="M43" s="11" t="s">
        <v>43</v>
      </c>
      <c r="N43" s="11" t="s">
        <v>44</v>
      </c>
      <c r="O43" s="16"/>
      <c r="P43" s="16" t="s">
        <v>45</v>
      </c>
      <c r="Q43" s="16"/>
      <c r="R43" s="16"/>
      <c r="S43" s="16"/>
    </row>
    <row r="44" ht="25.5" spans="1:19">
      <c r="A44" s="5"/>
      <c r="B44" s="89" t="s">
        <v>96</v>
      </c>
      <c r="C44" s="71" t="s">
        <v>35</v>
      </c>
      <c r="D44" s="67" t="s">
        <v>36</v>
      </c>
      <c r="E44" s="67" t="s">
        <v>37</v>
      </c>
      <c r="F44" s="90" t="str">
        <f t="shared" si="0"/>
        <v>1.0-BBJC-42</v>
      </c>
      <c r="G44" s="5" t="s">
        <v>176</v>
      </c>
      <c r="H44" s="5" t="s">
        <v>63</v>
      </c>
      <c r="I44" s="5" t="s">
        <v>177</v>
      </c>
      <c r="J44" s="5" t="s">
        <v>178</v>
      </c>
      <c r="K44" s="12" t="s">
        <v>42</v>
      </c>
      <c r="L44" s="13">
        <v>46307</v>
      </c>
      <c r="M44" s="11" t="s">
        <v>43</v>
      </c>
      <c r="N44" s="11" t="s">
        <v>44</v>
      </c>
      <c r="O44" s="16"/>
      <c r="P44" s="16" t="s">
        <v>45</v>
      </c>
      <c r="Q44" s="16"/>
      <c r="R44" s="16"/>
      <c r="S44" s="16"/>
    </row>
    <row r="45" ht="25.5" spans="1:19">
      <c r="A45" s="5"/>
      <c r="B45" s="89" t="s">
        <v>96</v>
      </c>
      <c r="C45" s="71" t="s">
        <v>35</v>
      </c>
      <c r="D45" s="67" t="s">
        <v>36</v>
      </c>
      <c r="E45" s="67" t="s">
        <v>37</v>
      </c>
      <c r="F45" s="90" t="str">
        <f t="shared" si="0"/>
        <v>1.0-BBJC-43</v>
      </c>
      <c r="G45" s="5" t="s">
        <v>179</v>
      </c>
      <c r="H45" s="5" t="s">
        <v>63</v>
      </c>
      <c r="I45" s="5" t="s">
        <v>180</v>
      </c>
      <c r="J45" s="5" t="s">
        <v>181</v>
      </c>
      <c r="K45" s="12" t="s">
        <v>42</v>
      </c>
      <c r="L45" s="13">
        <v>46307</v>
      </c>
      <c r="M45" s="11" t="s">
        <v>43</v>
      </c>
      <c r="N45" s="11" t="s">
        <v>44</v>
      </c>
      <c r="O45" s="16"/>
      <c r="P45" s="16" t="s">
        <v>45</v>
      </c>
      <c r="Q45" s="16"/>
      <c r="R45" s="16"/>
      <c r="S45" s="16"/>
    </row>
    <row r="46" ht="25.5" spans="1:19">
      <c r="A46" s="5"/>
      <c r="B46" s="89" t="s">
        <v>145</v>
      </c>
      <c r="C46" s="71" t="s">
        <v>35</v>
      </c>
      <c r="D46" s="67" t="s">
        <v>36</v>
      </c>
      <c r="E46" s="67" t="s">
        <v>37</v>
      </c>
      <c r="F46" s="90" t="str">
        <f t="shared" si="0"/>
        <v>1.0-BBJC-44</v>
      </c>
      <c r="G46" s="5" t="s">
        <v>182</v>
      </c>
      <c r="H46" s="5" t="s">
        <v>63</v>
      </c>
      <c r="I46" s="5" t="s">
        <v>183</v>
      </c>
      <c r="J46" s="5" t="s">
        <v>184</v>
      </c>
      <c r="K46" s="12" t="s">
        <v>42</v>
      </c>
      <c r="L46" s="13">
        <v>46307</v>
      </c>
      <c r="M46" s="11" t="s">
        <v>43</v>
      </c>
      <c r="N46" s="11" t="s">
        <v>44</v>
      </c>
      <c r="O46" s="16"/>
      <c r="P46" s="16" t="s">
        <v>45</v>
      </c>
      <c r="Q46" s="16"/>
      <c r="R46" s="16"/>
      <c r="S46" s="16"/>
    </row>
    <row r="47" ht="25.5" spans="1:19">
      <c r="A47" s="5"/>
      <c r="B47" s="89" t="s">
        <v>96</v>
      </c>
      <c r="C47" s="71" t="s">
        <v>35</v>
      </c>
      <c r="D47" s="67" t="s">
        <v>36</v>
      </c>
      <c r="E47" s="67" t="s">
        <v>37</v>
      </c>
      <c r="F47" s="90" t="str">
        <f t="shared" si="0"/>
        <v>1.0-BBJC-45</v>
      </c>
      <c r="G47" s="5" t="s">
        <v>185</v>
      </c>
      <c r="H47" s="5" t="s">
        <v>63</v>
      </c>
      <c r="I47" s="5" t="s">
        <v>186</v>
      </c>
      <c r="J47" s="5" t="s">
        <v>187</v>
      </c>
      <c r="K47" s="12" t="s">
        <v>42</v>
      </c>
      <c r="L47" s="13">
        <v>46307</v>
      </c>
      <c r="M47" s="11" t="s">
        <v>43</v>
      </c>
      <c r="N47" s="11" t="s">
        <v>44</v>
      </c>
      <c r="O47" s="16"/>
      <c r="P47" s="16" t="s">
        <v>45</v>
      </c>
      <c r="Q47" s="16"/>
      <c r="R47" s="16"/>
      <c r="S47" s="16"/>
    </row>
    <row r="48" ht="25.5" spans="1:19">
      <c r="A48" s="5"/>
      <c r="B48" s="89" t="s">
        <v>96</v>
      </c>
      <c r="C48" s="71" t="s">
        <v>35</v>
      </c>
      <c r="D48" s="67" t="s">
        <v>36</v>
      </c>
      <c r="E48" s="67" t="s">
        <v>37</v>
      </c>
      <c r="F48" s="90" t="str">
        <f t="shared" si="0"/>
        <v>1.0-BBJC-46</v>
      </c>
      <c r="G48" s="5" t="s">
        <v>188</v>
      </c>
      <c r="H48" s="5" t="s">
        <v>63</v>
      </c>
      <c r="I48" s="5" t="s">
        <v>189</v>
      </c>
      <c r="J48" s="5" t="s">
        <v>190</v>
      </c>
      <c r="K48" s="12" t="s">
        <v>42</v>
      </c>
      <c r="L48" s="13">
        <v>46307</v>
      </c>
      <c r="M48" s="11" t="s">
        <v>43</v>
      </c>
      <c r="N48" s="11" t="s">
        <v>44</v>
      </c>
      <c r="O48" s="16"/>
      <c r="P48" s="16" t="s">
        <v>45</v>
      </c>
      <c r="Q48" s="16"/>
      <c r="R48" s="16"/>
      <c r="S48" s="16"/>
    </row>
    <row r="49" ht="25.5" spans="1:19">
      <c r="A49" s="5"/>
      <c r="B49" s="89" t="s">
        <v>145</v>
      </c>
      <c r="C49" s="71" t="s">
        <v>35</v>
      </c>
      <c r="D49" s="67" t="s">
        <v>36</v>
      </c>
      <c r="E49" s="67" t="s">
        <v>37</v>
      </c>
      <c r="F49" s="90" t="str">
        <f t="shared" si="0"/>
        <v>1.0-BBJC-47</v>
      </c>
      <c r="G49" s="5" t="s">
        <v>191</v>
      </c>
      <c r="H49" s="5" t="s">
        <v>63</v>
      </c>
      <c r="I49" s="5" t="s">
        <v>192</v>
      </c>
      <c r="J49" s="5" t="s">
        <v>193</v>
      </c>
      <c r="K49" s="12" t="s">
        <v>42</v>
      </c>
      <c r="L49" s="13">
        <v>46307</v>
      </c>
      <c r="M49" s="11" t="s">
        <v>43</v>
      </c>
      <c r="N49" s="11" t="s">
        <v>44</v>
      </c>
      <c r="O49" s="16"/>
      <c r="P49" s="16" t="s">
        <v>45</v>
      </c>
      <c r="Q49" s="16"/>
      <c r="R49" s="16"/>
      <c r="S49" s="16"/>
    </row>
    <row r="50" ht="25.5" spans="1:19">
      <c r="A50" s="5" t="s">
        <v>194</v>
      </c>
      <c r="B50" s="89" t="s">
        <v>34</v>
      </c>
      <c r="C50" s="71" t="s">
        <v>35</v>
      </c>
      <c r="D50" s="67" t="s">
        <v>36</v>
      </c>
      <c r="E50" s="67" t="s">
        <v>37</v>
      </c>
      <c r="F50" s="90" t="str">
        <f t="shared" si="0"/>
        <v>1.0-BBJC-48</v>
      </c>
      <c r="G50" s="5" t="s">
        <v>195</v>
      </c>
      <c r="H50" s="5" t="s">
        <v>63</v>
      </c>
      <c r="I50" s="5" t="s">
        <v>196</v>
      </c>
      <c r="J50" s="5" t="s">
        <v>197</v>
      </c>
      <c r="K50" s="12" t="s">
        <v>42</v>
      </c>
      <c r="L50" s="13">
        <v>46307</v>
      </c>
      <c r="M50" s="11" t="s">
        <v>43</v>
      </c>
      <c r="N50" s="11" t="s">
        <v>44</v>
      </c>
      <c r="O50" s="16"/>
      <c r="P50" s="16" t="s">
        <v>45</v>
      </c>
      <c r="Q50" s="16"/>
      <c r="R50" s="16"/>
      <c r="S50" s="16"/>
    </row>
    <row r="51" ht="25.5" spans="1:19">
      <c r="A51" s="5"/>
      <c r="B51" s="89" t="s">
        <v>34</v>
      </c>
      <c r="C51" s="71" t="s">
        <v>35</v>
      </c>
      <c r="D51" s="67" t="s">
        <v>36</v>
      </c>
      <c r="E51" s="67" t="s">
        <v>37</v>
      </c>
      <c r="F51" s="90" t="str">
        <f t="shared" si="0"/>
        <v>1.0-BBJC-49</v>
      </c>
      <c r="G51" s="5" t="s">
        <v>198</v>
      </c>
      <c r="H51" s="5" t="s">
        <v>63</v>
      </c>
      <c r="I51" s="5" t="s">
        <v>199</v>
      </c>
      <c r="J51" s="5" t="s">
        <v>197</v>
      </c>
      <c r="K51" s="12" t="s">
        <v>42</v>
      </c>
      <c r="L51" s="13">
        <v>46307</v>
      </c>
      <c r="M51" s="11" t="s">
        <v>43</v>
      </c>
      <c r="N51" s="11" t="s">
        <v>44</v>
      </c>
      <c r="O51" s="16"/>
      <c r="P51" s="16" t="s">
        <v>45</v>
      </c>
      <c r="Q51" s="16"/>
      <c r="R51" s="16"/>
      <c r="S51" s="16"/>
    </row>
    <row r="52" ht="25.5" spans="1:19">
      <c r="A52" s="5"/>
      <c r="B52" s="89" t="s">
        <v>34</v>
      </c>
      <c r="C52" s="71" t="s">
        <v>35</v>
      </c>
      <c r="D52" s="67" t="s">
        <v>36</v>
      </c>
      <c r="E52" s="67" t="s">
        <v>37</v>
      </c>
      <c r="F52" s="90" t="str">
        <f t="shared" si="0"/>
        <v>1.0-BBJC-50</v>
      </c>
      <c r="G52" s="5" t="s">
        <v>200</v>
      </c>
      <c r="H52" s="5" t="s">
        <v>63</v>
      </c>
      <c r="I52" s="5" t="s">
        <v>201</v>
      </c>
      <c r="J52" s="5" t="s">
        <v>197</v>
      </c>
      <c r="K52" s="12" t="s">
        <v>42</v>
      </c>
      <c r="L52" s="13">
        <v>46307</v>
      </c>
      <c r="M52" s="11" t="s">
        <v>43</v>
      </c>
      <c r="N52" s="11" t="s">
        <v>44</v>
      </c>
      <c r="O52" s="16"/>
      <c r="P52" s="16" t="s">
        <v>45</v>
      </c>
      <c r="Q52" s="16"/>
      <c r="R52" s="16"/>
      <c r="S52" s="16"/>
    </row>
    <row r="53" ht="25.5" spans="1:19">
      <c r="A53" s="5"/>
      <c r="B53" s="89" t="s">
        <v>34</v>
      </c>
      <c r="C53" s="71" t="s">
        <v>35</v>
      </c>
      <c r="D53" s="67" t="s">
        <v>36</v>
      </c>
      <c r="E53" s="67" t="s">
        <v>37</v>
      </c>
      <c r="F53" s="90" t="str">
        <f t="shared" si="0"/>
        <v>1.0-BBJC-51</v>
      </c>
      <c r="G53" s="5" t="s">
        <v>202</v>
      </c>
      <c r="H53" s="5" t="s">
        <v>63</v>
      </c>
      <c r="I53" s="5" t="s">
        <v>203</v>
      </c>
      <c r="J53" s="5" t="s">
        <v>197</v>
      </c>
      <c r="K53" s="12" t="s">
        <v>42</v>
      </c>
      <c r="L53" s="13">
        <v>46307</v>
      </c>
      <c r="M53" s="11" t="s">
        <v>43</v>
      </c>
      <c r="N53" s="11" t="s">
        <v>44</v>
      </c>
      <c r="O53" s="16"/>
      <c r="P53" s="16" t="s">
        <v>45</v>
      </c>
      <c r="Q53" s="16"/>
      <c r="R53" s="16"/>
      <c r="S53" s="16"/>
    </row>
    <row r="54" ht="25.5" spans="1:19">
      <c r="A54" s="5"/>
      <c r="B54" s="89" t="s">
        <v>34</v>
      </c>
      <c r="C54" s="71" t="s">
        <v>35</v>
      </c>
      <c r="D54" s="67" t="s">
        <v>36</v>
      </c>
      <c r="E54" s="67" t="s">
        <v>37</v>
      </c>
      <c r="F54" s="90" t="str">
        <f t="shared" si="0"/>
        <v>1.0-BBJC-52</v>
      </c>
      <c r="G54" s="5" t="s">
        <v>204</v>
      </c>
      <c r="H54" s="5" t="s">
        <v>63</v>
      </c>
      <c r="I54" s="5" t="s">
        <v>205</v>
      </c>
      <c r="J54" s="5" t="s">
        <v>197</v>
      </c>
      <c r="K54" s="12" t="s">
        <v>42</v>
      </c>
      <c r="L54" s="13">
        <v>46307</v>
      </c>
      <c r="M54" s="11" t="s">
        <v>43</v>
      </c>
      <c r="N54" s="11" t="s">
        <v>44</v>
      </c>
      <c r="O54" s="16"/>
      <c r="P54" s="16" t="s">
        <v>45</v>
      </c>
      <c r="Q54" s="16"/>
      <c r="R54" s="16"/>
      <c r="S54" s="16"/>
    </row>
    <row r="55" ht="25.5" spans="1:19">
      <c r="A55" s="5"/>
      <c r="B55" s="89" t="s">
        <v>34</v>
      </c>
      <c r="C55" s="71" t="s">
        <v>35</v>
      </c>
      <c r="D55" s="67" t="s">
        <v>36</v>
      </c>
      <c r="E55" s="67" t="s">
        <v>37</v>
      </c>
      <c r="F55" s="90" t="str">
        <f t="shared" si="0"/>
        <v>1.0-BBJC-53</v>
      </c>
      <c r="G55" s="5" t="s">
        <v>206</v>
      </c>
      <c r="H55" s="5" t="s">
        <v>63</v>
      </c>
      <c r="I55" s="5" t="s">
        <v>207</v>
      </c>
      <c r="J55" s="5" t="s">
        <v>208</v>
      </c>
      <c r="K55" s="12" t="s">
        <v>42</v>
      </c>
      <c r="L55" s="13">
        <v>46307</v>
      </c>
      <c r="M55" s="11" t="s">
        <v>43</v>
      </c>
      <c r="N55" s="11" t="s">
        <v>44</v>
      </c>
      <c r="O55" s="16"/>
      <c r="P55" s="16" t="s">
        <v>45</v>
      </c>
      <c r="Q55" s="16"/>
      <c r="R55" s="16"/>
      <c r="S55" s="16"/>
    </row>
    <row r="56" ht="25.5" spans="1:19">
      <c r="A56" s="5"/>
      <c r="B56" s="89" t="s">
        <v>34</v>
      </c>
      <c r="C56" s="71" t="s">
        <v>35</v>
      </c>
      <c r="D56" s="67" t="s">
        <v>36</v>
      </c>
      <c r="E56" s="67" t="s">
        <v>37</v>
      </c>
      <c r="F56" s="90" t="str">
        <f t="shared" si="0"/>
        <v>1.0-BBJC-54</v>
      </c>
      <c r="G56" s="5" t="s">
        <v>209</v>
      </c>
      <c r="H56" s="5" t="s">
        <v>63</v>
      </c>
      <c r="I56" s="5" t="s">
        <v>210</v>
      </c>
      <c r="J56" s="5" t="s">
        <v>197</v>
      </c>
      <c r="K56" s="12" t="s">
        <v>42</v>
      </c>
      <c r="L56" s="13">
        <v>46307</v>
      </c>
      <c r="M56" s="11" t="s">
        <v>43</v>
      </c>
      <c r="N56" s="11" t="s">
        <v>44</v>
      </c>
      <c r="O56" s="16"/>
      <c r="P56" s="16" t="s">
        <v>45</v>
      </c>
      <c r="Q56" s="16"/>
      <c r="R56" s="16"/>
      <c r="S56" s="16"/>
    </row>
    <row r="57" ht="25.5" spans="1:19">
      <c r="A57" s="5"/>
      <c r="B57" s="89" t="s">
        <v>34</v>
      </c>
      <c r="C57" s="71" t="s">
        <v>35</v>
      </c>
      <c r="D57" s="67" t="s">
        <v>36</v>
      </c>
      <c r="E57" s="67" t="s">
        <v>37</v>
      </c>
      <c r="F57" s="90" t="str">
        <f t="shared" si="0"/>
        <v>1.0-BBJC-55</v>
      </c>
      <c r="G57" s="5" t="s">
        <v>211</v>
      </c>
      <c r="H57" s="5" t="s">
        <v>63</v>
      </c>
      <c r="I57" s="5" t="s">
        <v>212</v>
      </c>
      <c r="J57" s="5" t="s">
        <v>197</v>
      </c>
      <c r="K57" s="12" t="s">
        <v>42</v>
      </c>
      <c r="L57" s="13">
        <v>46307</v>
      </c>
      <c r="M57" s="11" t="s">
        <v>43</v>
      </c>
      <c r="N57" s="11" t="s">
        <v>44</v>
      </c>
      <c r="O57" s="16"/>
      <c r="P57" s="16" t="s">
        <v>45</v>
      </c>
      <c r="Q57" s="16"/>
      <c r="R57" s="16"/>
      <c r="S57" s="16"/>
    </row>
    <row r="58" ht="25.5" spans="1:19">
      <c r="A58" s="5"/>
      <c r="B58" s="89" t="s">
        <v>34</v>
      </c>
      <c r="C58" s="71" t="s">
        <v>35</v>
      </c>
      <c r="D58" s="67" t="s">
        <v>36</v>
      </c>
      <c r="E58" s="67" t="s">
        <v>37</v>
      </c>
      <c r="F58" s="90" t="str">
        <f t="shared" si="0"/>
        <v>1.0-BBJC-56</v>
      </c>
      <c r="G58" s="5" t="s">
        <v>213</v>
      </c>
      <c r="H58" s="5" t="s">
        <v>63</v>
      </c>
      <c r="I58" s="5" t="s">
        <v>214</v>
      </c>
      <c r="J58" s="5" t="s">
        <v>208</v>
      </c>
      <c r="K58" s="12" t="s">
        <v>42</v>
      </c>
      <c r="L58" s="13">
        <v>46307</v>
      </c>
      <c r="M58" s="11" t="s">
        <v>43</v>
      </c>
      <c r="N58" s="11" t="s">
        <v>44</v>
      </c>
      <c r="O58" s="16"/>
      <c r="P58" s="16" t="s">
        <v>45</v>
      </c>
      <c r="Q58" s="16"/>
      <c r="R58" s="16"/>
      <c r="S58" s="16"/>
    </row>
    <row r="59" ht="25.5" spans="1:19">
      <c r="A59" s="5"/>
      <c r="B59" s="89" t="s">
        <v>34</v>
      </c>
      <c r="C59" s="71" t="s">
        <v>35</v>
      </c>
      <c r="D59" s="67" t="s">
        <v>36</v>
      </c>
      <c r="E59" s="67" t="s">
        <v>37</v>
      </c>
      <c r="F59" s="90" t="str">
        <f t="shared" si="0"/>
        <v>1.0-BBJC-57</v>
      </c>
      <c r="G59" s="5" t="s">
        <v>215</v>
      </c>
      <c r="H59" s="5" t="s">
        <v>63</v>
      </c>
      <c r="I59" s="5" t="s">
        <v>216</v>
      </c>
      <c r="J59" s="5" t="s">
        <v>217</v>
      </c>
      <c r="K59" s="12" t="s">
        <v>42</v>
      </c>
      <c r="L59" s="13">
        <v>46307</v>
      </c>
      <c r="M59" s="11" t="s">
        <v>43</v>
      </c>
      <c r="N59" s="11" t="s">
        <v>44</v>
      </c>
      <c r="O59" s="16"/>
      <c r="P59" s="16" t="s">
        <v>45</v>
      </c>
      <c r="Q59" s="16"/>
      <c r="R59" s="16"/>
      <c r="S59" s="16"/>
    </row>
    <row r="60" ht="25.5" spans="1:19">
      <c r="A60" s="5"/>
      <c r="B60" s="89" t="s">
        <v>34</v>
      </c>
      <c r="C60" s="71" t="s">
        <v>35</v>
      </c>
      <c r="D60" s="67" t="s">
        <v>36</v>
      </c>
      <c r="E60" s="67" t="s">
        <v>37</v>
      </c>
      <c r="F60" s="90" t="str">
        <f t="shared" si="0"/>
        <v>1.0-BBJC-58</v>
      </c>
      <c r="G60" s="5" t="s">
        <v>218</v>
      </c>
      <c r="H60" s="5" t="s">
        <v>63</v>
      </c>
      <c r="I60" s="5" t="s">
        <v>219</v>
      </c>
      <c r="J60" s="5" t="s">
        <v>220</v>
      </c>
      <c r="K60" s="12" t="s">
        <v>42</v>
      </c>
      <c r="L60" s="13">
        <v>46307</v>
      </c>
      <c r="M60" s="11" t="s">
        <v>43</v>
      </c>
      <c r="N60" s="11" t="s">
        <v>44</v>
      </c>
      <c r="O60" s="16"/>
      <c r="P60" s="16" t="s">
        <v>45</v>
      </c>
      <c r="Q60" s="16"/>
      <c r="R60" s="16"/>
      <c r="S60" s="16"/>
    </row>
    <row r="61" ht="25.5" spans="1:19">
      <c r="A61" s="5"/>
      <c r="B61" s="89" t="s">
        <v>34</v>
      </c>
      <c r="C61" s="71" t="s">
        <v>35</v>
      </c>
      <c r="D61" s="67" t="s">
        <v>36</v>
      </c>
      <c r="E61" s="67" t="s">
        <v>37</v>
      </c>
      <c r="F61" s="90" t="str">
        <f t="shared" si="0"/>
        <v>1.0-BBJC-59</v>
      </c>
      <c r="G61" s="5" t="s">
        <v>221</v>
      </c>
      <c r="H61" s="5" t="s">
        <v>63</v>
      </c>
      <c r="I61" s="5" t="s">
        <v>222</v>
      </c>
      <c r="J61" s="5" t="s">
        <v>197</v>
      </c>
      <c r="K61" s="12" t="s">
        <v>42</v>
      </c>
      <c r="L61" s="13">
        <v>46307</v>
      </c>
      <c r="M61" s="11" t="s">
        <v>43</v>
      </c>
      <c r="N61" s="11" t="s">
        <v>44</v>
      </c>
      <c r="O61" s="16"/>
      <c r="P61" s="16" t="s">
        <v>45</v>
      </c>
      <c r="Q61" s="16"/>
      <c r="R61" s="16"/>
      <c r="S61" s="16"/>
    </row>
    <row r="62" ht="25.5" spans="1:19">
      <c r="A62" s="5"/>
      <c r="B62" s="89" t="s">
        <v>34</v>
      </c>
      <c r="C62" s="71" t="s">
        <v>35</v>
      </c>
      <c r="D62" s="67" t="s">
        <v>36</v>
      </c>
      <c r="E62" s="67" t="s">
        <v>37</v>
      </c>
      <c r="F62" s="90" t="str">
        <f t="shared" si="0"/>
        <v>1.0-BBJC-60</v>
      </c>
      <c r="G62" s="5" t="s">
        <v>223</v>
      </c>
      <c r="H62" s="5" t="s">
        <v>63</v>
      </c>
      <c r="I62" s="5" t="s">
        <v>224</v>
      </c>
      <c r="J62" s="5" t="s">
        <v>197</v>
      </c>
      <c r="K62" s="12" t="s">
        <v>42</v>
      </c>
      <c r="L62" s="13">
        <v>46307</v>
      </c>
      <c r="M62" s="11" t="s">
        <v>43</v>
      </c>
      <c r="N62" s="11" t="s">
        <v>44</v>
      </c>
      <c r="O62" s="16"/>
      <c r="P62" s="16" t="s">
        <v>45</v>
      </c>
      <c r="Q62" s="16"/>
      <c r="R62" s="16"/>
      <c r="S62" s="16"/>
    </row>
    <row r="63" ht="25.5" spans="1:19">
      <c r="A63" s="5"/>
      <c r="B63" s="89" t="s">
        <v>34</v>
      </c>
      <c r="C63" s="71" t="s">
        <v>225</v>
      </c>
      <c r="D63" s="67" t="s">
        <v>36</v>
      </c>
      <c r="E63" s="67" t="s">
        <v>37</v>
      </c>
      <c r="F63" s="90" t="str">
        <f t="shared" si="0"/>
        <v>1.0-BBJC-61</v>
      </c>
      <c r="G63" s="5" t="s">
        <v>226</v>
      </c>
      <c r="H63" s="5" t="s">
        <v>63</v>
      </c>
      <c r="I63" s="5" t="s">
        <v>227</v>
      </c>
      <c r="J63" s="5" t="s">
        <v>228</v>
      </c>
      <c r="K63" s="12" t="s">
        <v>42</v>
      </c>
      <c r="L63" s="13">
        <v>46307</v>
      </c>
      <c r="M63" s="11" t="s">
        <v>43</v>
      </c>
      <c r="N63" s="11" t="s">
        <v>44</v>
      </c>
      <c r="O63" s="16"/>
      <c r="P63" s="16" t="s">
        <v>45</v>
      </c>
      <c r="Q63" s="16"/>
      <c r="R63" s="16"/>
      <c r="S63" s="16"/>
    </row>
    <row r="64" ht="25.5" spans="1:19">
      <c r="A64" s="5"/>
      <c r="B64" s="89" t="s">
        <v>34</v>
      </c>
      <c r="C64" s="71" t="s">
        <v>35</v>
      </c>
      <c r="D64" s="67" t="s">
        <v>36</v>
      </c>
      <c r="E64" s="67" t="s">
        <v>37</v>
      </c>
      <c r="F64" s="90" t="str">
        <f t="shared" si="0"/>
        <v>1.0-BBJC-62</v>
      </c>
      <c r="G64" s="5" t="s">
        <v>229</v>
      </c>
      <c r="H64" s="5" t="s">
        <v>63</v>
      </c>
      <c r="I64" s="5" t="s">
        <v>230</v>
      </c>
      <c r="J64" s="5" t="s">
        <v>197</v>
      </c>
      <c r="K64" s="12" t="s">
        <v>42</v>
      </c>
      <c r="L64" s="13">
        <v>46307</v>
      </c>
      <c r="M64" s="11" t="s">
        <v>43</v>
      </c>
      <c r="N64" s="11" t="s">
        <v>44</v>
      </c>
      <c r="O64" s="16"/>
      <c r="P64" s="16" t="s">
        <v>45</v>
      </c>
      <c r="Q64" s="16"/>
      <c r="R64" s="16"/>
      <c r="S64" s="16"/>
    </row>
    <row r="65" ht="25.5" spans="1:19">
      <c r="A65" s="5" t="s">
        <v>231</v>
      </c>
      <c r="B65" s="89" t="s">
        <v>34</v>
      </c>
      <c r="C65" s="71" t="s">
        <v>35</v>
      </c>
      <c r="D65" s="67" t="s">
        <v>36</v>
      </c>
      <c r="E65" s="67" t="s">
        <v>37</v>
      </c>
      <c r="F65" s="90" t="str">
        <f t="shared" si="0"/>
        <v>1.0-BBJC-63</v>
      </c>
      <c r="G65" s="5" t="s">
        <v>232</v>
      </c>
      <c r="H65" s="5" t="s">
        <v>63</v>
      </c>
      <c r="I65" s="5" t="s">
        <v>233</v>
      </c>
      <c r="J65" s="5" t="s">
        <v>234</v>
      </c>
      <c r="K65" s="12" t="s">
        <v>42</v>
      </c>
      <c r="L65" s="13">
        <v>46307</v>
      </c>
      <c r="M65" s="11" t="s">
        <v>43</v>
      </c>
      <c r="N65" s="11" t="s">
        <v>44</v>
      </c>
      <c r="O65" s="16"/>
      <c r="P65" s="16" t="s">
        <v>45</v>
      </c>
      <c r="Q65" s="16"/>
      <c r="R65" s="16"/>
      <c r="S65" s="16"/>
    </row>
    <row r="66" ht="25.5" spans="1:19">
      <c r="A66" s="5"/>
      <c r="B66" s="89" t="s">
        <v>34</v>
      </c>
      <c r="C66" s="71" t="s">
        <v>35</v>
      </c>
      <c r="D66" s="67" t="s">
        <v>36</v>
      </c>
      <c r="E66" s="67" t="s">
        <v>37</v>
      </c>
      <c r="F66" s="90" t="str">
        <f t="shared" si="0"/>
        <v>1.0-BBJC-64</v>
      </c>
      <c r="G66" s="5" t="s">
        <v>235</v>
      </c>
      <c r="H66" s="5" t="s">
        <v>63</v>
      </c>
      <c r="I66" s="5" t="s">
        <v>236</v>
      </c>
      <c r="J66" s="5" t="s">
        <v>237</v>
      </c>
      <c r="K66" s="12" t="s">
        <v>42</v>
      </c>
      <c r="L66" s="13">
        <v>46307</v>
      </c>
      <c r="M66" s="11" t="s">
        <v>43</v>
      </c>
      <c r="N66" s="11" t="s">
        <v>44</v>
      </c>
      <c r="O66" s="16"/>
      <c r="P66" s="16"/>
      <c r="Q66" s="16"/>
      <c r="R66" s="16"/>
      <c r="S66" s="16"/>
    </row>
    <row r="67" ht="25.5" spans="1:19">
      <c r="A67" s="5"/>
      <c r="B67" s="89" t="s">
        <v>34</v>
      </c>
      <c r="C67" s="71" t="s">
        <v>35</v>
      </c>
      <c r="D67" s="67" t="s">
        <v>36</v>
      </c>
      <c r="E67" s="67" t="s">
        <v>37</v>
      </c>
      <c r="F67" s="90" t="str">
        <f t="shared" si="0"/>
        <v>1.0-BBJC-65</v>
      </c>
      <c r="G67" s="5" t="s">
        <v>238</v>
      </c>
      <c r="H67" s="5" t="s">
        <v>63</v>
      </c>
      <c r="I67" s="5" t="s">
        <v>239</v>
      </c>
      <c r="J67" s="5" t="s">
        <v>240</v>
      </c>
      <c r="K67" s="12" t="s">
        <v>42</v>
      </c>
      <c r="L67" s="13">
        <v>46307</v>
      </c>
      <c r="M67" s="11" t="s">
        <v>43</v>
      </c>
      <c r="N67" s="11" t="s">
        <v>44</v>
      </c>
      <c r="O67" s="16"/>
      <c r="P67" s="16" t="s">
        <v>45</v>
      </c>
      <c r="Q67" s="16"/>
      <c r="R67" s="16"/>
      <c r="S67" s="16"/>
    </row>
    <row r="68" ht="25.5" spans="1:19">
      <c r="A68" s="5" t="s">
        <v>241</v>
      </c>
      <c r="B68" s="89" t="s">
        <v>34</v>
      </c>
      <c r="C68" s="71" t="s">
        <v>35</v>
      </c>
      <c r="D68" s="67" t="s">
        <v>36</v>
      </c>
      <c r="E68" s="67" t="s">
        <v>37</v>
      </c>
      <c r="F68" s="90" t="str">
        <f t="shared" si="0"/>
        <v>1.0-BBJC-66</v>
      </c>
      <c r="G68" s="5" t="s">
        <v>242</v>
      </c>
      <c r="H68" s="5" t="s">
        <v>39</v>
      </c>
      <c r="I68" s="5" t="s">
        <v>243</v>
      </c>
      <c r="J68" s="5" t="s">
        <v>244</v>
      </c>
      <c r="K68" s="12" t="s">
        <v>42</v>
      </c>
      <c r="L68" s="13">
        <v>46307</v>
      </c>
      <c r="M68" s="11" t="s">
        <v>43</v>
      </c>
      <c r="N68" s="11" t="s">
        <v>44</v>
      </c>
      <c r="O68" s="16"/>
      <c r="P68" s="16" t="s">
        <v>45</v>
      </c>
      <c r="Q68" s="16"/>
      <c r="R68" s="16"/>
      <c r="S68" s="16"/>
    </row>
    <row r="69" ht="25.5" spans="1:19">
      <c r="A69" s="5"/>
      <c r="B69" s="89" t="s">
        <v>34</v>
      </c>
      <c r="C69" s="71" t="s">
        <v>35</v>
      </c>
      <c r="D69" s="67" t="s">
        <v>36</v>
      </c>
      <c r="E69" s="67" t="s">
        <v>37</v>
      </c>
      <c r="F69" s="90" t="str">
        <f t="shared" si="0"/>
        <v>1.0-BBJC-67</v>
      </c>
      <c r="G69" s="5" t="s">
        <v>245</v>
      </c>
      <c r="H69" s="5" t="s">
        <v>39</v>
      </c>
      <c r="I69" s="5" t="s">
        <v>246</v>
      </c>
      <c r="J69" s="5" t="s">
        <v>247</v>
      </c>
      <c r="K69" s="12" t="s">
        <v>42</v>
      </c>
      <c r="L69" s="13">
        <v>46307</v>
      </c>
      <c r="M69" s="11" t="s">
        <v>43</v>
      </c>
      <c r="N69" s="11" t="s">
        <v>44</v>
      </c>
      <c r="O69" s="16"/>
      <c r="P69" s="16" t="s">
        <v>45</v>
      </c>
      <c r="Q69" s="16"/>
      <c r="R69" s="16"/>
      <c r="S69" s="16"/>
    </row>
    <row r="70" ht="25.5" spans="1:19">
      <c r="A70" s="5"/>
      <c r="B70" s="89" t="s">
        <v>34</v>
      </c>
      <c r="C70" s="71" t="s">
        <v>35</v>
      </c>
      <c r="D70" s="67" t="s">
        <v>36</v>
      </c>
      <c r="E70" s="67" t="s">
        <v>37</v>
      </c>
      <c r="F70" s="90" t="str">
        <f t="shared" si="0"/>
        <v>1.0-BBJC-68</v>
      </c>
      <c r="G70" s="5" t="s">
        <v>248</v>
      </c>
      <c r="H70" s="5" t="s">
        <v>39</v>
      </c>
      <c r="I70" s="5" t="s">
        <v>249</v>
      </c>
      <c r="J70" s="5" t="s">
        <v>250</v>
      </c>
      <c r="K70" s="12" t="s">
        <v>42</v>
      </c>
      <c r="L70" s="13">
        <v>46307</v>
      </c>
      <c r="M70" s="11" t="s">
        <v>43</v>
      </c>
      <c r="N70" s="11" t="s">
        <v>44</v>
      </c>
      <c r="O70" s="16"/>
      <c r="P70" s="16" t="s">
        <v>45</v>
      </c>
      <c r="Q70" s="16"/>
      <c r="R70" s="16"/>
      <c r="S70" s="16"/>
    </row>
    <row r="71" ht="49.8" customHeight="1" spans="1:19">
      <c r="A71" s="5" t="s">
        <v>251</v>
      </c>
      <c r="B71" s="89" t="s">
        <v>34</v>
      </c>
      <c r="C71" s="71" t="s">
        <v>35</v>
      </c>
      <c r="D71" s="67" t="s">
        <v>36</v>
      </c>
      <c r="E71" s="67" t="s">
        <v>37</v>
      </c>
      <c r="F71" s="90" t="str">
        <f t="shared" si="0"/>
        <v>1.0-BBJC-69</v>
      </c>
      <c r="G71" s="5" t="s">
        <v>252</v>
      </c>
      <c r="H71" s="5" t="s">
        <v>39</v>
      </c>
      <c r="I71" s="5" t="s">
        <v>253</v>
      </c>
      <c r="J71" s="5" t="s">
        <v>254</v>
      </c>
      <c r="K71" s="12" t="s">
        <v>42</v>
      </c>
      <c r="L71" s="13">
        <v>46307</v>
      </c>
      <c r="M71" s="11" t="s">
        <v>43</v>
      </c>
      <c r="N71" s="11" t="s">
        <v>44</v>
      </c>
      <c r="O71" s="16"/>
      <c r="P71" s="16" t="s">
        <v>45</v>
      </c>
      <c r="Q71" s="16"/>
      <c r="R71" s="16"/>
      <c r="S71" s="16"/>
    </row>
    <row r="72" ht="25.5" spans="1:19">
      <c r="A72" s="5"/>
      <c r="B72" s="89" t="s">
        <v>34</v>
      </c>
      <c r="C72" s="71" t="s">
        <v>35</v>
      </c>
      <c r="D72" s="67" t="s">
        <v>36</v>
      </c>
      <c r="E72" s="67" t="s">
        <v>37</v>
      </c>
      <c r="F72" s="90" t="str">
        <f t="shared" si="0"/>
        <v>1.0-BBJC-70</v>
      </c>
      <c r="G72" s="5" t="s">
        <v>255</v>
      </c>
      <c r="H72" s="5" t="s">
        <v>39</v>
      </c>
      <c r="I72" s="5" t="s">
        <v>256</v>
      </c>
      <c r="J72" s="5" t="s">
        <v>257</v>
      </c>
      <c r="K72" s="12" t="s">
        <v>42</v>
      </c>
      <c r="L72" s="13">
        <v>46307</v>
      </c>
      <c r="M72" s="11" t="s">
        <v>43</v>
      </c>
      <c r="N72" s="11" t="s">
        <v>44</v>
      </c>
      <c r="O72" s="16"/>
      <c r="P72" s="16"/>
      <c r="Q72" s="16"/>
      <c r="R72" s="16"/>
      <c r="S72" s="16"/>
    </row>
    <row r="73" ht="49.8" customHeight="1" spans="1:19">
      <c r="A73" s="5"/>
      <c r="B73" s="89" t="s">
        <v>34</v>
      </c>
      <c r="C73" s="71" t="s">
        <v>35</v>
      </c>
      <c r="D73" s="67" t="s">
        <v>36</v>
      </c>
      <c r="E73" s="67" t="s">
        <v>37</v>
      </c>
      <c r="F73" s="90" t="str">
        <f t="shared" si="0"/>
        <v>1.0-BBJC-71</v>
      </c>
      <c r="G73" s="5" t="s">
        <v>258</v>
      </c>
      <c r="H73" s="5" t="s">
        <v>39</v>
      </c>
      <c r="I73" s="5" t="s">
        <v>259</v>
      </c>
      <c r="J73" s="5" t="s">
        <v>260</v>
      </c>
      <c r="K73" s="12" t="s">
        <v>42</v>
      </c>
      <c r="L73" s="13">
        <v>46307</v>
      </c>
      <c r="M73" s="11" t="s">
        <v>43</v>
      </c>
      <c r="N73" s="11" t="s">
        <v>44</v>
      </c>
      <c r="O73" s="16"/>
      <c r="P73" s="16" t="s">
        <v>45</v>
      </c>
      <c r="Q73" s="16"/>
      <c r="R73" s="16"/>
      <c r="S73" s="16"/>
    </row>
    <row r="74" ht="49.8" customHeight="1" spans="1:19">
      <c r="A74" s="5"/>
      <c r="B74" s="89" t="s">
        <v>34</v>
      </c>
      <c r="C74" s="71" t="s">
        <v>35</v>
      </c>
      <c r="D74" s="67" t="s">
        <v>36</v>
      </c>
      <c r="E74" s="67" t="s">
        <v>37</v>
      </c>
      <c r="F74" s="90" t="str">
        <f t="shared" si="0"/>
        <v>1.0-BBJC-72</v>
      </c>
      <c r="G74" s="5" t="s">
        <v>261</v>
      </c>
      <c r="H74" s="5" t="s">
        <v>39</v>
      </c>
      <c r="I74" s="5" t="s">
        <v>262</v>
      </c>
      <c r="J74" s="5" t="s">
        <v>263</v>
      </c>
      <c r="K74" s="12" t="s">
        <v>42</v>
      </c>
      <c r="L74" s="13">
        <v>46307</v>
      </c>
      <c r="M74" s="11" t="s">
        <v>43</v>
      </c>
      <c r="N74" s="11" t="s">
        <v>44</v>
      </c>
      <c r="O74" s="16"/>
      <c r="P74" s="16"/>
      <c r="Q74" s="16"/>
      <c r="R74" s="16"/>
      <c r="S74" s="16"/>
    </row>
    <row r="75" ht="49.8" customHeight="1" spans="1:19">
      <c r="A75" s="5"/>
      <c r="B75" s="89" t="s">
        <v>34</v>
      </c>
      <c r="C75" s="71" t="s">
        <v>35</v>
      </c>
      <c r="D75" s="67" t="s">
        <v>36</v>
      </c>
      <c r="E75" s="67" t="s">
        <v>37</v>
      </c>
      <c r="F75" s="90" t="str">
        <f t="shared" si="0"/>
        <v>1.0-BBJC-73</v>
      </c>
      <c r="G75" s="5" t="s">
        <v>264</v>
      </c>
      <c r="H75" s="5" t="s">
        <v>39</v>
      </c>
      <c r="I75" s="5" t="s">
        <v>265</v>
      </c>
      <c r="J75" s="5" t="s">
        <v>266</v>
      </c>
      <c r="K75" s="12" t="s">
        <v>42</v>
      </c>
      <c r="L75" s="13">
        <v>46307</v>
      </c>
      <c r="M75" s="11" t="s">
        <v>43</v>
      </c>
      <c r="N75" s="11" t="s">
        <v>44</v>
      </c>
      <c r="O75" s="16"/>
      <c r="P75" s="16" t="s">
        <v>45</v>
      </c>
      <c r="Q75" s="16"/>
      <c r="R75" s="16"/>
      <c r="S75" s="16"/>
    </row>
    <row r="76" ht="49.8" customHeight="1" spans="1:19">
      <c r="A76" s="5" t="s">
        <v>267</v>
      </c>
      <c r="B76" s="89" t="s">
        <v>34</v>
      </c>
      <c r="C76" s="71" t="s">
        <v>35</v>
      </c>
      <c r="D76" s="67" t="s">
        <v>36</v>
      </c>
      <c r="E76" s="67" t="s">
        <v>37</v>
      </c>
      <c r="F76" s="90" t="str">
        <f t="shared" si="0"/>
        <v>1.0-BBJC-74</v>
      </c>
      <c r="G76" s="5" t="s">
        <v>232</v>
      </c>
      <c r="H76" s="5" t="s">
        <v>63</v>
      </c>
      <c r="I76" s="5" t="s">
        <v>233</v>
      </c>
      <c r="J76" s="5" t="s">
        <v>234</v>
      </c>
      <c r="K76" s="12" t="s">
        <v>42</v>
      </c>
      <c r="L76" s="13">
        <v>46307</v>
      </c>
      <c r="M76" s="11" t="s">
        <v>43</v>
      </c>
      <c r="N76" s="11" t="s">
        <v>44</v>
      </c>
      <c r="O76" s="16"/>
      <c r="P76" s="16"/>
      <c r="Q76" s="16"/>
      <c r="R76" s="16"/>
      <c r="S76" s="16"/>
    </row>
    <row r="77" ht="25.5" spans="1:19">
      <c r="A77" s="5"/>
      <c r="B77" s="89" t="s">
        <v>34</v>
      </c>
      <c r="C77" s="71" t="s">
        <v>35</v>
      </c>
      <c r="D77" s="67" t="s">
        <v>36</v>
      </c>
      <c r="E77" s="67" t="s">
        <v>37</v>
      </c>
      <c r="F77" s="90" t="str">
        <f t="shared" si="0"/>
        <v>1.0-BBJC-75</v>
      </c>
      <c r="G77" s="5" t="s">
        <v>235</v>
      </c>
      <c r="H77" s="5" t="s">
        <v>63</v>
      </c>
      <c r="I77" s="5" t="s">
        <v>236</v>
      </c>
      <c r="J77" s="5" t="s">
        <v>268</v>
      </c>
      <c r="K77" s="12" t="s">
        <v>42</v>
      </c>
      <c r="L77" s="13">
        <v>46307</v>
      </c>
      <c r="M77" s="11" t="s">
        <v>43</v>
      </c>
      <c r="N77" s="11" t="s">
        <v>44</v>
      </c>
      <c r="O77" s="16"/>
      <c r="P77" s="16"/>
      <c r="Q77" s="16"/>
      <c r="R77" s="16"/>
      <c r="S77" s="16"/>
    </row>
    <row r="78" ht="25.5" spans="1:19">
      <c r="A78" s="5"/>
      <c r="B78" s="89" t="s">
        <v>34</v>
      </c>
      <c r="C78" s="71" t="s">
        <v>35</v>
      </c>
      <c r="D78" s="67" t="s">
        <v>36</v>
      </c>
      <c r="E78" s="67" t="s">
        <v>37</v>
      </c>
      <c r="F78" s="90" t="str">
        <f t="shared" si="0"/>
        <v>1.0-BBJC-76</v>
      </c>
      <c r="G78" s="5" t="s">
        <v>269</v>
      </c>
      <c r="H78" s="5" t="s">
        <v>63</v>
      </c>
      <c r="I78" s="5" t="s">
        <v>270</v>
      </c>
      <c r="J78" s="5" t="s">
        <v>271</v>
      </c>
      <c r="K78" s="12" t="s">
        <v>42</v>
      </c>
      <c r="L78" s="13">
        <v>46307</v>
      </c>
      <c r="M78" s="11" t="s">
        <v>43</v>
      </c>
      <c r="N78" s="11" t="s">
        <v>44</v>
      </c>
      <c r="O78" s="16"/>
      <c r="P78" s="16"/>
      <c r="Q78" s="16"/>
      <c r="R78" s="16"/>
      <c r="S78" s="16"/>
    </row>
    <row r="79" ht="25.5" spans="1:19">
      <c r="A79" s="5"/>
      <c r="B79" s="89" t="s">
        <v>34</v>
      </c>
      <c r="C79" s="71" t="s">
        <v>35</v>
      </c>
      <c r="D79" s="67" t="s">
        <v>36</v>
      </c>
      <c r="E79" s="67" t="s">
        <v>37</v>
      </c>
      <c r="F79" s="90" t="str">
        <f t="shared" si="0"/>
        <v>1.0-BBJC-77</v>
      </c>
      <c r="G79" s="5" t="s">
        <v>272</v>
      </c>
      <c r="H79" s="5" t="s">
        <v>63</v>
      </c>
      <c r="I79" s="5" t="s">
        <v>273</v>
      </c>
      <c r="J79" s="5" t="s">
        <v>274</v>
      </c>
      <c r="K79" s="12" t="s">
        <v>42</v>
      </c>
      <c r="L79" s="13">
        <v>46307</v>
      </c>
      <c r="M79" s="11" t="s">
        <v>43</v>
      </c>
      <c r="N79" s="11" t="s">
        <v>44</v>
      </c>
      <c r="O79" s="16"/>
      <c r="P79" s="16"/>
      <c r="Q79" s="16"/>
      <c r="R79" s="16"/>
      <c r="S79" s="16"/>
    </row>
    <row r="80" ht="25.5" spans="1:19">
      <c r="A80" s="5"/>
      <c r="B80" s="89" t="s">
        <v>34</v>
      </c>
      <c r="C80" s="71" t="s">
        <v>35</v>
      </c>
      <c r="D80" s="67" t="s">
        <v>36</v>
      </c>
      <c r="E80" s="67" t="s">
        <v>37</v>
      </c>
      <c r="F80" s="90" t="str">
        <f t="shared" si="0"/>
        <v>1.0-BBJC-78</v>
      </c>
      <c r="G80" s="5" t="s">
        <v>275</v>
      </c>
      <c r="H80" s="5" t="s">
        <v>63</v>
      </c>
      <c r="I80" s="5" t="s">
        <v>276</v>
      </c>
      <c r="J80" s="5" t="s">
        <v>277</v>
      </c>
      <c r="K80" s="12" t="s">
        <v>42</v>
      </c>
      <c r="L80" s="13">
        <v>46307</v>
      </c>
      <c r="M80" s="11" t="s">
        <v>43</v>
      </c>
      <c r="N80" s="11" t="s">
        <v>44</v>
      </c>
      <c r="O80" s="16"/>
      <c r="P80" s="16"/>
      <c r="Q80" s="16"/>
      <c r="R80" s="16"/>
      <c r="S80" s="16"/>
    </row>
    <row r="81" ht="25.5" spans="1:19">
      <c r="A81" s="5"/>
      <c r="B81" s="89" t="s">
        <v>34</v>
      </c>
      <c r="C81" s="71" t="s">
        <v>35</v>
      </c>
      <c r="D81" s="67" t="s">
        <v>36</v>
      </c>
      <c r="E81" s="67" t="s">
        <v>37</v>
      </c>
      <c r="F81" s="90" t="str">
        <f t="shared" si="0"/>
        <v>1.0-BBJC-79</v>
      </c>
      <c r="G81" s="5" t="s">
        <v>278</v>
      </c>
      <c r="H81" s="5" t="s">
        <v>63</v>
      </c>
      <c r="I81" s="5" t="s">
        <v>279</v>
      </c>
      <c r="J81" s="5" t="s">
        <v>280</v>
      </c>
      <c r="K81" s="12" t="s">
        <v>42</v>
      </c>
      <c r="L81" s="13">
        <v>46307</v>
      </c>
      <c r="M81" s="11" t="s">
        <v>43</v>
      </c>
      <c r="N81" s="11" t="s">
        <v>44</v>
      </c>
      <c r="O81" s="16"/>
      <c r="P81" s="16"/>
      <c r="Q81" s="16"/>
      <c r="R81" s="16"/>
      <c r="S81" s="16"/>
    </row>
    <row r="82" spans="1:19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</row>
    <row r="83" spans="1:19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</row>
    <row r="84" spans="1:19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</row>
    <row r="85" spans="1:19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</row>
    <row r="86" spans="1:19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</row>
    <row r="87" spans="1:19">
      <c r="A87" s="16"/>
      <c r="B87" s="16"/>
      <c r="C87" s="16"/>
      <c r="D87" s="16"/>
      <c r="E87" s="16"/>
      <c r="F87" s="16"/>
      <c r="G87" s="47"/>
      <c r="H87" s="16"/>
      <c r="I87" s="47"/>
      <c r="J87" s="47"/>
      <c r="K87" s="16"/>
      <c r="L87" s="16"/>
      <c r="M87" s="16"/>
      <c r="N87" s="16"/>
      <c r="O87" s="16"/>
      <c r="P87" s="16"/>
    </row>
    <row r="88" spans="1:19">
      <c r="A88" s="16"/>
      <c r="B88" s="16"/>
      <c r="C88" s="16"/>
      <c r="D88" s="16"/>
      <c r="E88" s="16"/>
      <c r="F88" s="16"/>
      <c r="G88" s="47"/>
      <c r="H88" s="16"/>
      <c r="I88" s="47"/>
      <c r="J88" s="47"/>
      <c r="K88" s="16"/>
      <c r="L88" s="16"/>
      <c r="M88" s="16"/>
      <c r="N88" s="16"/>
      <c r="O88" s="16"/>
      <c r="P88" s="16"/>
    </row>
    <row r="89" spans="1:19">
      <c r="A89" s="16"/>
      <c r="B89" s="16"/>
      <c r="C89" s="16"/>
      <c r="D89" s="16"/>
      <c r="E89" s="16"/>
      <c r="F89" s="16"/>
      <c r="G89" s="47"/>
      <c r="H89" s="16"/>
      <c r="I89" s="47"/>
      <c r="J89" s="47"/>
      <c r="K89" s="16"/>
      <c r="L89" s="16"/>
      <c r="M89" s="16"/>
      <c r="N89" s="16"/>
      <c r="O89" s="16"/>
      <c r="P89" s="16"/>
    </row>
    <row r="90" spans="1:19">
      <c r="A90" s="16"/>
      <c r="B90" s="16"/>
      <c r="C90" s="16"/>
      <c r="D90" s="16"/>
      <c r="E90" s="16"/>
      <c r="F90" s="16"/>
      <c r="G90" s="47"/>
      <c r="H90" s="16"/>
      <c r="I90" s="47"/>
      <c r="J90" s="47"/>
      <c r="K90" s="16"/>
      <c r="L90" s="16"/>
      <c r="M90" s="16"/>
      <c r="N90" s="16"/>
      <c r="O90" s="16"/>
      <c r="P90" s="16"/>
    </row>
    <row r="91" spans="1:19">
      <c r="A91" s="16"/>
      <c r="B91" s="16"/>
      <c r="C91" s="16"/>
      <c r="D91" s="16"/>
      <c r="E91" s="16"/>
      <c r="F91" s="16"/>
      <c r="G91" s="47"/>
      <c r="H91" s="16"/>
      <c r="I91" s="47"/>
      <c r="J91" s="47"/>
      <c r="K91" s="16"/>
      <c r="L91" s="16"/>
      <c r="M91" s="16"/>
      <c r="N91" s="16"/>
      <c r="O91" s="16"/>
      <c r="P91" s="16"/>
    </row>
    <row r="92" spans="1:19">
      <c r="A92" s="16"/>
      <c r="B92" s="16"/>
      <c r="C92" s="16"/>
      <c r="D92" s="16"/>
      <c r="E92" s="16"/>
      <c r="F92" s="16"/>
      <c r="G92" s="47"/>
      <c r="H92" s="16"/>
      <c r="I92" s="47"/>
      <c r="J92" s="47"/>
      <c r="K92" s="16"/>
      <c r="L92" s="16"/>
      <c r="M92" s="16"/>
      <c r="N92" s="16"/>
      <c r="O92" s="16"/>
      <c r="P92" s="16"/>
    </row>
    <row r="93" spans="1:19">
      <c r="A93" s="16"/>
      <c r="B93" s="16"/>
      <c r="C93" s="16"/>
      <c r="D93" s="16"/>
      <c r="E93" s="16"/>
      <c r="F93" s="16"/>
      <c r="G93" s="47"/>
      <c r="H93" s="16"/>
      <c r="I93" s="47"/>
      <c r="J93" s="47"/>
      <c r="K93" s="16"/>
      <c r="L93" s="16"/>
      <c r="M93" s="16"/>
      <c r="N93" s="16"/>
      <c r="O93" s="16"/>
      <c r="P93" s="16"/>
    </row>
    <row r="94" spans="1:19">
      <c r="A94" s="16"/>
      <c r="B94" s="16"/>
      <c r="C94" s="16"/>
      <c r="D94" s="16"/>
      <c r="E94" s="16"/>
      <c r="F94" s="16"/>
      <c r="G94" s="47"/>
      <c r="H94" s="16"/>
      <c r="I94" s="47"/>
      <c r="J94" s="47"/>
      <c r="K94" s="16"/>
      <c r="L94" s="16"/>
      <c r="M94" s="16"/>
      <c r="N94" s="16"/>
      <c r="O94" s="16"/>
      <c r="P94" s="16"/>
    </row>
    <row r="95" spans="1:19">
      <c r="A95" s="16"/>
      <c r="B95" s="16"/>
      <c r="C95" s="16"/>
      <c r="D95" s="16"/>
      <c r="E95" s="16"/>
      <c r="F95" s="16"/>
      <c r="G95" s="47"/>
      <c r="H95" s="16"/>
      <c r="I95" s="47"/>
      <c r="J95" s="47"/>
      <c r="K95" s="16"/>
      <c r="L95" s="16"/>
      <c r="M95" s="16"/>
      <c r="N95" s="16"/>
      <c r="O95" s="16"/>
      <c r="P95" s="16"/>
    </row>
    <row r="96" spans="1:19">
      <c r="A96" s="16"/>
      <c r="B96" s="16"/>
      <c r="C96" s="16"/>
      <c r="D96" s="16"/>
      <c r="E96" s="16"/>
      <c r="F96" s="16"/>
      <c r="G96" s="47"/>
      <c r="H96" s="16"/>
      <c r="I96" s="47"/>
      <c r="J96" s="47"/>
      <c r="K96" s="16"/>
      <c r="L96" s="16"/>
      <c r="M96" s="16"/>
      <c r="N96" s="16"/>
      <c r="O96" s="16"/>
      <c r="P96" s="16"/>
    </row>
    <row r="97" spans="1:16">
      <c r="A97" s="16"/>
      <c r="B97" s="16"/>
      <c r="C97" s="16"/>
      <c r="D97" s="16"/>
      <c r="E97" s="16"/>
      <c r="F97" s="16"/>
      <c r="G97" s="47"/>
      <c r="H97" s="16"/>
      <c r="I97" s="47"/>
      <c r="J97" s="47"/>
      <c r="K97" s="16"/>
      <c r="L97" s="16"/>
      <c r="M97" s="16"/>
      <c r="N97" s="16"/>
      <c r="O97" s="16"/>
      <c r="P97" s="16"/>
    </row>
    <row r="98" spans="1:16">
      <c r="A98" s="16"/>
      <c r="B98" s="16"/>
      <c r="C98" s="16"/>
      <c r="D98" s="16"/>
      <c r="E98" s="16"/>
      <c r="F98" s="16"/>
      <c r="G98" s="47"/>
      <c r="H98" s="16"/>
      <c r="I98" s="47"/>
      <c r="J98" s="47"/>
      <c r="K98" s="16"/>
      <c r="L98" s="16"/>
      <c r="M98" s="16"/>
      <c r="N98" s="16"/>
      <c r="O98" s="16"/>
      <c r="P98" s="16"/>
    </row>
    <row r="99" spans="1:16">
      <c r="A99" s="16"/>
      <c r="B99" s="16"/>
      <c r="C99" s="16"/>
      <c r="D99" s="16"/>
      <c r="E99" s="16"/>
      <c r="F99" s="16"/>
      <c r="G99" s="47"/>
      <c r="H99" s="16"/>
      <c r="I99" s="47"/>
      <c r="J99" s="47"/>
      <c r="K99" s="16"/>
      <c r="L99" s="16"/>
      <c r="M99" s="16"/>
      <c r="N99" s="16"/>
      <c r="O99" s="16"/>
      <c r="P99" s="16"/>
    </row>
    <row r="100" spans="1:16">
      <c r="A100" s="16"/>
      <c r="B100" s="16"/>
      <c r="C100" s="16"/>
      <c r="D100" s="16"/>
      <c r="E100" s="16"/>
      <c r="F100" s="16"/>
      <c r="G100" s="47"/>
      <c r="H100" s="16"/>
      <c r="I100" s="47"/>
      <c r="J100" s="47"/>
      <c r="K100" s="16"/>
      <c r="L100" s="16"/>
      <c r="M100" s="16"/>
      <c r="N100" s="16"/>
      <c r="O100" s="16"/>
      <c r="P100" s="16"/>
    </row>
    <row r="101" spans="1:16">
      <c r="A101" s="16"/>
      <c r="B101" s="16"/>
      <c r="C101" s="16"/>
      <c r="D101" s="16"/>
      <c r="E101" s="16"/>
      <c r="F101" s="16"/>
      <c r="G101" s="47"/>
      <c r="H101" s="16"/>
      <c r="I101" s="47"/>
      <c r="J101" s="47"/>
      <c r="K101" s="16"/>
      <c r="L101" s="16"/>
      <c r="M101" s="16"/>
      <c r="N101" s="16"/>
      <c r="O101" s="16"/>
      <c r="P101" s="16"/>
    </row>
    <row r="102" spans="1:16">
      <c r="A102" s="16"/>
      <c r="B102" s="16"/>
      <c r="C102" s="16"/>
      <c r="D102" s="16"/>
      <c r="E102" s="16"/>
      <c r="F102" s="16"/>
      <c r="G102" s="47"/>
      <c r="H102" s="16"/>
      <c r="I102" s="47"/>
      <c r="J102" s="47"/>
      <c r="K102" s="16"/>
      <c r="L102" s="16"/>
      <c r="M102" s="16"/>
      <c r="N102" s="16"/>
      <c r="O102" s="16"/>
      <c r="P102" s="16"/>
    </row>
    <row r="103" spans="1:16">
      <c r="A103" s="16"/>
      <c r="B103" s="16"/>
      <c r="C103" s="16"/>
      <c r="D103" s="16"/>
      <c r="E103" s="16"/>
      <c r="F103" s="16"/>
      <c r="G103" s="47"/>
      <c r="H103" s="16"/>
      <c r="I103" s="47"/>
      <c r="J103" s="47"/>
      <c r="K103" s="16"/>
      <c r="L103" s="16"/>
      <c r="M103" s="16"/>
      <c r="N103" s="16"/>
      <c r="O103" s="16"/>
      <c r="P103" s="16"/>
    </row>
    <row r="104" spans="1:16">
      <c r="A104" s="16"/>
      <c r="B104" s="16"/>
      <c r="C104" s="16"/>
      <c r="D104" s="16"/>
      <c r="E104" s="16"/>
      <c r="F104" s="16"/>
      <c r="G104" s="47"/>
      <c r="H104" s="16"/>
      <c r="I104" s="47"/>
      <c r="J104" s="47"/>
      <c r="K104" s="16"/>
      <c r="L104" s="16"/>
      <c r="M104" s="16"/>
      <c r="N104" s="16"/>
      <c r="O104" s="16"/>
      <c r="P104" s="16"/>
    </row>
    <row r="105" spans="1:16">
      <c r="A105" s="16"/>
      <c r="B105" s="16"/>
      <c r="C105" s="16"/>
      <c r="D105" s="16"/>
      <c r="E105" s="16"/>
      <c r="F105" s="16"/>
      <c r="G105" s="47"/>
      <c r="H105" s="16"/>
      <c r="I105" s="47"/>
      <c r="J105" s="47"/>
      <c r="K105" s="16"/>
      <c r="L105" s="16"/>
      <c r="M105" s="16"/>
      <c r="N105" s="16"/>
      <c r="O105" s="16"/>
      <c r="P105" s="16"/>
    </row>
    <row r="106" spans="1:16">
      <c r="A106" s="16"/>
      <c r="B106" s="16"/>
      <c r="C106" s="16"/>
      <c r="D106" s="16"/>
      <c r="E106" s="16"/>
      <c r="F106" s="16"/>
      <c r="G106" s="47"/>
      <c r="H106" s="16"/>
      <c r="I106" s="47"/>
      <c r="J106" s="47"/>
      <c r="K106" s="16"/>
      <c r="L106" s="16"/>
      <c r="M106" s="16"/>
      <c r="N106" s="16"/>
      <c r="O106" s="16"/>
      <c r="P106" s="16"/>
    </row>
    <row r="107" spans="1:16">
      <c r="A107" s="16"/>
      <c r="B107" s="16"/>
      <c r="C107" s="16"/>
      <c r="D107" s="16"/>
      <c r="E107" s="16"/>
      <c r="F107" s="16"/>
      <c r="G107" s="47"/>
      <c r="H107" s="16"/>
      <c r="I107" s="47"/>
      <c r="J107" s="47"/>
      <c r="K107" s="16"/>
      <c r="L107" s="16"/>
      <c r="M107" s="16"/>
      <c r="N107" s="16"/>
      <c r="O107" s="16"/>
      <c r="P107" s="16"/>
    </row>
    <row r="108" spans="1:16">
      <c r="A108" s="16"/>
      <c r="B108" s="16"/>
      <c r="C108" s="16"/>
      <c r="D108" s="16"/>
      <c r="E108" s="16"/>
      <c r="F108" s="16"/>
      <c r="G108" s="47"/>
      <c r="H108" s="16"/>
      <c r="I108" s="47"/>
      <c r="J108" s="47"/>
      <c r="K108" s="16"/>
      <c r="L108" s="16"/>
      <c r="M108" s="16"/>
      <c r="N108" s="16"/>
      <c r="O108" s="16"/>
      <c r="P108" s="16"/>
    </row>
    <row r="109" spans="1:16">
      <c r="A109" s="16"/>
      <c r="B109" s="16"/>
      <c r="C109" s="16"/>
      <c r="D109" s="16"/>
      <c r="E109" s="16"/>
      <c r="F109" s="16"/>
      <c r="G109" s="47"/>
      <c r="H109" s="16"/>
      <c r="I109" s="47"/>
      <c r="J109" s="47"/>
      <c r="K109" s="16"/>
      <c r="L109" s="16"/>
      <c r="M109" s="16"/>
      <c r="N109" s="16"/>
      <c r="O109" s="16"/>
      <c r="P109" s="16"/>
    </row>
    <row r="110" spans="1:16">
      <c r="A110" s="16"/>
      <c r="B110" s="16"/>
      <c r="C110" s="16"/>
      <c r="D110" s="16"/>
      <c r="E110" s="16"/>
      <c r="F110" s="16"/>
      <c r="G110" s="47"/>
      <c r="H110" s="16"/>
      <c r="I110" s="47"/>
      <c r="J110" s="47"/>
      <c r="K110" s="16"/>
      <c r="L110" s="16"/>
      <c r="M110" s="16"/>
      <c r="N110" s="16"/>
      <c r="O110" s="16"/>
      <c r="P110" s="16"/>
    </row>
    <row r="111" spans="1:16">
      <c r="A111" s="16"/>
      <c r="B111" s="16"/>
      <c r="C111" s="16"/>
      <c r="D111" s="16"/>
      <c r="E111" s="16"/>
      <c r="F111" s="16"/>
      <c r="G111" s="47"/>
      <c r="H111" s="16"/>
      <c r="I111" s="47"/>
      <c r="J111" s="47"/>
      <c r="K111" s="16"/>
      <c r="L111" s="16"/>
      <c r="M111" s="16"/>
      <c r="N111" s="16"/>
      <c r="O111" s="16"/>
      <c r="P111" s="16"/>
    </row>
    <row r="112" spans="1:16">
      <c r="A112" s="16"/>
      <c r="B112" s="16"/>
      <c r="C112" s="16"/>
      <c r="D112" s="16"/>
      <c r="E112" s="16"/>
      <c r="F112" s="16"/>
      <c r="G112" s="47"/>
      <c r="H112" s="16"/>
      <c r="I112" s="47"/>
      <c r="J112" s="47"/>
      <c r="K112" s="16"/>
      <c r="L112" s="16"/>
      <c r="M112" s="16"/>
      <c r="N112" s="16"/>
      <c r="O112" s="16"/>
      <c r="P112" s="16"/>
    </row>
    <row r="113" spans="1:16">
      <c r="A113" s="16"/>
      <c r="B113" s="16"/>
      <c r="C113" s="16"/>
      <c r="D113" s="16"/>
      <c r="E113" s="16"/>
      <c r="F113" s="16"/>
      <c r="G113" s="47"/>
      <c r="H113" s="16"/>
      <c r="I113" s="47"/>
      <c r="J113" s="47"/>
      <c r="K113" s="16"/>
      <c r="L113" s="16"/>
      <c r="M113" s="16"/>
      <c r="N113" s="16"/>
      <c r="O113" s="16"/>
      <c r="P113" s="16"/>
    </row>
    <row r="114" spans="1:16">
      <c r="A114" s="16"/>
      <c r="B114" s="16"/>
      <c r="C114" s="16"/>
      <c r="D114" s="16"/>
      <c r="E114" s="16"/>
      <c r="F114" s="16"/>
      <c r="G114" s="47"/>
      <c r="H114" s="16"/>
      <c r="I114" s="47"/>
      <c r="J114" s="47"/>
      <c r="K114" s="16"/>
      <c r="L114" s="16"/>
      <c r="M114" s="16"/>
      <c r="N114" s="16"/>
      <c r="O114" s="16"/>
      <c r="P114" s="16"/>
    </row>
    <row r="115" spans="1:16">
      <c r="A115" s="16"/>
      <c r="B115" s="16"/>
      <c r="C115" s="16"/>
      <c r="D115" s="16"/>
      <c r="E115" s="16"/>
      <c r="F115" s="16"/>
      <c r="G115" s="47"/>
      <c r="H115" s="16"/>
      <c r="I115" s="47"/>
      <c r="J115" s="47"/>
      <c r="K115" s="16"/>
      <c r="L115" s="16"/>
      <c r="M115" s="16"/>
      <c r="N115" s="16"/>
      <c r="O115" s="16"/>
      <c r="P115" s="16"/>
    </row>
    <row r="116" spans="1:16">
      <c r="A116" s="16"/>
      <c r="B116" s="16"/>
      <c r="C116" s="16"/>
      <c r="D116" s="16"/>
      <c r="E116" s="16"/>
      <c r="F116" s="16"/>
      <c r="G116" s="47"/>
      <c r="H116" s="16"/>
      <c r="I116" s="47"/>
      <c r="J116" s="47"/>
      <c r="K116" s="16"/>
      <c r="L116" s="16"/>
      <c r="M116" s="16"/>
      <c r="N116" s="16"/>
      <c r="O116" s="16"/>
      <c r="P116" s="16"/>
    </row>
    <row r="117" spans="1:16">
      <c r="A117" s="16"/>
      <c r="B117" s="16"/>
      <c r="C117" s="16"/>
      <c r="D117" s="16"/>
      <c r="E117" s="16"/>
      <c r="F117" s="16"/>
      <c r="G117" s="47"/>
      <c r="H117" s="16"/>
      <c r="I117" s="47"/>
      <c r="J117" s="47"/>
      <c r="K117" s="16"/>
      <c r="L117" s="16"/>
      <c r="M117" s="16"/>
      <c r="N117" s="16"/>
      <c r="O117" s="16"/>
      <c r="P117" s="16"/>
    </row>
    <row r="118" spans="1:16">
      <c r="A118" s="16"/>
      <c r="B118" s="16"/>
      <c r="C118" s="16"/>
      <c r="D118" s="16"/>
      <c r="E118" s="16"/>
      <c r="F118" s="16"/>
      <c r="G118" s="47"/>
      <c r="H118" s="16"/>
      <c r="I118" s="47"/>
      <c r="J118" s="47"/>
      <c r="K118" s="16"/>
      <c r="L118" s="16"/>
      <c r="M118" s="16"/>
      <c r="N118" s="16"/>
      <c r="O118" s="16"/>
      <c r="P118" s="16"/>
    </row>
    <row r="119" spans="1:16">
      <c r="A119" s="16"/>
      <c r="B119" s="16"/>
      <c r="C119" s="16"/>
      <c r="D119" s="16"/>
      <c r="E119" s="16"/>
      <c r="F119" s="16"/>
      <c r="G119" s="47"/>
      <c r="H119" s="16"/>
      <c r="I119" s="47"/>
      <c r="J119" s="47"/>
      <c r="K119" s="16"/>
      <c r="L119" s="16"/>
      <c r="M119" s="16"/>
      <c r="N119" s="16"/>
      <c r="O119" s="16"/>
      <c r="P119" s="16"/>
    </row>
    <row r="120" spans="1:16">
      <c r="A120" s="16"/>
      <c r="B120" s="16"/>
      <c r="C120" s="16"/>
      <c r="D120" s="16"/>
      <c r="E120" s="16"/>
      <c r="F120" s="16"/>
      <c r="G120" s="47"/>
      <c r="H120" s="16"/>
      <c r="I120" s="47"/>
      <c r="J120" s="47"/>
      <c r="K120" s="16"/>
      <c r="L120" s="16"/>
      <c r="M120" s="16"/>
      <c r="N120" s="16"/>
      <c r="O120" s="16"/>
      <c r="P120" s="16"/>
    </row>
    <row r="121" spans="1:16">
      <c r="A121" s="16"/>
      <c r="B121" s="16"/>
      <c r="C121" s="16"/>
      <c r="D121" s="16"/>
      <c r="E121" s="16"/>
      <c r="F121" s="16"/>
      <c r="G121" s="47"/>
      <c r="H121" s="16"/>
      <c r="I121" s="47"/>
      <c r="J121" s="47"/>
      <c r="K121" s="16"/>
      <c r="L121" s="16"/>
      <c r="M121" s="16"/>
      <c r="N121" s="16"/>
      <c r="O121" s="16"/>
      <c r="P121" s="16"/>
    </row>
    <row r="122" spans="1:16">
      <c r="A122" s="16"/>
      <c r="B122" s="16"/>
      <c r="C122" s="16"/>
      <c r="D122" s="16"/>
      <c r="E122" s="16"/>
      <c r="F122" s="16"/>
      <c r="G122" s="47"/>
      <c r="H122" s="16"/>
      <c r="I122" s="47"/>
      <c r="J122" s="47"/>
      <c r="K122" s="16"/>
      <c r="L122" s="16"/>
      <c r="M122" s="16"/>
      <c r="N122" s="16"/>
      <c r="O122" s="16"/>
      <c r="P122" s="16"/>
    </row>
    <row r="123" spans="1:16">
      <c r="A123" s="16"/>
      <c r="B123" s="16"/>
      <c r="C123" s="16"/>
      <c r="D123" s="16"/>
      <c r="E123" s="16"/>
      <c r="F123" s="16"/>
      <c r="G123" s="47"/>
      <c r="H123" s="16"/>
      <c r="I123" s="47"/>
      <c r="J123" s="47"/>
      <c r="K123" s="16"/>
      <c r="L123" s="16"/>
      <c r="M123" s="16"/>
      <c r="N123" s="16"/>
      <c r="O123" s="16"/>
      <c r="P123" s="16"/>
    </row>
    <row r="124" spans="1:16">
      <c r="A124" s="16"/>
      <c r="B124" s="16"/>
      <c r="C124" s="16"/>
      <c r="D124" s="16"/>
      <c r="E124" s="16"/>
      <c r="F124" s="16"/>
      <c r="G124" s="47"/>
      <c r="H124" s="16"/>
      <c r="I124" s="47"/>
      <c r="J124" s="47"/>
      <c r="K124" s="16"/>
      <c r="L124" s="16"/>
      <c r="M124" s="16"/>
      <c r="N124" s="16"/>
      <c r="O124" s="16"/>
      <c r="P124" s="16"/>
    </row>
    <row r="125" spans="1:16">
      <c r="A125" s="16"/>
      <c r="B125" s="16"/>
      <c r="C125" s="16"/>
      <c r="D125" s="16"/>
      <c r="E125" s="16"/>
      <c r="F125" s="16"/>
      <c r="G125" s="47"/>
      <c r="H125" s="16"/>
      <c r="I125" s="47"/>
      <c r="J125" s="47"/>
      <c r="K125" s="16"/>
      <c r="L125" s="16"/>
      <c r="M125" s="16"/>
      <c r="N125" s="16"/>
      <c r="O125" s="16"/>
      <c r="P125" s="16"/>
    </row>
    <row r="126" spans="1:16">
      <c r="A126" s="16"/>
      <c r="B126" s="16"/>
      <c r="C126" s="16"/>
      <c r="D126" s="16"/>
      <c r="E126" s="16"/>
      <c r="F126" s="16"/>
      <c r="G126" s="47"/>
      <c r="H126" s="16"/>
      <c r="I126" s="47"/>
      <c r="J126" s="47"/>
      <c r="K126" s="16"/>
      <c r="L126" s="16"/>
      <c r="M126" s="16"/>
      <c r="N126" s="16"/>
      <c r="O126" s="16"/>
      <c r="P126" s="16"/>
    </row>
    <row r="127" spans="1:16">
      <c r="A127" s="16"/>
      <c r="B127" s="16"/>
      <c r="C127" s="16"/>
      <c r="D127" s="16"/>
      <c r="E127" s="16"/>
      <c r="F127" s="16"/>
      <c r="G127" s="47"/>
      <c r="H127" s="16"/>
      <c r="I127" s="47"/>
      <c r="J127" s="47"/>
      <c r="K127" s="16"/>
      <c r="L127" s="16"/>
      <c r="M127" s="16"/>
      <c r="N127" s="16"/>
      <c r="O127" s="16"/>
      <c r="P127" s="16"/>
    </row>
    <row r="128" spans="1:16">
      <c r="A128" s="16"/>
      <c r="B128" s="16"/>
      <c r="C128" s="16"/>
      <c r="D128" s="16"/>
      <c r="E128" s="16"/>
      <c r="F128" s="16"/>
      <c r="G128" s="47"/>
      <c r="H128" s="16"/>
      <c r="I128" s="47"/>
      <c r="J128" s="47"/>
      <c r="K128" s="16"/>
      <c r="L128" s="16"/>
      <c r="M128" s="16"/>
      <c r="N128" s="16"/>
      <c r="O128" s="16"/>
      <c r="P128" s="16"/>
    </row>
    <row r="129" spans="1:16">
      <c r="A129" s="16"/>
      <c r="B129" s="16"/>
      <c r="C129" s="16"/>
      <c r="D129" s="16"/>
      <c r="E129" s="16"/>
      <c r="F129" s="16"/>
      <c r="G129" s="47"/>
      <c r="H129" s="16"/>
      <c r="I129" s="47"/>
      <c r="J129" s="47"/>
      <c r="K129" s="16"/>
      <c r="L129" s="16"/>
      <c r="M129" s="16"/>
      <c r="N129" s="16"/>
      <c r="O129" s="16"/>
      <c r="P129" s="16"/>
    </row>
    <row r="130" spans="1:16">
      <c r="A130" s="16"/>
      <c r="B130" s="16"/>
      <c r="C130" s="16"/>
      <c r="D130" s="16"/>
      <c r="E130" s="16"/>
      <c r="F130" s="16"/>
      <c r="G130" s="47"/>
      <c r="H130" s="16"/>
      <c r="I130" s="47"/>
      <c r="J130" s="47"/>
      <c r="K130" s="16"/>
      <c r="L130" s="16"/>
      <c r="M130" s="16"/>
      <c r="N130" s="16"/>
      <c r="O130" s="16"/>
      <c r="P130" s="16"/>
    </row>
    <row r="131" spans="1:16">
      <c r="A131" s="16"/>
      <c r="B131" s="16"/>
      <c r="C131" s="16"/>
      <c r="D131" s="16"/>
      <c r="E131" s="16"/>
      <c r="F131" s="16"/>
      <c r="G131" s="47"/>
      <c r="H131" s="16"/>
      <c r="I131" s="47"/>
      <c r="J131" s="47"/>
      <c r="K131" s="16"/>
      <c r="L131" s="16"/>
      <c r="M131" s="16"/>
      <c r="N131" s="16"/>
      <c r="O131" s="16"/>
      <c r="P131" s="16"/>
    </row>
    <row r="132" spans="1:16">
      <c r="A132" s="16"/>
      <c r="B132" s="16"/>
      <c r="C132" s="16"/>
      <c r="D132" s="16"/>
      <c r="E132" s="16"/>
      <c r="F132" s="16"/>
      <c r="G132" s="47"/>
      <c r="H132" s="16"/>
      <c r="I132" s="47"/>
      <c r="J132" s="47"/>
      <c r="K132" s="16"/>
      <c r="L132" s="16"/>
      <c r="M132" s="16"/>
      <c r="N132" s="16"/>
      <c r="O132" s="16"/>
      <c r="P132" s="16"/>
    </row>
    <row r="133" spans="1:16">
      <c r="A133" s="16"/>
      <c r="B133" s="16"/>
      <c r="C133" s="16"/>
      <c r="D133" s="16"/>
      <c r="E133" s="16"/>
      <c r="F133" s="16"/>
      <c r="G133" s="47"/>
      <c r="H133" s="16"/>
      <c r="I133" s="47"/>
      <c r="J133" s="47"/>
      <c r="K133" s="16"/>
      <c r="L133" s="16"/>
      <c r="M133" s="16"/>
      <c r="N133" s="16"/>
      <c r="O133" s="16"/>
      <c r="P133" s="16"/>
    </row>
    <row r="134" spans="1:16">
      <c r="A134" s="16"/>
      <c r="B134" s="16"/>
      <c r="C134" s="16"/>
      <c r="D134" s="16"/>
      <c r="E134" s="16"/>
      <c r="F134" s="16"/>
      <c r="G134" s="47"/>
      <c r="H134" s="16"/>
      <c r="I134" s="47"/>
      <c r="J134" s="47"/>
      <c r="K134" s="16"/>
      <c r="L134" s="16"/>
      <c r="M134" s="16"/>
      <c r="N134" s="16"/>
      <c r="O134" s="16"/>
      <c r="P134" s="16"/>
    </row>
    <row r="135" spans="1:16">
      <c r="A135" s="16"/>
      <c r="B135" s="16"/>
      <c r="C135" s="16"/>
      <c r="D135" s="16"/>
      <c r="E135" s="16"/>
      <c r="F135" s="16"/>
      <c r="G135" s="47"/>
      <c r="H135" s="16"/>
      <c r="I135" s="47"/>
      <c r="J135" s="47"/>
      <c r="K135" s="16"/>
      <c r="L135" s="16"/>
      <c r="M135" s="16"/>
      <c r="N135" s="16"/>
      <c r="O135" s="16"/>
      <c r="P135" s="16"/>
    </row>
    <row r="136" spans="1:16">
      <c r="A136" s="16"/>
      <c r="B136" s="16"/>
      <c r="C136" s="16"/>
      <c r="D136" s="16"/>
      <c r="E136" s="16"/>
      <c r="F136" s="16"/>
      <c r="G136" s="47"/>
      <c r="H136" s="16"/>
      <c r="I136" s="47"/>
      <c r="J136" s="47"/>
      <c r="K136" s="16"/>
      <c r="L136" s="16"/>
      <c r="M136" s="16"/>
      <c r="N136" s="16"/>
      <c r="O136" s="16"/>
      <c r="P136" s="16"/>
    </row>
    <row r="137" spans="1:16">
      <c r="A137" s="16"/>
      <c r="B137" s="16"/>
      <c r="C137" s="16"/>
      <c r="D137" s="16"/>
      <c r="E137" s="16"/>
      <c r="F137" s="16"/>
      <c r="G137" s="47"/>
      <c r="H137" s="16"/>
      <c r="I137" s="47"/>
      <c r="J137" s="47"/>
      <c r="K137" s="16"/>
      <c r="L137" s="16"/>
      <c r="M137" s="16"/>
      <c r="N137" s="16"/>
      <c r="O137" s="16"/>
      <c r="P137" s="16"/>
    </row>
    <row r="138" spans="1:16">
      <c r="A138" s="16"/>
      <c r="B138" s="16"/>
      <c r="C138" s="16"/>
      <c r="D138" s="16"/>
      <c r="E138" s="16"/>
      <c r="F138" s="16"/>
      <c r="G138" s="47"/>
      <c r="H138" s="16"/>
      <c r="I138" s="47"/>
      <c r="J138" s="47"/>
      <c r="K138" s="16"/>
      <c r="L138" s="16"/>
      <c r="M138" s="16"/>
      <c r="N138" s="16"/>
      <c r="O138" s="16"/>
      <c r="P138" s="16"/>
    </row>
    <row r="139" spans="1:16">
      <c r="A139" s="16"/>
      <c r="B139" s="16"/>
      <c r="C139" s="16"/>
      <c r="D139" s="16"/>
      <c r="E139" s="16"/>
      <c r="F139" s="16"/>
      <c r="G139" s="47"/>
      <c r="H139" s="16"/>
      <c r="I139" s="47"/>
      <c r="J139" s="47"/>
      <c r="K139" s="16"/>
      <c r="L139" s="16"/>
      <c r="M139" s="16"/>
      <c r="N139" s="16"/>
      <c r="O139" s="16"/>
      <c r="P139" s="16"/>
    </row>
    <row r="140" spans="1:16">
      <c r="A140" s="16"/>
      <c r="B140" s="16"/>
      <c r="C140" s="16"/>
      <c r="D140" s="16"/>
      <c r="E140" s="16"/>
      <c r="F140" s="16"/>
      <c r="G140" s="47"/>
      <c r="H140" s="16"/>
      <c r="I140" s="47"/>
      <c r="J140" s="47"/>
      <c r="K140" s="16"/>
      <c r="L140" s="16"/>
      <c r="M140" s="16"/>
      <c r="N140" s="16"/>
      <c r="O140" s="16"/>
      <c r="P140" s="16"/>
    </row>
    <row r="141" spans="1:16">
      <c r="A141" s="16"/>
      <c r="B141" s="16"/>
      <c r="C141" s="16"/>
      <c r="D141" s="16"/>
      <c r="E141" s="16"/>
      <c r="F141" s="16"/>
      <c r="G141" s="47"/>
      <c r="H141" s="16"/>
      <c r="I141" s="47"/>
      <c r="J141" s="47"/>
      <c r="K141" s="16"/>
      <c r="L141" s="16"/>
      <c r="M141" s="16"/>
      <c r="N141" s="16"/>
      <c r="O141" s="16"/>
      <c r="P141" s="16"/>
    </row>
    <row r="142" spans="1:16">
      <c r="A142" s="16"/>
      <c r="B142" s="16"/>
      <c r="C142" s="16"/>
      <c r="D142" s="16"/>
      <c r="E142" s="16"/>
      <c r="F142" s="16"/>
      <c r="G142" s="47"/>
      <c r="H142" s="16"/>
      <c r="I142" s="47"/>
      <c r="J142" s="47"/>
      <c r="K142" s="16"/>
      <c r="L142" s="16"/>
      <c r="M142" s="16"/>
      <c r="N142" s="16"/>
      <c r="O142" s="16"/>
      <c r="P142" s="16"/>
    </row>
    <row r="143" spans="1:16">
      <c r="A143" s="16"/>
      <c r="B143" s="16"/>
      <c r="C143" s="16"/>
      <c r="D143" s="16"/>
      <c r="E143" s="16"/>
      <c r="F143" s="16"/>
      <c r="G143" s="47"/>
      <c r="H143" s="16"/>
      <c r="I143" s="47"/>
      <c r="J143" s="47"/>
      <c r="K143" s="16"/>
      <c r="L143" s="16"/>
      <c r="M143" s="16"/>
      <c r="N143" s="16"/>
      <c r="O143" s="16"/>
      <c r="P143" s="16"/>
    </row>
    <row r="144" spans="1:16">
      <c r="A144" s="16"/>
      <c r="B144" s="16"/>
      <c r="C144" s="16"/>
      <c r="D144" s="16"/>
      <c r="E144" s="16"/>
      <c r="F144" s="16"/>
      <c r="G144" s="47"/>
      <c r="H144" s="16"/>
      <c r="I144" s="47"/>
      <c r="J144" s="47"/>
      <c r="K144" s="16"/>
      <c r="L144" s="16"/>
      <c r="M144" s="16"/>
      <c r="N144" s="16"/>
      <c r="O144" s="16"/>
      <c r="P144" s="16"/>
    </row>
    <row r="145" spans="1:16">
      <c r="A145" s="16"/>
      <c r="B145" s="16"/>
      <c r="C145" s="16"/>
      <c r="D145" s="16"/>
      <c r="E145" s="16"/>
      <c r="F145" s="16"/>
      <c r="G145" s="47"/>
      <c r="H145" s="16"/>
      <c r="I145" s="47"/>
      <c r="J145" s="47"/>
      <c r="K145" s="16"/>
      <c r="L145" s="16"/>
      <c r="M145" s="16"/>
      <c r="N145" s="16"/>
      <c r="O145" s="16"/>
      <c r="P145" s="16"/>
    </row>
    <row r="146" spans="1:16">
      <c r="A146" s="16"/>
      <c r="B146" s="16"/>
      <c r="C146" s="16"/>
      <c r="D146" s="16"/>
      <c r="E146" s="16"/>
      <c r="F146" s="16"/>
      <c r="G146" s="47"/>
      <c r="H146" s="16"/>
      <c r="I146" s="47"/>
      <c r="J146" s="47"/>
      <c r="K146" s="16"/>
      <c r="L146" s="16"/>
      <c r="M146" s="16"/>
      <c r="N146" s="16"/>
      <c r="O146" s="16"/>
      <c r="P146" s="16"/>
    </row>
    <row r="147" spans="1:16">
      <c r="A147" s="16"/>
      <c r="B147" s="16"/>
      <c r="C147" s="16"/>
      <c r="D147" s="16"/>
      <c r="E147" s="16"/>
      <c r="F147" s="16"/>
      <c r="G147" s="47"/>
      <c r="H147" s="16"/>
      <c r="I147" s="47"/>
      <c r="J147" s="47"/>
      <c r="K147" s="16"/>
      <c r="L147" s="16"/>
      <c r="M147" s="16"/>
      <c r="N147" s="16"/>
      <c r="O147" s="16"/>
      <c r="P147" s="16"/>
    </row>
    <row r="148" spans="1:16">
      <c r="A148" s="16"/>
      <c r="B148" s="16"/>
      <c r="C148" s="16"/>
      <c r="D148" s="16"/>
      <c r="E148" s="16"/>
      <c r="F148" s="16"/>
      <c r="G148" s="47"/>
      <c r="H148" s="16"/>
      <c r="I148" s="47"/>
      <c r="J148" s="47"/>
      <c r="K148" s="16"/>
      <c r="L148" s="16"/>
      <c r="M148" s="16"/>
      <c r="N148" s="16"/>
      <c r="O148" s="16"/>
      <c r="P148" s="16"/>
    </row>
    <row r="149" spans="1:16">
      <c r="A149" s="16"/>
      <c r="B149" s="16"/>
      <c r="C149" s="16"/>
      <c r="D149" s="16"/>
      <c r="E149" s="16"/>
      <c r="F149" s="16"/>
      <c r="G149" s="47"/>
      <c r="H149" s="16"/>
      <c r="I149" s="47"/>
      <c r="J149" s="47"/>
      <c r="K149" s="16"/>
      <c r="L149" s="16"/>
      <c r="M149" s="16"/>
      <c r="N149" s="16"/>
      <c r="O149" s="16"/>
      <c r="P149" s="16"/>
    </row>
    <row r="150" spans="1:16">
      <c r="A150" s="16"/>
      <c r="B150" s="16"/>
      <c r="C150" s="16"/>
      <c r="D150" s="16"/>
      <c r="E150" s="16"/>
      <c r="F150" s="16"/>
      <c r="G150" s="47"/>
      <c r="H150" s="16"/>
      <c r="I150" s="47"/>
      <c r="J150" s="47"/>
      <c r="K150" s="16"/>
      <c r="L150" s="16"/>
      <c r="M150" s="16"/>
      <c r="N150" s="16"/>
      <c r="O150" s="16"/>
      <c r="P150" s="16"/>
    </row>
    <row r="151" spans="1:16">
      <c r="A151" s="16"/>
      <c r="B151" s="16"/>
      <c r="C151" s="16"/>
      <c r="D151" s="16"/>
      <c r="E151" s="16"/>
      <c r="F151" s="16"/>
      <c r="G151" s="47"/>
      <c r="H151" s="16"/>
      <c r="I151" s="47"/>
      <c r="J151" s="47"/>
      <c r="K151" s="16"/>
      <c r="L151" s="16"/>
      <c r="M151" s="16"/>
      <c r="N151" s="16"/>
      <c r="O151" s="16"/>
      <c r="P151" s="16"/>
    </row>
    <row r="152" spans="1:16">
      <c r="A152" s="16"/>
      <c r="B152" s="16"/>
      <c r="C152" s="16"/>
      <c r="D152" s="16"/>
      <c r="E152" s="16"/>
      <c r="F152" s="16"/>
      <c r="G152" s="47"/>
      <c r="H152" s="16"/>
      <c r="I152" s="47"/>
      <c r="J152" s="47"/>
      <c r="K152" s="16"/>
      <c r="L152" s="16"/>
      <c r="M152" s="16"/>
      <c r="N152" s="16"/>
      <c r="O152" s="16"/>
      <c r="P152" s="16"/>
    </row>
    <row r="153" spans="1:16">
      <c r="A153" s="16"/>
      <c r="B153" s="16"/>
      <c r="C153" s="16"/>
      <c r="D153" s="16"/>
      <c r="E153" s="16"/>
      <c r="F153" s="16"/>
      <c r="G153" s="47"/>
      <c r="H153" s="16"/>
      <c r="I153" s="47"/>
      <c r="J153" s="47"/>
      <c r="K153" s="16"/>
      <c r="L153" s="16"/>
      <c r="M153" s="16"/>
      <c r="N153" s="16"/>
      <c r="O153" s="16"/>
      <c r="P153" s="16"/>
    </row>
    <row r="154" spans="1:16">
      <c r="A154" s="16"/>
      <c r="B154" s="16"/>
      <c r="C154" s="16"/>
      <c r="D154" s="16"/>
      <c r="E154" s="16"/>
      <c r="F154" s="16"/>
      <c r="G154" s="47"/>
      <c r="H154" s="16"/>
      <c r="I154" s="47"/>
      <c r="J154" s="47"/>
      <c r="K154" s="16"/>
      <c r="L154" s="16"/>
      <c r="M154" s="16"/>
      <c r="N154" s="16"/>
      <c r="O154" s="16"/>
      <c r="P154" s="16"/>
    </row>
    <row r="155" spans="1:16">
      <c r="A155" s="16"/>
      <c r="B155" s="16"/>
      <c r="C155" s="16"/>
      <c r="D155" s="16"/>
      <c r="E155" s="16"/>
      <c r="F155" s="16"/>
      <c r="G155" s="47"/>
      <c r="H155" s="16"/>
      <c r="I155" s="47"/>
      <c r="J155" s="47"/>
      <c r="K155" s="16"/>
      <c r="L155" s="16"/>
      <c r="M155" s="16"/>
      <c r="N155" s="16"/>
      <c r="O155" s="16"/>
      <c r="P155" s="16"/>
    </row>
    <row r="156" spans="1:16">
      <c r="A156" s="16"/>
      <c r="B156" s="16"/>
      <c r="C156" s="16"/>
      <c r="D156" s="16"/>
      <c r="E156" s="16"/>
      <c r="F156" s="16"/>
      <c r="G156" s="47"/>
      <c r="H156" s="16"/>
      <c r="I156" s="47"/>
      <c r="J156" s="47"/>
      <c r="K156" s="16"/>
      <c r="L156" s="16"/>
      <c r="M156" s="16"/>
      <c r="N156" s="16"/>
      <c r="O156" s="16"/>
      <c r="P156" s="16"/>
    </row>
    <row r="157" spans="1:16">
      <c r="A157" s="16"/>
      <c r="B157" s="16"/>
      <c r="C157" s="16"/>
      <c r="D157" s="16"/>
      <c r="E157" s="16"/>
      <c r="F157" s="16"/>
      <c r="G157" s="47"/>
      <c r="H157" s="16"/>
      <c r="I157" s="47"/>
      <c r="J157" s="47"/>
      <c r="K157" s="16"/>
      <c r="L157" s="16"/>
      <c r="M157" s="16"/>
      <c r="N157" s="16"/>
      <c r="O157" s="16"/>
      <c r="P157" s="16"/>
    </row>
    <row r="158" spans="1:16">
      <c r="A158" s="16"/>
      <c r="B158" s="16"/>
      <c r="C158" s="16"/>
      <c r="D158" s="16"/>
      <c r="E158" s="16"/>
      <c r="F158" s="16"/>
      <c r="G158" s="47"/>
      <c r="H158" s="16"/>
      <c r="I158" s="47"/>
      <c r="J158" s="47"/>
      <c r="K158" s="16"/>
      <c r="L158" s="16"/>
      <c r="M158" s="16"/>
      <c r="N158" s="16"/>
      <c r="O158" s="16"/>
      <c r="P158" s="16"/>
    </row>
    <row r="159" spans="1:16">
      <c r="A159" s="16"/>
      <c r="B159" s="16"/>
      <c r="C159" s="16"/>
      <c r="D159" s="16"/>
      <c r="E159" s="16"/>
      <c r="F159" s="16"/>
      <c r="G159" s="47"/>
      <c r="H159" s="16"/>
      <c r="I159" s="47"/>
      <c r="J159" s="47"/>
      <c r="K159" s="16"/>
      <c r="L159" s="16"/>
      <c r="M159" s="16"/>
      <c r="N159" s="16"/>
      <c r="O159" s="16"/>
      <c r="P159" s="16"/>
    </row>
    <row r="160" spans="1:16">
      <c r="A160" s="16"/>
      <c r="B160" s="16"/>
      <c r="C160" s="16"/>
      <c r="D160" s="16"/>
      <c r="E160" s="16"/>
      <c r="F160" s="16"/>
      <c r="G160" s="47"/>
      <c r="H160" s="16"/>
      <c r="I160" s="47"/>
      <c r="J160" s="47"/>
      <c r="K160" s="16"/>
      <c r="L160" s="16"/>
      <c r="M160" s="16"/>
      <c r="N160" s="16"/>
      <c r="O160" s="16"/>
      <c r="P160" s="16"/>
    </row>
    <row r="161" spans="1:16">
      <c r="A161" s="16"/>
      <c r="B161" s="16"/>
      <c r="C161" s="16"/>
      <c r="D161" s="16"/>
      <c r="E161" s="16"/>
      <c r="F161" s="16"/>
      <c r="G161" s="47"/>
      <c r="H161" s="16"/>
      <c r="I161" s="47"/>
      <c r="J161" s="47"/>
      <c r="K161" s="16"/>
      <c r="L161" s="16"/>
      <c r="M161" s="16"/>
      <c r="N161" s="16"/>
      <c r="O161" s="16"/>
      <c r="P161" s="16"/>
    </row>
    <row r="162" spans="1:16">
      <c r="A162" s="16"/>
      <c r="B162" s="16"/>
      <c r="C162" s="16"/>
      <c r="D162" s="16"/>
      <c r="E162" s="16"/>
      <c r="F162" s="16"/>
      <c r="G162" s="47"/>
      <c r="H162" s="16"/>
      <c r="I162" s="47"/>
      <c r="J162" s="47"/>
      <c r="K162" s="16"/>
      <c r="L162" s="16"/>
      <c r="M162" s="16"/>
      <c r="N162" s="16"/>
      <c r="O162" s="16"/>
      <c r="P162" s="16"/>
    </row>
    <row r="163" spans="1:16">
      <c r="A163" s="16"/>
      <c r="B163" s="16"/>
      <c r="C163" s="16"/>
      <c r="D163" s="16"/>
      <c r="E163" s="16"/>
      <c r="F163" s="16"/>
      <c r="G163" s="47"/>
      <c r="H163" s="16"/>
      <c r="I163" s="47"/>
      <c r="J163" s="47"/>
      <c r="K163" s="16"/>
      <c r="L163" s="16"/>
      <c r="M163" s="16"/>
      <c r="N163" s="16"/>
      <c r="O163" s="16"/>
      <c r="P163" s="16"/>
    </row>
    <row r="164" spans="1:16">
      <c r="A164" s="16"/>
      <c r="B164" s="16"/>
      <c r="C164" s="16"/>
      <c r="D164" s="16"/>
      <c r="E164" s="16"/>
      <c r="F164" s="16"/>
      <c r="G164" s="47"/>
      <c r="H164" s="16"/>
      <c r="I164" s="47"/>
      <c r="J164" s="47"/>
      <c r="K164" s="16"/>
      <c r="L164" s="16"/>
      <c r="M164" s="16"/>
      <c r="N164" s="16"/>
      <c r="O164" s="16"/>
      <c r="P164" s="16"/>
    </row>
    <row r="165" spans="1:16">
      <c r="A165" s="16"/>
      <c r="B165" s="16"/>
      <c r="C165" s="16"/>
      <c r="D165" s="16"/>
      <c r="E165" s="16"/>
      <c r="F165" s="16"/>
      <c r="G165" s="47"/>
      <c r="H165" s="16"/>
      <c r="I165" s="47"/>
      <c r="J165" s="47"/>
      <c r="K165" s="16"/>
      <c r="L165" s="16"/>
      <c r="M165" s="16"/>
      <c r="N165" s="16"/>
      <c r="O165" s="16"/>
      <c r="P165" s="16"/>
    </row>
  </sheetData>
  <mergeCells count="9">
    <mergeCell ref="A2:A7"/>
    <mergeCell ref="A9:A10"/>
    <mergeCell ref="A11:A15"/>
    <mergeCell ref="A16:A49"/>
    <mergeCell ref="A50:A64"/>
    <mergeCell ref="A65:A67"/>
    <mergeCell ref="A68:A69"/>
    <mergeCell ref="A71:A75"/>
    <mergeCell ref="A76:A81"/>
  </mergeCells>
  <dataValidations count="5">
    <dataValidation type="list" allowBlank="1" showErrorMessage="1" sqref="C27 C5:C7">
      <formula1>"通用,天津6,南宁4,成都27,成都四线,资阳线,成都30,成都13,北京7/北京昌平,天津Z4"</formula1>
    </dataValidation>
    <dataValidation type="list" allowBlank="1" showErrorMessage="1" sqref="B1:B86">
      <formula1>"1级,2级,3级"</formula1>
    </dataValidation>
    <dataValidation type="list" allowBlank="1" showErrorMessage="1" sqref="C2:C4 C8:C26 C28:C81">
      <formula1>"通用,天津6,南宁4,成都27,成都四线,资阳线,成都30,成都13"</formula1>
    </dataValidation>
    <dataValidation type="list" allowBlank="1" showErrorMessage="1" sqref="D2:D81">
      <formula1>"新增,作废"</formula1>
    </dataValidation>
    <dataValidation type="list" allowBlank="1" showErrorMessage="1" sqref="E2:E81 P2:P86">
      <formula1>"是,否"</formula1>
    </dataValidation>
  </dataValidation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197"/>
  <sheetViews>
    <sheetView workbookViewId="0">
      <selection activeCell="P1" sqref="P$1:P$1048576"/>
    </sheetView>
  </sheetViews>
  <sheetFormatPr defaultColWidth="9" defaultRowHeight="15.75"/>
  <cols>
    <col min="2" max="2" width="11.2083333333333" customWidth="1"/>
    <col min="6" max="6" width="25.3" customWidth="1"/>
    <col min="7" max="7" width="18.875" customWidth="1"/>
    <col min="8" max="8" width="14.3666666666667" customWidth="1"/>
    <col min="9" max="9" width="17.675" customWidth="1"/>
    <col min="10" max="10" width="20.1083333333333" customWidth="1"/>
  </cols>
  <sheetData>
    <row r="1" ht="24" spans="1:16">
      <c r="A1" s="84" t="s">
        <v>0</v>
      </c>
      <c r="B1" s="84" t="s">
        <v>20</v>
      </c>
      <c r="C1" s="84" t="s">
        <v>21</v>
      </c>
      <c r="D1" s="84" t="s">
        <v>22</v>
      </c>
      <c r="E1" s="84" t="s">
        <v>23</v>
      </c>
      <c r="F1" s="84" t="s">
        <v>24</v>
      </c>
      <c r="G1" s="84" t="s">
        <v>25</v>
      </c>
      <c r="H1" s="84" t="s">
        <v>26</v>
      </c>
      <c r="I1" s="84" t="s">
        <v>27</v>
      </c>
      <c r="J1" s="84" t="s">
        <v>28</v>
      </c>
      <c r="K1" s="84" t="s">
        <v>29</v>
      </c>
      <c r="L1" s="84" t="s">
        <v>30</v>
      </c>
      <c r="M1" s="84" t="s">
        <v>31</v>
      </c>
      <c r="N1" s="84" t="s">
        <v>32</v>
      </c>
      <c r="O1" s="84" t="s">
        <v>281</v>
      </c>
      <c r="P1" s="47"/>
    </row>
    <row r="2" ht="56.9" customHeight="1" spans="1:16">
      <c r="A2" s="11"/>
      <c r="B2" s="85" t="s">
        <v>145</v>
      </c>
      <c r="C2" s="17" t="s">
        <v>35</v>
      </c>
      <c r="D2" s="86" t="s">
        <v>36</v>
      </c>
      <c r="E2" s="86" t="s">
        <v>37</v>
      </c>
      <c r="F2" s="8" t="str">
        <f t="shared" ref="F2:F19" si="0">"XM3NY-BG-"&amp;ROW()-1</f>
        <v>XM3NY-BG-1</v>
      </c>
      <c r="G2" s="11" t="s">
        <v>282</v>
      </c>
      <c r="H2" s="11" t="s">
        <v>283</v>
      </c>
      <c r="I2" s="11" t="s">
        <v>284</v>
      </c>
      <c r="J2" s="11" t="s">
        <v>285</v>
      </c>
      <c r="K2" s="12" t="s">
        <v>42</v>
      </c>
      <c r="L2" s="13">
        <v>46307</v>
      </c>
      <c r="M2" s="11" t="s">
        <v>43</v>
      </c>
      <c r="N2" s="11" t="s">
        <v>44</v>
      </c>
      <c r="O2" s="11"/>
      <c r="P2" s="47"/>
    </row>
    <row r="3" ht="38.25" spans="1:16">
      <c r="A3" s="11"/>
      <c r="B3" s="85" t="s">
        <v>34</v>
      </c>
      <c r="C3" s="17" t="s">
        <v>35</v>
      </c>
      <c r="D3" s="86" t="s">
        <v>36</v>
      </c>
      <c r="E3" s="86" t="s">
        <v>37</v>
      </c>
      <c r="F3" s="8" t="str">
        <f t="shared" si="0"/>
        <v>XM3NY-BG-2</v>
      </c>
      <c r="G3" s="11" t="s">
        <v>286</v>
      </c>
      <c r="H3" s="11" t="s">
        <v>283</v>
      </c>
      <c r="I3" s="11" t="s">
        <v>287</v>
      </c>
      <c r="J3" s="11" t="s">
        <v>288</v>
      </c>
      <c r="K3" s="12" t="s">
        <v>42</v>
      </c>
      <c r="L3" s="13">
        <v>46311</v>
      </c>
      <c r="M3" s="11" t="s">
        <v>43</v>
      </c>
      <c r="N3" s="11" t="s">
        <v>289</v>
      </c>
      <c r="O3" s="11"/>
      <c r="P3" s="47"/>
    </row>
    <row r="4" ht="49.8" customHeight="1" spans="1:16">
      <c r="A4" s="11"/>
      <c r="B4" s="85" t="s">
        <v>34</v>
      </c>
      <c r="C4" s="17" t="s">
        <v>35</v>
      </c>
      <c r="D4" s="86" t="s">
        <v>36</v>
      </c>
      <c r="E4" s="86" t="s">
        <v>37</v>
      </c>
      <c r="F4" s="8" t="str">
        <f t="shared" si="0"/>
        <v>XM3NY-BG-3</v>
      </c>
      <c r="G4" s="11" t="s">
        <v>290</v>
      </c>
      <c r="H4" s="11" t="s">
        <v>291</v>
      </c>
      <c r="I4" s="11" t="s">
        <v>292</v>
      </c>
      <c r="J4" s="11" t="s">
        <v>293</v>
      </c>
      <c r="K4" s="12" t="s">
        <v>42</v>
      </c>
      <c r="L4" s="13">
        <v>46307</v>
      </c>
      <c r="M4" s="11" t="s">
        <v>43</v>
      </c>
      <c r="N4" s="11" t="s">
        <v>44</v>
      </c>
      <c r="O4" s="11"/>
      <c r="P4" s="47"/>
    </row>
    <row r="5" ht="38.25" spans="1:16">
      <c r="A5" s="11"/>
      <c r="B5" s="85" t="s">
        <v>34</v>
      </c>
      <c r="C5" s="17" t="s">
        <v>35</v>
      </c>
      <c r="D5" s="86" t="s">
        <v>36</v>
      </c>
      <c r="E5" s="86" t="s">
        <v>37</v>
      </c>
      <c r="F5" s="8" t="str">
        <f t="shared" si="0"/>
        <v>XM3NY-BG-4</v>
      </c>
      <c r="G5" s="11" t="s">
        <v>294</v>
      </c>
      <c r="H5" s="16" t="s">
        <v>295</v>
      </c>
      <c r="I5" s="11" t="s">
        <v>296</v>
      </c>
      <c r="J5" s="11" t="s">
        <v>297</v>
      </c>
      <c r="K5" s="12" t="s">
        <v>42</v>
      </c>
      <c r="L5" s="13">
        <v>46307</v>
      </c>
      <c r="M5" s="11" t="s">
        <v>43</v>
      </c>
      <c r="N5" s="11" t="s">
        <v>44</v>
      </c>
      <c r="O5" s="11"/>
      <c r="P5" s="47"/>
    </row>
    <row r="6" ht="38.25" spans="1:16">
      <c r="A6" s="11"/>
      <c r="B6" s="85" t="s">
        <v>34</v>
      </c>
      <c r="C6" s="17" t="s">
        <v>35</v>
      </c>
      <c r="D6" s="86" t="s">
        <v>36</v>
      </c>
      <c r="E6" s="86" t="s">
        <v>37</v>
      </c>
      <c r="F6" s="8" t="str">
        <f t="shared" si="0"/>
        <v>XM3NY-BG-5</v>
      </c>
      <c r="G6" s="11" t="s">
        <v>298</v>
      </c>
      <c r="H6" s="11" t="s">
        <v>299</v>
      </c>
      <c r="I6" s="11" t="s">
        <v>300</v>
      </c>
      <c r="J6" s="11" t="s">
        <v>301</v>
      </c>
      <c r="K6" s="12" t="s">
        <v>42</v>
      </c>
      <c r="L6" s="13">
        <v>46307</v>
      </c>
      <c r="M6" s="11" t="s">
        <v>43</v>
      </c>
      <c r="N6" s="11" t="s">
        <v>44</v>
      </c>
      <c r="O6" s="11"/>
      <c r="P6" s="47"/>
    </row>
    <row r="7" ht="49.8" customHeight="1" spans="1:16">
      <c r="A7" s="11"/>
      <c r="B7" s="85" t="s">
        <v>34</v>
      </c>
      <c r="C7" s="17" t="s">
        <v>35</v>
      </c>
      <c r="D7" s="86" t="s">
        <v>36</v>
      </c>
      <c r="E7" s="86" t="s">
        <v>37</v>
      </c>
      <c r="F7" s="8" t="str">
        <f t="shared" si="0"/>
        <v>XM3NY-BG-6</v>
      </c>
      <c r="G7" s="11" t="s">
        <v>302</v>
      </c>
      <c r="H7" s="11" t="s">
        <v>303</v>
      </c>
      <c r="I7" s="11" t="s">
        <v>304</v>
      </c>
      <c r="J7" s="11" t="s">
        <v>305</v>
      </c>
      <c r="K7" s="12" t="s">
        <v>42</v>
      </c>
      <c r="L7" s="13">
        <v>46307</v>
      </c>
      <c r="M7" s="11" t="s">
        <v>43</v>
      </c>
      <c r="N7" s="11" t="s">
        <v>44</v>
      </c>
      <c r="O7" s="11"/>
      <c r="P7" s="47"/>
    </row>
    <row r="8" ht="49.8" customHeight="1" spans="1:16">
      <c r="A8" s="11"/>
      <c r="B8" s="85" t="s">
        <v>34</v>
      </c>
      <c r="C8" s="17" t="s">
        <v>35</v>
      </c>
      <c r="D8" s="86" t="s">
        <v>36</v>
      </c>
      <c r="E8" s="86" t="s">
        <v>37</v>
      </c>
      <c r="F8" s="8" t="str">
        <f t="shared" si="0"/>
        <v>XM3NY-BG-7</v>
      </c>
      <c r="G8" s="11" t="s">
        <v>306</v>
      </c>
      <c r="H8" s="11" t="s">
        <v>291</v>
      </c>
      <c r="I8" s="11" t="s">
        <v>307</v>
      </c>
      <c r="J8" s="11" t="s">
        <v>308</v>
      </c>
      <c r="K8" s="12" t="s">
        <v>42</v>
      </c>
      <c r="L8" s="13">
        <v>46307</v>
      </c>
      <c r="M8" s="11" t="s">
        <v>43</v>
      </c>
      <c r="N8" s="11" t="s">
        <v>44</v>
      </c>
      <c r="O8" s="11"/>
      <c r="P8" s="47"/>
    </row>
    <row r="9" ht="32.65" customHeight="1" spans="1:16">
      <c r="A9" s="11"/>
      <c r="B9" s="85" t="s">
        <v>34</v>
      </c>
      <c r="C9" s="17" t="s">
        <v>35</v>
      </c>
      <c r="D9" s="86" t="s">
        <v>36</v>
      </c>
      <c r="E9" s="86" t="s">
        <v>37</v>
      </c>
      <c r="F9" s="8" t="str">
        <f t="shared" si="0"/>
        <v>XM3NY-BG-8</v>
      </c>
      <c r="G9" s="11" t="s">
        <v>309</v>
      </c>
      <c r="H9" s="11" t="s">
        <v>310</v>
      </c>
      <c r="I9" s="11" t="s">
        <v>311</v>
      </c>
      <c r="J9" s="11" t="s">
        <v>312</v>
      </c>
      <c r="K9" s="12" t="s">
        <v>42</v>
      </c>
      <c r="L9" s="13">
        <v>46307</v>
      </c>
      <c r="M9" s="11" t="s">
        <v>43</v>
      </c>
      <c r="N9" s="11" t="s">
        <v>44</v>
      </c>
      <c r="O9" s="11"/>
      <c r="P9" s="47"/>
    </row>
    <row r="10" ht="49.8" customHeight="1" spans="1:16">
      <c r="A10" s="11"/>
      <c r="B10" s="85" t="s">
        <v>34</v>
      </c>
      <c r="C10" s="17" t="s">
        <v>35</v>
      </c>
      <c r="D10" s="86" t="s">
        <v>36</v>
      </c>
      <c r="E10" s="86" t="s">
        <v>37</v>
      </c>
      <c r="F10" s="8" t="str">
        <f t="shared" si="0"/>
        <v>XM3NY-BG-9</v>
      </c>
      <c r="G10" s="11" t="s">
        <v>313</v>
      </c>
      <c r="H10" s="11" t="s">
        <v>314</v>
      </c>
      <c r="I10" s="11" t="s">
        <v>315</v>
      </c>
      <c r="J10" s="11" t="s">
        <v>316</v>
      </c>
      <c r="K10" s="12" t="s">
        <v>42</v>
      </c>
      <c r="L10" s="13">
        <v>46307</v>
      </c>
      <c r="M10" s="11" t="s">
        <v>43</v>
      </c>
      <c r="N10" s="11" t="s">
        <v>44</v>
      </c>
      <c r="O10" s="11"/>
      <c r="P10" s="47"/>
    </row>
    <row r="11" ht="56.45" customHeight="1" spans="1:16">
      <c r="A11" s="11"/>
      <c r="B11" s="85" t="s">
        <v>34</v>
      </c>
      <c r="C11" s="17" t="s">
        <v>35</v>
      </c>
      <c r="D11" s="86" t="s">
        <v>36</v>
      </c>
      <c r="E11" s="86" t="s">
        <v>37</v>
      </c>
      <c r="F11" s="8" t="str">
        <f t="shared" si="0"/>
        <v>XM3NY-BG-10</v>
      </c>
      <c r="G11" s="11" t="s">
        <v>317</v>
      </c>
      <c r="H11" s="11" t="s">
        <v>318</v>
      </c>
      <c r="I11" s="11" t="s">
        <v>319</v>
      </c>
      <c r="J11" s="11" t="s">
        <v>320</v>
      </c>
      <c r="K11" s="12" t="s">
        <v>42</v>
      </c>
      <c r="L11" s="13">
        <v>46307</v>
      </c>
      <c r="M11" s="11" t="s">
        <v>43</v>
      </c>
      <c r="N11" s="11" t="s">
        <v>44</v>
      </c>
      <c r="O11" s="11"/>
      <c r="P11" s="47"/>
    </row>
    <row r="12" ht="56.45" customHeight="1" spans="1:16">
      <c r="A12" s="11"/>
      <c r="B12" s="85" t="s">
        <v>34</v>
      </c>
      <c r="C12" s="17" t="s">
        <v>35</v>
      </c>
      <c r="D12" s="86" t="s">
        <v>36</v>
      </c>
      <c r="E12" s="86" t="s">
        <v>37</v>
      </c>
      <c r="F12" s="8" t="str">
        <f t="shared" si="0"/>
        <v>XM3NY-BG-11</v>
      </c>
      <c r="G12" s="11" t="s">
        <v>321</v>
      </c>
      <c r="H12" s="11" t="s">
        <v>318</v>
      </c>
      <c r="I12" s="11" t="s">
        <v>322</v>
      </c>
      <c r="J12" s="11" t="s">
        <v>323</v>
      </c>
      <c r="K12" s="12" t="s">
        <v>42</v>
      </c>
      <c r="L12" s="13">
        <v>46307</v>
      </c>
      <c r="M12" s="11" t="s">
        <v>43</v>
      </c>
      <c r="N12" s="11" t="s">
        <v>44</v>
      </c>
      <c r="O12" s="11"/>
      <c r="P12" s="47"/>
    </row>
    <row r="13" ht="38.25" spans="1:16">
      <c r="A13" s="11"/>
      <c r="B13" s="85" t="s">
        <v>34</v>
      </c>
      <c r="C13" s="17" t="s">
        <v>35</v>
      </c>
      <c r="D13" s="86" t="s">
        <v>36</v>
      </c>
      <c r="E13" s="86" t="s">
        <v>37</v>
      </c>
      <c r="F13" s="8" t="str">
        <f t="shared" si="0"/>
        <v>XM3NY-BG-12</v>
      </c>
      <c r="G13" s="11" t="s">
        <v>324</v>
      </c>
      <c r="H13" s="11" t="s">
        <v>325</v>
      </c>
      <c r="I13" s="11" t="s">
        <v>326</v>
      </c>
      <c r="J13" s="11" t="s">
        <v>327</v>
      </c>
      <c r="K13" s="12" t="s">
        <v>42</v>
      </c>
      <c r="L13" s="13">
        <v>46307</v>
      </c>
      <c r="M13" s="11" t="s">
        <v>43</v>
      </c>
      <c r="N13" s="11" t="s">
        <v>44</v>
      </c>
      <c r="O13" s="11"/>
      <c r="P13" s="47"/>
    </row>
    <row r="14" ht="47.3" customHeight="1" spans="1:16">
      <c r="A14" s="11"/>
      <c r="B14" s="85" t="s">
        <v>34</v>
      </c>
      <c r="C14" s="17" t="s">
        <v>35</v>
      </c>
      <c r="D14" s="86" t="s">
        <v>36</v>
      </c>
      <c r="E14" s="86" t="s">
        <v>37</v>
      </c>
      <c r="F14" s="8" t="str">
        <f t="shared" si="0"/>
        <v>XM3NY-BG-13</v>
      </c>
      <c r="G14" s="11" t="s">
        <v>328</v>
      </c>
      <c r="H14" s="11" t="s">
        <v>325</v>
      </c>
      <c r="I14" s="11" t="s">
        <v>329</v>
      </c>
      <c r="J14" s="11" t="s">
        <v>330</v>
      </c>
      <c r="K14" s="12" t="s">
        <v>42</v>
      </c>
      <c r="L14" s="13">
        <v>46311</v>
      </c>
      <c r="M14" s="11" t="s">
        <v>43</v>
      </c>
      <c r="N14" s="11" t="s">
        <v>289</v>
      </c>
      <c r="O14" s="11"/>
      <c r="P14" s="47"/>
    </row>
    <row r="15" ht="49.8" customHeight="1" spans="1:16">
      <c r="A15" s="11"/>
      <c r="B15" s="85" t="s">
        <v>34</v>
      </c>
      <c r="C15" s="17" t="s">
        <v>35</v>
      </c>
      <c r="D15" s="86" t="s">
        <v>36</v>
      </c>
      <c r="E15" s="86" t="s">
        <v>37</v>
      </c>
      <c r="F15" s="8" t="str">
        <f t="shared" si="0"/>
        <v>XM3NY-BG-14</v>
      </c>
      <c r="G15" s="11" t="s">
        <v>331</v>
      </c>
      <c r="H15" s="11" t="s">
        <v>332</v>
      </c>
      <c r="I15" s="11" t="s">
        <v>333</v>
      </c>
      <c r="J15" s="11" t="s">
        <v>334</v>
      </c>
      <c r="K15" s="12" t="s">
        <v>42</v>
      </c>
      <c r="L15" s="13">
        <v>46307</v>
      </c>
      <c r="M15" s="11" t="s">
        <v>43</v>
      </c>
      <c r="N15" s="11" t="s">
        <v>44</v>
      </c>
      <c r="O15" s="11"/>
      <c r="P15" s="47"/>
    </row>
    <row r="16" ht="49.8" customHeight="1" spans="1:16">
      <c r="A16" s="11"/>
      <c r="B16" s="85" t="s">
        <v>34</v>
      </c>
      <c r="C16" s="17" t="s">
        <v>35</v>
      </c>
      <c r="D16" s="86" t="s">
        <v>36</v>
      </c>
      <c r="E16" s="86" t="s">
        <v>37</v>
      </c>
      <c r="F16" s="8" t="str">
        <f t="shared" si="0"/>
        <v>XM3NY-BG-15</v>
      </c>
      <c r="G16" s="11" t="s">
        <v>335</v>
      </c>
      <c r="H16" s="11" t="s">
        <v>336</v>
      </c>
      <c r="I16" s="11" t="s">
        <v>337</v>
      </c>
      <c r="J16" s="11" t="s">
        <v>338</v>
      </c>
      <c r="K16" s="12" t="s">
        <v>42</v>
      </c>
      <c r="L16" s="13">
        <v>46307</v>
      </c>
      <c r="M16" s="11" t="s">
        <v>43</v>
      </c>
      <c r="N16" s="11" t="s">
        <v>44</v>
      </c>
      <c r="O16" s="11"/>
      <c r="P16" s="47"/>
    </row>
    <row r="17" ht="49.8" customHeight="1" spans="1:16">
      <c r="A17" s="11"/>
      <c r="B17" s="85" t="s">
        <v>34</v>
      </c>
      <c r="C17" s="17" t="s">
        <v>35</v>
      </c>
      <c r="D17" s="86" t="s">
        <v>36</v>
      </c>
      <c r="E17" s="86" t="s">
        <v>37</v>
      </c>
      <c r="F17" s="8" t="str">
        <f t="shared" si="0"/>
        <v>XM3NY-BG-16</v>
      </c>
      <c r="G17" s="11" t="s">
        <v>339</v>
      </c>
      <c r="H17" s="11" t="s">
        <v>332</v>
      </c>
      <c r="I17" s="11" t="s">
        <v>340</v>
      </c>
      <c r="J17" s="11" t="s">
        <v>341</v>
      </c>
      <c r="K17" s="12" t="s">
        <v>42</v>
      </c>
      <c r="L17" s="13">
        <v>46307</v>
      </c>
      <c r="M17" s="11" t="s">
        <v>43</v>
      </c>
      <c r="N17" s="11" t="s">
        <v>44</v>
      </c>
      <c r="O17" s="11"/>
      <c r="P17" s="47"/>
    </row>
    <row r="18" ht="46.6" customHeight="1" spans="1:16">
      <c r="A18" s="11"/>
      <c r="B18" s="85" t="s">
        <v>34</v>
      </c>
      <c r="C18" s="17" t="s">
        <v>35</v>
      </c>
      <c r="D18" s="86" t="s">
        <v>36</v>
      </c>
      <c r="E18" s="86" t="s">
        <v>37</v>
      </c>
      <c r="F18" s="8" t="str">
        <f t="shared" si="0"/>
        <v>XM3NY-BG-17</v>
      </c>
      <c r="G18" s="11" t="s">
        <v>342</v>
      </c>
      <c r="H18" s="11" t="s">
        <v>325</v>
      </c>
      <c r="I18" s="11" t="s">
        <v>343</v>
      </c>
      <c r="J18" s="11" t="s">
        <v>344</v>
      </c>
      <c r="K18" s="12" t="s">
        <v>42</v>
      </c>
      <c r="L18" s="13">
        <v>46311</v>
      </c>
      <c r="M18" s="11" t="s">
        <v>43</v>
      </c>
      <c r="N18" s="11" t="s">
        <v>289</v>
      </c>
      <c r="O18" s="11"/>
      <c r="P18" s="47"/>
    </row>
    <row r="19" ht="49.95" customHeight="1" spans="1:16">
      <c r="A19" s="11"/>
      <c r="B19" s="85" t="s">
        <v>34</v>
      </c>
      <c r="C19" s="17" t="s">
        <v>35</v>
      </c>
      <c r="D19" s="86" t="s">
        <v>36</v>
      </c>
      <c r="E19" s="86" t="s">
        <v>37</v>
      </c>
      <c r="F19" s="8" t="str">
        <f t="shared" si="0"/>
        <v>XM3NY-BG-18</v>
      </c>
      <c r="G19" s="11" t="s">
        <v>345</v>
      </c>
      <c r="H19" s="11" t="s">
        <v>325</v>
      </c>
      <c r="I19" s="11" t="s">
        <v>346</v>
      </c>
      <c r="J19" s="11" t="s">
        <v>347</v>
      </c>
      <c r="K19" s="12" t="s">
        <v>42</v>
      </c>
      <c r="L19" s="13">
        <v>46311</v>
      </c>
      <c r="M19" s="11" t="s">
        <v>43</v>
      </c>
      <c r="N19" s="11" t="s">
        <v>289</v>
      </c>
      <c r="O19" s="11"/>
      <c r="P19" s="47"/>
    </row>
    <row r="20" spans="1:16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2"/>
      <c r="L20" s="11"/>
      <c r="M20" s="11"/>
      <c r="N20" s="11"/>
      <c r="O20" s="11"/>
      <c r="P20" s="47"/>
    </row>
    <row r="21" spans="1:16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2"/>
      <c r="L21" s="11"/>
      <c r="M21" s="11"/>
      <c r="N21" s="11"/>
      <c r="O21" s="11"/>
      <c r="P21" s="47"/>
    </row>
    <row r="22" spans="1:16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2"/>
      <c r="L22" s="11"/>
      <c r="M22" s="11"/>
      <c r="N22" s="11"/>
      <c r="O22" s="11"/>
      <c r="P22" s="47"/>
    </row>
    <row r="23" spans="1:16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2"/>
      <c r="L23" s="11"/>
      <c r="M23" s="11"/>
      <c r="N23" s="11"/>
      <c r="O23" s="11"/>
      <c r="P23" s="47"/>
    </row>
    <row r="24" spans="1:16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2"/>
      <c r="L24" s="11"/>
      <c r="M24" s="11"/>
      <c r="N24" s="11"/>
      <c r="O24" s="11"/>
      <c r="P24" s="47"/>
    </row>
    <row r="25" spans="1:16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2"/>
      <c r="L25" s="11"/>
      <c r="M25" s="11"/>
      <c r="N25" s="11"/>
      <c r="O25" s="11"/>
      <c r="P25" s="47"/>
    </row>
    <row r="26" spans="1:1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2"/>
      <c r="L26" s="11"/>
      <c r="M26" s="11"/>
      <c r="N26" s="11"/>
      <c r="O26" s="11"/>
      <c r="P26" s="47"/>
    </row>
    <row r="27" spans="1:16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2"/>
      <c r="L27" s="11"/>
      <c r="M27" s="11"/>
      <c r="N27" s="11"/>
      <c r="O27" s="11"/>
      <c r="P27" s="47"/>
    </row>
    <row r="28" spans="1:16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2"/>
      <c r="L28" s="11"/>
      <c r="M28" s="11"/>
      <c r="N28" s="11"/>
      <c r="O28" s="11"/>
      <c r="P28" s="47"/>
    </row>
    <row r="29" spans="1:16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2"/>
      <c r="L29" s="11"/>
      <c r="M29" s="11"/>
      <c r="N29" s="11"/>
      <c r="O29" s="11"/>
      <c r="P29" s="47"/>
    </row>
    <row r="30" spans="1:16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2"/>
      <c r="L30" s="11"/>
      <c r="M30" s="11"/>
      <c r="N30" s="11"/>
      <c r="O30" s="11"/>
      <c r="P30" s="47"/>
    </row>
    <row r="31" spans="1:16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2"/>
      <c r="L31" s="11"/>
      <c r="M31" s="11"/>
      <c r="N31" s="11"/>
      <c r="O31" s="11"/>
      <c r="P31" s="47"/>
    </row>
    <row r="32" spans="1:16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2"/>
      <c r="L32" s="11"/>
      <c r="M32" s="11"/>
      <c r="N32" s="11"/>
      <c r="O32" s="11"/>
      <c r="P32" s="47"/>
    </row>
    <row r="33" spans="1:16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2"/>
      <c r="L33" s="11"/>
      <c r="M33" s="11"/>
      <c r="N33" s="11"/>
      <c r="O33" s="11"/>
      <c r="P33" s="47"/>
    </row>
    <row r="34" spans="1:1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2"/>
      <c r="L34" s="11"/>
      <c r="M34" s="11"/>
      <c r="N34" s="11"/>
      <c r="O34" s="11"/>
      <c r="P34" s="47"/>
    </row>
    <row r="35" spans="1:1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2"/>
      <c r="L35" s="11"/>
      <c r="M35" s="11"/>
      <c r="N35" s="11"/>
      <c r="O35" s="11"/>
      <c r="P35" s="47"/>
    </row>
    <row r="36" spans="1:1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2"/>
      <c r="L36" s="11"/>
      <c r="M36" s="11"/>
      <c r="N36" s="11"/>
      <c r="O36" s="11"/>
      <c r="P36" s="47"/>
    </row>
    <row r="37" spans="1:1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2"/>
      <c r="L37" s="11"/>
      <c r="M37" s="11"/>
      <c r="N37" s="11"/>
      <c r="O37" s="11"/>
      <c r="P37" s="47"/>
    </row>
    <row r="38" spans="1:1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2"/>
      <c r="L38" s="11"/>
      <c r="M38" s="11"/>
      <c r="N38" s="11"/>
      <c r="O38" s="11"/>
      <c r="P38" s="47"/>
    </row>
    <row r="39" spans="1:1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2"/>
      <c r="L39" s="11"/>
      <c r="M39" s="11"/>
      <c r="N39" s="11"/>
      <c r="O39" s="11"/>
      <c r="P39" s="47"/>
    </row>
    <row r="40" spans="1:16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2"/>
      <c r="L40" s="11"/>
      <c r="M40" s="11"/>
      <c r="N40" s="11"/>
      <c r="O40" s="11"/>
      <c r="P40" s="47"/>
    </row>
    <row r="41" spans="1:16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2"/>
      <c r="L41" s="11"/>
      <c r="M41" s="11"/>
      <c r="N41" s="11"/>
      <c r="O41" s="11"/>
      <c r="P41" s="47"/>
    </row>
    <row r="42" spans="1:16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2"/>
      <c r="L42" s="11"/>
      <c r="M42" s="11"/>
      <c r="N42" s="11"/>
      <c r="O42" s="11"/>
      <c r="P42" s="47"/>
    </row>
    <row r="43" spans="1:16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2"/>
      <c r="L43" s="11"/>
      <c r="M43" s="11"/>
      <c r="N43" s="11"/>
      <c r="O43" s="11"/>
      <c r="P43" s="47"/>
    </row>
    <row r="44" spans="1:16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2"/>
      <c r="L44" s="11"/>
      <c r="M44" s="11"/>
      <c r="N44" s="11"/>
      <c r="O44" s="11"/>
      <c r="P44" s="47"/>
    </row>
    <row r="45" spans="1:16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2"/>
      <c r="L45" s="11"/>
      <c r="M45" s="11"/>
      <c r="N45" s="11"/>
      <c r="O45" s="11"/>
      <c r="P45" s="47"/>
    </row>
    <row r="46" spans="1:1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2"/>
      <c r="L46" s="11"/>
      <c r="M46" s="11"/>
      <c r="N46" s="11"/>
      <c r="O46" s="11"/>
      <c r="P46" s="47"/>
    </row>
    <row r="47" spans="1:16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2"/>
      <c r="L47" s="11"/>
      <c r="M47" s="11"/>
      <c r="N47" s="11"/>
      <c r="O47" s="11"/>
      <c r="P47" s="47"/>
    </row>
    <row r="48" spans="1:16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2"/>
      <c r="L48" s="11"/>
      <c r="M48" s="11"/>
      <c r="N48" s="11"/>
      <c r="O48" s="11"/>
      <c r="P48" s="47"/>
    </row>
    <row r="49" spans="1:1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2"/>
      <c r="L49" s="11"/>
      <c r="M49" s="11"/>
      <c r="N49" s="11"/>
      <c r="O49" s="11"/>
      <c r="P49" s="47"/>
    </row>
    <row r="50" spans="1:16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2"/>
      <c r="L50" s="11"/>
      <c r="M50" s="11"/>
      <c r="N50" s="11"/>
      <c r="O50" s="11"/>
      <c r="P50" s="47"/>
    </row>
    <row r="51" spans="1:16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2"/>
      <c r="L51" s="11"/>
      <c r="M51" s="11"/>
      <c r="N51" s="11"/>
      <c r="O51" s="11"/>
      <c r="P51" s="47"/>
    </row>
    <row r="52" spans="1:16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2"/>
      <c r="L52" s="11"/>
      <c r="M52" s="11"/>
      <c r="N52" s="11"/>
      <c r="O52" s="11"/>
      <c r="P52" s="47"/>
    </row>
    <row r="53" spans="1:16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2"/>
      <c r="L53" s="11"/>
      <c r="M53" s="11"/>
      <c r="N53" s="11"/>
      <c r="O53" s="11"/>
      <c r="P53" s="47"/>
    </row>
    <row r="54" spans="1:16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2"/>
      <c r="L54" s="11"/>
      <c r="M54" s="11"/>
      <c r="N54" s="11"/>
      <c r="O54" s="11"/>
      <c r="P54" s="47"/>
    </row>
    <row r="55" spans="1:16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2"/>
      <c r="L55" s="11"/>
      <c r="M55" s="11"/>
      <c r="N55" s="11"/>
      <c r="O55" s="11"/>
      <c r="P55" s="47"/>
    </row>
    <row r="56" spans="1:1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2"/>
      <c r="L56" s="11"/>
      <c r="M56" s="11"/>
      <c r="N56" s="11"/>
      <c r="O56" s="11"/>
      <c r="P56" s="47"/>
    </row>
    <row r="57" spans="1:16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2"/>
      <c r="L57" s="11"/>
      <c r="M57" s="11"/>
      <c r="N57" s="11"/>
      <c r="O57" s="11"/>
      <c r="P57" s="47"/>
    </row>
    <row r="58" spans="1:16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2"/>
      <c r="L58" s="11"/>
      <c r="M58" s="11"/>
      <c r="N58" s="11"/>
      <c r="O58" s="11"/>
      <c r="P58" s="47"/>
    </row>
    <row r="59" spans="1:16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2"/>
      <c r="L59" s="11"/>
      <c r="M59" s="11"/>
      <c r="N59" s="11"/>
      <c r="O59" s="11"/>
      <c r="P59" s="47"/>
    </row>
    <row r="60" spans="1:16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2"/>
      <c r="L60" s="11"/>
      <c r="M60" s="11"/>
      <c r="N60" s="11"/>
      <c r="O60" s="11"/>
      <c r="P60" s="47"/>
    </row>
    <row r="61" spans="1:16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2"/>
      <c r="L61" s="11"/>
      <c r="M61" s="11"/>
      <c r="N61" s="11"/>
      <c r="O61" s="11"/>
      <c r="P61" s="47"/>
    </row>
    <row r="62" spans="1:16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2"/>
      <c r="L62" s="11"/>
      <c r="M62" s="11"/>
      <c r="N62" s="11"/>
      <c r="O62" s="11"/>
      <c r="P62" s="47"/>
    </row>
    <row r="63" spans="1:16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2"/>
      <c r="L63" s="11"/>
      <c r="M63" s="11"/>
      <c r="N63" s="11"/>
      <c r="O63" s="11"/>
      <c r="P63" s="47"/>
    </row>
    <row r="64" spans="1:16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2"/>
      <c r="L64" s="11"/>
      <c r="M64" s="11"/>
      <c r="N64" s="11"/>
      <c r="O64" s="11"/>
      <c r="P64" s="47"/>
    </row>
    <row r="65" spans="1:16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2"/>
      <c r="L65" s="11"/>
      <c r="M65" s="11"/>
      <c r="N65" s="11"/>
      <c r="O65" s="11"/>
      <c r="P65" s="47"/>
    </row>
    <row r="66" spans="1:1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2"/>
      <c r="L66" s="11"/>
      <c r="M66" s="11"/>
      <c r="N66" s="11"/>
      <c r="O66" s="11"/>
      <c r="P66" s="47"/>
    </row>
    <row r="67" spans="1:16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2"/>
      <c r="L67" s="11"/>
      <c r="M67" s="11"/>
      <c r="N67" s="11"/>
      <c r="O67" s="11"/>
      <c r="P67" s="47"/>
    </row>
    <row r="68" spans="1:16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2"/>
      <c r="L68" s="11"/>
      <c r="M68" s="11"/>
      <c r="N68" s="11"/>
      <c r="O68" s="11"/>
      <c r="P68" s="47"/>
    </row>
    <row r="69" spans="1:16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2"/>
      <c r="L69" s="11"/>
      <c r="M69" s="11"/>
      <c r="N69" s="11"/>
      <c r="O69" s="11"/>
      <c r="P69" s="47"/>
    </row>
    <row r="70" spans="1:16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2"/>
      <c r="L70" s="11"/>
      <c r="M70" s="11"/>
      <c r="N70" s="11"/>
      <c r="O70" s="11"/>
      <c r="P70" s="47"/>
    </row>
    <row r="71" spans="1:16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2"/>
      <c r="L71" s="11"/>
      <c r="M71" s="11"/>
      <c r="N71" s="11"/>
      <c r="O71" s="11"/>
      <c r="P71" s="47"/>
    </row>
    <row r="72" spans="1:1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2"/>
      <c r="L72" s="11"/>
      <c r="M72" s="11"/>
      <c r="N72" s="11"/>
      <c r="O72" s="11"/>
      <c r="P72" s="47"/>
    </row>
    <row r="73" spans="1:16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2"/>
      <c r="L73" s="11"/>
      <c r="M73" s="11"/>
      <c r="N73" s="11"/>
      <c r="O73" s="11"/>
      <c r="P73" s="47"/>
    </row>
    <row r="74" spans="1:16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2"/>
      <c r="L74" s="11"/>
      <c r="M74" s="11"/>
      <c r="N74" s="11"/>
      <c r="O74" s="11"/>
      <c r="P74" s="47"/>
    </row>
    <row r="75" spans="1:16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2"/>
      <c r="L75" s="11"/>
      <c r="M75" s="11"/>
      <c r="N75" s="11"/>
      <c r="O75" s="11"/>
      <c r="P75" s="47"/>
    </row>
    <row r="76" spans="1:1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2"/>
      <c r="L76" s="11"/>
      <c r="M76" s="11"/>
      <c r="N76" s="11"/>
      <c r="O76" s="11"/>
      <c r="P76" s="47"/>
    </row>
    <row r="77" spans="1:16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2"/>
      <c r="L77" s="11"/>
      <c r="M77" s="11"/>
      <c r="N77" s="11"/>
      <c r="O77" s="11"/>
      <c r="P77" s="47"/>
    </row>
    <row r="78" spans="1:16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2"/>
      <c r="L78" s="11"/>
      <c r="M78" s="11"/>
      <c r="N78" s="11"/>
      <c r="O78" s="11"/>
      <c r="P78" s="47"/>
    </row>
    <row r="79" spans="1:16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2"/>
      <c r="L79" s="11"/>
      <c r="M79" s="11"/>
      <c r="N79" s="11"/>
      <c r="O79" s="11"/>
      <c r="P79" s="47"/>
    </row>
    <row r="80" spans="1:16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2"/>
      <c r="L80" s="11"/>
      <c r="M80" s="11"/>
      <c r="N80" s="11"/>
      <c r="O80" s="11"/>
      <c r="P80" s="47"/>
    </row>
    <row r="81" spans="1:16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2"/>
      <c r="L81" s="11"/>
      <c r="M81" s="11"/>
      <c r="N81" s="11"/>
      <c r="O81" s="11"/>
      <c r="P81" s="47"/>
    </row>
    <row r="82" spans="1:16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2"/>
      <c r="L82" s="11"/>
      <c r="M82" s="11"/>
      <c r="N82" s="11"/>
      <c r="O82" s="11"/>
      <c r="P82" s="47"/>
    </row>
    <row r="83" spans="1:16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2"/>
      <c r="L83" s="11"/>
      <c r="M83" s="11"/>
      <c r="N83" s="11"/>
      <c r="O83" s="11"/>
      <c r="P83" s="47"/>
    </row>
    <row r="84" spans="1:16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2"/>
      <c r="L84" s="11"/>
      <c r="M84" s="11"/>
      <c r="N84" s="11"/>
      <c r="O84" s="11"/>
      <c r="P84" s="47"/>
    </row>
    <row r="85" spans="1:16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2"/>
      <c r="L85" s="11"/>
      <c r="M85" s="11"/>
      <c r="N85" s="11"/>
      <c r="O85" s="11"/>
      <c r="P85" s="47"/>
    </row>
    <row r="86" spans="1:1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2"/>
      <c r="L86" s="11"/>
      <c r="M86" s="11"/>
      <c r="N86" s="11"/>
      <c r="O86" s="11"/>
      <c r="P86" s="47"/>
    </row>
    <row r="87" spans="1:16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2"/>
      <c r="L87" s="11"/>
      <c r="M87" s="11"/>
      <c r="N87" s="11"/>
      <c r="O87" s="11"/>
      <c r="P87" s="47"/>
    </row>
    <row r="88" spans="1:16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2"/>
      <c r="L88" s="11"/>
      <c r="M88" s="11"/>
      <c r="N88" s="11"/>
      <c r="O88" s="11"/>
      <c r="P88" s="47"/>
    </row>
    <row r="89" spans="1:16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2"/>
      <c r="L89" s="11"/>
      <c r="M89" s="11"/>
      <c r="N89" s="11"/>
      <c r="O89" s="11"/>
      <c r="P89" s="47"/>
    </row>
    <row r="90" spans="1:16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2"/>
      <c r="L90" s="11"/>
      <c r="M90" s="11"/>
      <c r="N90" s="11"/>
      <c r="O90" s="11"/>
      <c r="P90" s="47"/>
    </row>
    <row r="91" spans="1:16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2"/>
      <c r="L91" s="11"/>
      <c r="M91" s="11"/>
      <c r="N91" s="11"/>
      <c r="O91" s="11"/>
      <c r="P91" s="47"/>
    </row>
    <row r="92" spans="1:16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2"/>
      <c r="L92" s="11"/>
      <c r="M92" s="11"/>
      <c r="N92" s="11"/>
      <c r="O92" s="11"/>
      <c r="P92" s="47"/>
    </row>
    <row r="93" spans="1:16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2"/>
      <c r="L93" s="11"/>
      <c r="M93" s="11"/>
      <c r="N93" s="11"/>
      <c r="O93" s="11"/>
      <c r="P93" s="47"/>
    </row>
    <row r="94" spans="1:16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2"/>
      <c r="L94" s="11"/>
      <c r="M94" s="11"/>
      <c r="N94" s="11"/>
      <c r="O94" s="11"/>
      <c r="P94" s="47"/>
    </row>
    <row r="95" spans="1:16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2"/>
      <c r="L95" s="11"/>
      <c r="M95" s="11"/>
      <c r="N95" s="11"/>
      <c r="O95" s="11"/>
      <c r="P95" s="47"/>
    </row>
    <row r="96" spans="1:1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2"/>
      <c r="L96" s="11"/>
      <c r="M96" s="11"/>
      <c r="N96" s="11"/>
      <c r="O96" s="11"/>
      <c r="P96" s="47"/>
    </row>
    <row r="97" spans="1:16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2"/>
      <c r="L97" s="11"/>
      <c r="M97" s="11"/>
      <c r="N97" s="11"/>
      <c r="O97" s="11"/>
      <c r="P97" s="47"/>
    </row>
    <row r="98" spans="1:16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2"/>
      <c r="L98" s="11"/>
      <c r="M98" s="11"/>
      <c r="N98" s="11"/>
      <c r="O98" s="11"/>
      <c r="P98" s="47"/>
    </row>
    <row r="99" spans="1:16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2"/>
      <c r="L99" s="11"/>
      <c r="M99" s="11"/>
      <c r="N99" s="11"/>
      <c r="O99" s="11"/>
      <c r="P99" s="47"/>
    </row>
    <row r="100" spans="1:16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2"/>
      <c r="L100" s="11"/>
      <c r="M100" s="11"/>
      <c r="N100" s="11"/>
      <c r="O100" s="11"/>
      <c r="P100" s="47"/>
    </row>
    <row r="101" spans="1:16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2"/>
      <c r="L101" s="11"/>
      <c r="M101" s="11"/>
      <c r="N101" s="11"/>
      <c r="O101" s="11"/>
      <c r="P101" s="47"/>
    </row>
    <row r="102" spans="1:16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2"/>
      <c r="L102" s="11"/>
      <c r="M102" s="11"/>
      <c r="N102" s="11"/>
      <c r="O102" s="11"/>
      <c r="P102" s="47"/>
    </row>
    <row r="103" spans="1:16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2"/>
      <c r="L103" s="11"/>
      <c r="M103" s="11"/>
      <c r="N103" s="11"/>
      <c r="O103" s="11"/>
      <c r="P103" s="47"/>
    </row>
    <row r="104" spans="1:16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2"/>
      <c r="L104" s="11"/>
      <c r="M104" s="11"/>
      <c r="N104" s="11"/>
      <c r="O104" s="11"/>
      <c r="P104" s="47"/>
    </row>
    <row r="105" spans="1:16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2"/>
      <c r="L105" s="11"/>
      <c r="M105" s="11"/>
      <c r="N105" s="11"/>
      <c r="O105" s="11"/>
      <c r="P105" s="47"/>
    </row>
    <row r="106" spans="1:1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2"/>
      <c r="L106" s="11"/>
      <c r="M106" s="11"/>
      <c r="N106" s="11"/>
      <c r="O106" s="11"/>
      <c r="P106" s="47"/>
    </row>
    <row r="107" spans="1:16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2"/>
      <c r="L107" s="11"/>
      <c r="M107" s="11"/>
      <c r="N107" s="11"/>
      <c r="O107" s="11"/>
      <c r="P107" s="47"/>
    </row>
    <row r="108" spans="1:16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2"/>
      <c r="L108" s="11"/>
      <c r="M108" s="11"/>
      <c r="N108" s="11"/>
      <c r="O108" s="11"/>
      <c r="P108" s="47"/>
    </row>
    <row r="109" spans="1:16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2"/>
      <c r="L109" s="11"/>
      <c r="M109" s="11"/>
      <c r="N109" s="11"/>
      <c r="O109" s="11"/>
      <c r="P109" s="47"/>
    </row>
    <row r="110" spans="1:16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2"/>
      <c r="L110" s="11"/>
      <c r="M110" s="11"/>
      <c r="N110" s="11"/>
      <c r="O110" s="11"/>
      <c r="P110" s="47"/>
    </row>
    <row r="111" spans="1:16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2"/>
      <c r="L111" s="11"/>
      <c r="M111" s="11"/>
      <c r="N111" s="11"/>
      <c r="O111" s="11"/>
      <c r="P111" s="47"/>
    </row>
    <row r="112" spans="1:16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2"/>
      <c r="L112" s="11"/>
      <c r="M112" s="11"/>
      <c r="N112" s="11"/>
      <c r="O112" s="11"/>
      <c r="P112" s="47"/>
    </row>
    <row r="113" spans="1:16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2"/>
      <c r="L113" s="11"/>
      <c r="M113" s="11"/>
      <c r="N113" s="11"/>
      <c r="O113" s="11"/>
      <c r="P113" s="47"/>
    </row>
    <row r="114" spans="1:16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2"/>
      <c r="L114" s="11"/>
      <c r="M114" s="11"/>
      <c r="N114" s="11"/>
      <c r="O114" s="11"/>
      <c r="P114" s="47"/>
    </row>
    <row r="115" spans="1:16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2"/>
      <c r="L115" s="11"/>
      <c r="M115" s="11"/>
      <c r="N115" s="11"/>
      <c r="O115" s="11"/>
      <c r="P115" s="47"/>
    </row>
    <row r="116" spans="1: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2"/>
      <c r="L116" s="11"/>
      <c r="M116" s="11"/>
      <c r="N116" s="11"/>
      <c r="O116" s="11"/>
      <c r="P116" s="47"/>
    </row>
    <row r="117" spans="1:16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2"/>
      <c r="L117" s="11"/>
      <c r="M117" s="11"/>
      <c r="N117" s="11"/>
      <c r="O117" s="11"/>
      <c r="P117" s="47"/>
    </row>
    <row r="118" spans="1:16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2"/>
      <c r="L118" s="11"/>
      <c r="M118" s="11"/>
      <c r="N118" s="11"/>
      <c r="O118" s="11"/>
      <c r="P118" s="47"/>
    </row>
    <row r="119" spans="1:16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2"/>
      <c r="L119" s="11"/>
      <c r="M119" s="11"/>
      <c r="N119" s="11"/>
      <c r="O119" s="11"/>
      <c r="P119" s="47"/>
    </row>
    <row r="120" spans="1:16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2"/>
      <c r="L120" s="11"/>
      <c r="M120" s="11"/>
      <c r="N120" s="11"/>
      <c r="O120" s="11"/>
      <c r="P120" s="47"/>
    </row>
    <row r="121" spans="1:16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2"/>
      <c r="L121" s="11"/>
      <c r="M121" s="11"/>
      <c r="N121" s="11"/>
      <c r="O121" s="11"/>
      <c r="P121" s="47"/>
    </row>
    <row r="122" spans="1:16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2"/>
      <c r="L122" s="11"/>
      <c r="M122" s="11"/>
      <c r="N122" s="11"/>
      <c r="O122" s="11"/>
      <c r="P122" s="47"/>
    </row>
    <row r="123" spans="1:16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2"/>
      <c r="L123" s="11"/>
      <c r="M123" s="11"/>
      <c r="N123" s="11"/>
      <c r="O123" s="11"/>
      <c r="P123" s="47"/>
    </row>
    <row r="124" spans="1:16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2"/>
      <c r="L124" s="11"/>
      <c r="M124" s="11"/>
      <c r="N124" s="11"/>
      <c r="O124" s="11"/>
      <c r="P124" s="47"/>
    </row>
    <row r="125" spans="1:16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2"/>
      <c r="L125" s="11"/>
      <c r="M125" s="11"/>
      <c r="N125" s="11"/>
      <c r="O125" s="11"/>
      <c r="P125" s="47"/>
    </row>
    <row r="126" spans="1:1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2"/>
      <c r="L126" s="11"/>
      <c r="M126" s="11"/>
      <c r="N126" s="11"/>
      <c r="O126" s="11"/>
      <c r="P126" s="47"/>
    </row>
    <row r="127" spans="1:16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2"/>
      <c r="L127" s="11"/>
      <c r="M127" s="11"/>
      <c r="N127" s="11"/>
      <c r="O127" s="11"/>
      <c r="P127" s="47"/>
    </row>
    <row r="128" spans="1:16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2"/>
      <c r="L128" s="11"/>
      <c r="M128" s="11"/>
      <c r="N128" s="11"/>
      <c r="O128" s="11"/>
      <c r="P128" s="47"/>
    </row>
    <row r="129" spans="1:16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2"/>
      <c r="L129" s="11"/>
      <c r="M129" s="11"/>
      <c r="N129" s="11"/>
      <c r="O129" s="11"/>
      <c r="P129" s="47"/>
    </row>
    <row r="130" spans="1:16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2"/>
      <c r="L130" s="11"/>
      <c r="M130" s="11"/>
      <c r="N130" s="11"/>
      <c r="O130" s="11"/>
      <c r="P130" s="47"/>
    </row>
    <row r="131" spans="1:16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2"/>
      <c r="L131" s="11"/>
      <c r="M131" s="11"/>
      <c r="N131" s="11"/>
      <c r="O131" s="11"/>
      <c r="P131" s="47"/>
    </row>
    <row r="132" spans="1:16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2"/>
      <c r="L132" s="11"/>
      <c r="M132" s="11"/>
      <c r="N132" s="11"/>
      <c r="O132" s="11"/>
      <c r="P132" s="47"/>
    </row>
    <row r="133" spans="1:16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2"/>
      <c r="L133" s="11"/>
      <c r="M133" s="11"/>
      <c r="N133" s="11"/>
      <c r="O133" s="11"/>
      <c r="P133" s="47"/>
    </row>
    <row r="134" spans="1:16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2"/>
      <c r="L134" s="11"/>
      <c r="M134" s="11"/>
      <c r="N134" s="11"/>
      <c r="O134" s="11"/>
      <c r="P134" s="47"/>
    </row>
    <row r="135" spans="1:16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2"/>
      <c r="L135" s="11"/>
      <c r="M135" s="11"/>
      <c r="N135" s="11"/>
      <c r="O135" s="11"/>
      <c r="P135" s="47"/>
    </row>
    <row r="136" spans="1:1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2"/>
      <c r="L136" s="11"/>
      <c r="M136" s="11"/>
      <c r="N136" s="11"/>
      <c r="O136" s="11"/>
      <c r="P136" s="47"/>
    </row>
    <row r="137" spans="1:16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2"/>
      <c r="L137" s="11"/>
      <c r="M137" s="11"/>
      <c r="N137" s="11"/>
      <c r="O137" s="11"/>
      <c r="P137" s="47"/>
    </row>
    <row r="138" spans="1:16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2"/>
      <c r="L138" s="11"/>
      <c r="M138" s="11"/>
      <c r="N138" s="11"/>
      <c r="O138" s="11"/>
      <c r="P138" s="47"/>
    </row>
    <row r="139" spans="1:16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2"/>
      <c r="L139" s="11"/>
      <c r="M139" s="11"/>
      <c r="N139" s="11"/>
      <c r="O139" s="11"/>
      <c r="P139" s="47"/>
    </row>
    <row r="140" spans="1:16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2"/>
      <c r="L140" s="11"/>
      <c r="M140" s="11"/>
      <c r="N140" s="11"/>
      <c r="O140" s="11"/>
      <c r="P140" s="47"/>
    </row>
    <row r="141" spans="1:16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2"/>
      <c r="L141" s="11"/>
      <c r="M141" s="11"/>
      <c r="N141" s="11"/>
      <c r="O141" s="11"/>
      <c r="P141" s="47"/>
    </row>
    <row r="142" spans="1:16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2"/>
      <c r="L142" s="11"/>
      <c r="M142" s="11"/>
      <c r="N142" s="11"/>
      <c r="O142" s="11"/>
      <c r="P142" s="47"/>
    </row>
    <row r="143" spans="1:16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2"/>
      <c r="L143" s="11"/>
      <c r="M143" s="11"/>
      <c r="N143" s="11"/>
      <c r="O143" s="11"/>
      <c r="P143" s="47"/>
    </row>
    <row r="144" spans="1:16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2"/>
      <c r="L144" s="11"/>
      <c r="M144" s="11"/>
      <c r="N144" s="11"/>
      <c r="O144" s="11"/>
      <c r="P144" s="47"/>
    </row>
    <row r="145" spans="1:16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2"/>
      <c r="L145" s="11"/>
      <c r="M145" s="11"/>
      <c r="N145" s="11"/>
      <c r="O145" s="11"/>
      <c r="P145" s="47"/>
    </row>
    <row r="146" spans="1:1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2"/>
      <c r="L146" s="11"/>
      <c r="M146" s="11"/>
      <c r="N146" s="11"/>
      <c r="O146" s="11"/>
      <c r="P146" s="47"/>
    </row>
    <row r="147" spans="1:16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2"/>
      <c r="L147" s="11"/>
      <c r="M147" s="11"/>
      <c r="N147" s="11"/>
      <c r="O147" s="11"/>
      <c r="P147" s="47"/>
    </row>
    <row r="148" spans="1:16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2"/>
      <c r="L148" s="11"/>
      <c r="M148" s="11"/>
      <c r="N148" s="11"/>
      <c r="O148" s="11"/>
      <c r="P148" s="47"/>
    </row>
    <row r="149" spans="1:16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2"/>
      <c r="L149" s="11"/>
      <c r="M149" s="11"/>
      <c r="N149" s="11"/>
      <c r="O149" s="11"/>
      <c r="P149" s="47"/>
    </row>
    <row r="150" spans="1:16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2"/>
      <c r="L150" s="11"/>
      <c r="M150" s="11"/>
      <c r="N150" s="11"/>
      <c r="O150" s="11"/>
      <c r="P150" s="47"/>
    </row>
    <row r="151" spans="1:16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2"/>
      <c r="L151" s="11"/>
      <c r="M151" s="11"/>
      <c r="N151" s="11"/>
      <c r="O151" s="11"/>
      <c r="P151" s="47"/>
    </row>
    <row r="152" spans="1:16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2"/>
      <c r="L152" s="11"/>
      <c r="M152" s="11"/>
      <c r="N152" s="11"/>
      <c r="O152" s="11"/>
      <c r="P152" s="47"/>
    </row>
    <row r="153" spans="1:16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2"/>
      <c r="L153" s="11"/>
      <c r="M153" s="11"/>
      <c r="N153" s="11"/>
      <c r="O153" s="11"/>
      <c r="P153" s="47"/>
    </row>
    <row r="154" spans="1:16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2"/>
      <c r="L154" s="11"/>
      <c r="M154" s="11"/>
      <c r="N154" s="11"/>
      <c r="O154" s="11"/>
      <c r="P154" s="47"/>
    </row>
    <row r="155" spans="1:16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2"/>
      <c r="L155" s="11"/>
      <c r="M155" s="11"/>
      <c r="N155" s="11"/>
      <c r="O155" s="11"/>
      <c r="P155" s="47"/>
    </row>
    <row r="156" spans="1:1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2"/>
      <c r="L156" s="11"/>
      <c r="M156" s="11"/>
      <c r="N156" s="11"/>
      <c r="O156" s="11"/>
      <c r="P156" s="47"/>
    </row>
    <row r="157" spans="1:16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2"/>
      <c r="L157" s="11"/>
      <c r="M157" s="11"/>
      <c r="N157" s="11"/>
      <c r="O157" s="11"/>
      <c r="P157" s="47"/>
    </row>
    <row r="158" spans="1:16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2"/>
      <c r="L158" s="11"/>
      <c r="M158" s="11"/>
      <c r="N158" s="11"/>
      <c r="O158" s="11"/>
      <c r="P158" s="47"/>
    </row>
    <row r="159" spans="1:16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2"/>
      <c r="L159" s="11"/>
      <c r="M159" s="11"/>
      <c r="N159" s="11"/>
      <c r="O159" s="11"/>
      <c r="P159" s="47"/>
    </row>
    <row r="160" spans="1:16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2"/>
      <c r="L160" s="11"/>
      <c r="M160" s="11"/>
      <c r="N160" s="11"/>
      <c r="O160" s="11"/>
      <c r="P160" s="47"/>
    </row>
    <row r="161" spans="1:16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2"/>
      <c r="L161" s="11"/>
      <c r="M161" s="11"/>
      <c r="N161" s="11"/>
      <c r="O161" s="11"/>
      <c r="P161" s="47"/>
    </row>
    <row r="162" spans="1:16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2"/>
      <c r="L162" s="11"/>
      <c r="M162" s="11"/>
      <c r="N162" s="11"/>
      <c r="O162" s="11"/>
      <c r="P162" s="47"/>
    </row>
    <row r="163" spans="1:16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2"/>
      <c r="L163" s="11"/>
      <c r="M163" s="11"/>
      <c r="N163" s="11"/>
      <c r="O163" s="11"/>
      <c r="P163" s="47"/>
    </row>
    <row r="164" spans="1:16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2"/>
      <c r="L164" s="11"/>
      <c r="M164" s="11"/>
      <c r="N164" s="11"/>
      <c r="O164" s="11"/>
      <c r="P164" s="47"/>
    </row>
    <row r="165" spans="1:16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2"/>
      <c r="L165" s="11"/>
      <c r="M165" s="11"/>
      <c r="N165" s="11"/>
      <c r="O165" s="11"/>
      <c r="P165" s="47"/>
    </row>
    <row r="166" spans="1:1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2"/>
      <c r="L166" s="11"/>
      <c r="M166" s="11"/>
      <c r="N166" s="11"/>
      <c r="O166" s="11"/>
      <c r="P166" s="47"/>
    </row>
    <row r="167" spans="1:16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2"/>
      <c r="L167" s="11"/>
      <c r="M167" s="11"/>
      <c r="N167" s="11"/>
      <c r="O167" s="11"/>
      <c r="P167" s="47"/>
    </row>
    <row r="168" spans="1:16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2"/>
      <c r="L168" s="11"/>
      <c r="M168" s="11"/>
      <c r="N168" s="11"/>
      <c r="O168" s="11"/>
      <c r="P168" s="47"/>
    </row>
    <row r="169" spans="1:16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2"/>
      <c r="L169" s="11"/>
      <c r="M169" s="11"/>
      <c r="N169" s="11"/>
      <c r="O169" s="11"/>
      <c r="P169" s="47"/>
    </row>
    <row r="170" spans="1:16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2"/>
      <c r="L170" s="11"/>
      <c r="M170" s="11"/>
      <c r="N170" s="11"/>
      <c r="O170" s="11"/>
      <c r="P170" s="47"/>
    </row>
    <row r="171" spans="1:16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2"/>
      <c r="L171" s="11"/>
      <c r="M171" s="11"/>
      <c r="N171" s="11"/>
      <c r="O171" s="11"/>
      <c r="P171" s="47"/>
    </row>
    <row r="172" spans="1:16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2"/>
      <c r="L172" s="11"/>
      <c r="M172" s="11"/>
      <c r="N172" s="11"/>
      <c r="O172" s="11"/>
      <c r="P172" s="47"/>
    </row>
    <row r="173" spans="1:16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2"/>
      <c r="L173" s="11"/>
      <c r="M173" s="11"/>
      <c r="N173" s="11"/>
      <c r="O173" s="11"/>
      <c r="P173" s="47"/>
    </row>
    <row r="174" spans="1:16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2"/>
      <c r="L174" s="11"/>
      <c r="M174" s="11"/>
      <c r="N174" s="11"/>
      <c r="O174" s="11"/>
      <c r="P174" s="47"/>
    </row>
    <row r="175" spans="1:16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2"/>
      <c r="L175" s="11"/>
      <c r="M175" s="11"/>
      <c r="N175" s="11"/>
      <c r="O175" s="11"/>
      <c r="P175" s="47"/>
    </row>
    <row r="176" spans="1:1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2"/>
      <c r="L176" s="11"/>
      <c r="M176" s="11"/>
      <c r="N176" s="11"/>
      <c r="O176" s="11"/>
      <c r="P176" s="47"/>
    </row>
    <row r="177" spans="1:16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2"/>
      <c r="L177" s="11"/>
      <c r="M177" s="11"/>
      <c r="N177" s="11"/>
      <c r="O177" s="11"/>
      <c r="P177" s="47"/>
    </row>
    <row r="178" spans="1:16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2"/>
      <c r="L178" s="11"/>
      <c r="M178" s="11"/>
      <c r="N178" s="11"/>
      <c r="O178" s="11"/>
      <c r="P178" s="47"/>
    </row>
    <row r="179" spans="1:16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2"/>
      <c r="L179" s="11"/>
      <c r="M179" s="11"/>
      <c r="N179" s="11"/>
      <c r="O179" s="11"/>
      <c r="P179" s="47"/>
    </row>
    <row r="180" spans="1:16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2"/>
      <c r="L180" s="11"/>
      <c r="M180" s="11"/>
      <c r="N180" s="11"/>
      <c r="O180" s="11"/>
      <c r="P180" s="47"/>
    </row>
    <row r="181" spans="1:16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2"/>
      <c r="L181" s="11"/>
      <c r="M181" s="11"/>
      <c r="N181" s="11"/>
      <c r="O181" s="11"/>
      <c r="P181" s="47"/>
    </row>
    <row r="182" spans="1:16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2"/>
      <c r="L182" s="11"/>
      <c r="M182" s="11"/>
      <c r="N182" s="11"/>
      <c r="O182" s="11"/>
      <c r="P182" s="47"/>
    </row>
    <row r="183" spans="1:16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2"/>
      <c r="L183" s="11"/>
      <c r="M183" s="11"/>
      <c r="N183" s="11"/>
      <c r="O183" s="11"/>
      <c r="P183" s="47"/>
    </row>
    <row r="184" spans="1:16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2"/>
      <c r="L184" s="11"/>
      <c r="M184" s="11"/>
      <c r="N184" s="11"/>
      <c r="O184" s="11"/>
      <c r="P184" s="47"/>
    </row>
    <row r="185" spans="1:16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2"/>
      <c r="L185" s="11"/>
      <c r="M185" s="11"/>
      <c r="N185" s="11"/>
      <c r="O185" s="11"/>
      <c r="P185" s="47"/>
    </row>
    <row r="186" spans="1:1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2"/>
      <c r="L186" s="11"/>
      <c r="M186" s="11"/>
      <c r="N186" s="11"/>
      <c r="O186" s="11"/>
      <c r="P186" s="47"/>
    </row>
    <row r="187" spans="1:16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2"/>
      <c r="L187" s="11"/>
      <c r="M187" s="11"/>
      <c r="N187" s="11"/>
      <c r="O187" s="11"/>
      <c r="P187" s="47"/>
    </row>
    <row r="188" spans="1:16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2"/>
      <c r="L188" s="11"/>
      <c r="M188" s="11"/>
      <c r="N188" s="11"/>
      <c r="O188" s="11"/>
      <c r="P188" s="47"/>
    </row>
    <row r="189" spans="1:16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2"/>
      <c r="L189" s="11"/>
      <c r="M189" s="11"/>
      <c r="N189" s="11"/>
      <c r="O189" s="11"/>
      <c r="P189" s="47"/>
    </row>
    <row r="190" spans="1:16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2"/>
      <c r="L190" s="11"/>
      <c r="M190" s="11"/>
      <c r="N190" s="11"/>
      <c r="O190" s="11"/>
      <c r="P190" s="47"/>
    </row>
    <row r="191" spans="1:16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2"/>
      <c r="L191" s="11"/>
      <c r="M191" s="11"/>
      <c r="N191" s="11"/>
      <c r="O191" s="11"/>
      <c r="P191" s="47"/>
    </row>
    <row r="192" spans="1:16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2"/>
      <c r="L192" s="11"/>
      <c r="M192" s="11"/>
      <c r="N192" s="11"/>
      <c r="O192" s="11"/>
      <c r="P192" s="47"/>
    </row>
    <row r="193" spans="1:16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2"/>
      <c r="L193" s="11"/>
      <c r="M193" s="11"/>
      <c r="N193" s="11"/>
      <c r="O193" s="11"/>
      <c r="P193" s="47"/>
    </row>
    <row r="194" spans="1:16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2"/>
      <c r="L194" s="11"/>
      <c r="M194" s="11"/>
      <c r="N194" s="11"/>
      <c r="O194" s="11"/>
      <c r="P194" s="47"/>
    </row>
    <row r="195" spans="1:16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2"/>
      <c r="L195" s="11"/>
      <c r="M195" s="11"/>
      <c r="N195" s="11"/>
      <c r="O195" s="11"/>
      <c r="P195" s="47"/>
    </row>
    <row r="196" spans="1:1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2"/>
      <c r="L196" s="11"/>
      <c r="M196" s="11"/>
      <c r="N196" s="11"/>
      <c r="O196" s="11"/>
      <c r="P196" s="47"/>
    </row>
    <row r="197" spans="1:16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2"/>
      <c r="L197" s="11"/>
      <c r="M197" s="11"/>
      <c r="N197" s="11"/>
      <c r="O197" s="11"/>
      <c r="P197" s="47"/>
    </row>
  </sheetData>
  <dataValidations count="4">
    <dataValidation type="list" allowBlank="1" showErrorMessage="1" sqref="B2:B19">
      <formula1>"1级,2级,3级"</formula1>
    </dataValidation>
    <dataValidation type="list" allowBlank="1" showErrorMessage="1" sqref="C2:C19">
      <formula1>"通用,天津6,南宁4,成都27,成都四线,资阳线,成都30,成都13"</formula1>
    </dataValidation>
    <dataValidation type="list" allowBlank="1" showErrorMessage="1" sqref="D2:D19">
      <formula1>"新增,作废"</formula1>
    </dataValidation>
    <dataValidation type="list" allowBlank="1" showErrorMessage="1" sqref="E2:E19">
      <formula1>"是,否"</formula1>
    </dataValidation>
  </dataValidation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58"/>
  <sheetViews>
    <sheetView workbookViewId="0">
      <selection activeCell="Q1" sqref="Q$1:Q$1048576"/>
    </sheetView>
  </sheetViews>
  <sheetFormatPr defaultColWidth="9" defaultRowHeight="15.75"/>
  <cols>
    <col min="7" max="7" width="20.3416666666667" customWidth="1"/>
    <col min="10" max="10" width="21.9166666666667" customWidth="1"/>
  </cols>
  <sheetData>
    <row r="1" ht="24" spans="1:16">
      <c r="A1" s="84" t="s">
        <v>0</v>
      </c>
      <c r="B1" s="84" t="s">
        <v>20</v>
      </c>
      <c r="C1" s="84" t="s">
        <v>21</v>
      </c>
      <c r="D1" s="84" t="s">
        <v>22</v>
      </c>
      <c r="E1" s="84" t="s">
        <v>23</v>
      </c>
      <c r="F1" s="84" t="s">
        <v>24</v>
      </c>
      <c r="G1" s="84" t="s">
        <v>25</v>
      </c>
      <c r="H1" s="84" t="s">
        <v>26</v>
      </c>
      <c r="I1" s="84" t="s">
        <v>27</v>
      </c>
      <c r="J1" s="84" t="s">
        <v>28</v>
      </c>
      <c r="K1" s="84" t="s">
        <v>29</v>
      </c>
      <c r="L1" s="84" t="s">
        <v>30</v>
      </c>
      <c r="M1" s="84" t="s">
        <v>31</v>
      </c>
      <c r="N1" s="84" t="s">
        <v>32</v>
      </c>
      <c r="O1" s="84" t="s">
        <v>281</v>
      </c>
      <c r="P1" s="47"/>
    </row>
    <row r="2" ht="38.25" spans="1:16">
      <c r="A2" s="5"/>
      <c r="B2" s="85" t="s">
        <v>34</v>
      </c>
      <c r="C2" s="17" t="s">
        <v>35</v>
      </c>
      <c r="D2" s="86" t="s">
        <v>36</v>
      </c>
      <c r="E2" s="86" t="s">
        <v>37</v>
      </c>
      <c r="F2" s="5" t="str">
        <f t="shared" ref="F2:F57" si="0">"XM3NY-AIM-"&amp;ROW()-1</f>
        <v>XM3NY-AIM-1</v>
      </c>
      <c r="G2" s="87" t="s">
        <v>348</v>
      </c>
      <c r="H2" s="87" t="s">
        <v>349</v>
      </c>
      <c r="I2" s="87" t="s">
        <v>350</v>
      </c>
      <c r="J2" s="87" t="s">
        <v>351</v>
      </c>
      <c r="K2" s="22" t="s">
        <v>42</v>
      </c>
      <c r="L2" s="23">
        <v>46308</v>
      </c>
      <c r="M2" s="22" t="s">
        <v>43</v>
      </c>
      <c r="N2" s="22" t="s">
        <v>352</v>
      </c>
      <c r="O2" s="5"/>
    </row>
    <row r="3" ht="25.5" spans="1:16">
      <c r="A3" s="5"/>
      <c r="B3" s="85" t="s">
        <v>34</v>
      </c>
      <c r="C3" s="17" t="s">
        <v>35</v>
      </c>
      <c r="D3" s="86" t="s">
        <v>36</v>
      </c>
      <c r="E3" s="86" t="s">
        <v>37</v>
      </c>
      <c r="F3" s="5" t="str">
        <f t="shared" si="0"/>
        <v>XM3NY-AIM-2</v>
      </c>
      <c r="G3" s="87" t="s">
        <v>353</v>
      </c>
      <c r="H3" s="87" t="s">
        <v>349</v>
      </c>
      <c r="I3" s="87" t="s">
        <v>354</v>
      </c>
      <c r="J3" s="87" t="s">
        <v>353</v>
      </c>
      <c r="K3" s="22" t="s">
        <v>42</v>
      </c>
      <c r="L3" s="23">
        <v>46308</v>
      </c>
      <c r="M3" s="22" t="s">
        <v>43</v>
      </c>
      <c r="N3" s="22" t="s">
        <v>352</v>
      </c>
      <c r="O3" s="5"/>
    </row>
    <row r="4" ht="25.5" spans="1:16">
      <c r="A4" s="5"/>
      <c r="B4" s="85" t="s">
        <v>34</v>
      </c>
      <c r="C4" s="17" t="s">
        <v>35</v>
      </c>
      <c r="D4" s="86" t="s">
        <v>36</v>
      </c>
      <c r="E4" s="86" t="s">
        <v>37</v>
      </c>
      <c r="F4" s="5" t="str">
        <f t="shared" si="0"/>
        <v>XM3NY-AIM-3</v>
      </c>
      <c r="G4" s="87" t="s">
        <v>355</v>
      </c>
      <c r="H4" s="87" t="s">
        <v>349</v>
      </c>
      <c r="I4" s="87" t="s">
        <v>356</v>
      </c>
      <c r="J4" s="87" t="s">
        <v>357</v>
      </c>
      <c r="K4" s="22" t="s">
        <v>42</v>
      </c>
      <c r="L4" s="23">
        <v>46308</v>
      </c>
      <c r="M4" s="22" t="s">
        <v>43</v>
      </c>
      <c r="N4" s="22" t="s">
        <v>352</v>
      </c>
      <c r="O4" s="5"/>
    </row>
    <row r="5" ht="25.5" spans="1:16">
      <c r="A5" s="5"/>
      <c r="B5" s="85" t="s">
        <v>34</v>
      </c>
      <c r="C5" s="17" t="s">
        <v>35</v>
      </c>
      <c r="D5" s="86" t="s">
        <v>36</v>
      </c>
      <c r="E5" s="86" t="s">
        <v>37</v>
      </c>
      <c r="F5" s="5" t="str">
        <f t="shared" si="0"/>
        <v>XM3NY-AIM-4</v>
      </c>
      <c r="G5" s="87" t="s">
        <v>358</v>
      </c>
      <c r="H5" s="87" t="s">
        <v>349</v>
      </c>
      <c r="I5" s="87" t="s">
        <v>354</v>
      </c>
      <c r="J5" s="87" t="s">
        <v>358</v>
      </c>
      <c r="K5" s="22" t="s">
        <v>42</v>
      </c>
      <c r="L5" s="23">
        <v>46308</v>
      </c>
      <c r="M5" s="22" t="s">
        <v>43</v>
      </c>
      <c r="N5" s="22" t="s">
        <v>352</v>
      </c>
      <c r="O5" s="5"/>
    </row>
    <row r="6" ht="25.5" spans="1:16">
      <c r="A6" s="5"/>
      <c r="B6" s="85" t="s">
        <v>34</v>
      </c>
      <c r="C6" s="17" t="s">
        <v>35</v>
      </c>
      <c r="D6" s="86" t="s">
        <v>36</v>
      </c>
      <c r="E6" s="86" t="s">
        <v>37</v>
      </c>
      <c r="F6" s="5" t="str">
        <f t="shared" si="0"/>
        <v>XM3NY-AIM-5</v>
      </c>
      <c r="G6" s="87" t="s">
        <v>359</v>
      </c>
      <c r="H6" s="87" t="s">
        <v>349</v>
      </c>
      <c r="I6" s="87" t="s">
        <v>360</v>
      </c>
      <c r="J6" s="87" t="s">
        <v>361</v>
      </c>
      <c r="K6" s="22" t="s">
        <v>42</v>
      </c>
      <c r="L6" s="23">
        <v>46308</v>
      </c>
      <c r="M6" s="22" t="s">
        <v>43</v>
      </c>
      <c r="N6" s="22" t="s">
        <v>352</v>
      </c>
      <c r="O6" s="5"/>
    </row>
    <row r="7" ht="25.5" spans="1:16">
      <c r="A7" s="5"/>
      <c r="B7" s="85" t="s">
        <v>34</v>
      </c>
      <c r="C7" s="17" t="s">
        <v>35</v>
      </c>
      <c r="D7" s="86" t="s">
        <v>36</v>
      </c>
      <c r="E7" s="86" t="s">
        <v>37</v>
      </c>
      <c r="F7" s="5" t="str">
        <f t="shared" si="0"/>
        <v>XM3NY-AIM-6</v>
      </c>
      <c r="G7" s="87" t="s">
        <v>362</v>
      </c>
      <c r="H7" s="87" t="s">
        <v>349</v>
      </c>
      <c r="I7" s="87" t="s">
        <v>354</v>
      </c>
      <c r="J7" s="87" t="s">
        <v>362</v>
      </c>
      <c r="K7" s="22" t="s">
        <v>42</v>
      </c>
      <c r="L7" s="23">
        <v>46308</v>
      </c>
      <c r="M7" s="22" t="s">
        <v>43</v>
      </c>
      <c r="N7" s="22" t="s">
        <v>352</v>
      </c>
      <c r="O7" s="5"/>
    </row>
    <row r="8" ht="38.25" spans="1:16">
      <c r="A8" s="5"/>
      <c r="B8" s="85" t="s">
        <v>34</v>
      </c>
      <c r="C8" s="17" t="s">
        <v>35</v>
      </c>
      <c r="D8" s="86" t="s">
        <v>36</v>
      </c>
      <c r="E8" s="86" t="s">
        <v>37</v>
      </c>
      <c r="F8" s="5" t="str">
        <f t="shared" si="0"/>
        <v>XM3NY-AIM-7</v>
      </c>
      <c r="G8" s="87" t="s">
        <v>363</v>
      </c>
      <c r="H8" s="87" t="s">
        <v>349</v>
      </c>
      <c r="I8" s="87" t="s">
        <v>350</v>
      </c>
      <c r="J8" s="87" t="s">
        <v>364</v>
      </c>
      <c r="K8" s="22" t="s">
        <v>42</v>
      </c>
      <c r="L8" s="23">
        <v>46308</v>
      </c>
      <c r="M8" s="22" t="s">
        <v>43</v>
      </c>
      <c r="N8" s="22" t="s">
        <v>352</v>
      </c>
      <c r="O8" s="5"/>
    </row>
    <row r="9" ht="25.5" spans="1:16">
      <c r="A9" s="5"/>
      <c r="B9" s="85" t="s">
        <v>34</v>
      </c>
      <c r="C9" s="17" t="s">
        <v>35</v>
      </c>
      <c r="D9" s="86" t="s">
        <v>36</v>
      </c>
      <c r="E9" s="86" t="s">
        <v>37</v>
      </c>
      <c r="F9" s="5" t="str">
        <f t="shared" si="0"/>
        <v>XM3NY-AIM-8</v>
      </c>
      <c r="G9" s="87" t="s">
        <v>365</v>
      </c>
      <c r="H9" s="87" t="s">
        <v>349</v>
      </c>
      <c r="I9" s="87" t="s">
        <v>354</v>
      </c>
      <c r="J9" s="87" t="s">
        <v>365</v>
      </c>
      <c r="K9" s="22" t="s">
        <v>42</v>
      </c>
      <c r="L9" s="23">
        <v>46308</v>
      </c>
      <c r="M9" s="22" t="s">
        <v>43</v>
      </c>
      <c r="N9" s="22" t="s">
        <v>352</v>
      </c>
      <c r="O9" s="5"/>
    </row>
    <row r="10" ht="25.5" spans="1:16">
      <c r="A10" s="5"/>
      <c r="B10" s="85" t="s">
        <v>34</v>
      </c>
      <c r="C10" s="17" t="s">
        <v>35</v>
      </c>
      <c r="D10" s="86" t="s">
        <v>36</v>
      </c>
      <c r="E10" s="86" t="s">
        <v>37</v>
      </c>
      <c r="F10" s="5" t="str">
        <f t="shared" si="0"/>
        <v>XM3NY-AIM-9</v>
      </c>
      <c r="G10" s="87" t="s">
        <v>366</v>
      </c>
      <c r="H10" s="87" t="s">
        <v>349</v>
      </c>
      <c r="I10" s="87" t="s">
        <v>356</v>
      </c>
      <c r="J10" s="87" t="s">
        <v>367</v>
      </c>
      <c r="K10" s="22" t="s">
        <v>42</v>
      </c>
      <c r="L10" s="23">
        <v>46308</v>
      </c>
      <c r="M10" s="22" t="s">
        <v>43</v>
      </c>
      <c r="N10" s="22" t="s">
        <v>352</v>
      </c>
      <c r="O10" s="5"/>
    </row>
    <row r="11" ht="25.5" spans="1:16">
      <c r="A11" s="5"/>
      <c r="B11" s="85" t="s">
        <v>34</v>
      </c>
      <c r="C11" s="17" t="s">
        <v>35</v>
      </c>
      <c r="D11" s="86" t="s">
        <v>36</v>
      </c>
      <c r="E11" s="86" t="s">
        <v>37</v>
      </c>
      <c r="F11" s="5" t="str">
        <f t="shared" si="0"/>
        <v>XM3NY-AIM-10</v>
      </c>
      <c r="G11" s="87" t="s">
        <v>368</v>
      </c>
      <c r="H11" s="87" t="s">
        <v>349</v>
      </c>
      <c r="I11" s="87" t="s">
        <v>354</v>
      </c>
      <c r="J11" s="87" t="s">
        <v>368</v>
      </c>
      <c r="K11" s="22" t="s">
        <v>42</v>
      </c>
      <c r="L11" s="23">
        <v>46308</v>
      </c>
      <c r="M11" s="22" t="s">
        <v>43</v>
      </c>
      <c r="N11" s="22" t="s">
        <v>352</v>
      </c>
      <c r="O11" s="5"/>
    </row>
    <row r="12" ht="25.5" spans="1:16">
      <c r="A12" s="5"/>
      <c r="B12" s="85" t="s">
        <v>34</v>
      </c>
      <c r="C12" s="17" t="s">
        <v>35</v>
      </c>
      <c r="D12" s="86" t="s">
        <v>36</v>
      </c>
      <c r="E12" s="86" t="s">
        <v>37</v>
      </c>
      <c r="F12" s="5" t="str">
        <f t="shared" si="0"/>
        <v>XM3NY-AIM-11</v>
      </c>
      <c r="G12" s="87" t="s">
        <v>369</v>
      </c>
      <c r="H12" s="87" t="s">
        <v>349</v>
      </c>
      <c r="I12" s="87" t="s">
        <v>360</v>
      </c>
      <c r="J12" s="87" t="s">
        <v>370</v>
      </c>
      <c r="K12" s="22" t="s">
        <v>42</v>
      </c>
      <c r="L12" s="23">
        <v>46308</v>
      </c>
      <c r="M12" s="22" t="s">
        <v>43</v>
      </c>
      <c r="N12" s="22" t="s">
        <v>352</v>
      </c>
      <c r="O12" s="5"/>
    </row>
    <row r="13" ht="25.5" spans="1:16">
      <c r="A13" s="5"/>
      <c r="B13" s="85" t="s">
        <v>34</v>
      </c>
      <c r="C13" s="17" t="s">
        <v>35</v>
      </c>
      <c r="D13" s="86" t="s">
        <v>36</v>
      </c>
      <c r="E13" s="86" t="s">
        <v>37</v>
      </c>
      <c r="F13" s="5" t="str">
        <f t="shared" si="0"/>
        <v>XM3NY-AIM-12</v>
      </c>
      <c r="G13" s="87" t="s">
        <v>371</v>
      </c>
      <c r="H13" s="87" t="s">
        <v>349</v>
      </c>
      <c r="I13" s="87" t="s">
        <v>354</v>
      </c>
      <c r="J13" s="87" t="s">
        <v>371</v>
      </c>
      <c r="K13" s="22" t="s">
        <v>42</v>
      </c>
      <c r="L13" s="23">
        <v>46308</v>
      </c>
      <c r="M13" s="22" t="s">
        <v>43</v>
      </c>
      <c r="N13" s="22" t="s">
        <v>352</v>
      </c>
      <c r="O13" s="5"/>
    </row>
    <row r="14" ht="38.25" spans="1:16">
      <c r="A14" s="5"/>
      <c r="B14" s="85" t="s">
        <v>34</v>
      </c>
      <c r="C14" s="17" t="s">
        <v>35</v>
      </c>
      <c r="D14" s="86" t="s">
        <v>36</v>
      </c>
      <c r="E14" s="86" t="s">
        <v>37</v>
      </c>
      <c r="F14" s="5" t="str">
        <f t="shared" si="0"/>
        <v>XM3NY-AIM-13</v>
      </c>
      <c r="G14" s="87" t="s">
        <v>372</v>
      </c>
      <c r="H14" s="87" t="s">
        <v>349</v>
      </c>
      <c r="I14" s="87" t="s">
        <v>350</v>
      </c>
      <c r="J14" s="87" t="s">
        <v>373</v>
      </c>
      <c r="K14" s="22" t="s">
        <v>42</v>
      </c>
      <c r="L14" s="23">
        <v>46308</v>
      </c>
      <c r="M14" s="22" t="s">
        <v>43</v>
      </c>
      <c r="N14" s="22" t="s">
        <v>352</v>
      </c>
      <c r="O14" s="5"/>
    </row>
    <row r="15" ht="25.5" spans="1:16">
      <c r="A15" s="5"/>
      <c r="B15" s="85" t="s">
        <v>34</v>
      </c>
      <c r="C15" s="17" t="s">
        <v>35</v>
      </c>
      <c r="D15" s="86" t="s">
        <v>36</v>
      </c>
      <c r="E15" s="86" t="s">
        <v>37</v>
      </c>
      <c r="F15" s="5" t="str">
        <f t="shared" si="0"/>
        <v>XM3NY-AIM-14</v>
      </c>
      <c r="G15" s="87" t="s">
        <v>374</v>
      </c>
      <c r="H15" s="87" t="s">
        <v>349</v>
      </c>
      <c r="I15" s="87" t="s">
        <v>354</v>
      </c>
      <c r="J15" s="87" t="s">
        <v>374</v>
      </c>
      <c r="K15" s="22" t="s">
        <v>42</v>
      </c>
      <c r="L15" s="23">
        <v>46308</v>
      </c>
      <c r="M15" s="22" t="s">
        <v>43</v>
      </c>
      <c r="N15" s="22" t="s">
        <v>352</v>
      </c>
      <c r="O15" s="5"/>
    </row>
    <row r="16" ht="25.5" spans="1:16">
      <c r="A16" s="5"/>
      <c r="B16" s="85" t="s">
        <v>34</v>
      </c>
      <c r="C16" s="17" t="s">
        <v>35</v>
      </c>
      <c r="D16" s="86" t="s">
        <v>36</v>
      </c>
      <c r="E16" s="86" t="s">
        <v>37</v>
      </c>
      <c r="F16" s="5" t="str">
        <f t="shared" si="0"/>
        <v>XM3NY-AIM-15</v>
      </c>
      <c r="G16" s="87" t="s">
        <v>375</v>
      </c>
      <c r="H16" s="87" t="s">
        <v>349</v>
      </c>
      <c r="I16" s="87" t="s">
        <v>356</v>
      </c>
      <c r="J16" s="87" t="s">
        <v>376</v>
      </c>
      <c r="K16" s="22" t="s">
        <v>42</v>
      </c>
      <c r="L16" s="23">
        <v>46308</v>
      </c>
      <c r="M16" s="22" t="s">
        <v>43</v>
      </c>
      <c r="N16" s="22" t="s">
        <v>352</v>
      </c>
      <c r="O16" s="5"/>
    </row>
    <row r="17" ht="25.5" spans="1:15">
      <c r="A17" s="5"/>
      <c r="B17" s="85" t="s">
        <v>34</v>
      </c>
      <c r="C17" s="17" t="s">
        <v>35</v>
      </c>
      <c r="D17" s="86" t="s">
        <v>36</v>
      </c>
      <c r="E17" s="86" t="s">
        <v>37</v>
      </c>
      <c r="F17" s="5" t="str">
        <f t="shared" si="0"/>
        <v>XM3NY-AIM-16</v>
      </c>
      <c r="G17" s="87" t="s">
        <v>377</v>
      </c>
      <c r="H17" s="87" t="s">
        <v>349</v>
      </c>
      <c r="I17" s="87" t="s">
        <v>354</v>
      </c>
      <c r="J17" s="87" t="s">
        <v>377</v>
      </c>
      <c r="K17" s="22" t="s">
        <v>42</v>
      </c>
      <c r="L17" s="23">
        <v>46308</v>
      </c>
      <c r="M17" s="22" t="s">
        <v>43</v>
      </c>
      <c r="N17" s="22" t="s">
        <v>352</v>
      </c>
      <c r="O17" s="5"/>
    </row>
    <row r="18" ht="25.5" spans="1:15">
      <c r="A18" s="5"/>
      <c r="B18" s="85" t="s">
        <v>34</v>
      </c>
      <c r="C18" s="17" t="s">
        <v>35</v>
      </c>
      <c r="D18" s="86" t="s">
        <v>36</v>
      </c>
      <c r="E18" s="86" t="s">
        <v>37</v>
      </c>
      <c r="F18" s="5" t="str">
        <f t="shared" si="0"/>
        <v>XM3NY-AIM-17</v>
      </c>
      <c r="G18" s="87" t="s">
        <v>378</v>
      </c>
      <c r="H18" s="87" t="s">
        <v>349</v>
      </c>
      <c r="I18" s="87" t="s">
        <v>360</v>
      </c>
      <c r="J18" s="87" t="s">
        <v>379</v>
      </c>
      <c r="K18" s="22" t="s">
        <v>42</v>
      </c>
      <c r="L18" s="23">
        <v>46308</v>
      </c>
      <c r="M18" s="22" t="s">
        <v>43</v>
      </c>
      <c r="N18" s="22" t="s">
        <v>352</v>
      </c>
      <c r="O18" s="5"/>
    </row>
    <row r="19" ht="25.5" spans="1:15">
      <c r="A19" s="5"/>
      <c r="B19" s="85" t="s">
        <v>34</v>
      </c>
      <c r="C19" s="17" t="s">
        <v>35</v>
      </c>
      <c r="D19" s="86" t="s">
        <v>36</v>
      </c>
      <c r="E19" s="86" t="s">
        <v>37</v>
      </c>
      <c r="F19" s="5" t="str">
        <f t="shared" si="0"/>
        <v>XM3NY-AIM-18</v>
      </c>
      <c r="G19" s="87" t="s">
        <v>380</v>
      </c>
      <c r="H19" s="87" t="s">
        <v>349</v>
      </c>
      <c r="I19" s="87" t="s">
        <v>354</v>
      </c>
      <c r="J19" s="87" t="s">
        <v>380</v>
      </c>
      <c r="K19" s="22" t="s">
        <v>42</v>
      </c>
      <c r="L19" s="23">
        <v>46308</v>
      </c>
      <c r="M19" s="22" t="s">
        <v>43</v>
      </c>
      <c r="N19" s="22" t="s">
        <v>352</v>
      </c>
      <c r="O19" s="5"/>
    </row>
    <row r="20" ht="38.25" spans="1:15">
      <c r="A20" s="5"/>
      <c r="B20" s="85" t="s">
        <v>34</v>
      </c>
      <c r="C20" s="17" t="s">
        <v>35</v>
      </c>
      <c r="D20" s="86" t="s">
        <v>36</v>
      </c>
      <c r="E20" s="86" t="s">
        <v>37</v>
      </c>
      <c r="F20" s="5" t="str">
        <f t="shared" si="0"/>
        <v>XM3NY-AIM-19</v>
      </c>
      <c r="G20" s="87" t="s">
        <v>381</v>
      </c>
      <c r="H20" s="87" t="s">
        <v>349</v>
      </c>
      <c r="I20" s="87" t="s">
        <v>350</v>
      </c>
      <c r="J20" s="87" t="s">
        <v>382</v>
      </c>
      <c r="K20" s="22" t="s">
        <v>42</v>
      </c>
      <c r="L20" s="23">
        <v>46308</v>
      </c>
      <c r="M20" s="22" t="s">
        <v>43</v>
      </c>
      <c r="N20" s="22" t="s">
        <v>352</v>
      </c>
      <c r="O20" s="5"/>
    </row>
    <row r="21" ht="25.5" spans="1:15">
      <c r="A21" s="5"/>
      <c r="B21" s="85" t="s">
        <v>34</v>
      </c>
      <c r="C21" s="17" t="s">
        <v>35</v>
      </c>
      <c r="D21" s="86" t="s">
        <v>36</v>
      </c>
      <c r="E21" s="86" t="s">
        <v>37</v>
      </c>
      <c r="F21" s="5" t="str">
        <f t="shared" si="0"/>
        <v>XM3NY-AIM-20</v>
      </c>
      <c r="G21" s="87" t="s">
        <v>383</v>
      </c>
      <c r="H21" s="87" t="s">
        <v>349</v>
      </c>
      <c r="I21" s="87" t="s">
        <v>354</v>
      </c>
      <c r="J21" s="87" t="s">
        <v>383</v>
      </c>
      <c r="K21" s="22" t="s">
        <v>42</v>
      </c>
      <c r="L21" s="23">
        <v>46308</v>
      </c>
      <c r="M21" s="22" t="s">
        <v>43</v>
      </c>
      <c r="N21" s="22" t="s">
        <v>352</v>
      </c>
      <c r="O21" s="5"/>
    </row>
    <row r="22" ht="25.5" spans="1:15">
      <c r="A22" s="5"/>
      <c r="B22" s="85" t="s">
        <v>34</v>
      </c>
      <c r="C22" s="17" t="s">
        <v>35</v>
      </c>
      <c r="D22" s="86" t="s">
        <v>36</v>
      </c>
      <c r="E22" s="86" t="s">
        <v>37</v>
      </c>
      <c r="F22" s="5" t="str">
        <f t="shared" si="0"/>
        <v>XM3NY-AIM-21</v>
      </c>
      <c r="G22" s="87" t="s">
        <v>384</v>
      </c>
      <c r="H22" s="87" t="s">
        <v>349</v>
      </c>
      <c r="I22" s="87" t="s">
        <v>356</v>
      </c>
      <c r="J22" s="87" t="s">
        <v>385</v>
      </c>
      <c r="K22" s="22" t="s">
        <v>42</v>
      </c>
      <c r="L22" s="23">
        <v>46308</v>
      </c>
      <c r="M22" s="22" t="s">
        <v>43</v>
      </c>
      <c r="N22" s="22" t="s">
        <v>352</v>
      </c>
      <c r="O22" s="5"/>
    </row>
    <row r="23" ht="25.5" spans="1:15">
      <c r="A23" s="5"/>
      <c r="B23" s="85" t="s">
        <v>34</v>
      </c>
      <c r="C23" s="17" t="s">
        <v>35</v>
      </c>
      <c r="D23" s="86" t="s">
        <v>36</v>
      </c>
      <c r="E23" s="86" t="s">
        <v>37</v>
      </c>
      <c r="F23" s="5" t="str">
        <f t="shared" si="0"/>
        <v>XM3NY-AIM-22</v>
      </c>
      <c r="G23" s="87" t="s">
        <v>386</v>
      </c>
      <c r="H23" s="87" t="s">
        <v>349</v>
      </c>
      <c r="I23" s="87" t="s">
        <v>354</v>
      </c>
      <c r="J23" s="87" t="s">
        <v>386</v>
      </c>
      <c r="K23" s="22" t="s">
        <v>42</v>
      </c>
      <c r="L23" s="23">
        <v>46308</v>
      </c>
      <c r="M23" s="22" t="s">
        <v>43</v>
      </c>
      <c r="N23" s="22" t="s">
        <v>352</v>
      </c>
      <c r="O23" s="5"/>
    </row>
    <row r="24" ht="25.5" spans="1:15">
      <c r="A24" s="5"/>
      <c r="B24" s="85" t="s">
        <v>34</v>
      </c>
      <c r="C24" s="17" t="s">
        <v>35</v>
      </c>
      <c r="D24" s="86" t="s">
        <v>36</v>
      </c>
      <c r="E24" s="86" t="s">
        <v>37</v>
      </c>
      <c r="F24" s="5" t="str">
        <f t="shared" si="0"/>
        <v>XM3NY-AIM-23</v>
      </c>
      <c r="G24" s="87" t="s">
        <v>387</v>
      </c>
      <c r="H24" s="87" t="s">
        <v>349</v>
      </c>
      <c r="I24" s="87" t="s">
        <v>360</v>
      </c>
      <c r="J24" s="87" t="s">
        <v>388</v>
      </c>
      <c r="K24" s="22" t="s">
        <v>42</v>
      </c>
      <c r="L24" s="23">
        <v>46308</v>
      </c>
      <c r="M24" s="22" t="s">
        <v>43</v>
      </c>
      <c r="N24" s="22" t="s">
        <v>352</v>
      </c>
      <c r="O24" s="5"/>
    </row>
    <row r="25" ht="25.5" spans="1:15">
      <c r="A25" s="5"/>
      <c r="B25" s="85" t="s">
        <v>34</v>
      </c>
      <c r="C25" s="17" t="s">
        <v>35</v>
      </c>
      <c r="D25" s="86" t="s">
        <v>36</v>
      </c>
      <c r="E25" s="86" t="s">
        <v>37</v>
      </c>
      <c r="F25" s="5" t="str">
        <f t="shared" si="0"/>
        <v>XM3NY-AIM-24</v>
      </c>
      <c r="G25" s="87" t="s">
        <v>389</v>
      </c>
      <c r="H25" s="87" t="s">
        <v>349</v>
      </c>
      <c r="I25" s="87" t="s">
        <v>354</v>
      </c>
      <c r="J25" s="87" t="s">
        <v>389</v>
      </c>
      <c r="K25" s="22" t="s">
        <v>42</v>
      </c>
      <c r="L25" s="23">
        <v>46308</v>
      </c>
      <c r="M25" s="22" t="s">
        <v>43</v>
      </c>
      <c r="N25" s="22" t="s">
        <v>352</v>
      </c>
      <c r="O25" s="5"/>
    </row>
    <row r="26" ht="38.25" spans="1:15">
      <c r="A26" s="5"/>
      <c r="B26" s="85" t="s">
        <v>34</v>
      </c>
      <c r="C26" s="17" t="s">
        <v>35</v>
      </c>
      <c r="D26" s="86" t="s">
        <v>36</v>
      </c>
      <c r="E26" s="86" t="s">
        <v>37</v>
      </c>
      <c r="F26" s="5" t="str">
        <f t="shared" si="0"/>
        <v>XM3NY-AIM-25</v>
      </c>
      <c r="G26" s="87" t="s">
        <v>390</v>
      </c>
      <c r="H26" s="87" t="s">
        <v>349</v>
      </c>
      <c r="I26" s="87" t="s">
        <v>391</v>
      </c>
      <c r="J26" s="87" t="s">
        <v>392</v>
      </c>
      <c r="K26" s="22" t="s">
        <v>42</v>
      </c>
      <c r="L26" s="23">
        <v>46308</v>
      </c>
      <c r="M26" s="22" t="s">
        <v>43</v>
      </c>
      <c r="N26" s="22" t="s">
        <v>352</v>
      </c>
      <c r="O26" s="5"/>
    </row>
    <row r="27" ht="38.25" spans="1:15">
      <c r="A27" s="5"/>
      <c r="B27" s="85" t="s">
        <v>34</v>
      </c>
      <c r="C27" s="17" t="s">
        <v>35</v>
      </c>
      <c r="D27" s="86" t="s">
        <v>36</v>
      </c>
      <c r="E27" s="86" t="s">
        <v>37</v>
      </c>
      <c r="F27" s="5" t="str">
        <f t="shared" si="0"/>
        <v>XM3NY-AIM-26</v>
      </c>
      <c r="G27" s="87" t="s">
        <v>393</v>
      </c>
      <c r="H27" s="87" t="s">
        <v>349</v>
      </c>
      <c r="I27" s="87" t="s">
        <v>394</v>
      </c>
      <c r="J27" s="87" t="s">
        <v>393</v>
      </c>
      <c r="K27" s="22" t="s">
        <v>42</v>
      </c>
      <c r="L27" s="23">
        <v>46308</v>
      </c>
      <c r="M27" s="22" t="s">
        <v>43</v>
      </c>
      <c r="N27" s="22" t="s">
        <v>352</v>
      </c>
      <c r="O27" s="5"/>
    </row>
    <row r="28" ht="38.25" spans="1:15">
      <c r="A28" s="5"/>
      <c r="B28" s="85" t="s">
        <v>34</v>
      </c>
      <c r="C28" s="17" t="s">
        <v>35</v>
      </c>
      <c r="D28" s="86" t="s">
        <v>36</v>
      </c>
      <c r="E28" s="86" t="s">
        <v>37</v>
      </c>
      <c r="F28" s="5" t="str">
        <f t="shared" si="0"/>
        <v>XM3NY-AIM-27</v>
      </c>
      <c r="G28" s="87" t="s">
        <v>395</v>
      </c>
      <c r="H28" s="87" t="s">
        <v>349</v>
      </c>
      <c r="I28" s="87" t="s">
        <v>396</v>
      </c>
      <c r="J28" s="87" t="s">
        <v>397</v>
      </c>
      <c r="K28" s="22" t="s">
        <v>42</v>
      </c>
      <c r="L28" s="23">
        <v>46308</v>
      </c>
      <c r="M28" s="22" t="s">
        <v>43</v>
      </c>
      <c r="N28" s="22" t="s">
        <v>352</v>
      </c>
      <c r="O28" s="5"/>
    </row>
    <row r="29" ht="38.25" spans="1:15">
      <c r="A29" s="5"/>
      <c r="B29" s="85" t="s">
        <v>34</v>
      </c>
      <c r="C29" s="17" t="s">
        <v>35</v>
      </c>
      <c r="D29" s="86" t="s">
        <v>36</v>
      </c>
      <c r="E29" s="86" t="s">
        <v>37</v>
      </c>
      <c r="F29" s="5" t="str">
        <f t="shared" si="0"/>
        <v>XM3NY-AIM-28</v>
      </c>
      <c r="G29" s="87" t="s">
        <v>398</v>
      </c>
      <c r="H29" s="87" t="s">
        <v>349</v>
      </c>
      <c r="I29" s="87" t="s">
        <v>399</v>
      </c>
      <c r="J29" s="87" t="s">
        <v>398</v>
      </c>
      <c r="K29" s="22" t="s">
        <v>42</v>
      </c>
      <c r="L29" s="23">
        <v>46308</v>
      </c>
      <c r="M29" s="22" t="s">
        <v>43</v>
      </c>
      <c r="N29" s="22" t="s">
        <v>352</v>
      </c>
      <c r="O29" s="5"/>
    </row>
    <row r="30" ht="38.25" spans="1:15">
      <c r="A30" s="5"/>
      <c r="B30" s="85" t="s">
        <v>34</v>
      </c>
      <c r="C30" s="17" t="s">
        <v>35</v>
      </c>
      <c r="D30" s="86" t="s">
        <v>36</v>
      </c>
      <c r="E30" s="86" t="s">
        <v>37</v>
      </c>
      <c r="F30" s="5" t="str">
        <f t="shared" si="0"/>
        <v>XM3NY-AIM-29</v>
      </c>
      <c r="G30" s="87" t="s">
        <v>400</v>
      </c>
      <c r="H30" s="87" t="s">
        <v>349</v>
      </c>
      <c r="I30" s="87" t="s">
        <v>401</v>
      </c>
      <c r="J30" s="87" t="s">
        <v>402</v>
      </c>
      <c r="K30" s="22" t="s">
        <v>42</v>
      </c>
      <c r="L30" s="23">
        <v>46308</v>
      </c>
      <c r="M30" s="22" t="s">
        <v>43</v>
      </c>
      <c r="N30" s="22" t="s">
        <v>352</v>
      </c>
      <c r="O30" s="5"/>
    </row>
    <row r="31" ht="38.25" spans="1:15">
      <c r="A31" s="5"/>
      <c r="B31" s="85" t="s">
        <v>34</v>
      </c>
      <c r="C31" s="17" t="s">
        <v>35</v>
      </c>
      <c r="D31" s="86" t="s">
        <v>36</v>
      </c>
      <c r="E31" s="86" t="s">
        <v>37</v>
      </c>
      <c r="F31" s="5" t="str">
        <f t="shared" si="0"/>
        <v>XM3NY-AIM-30</v>
      </c>
      <c r="G31" s="87" t="s">
        <v>403</v>
      </c>
      <c r="H31" s="87" t="s">
        <v>349</v>
      </c>
      <c r="I31" s="87" t="s">
        <v>404</v>
      </c>
      <c r="J31" s="87" t="s">
        <v>403</v>
      </c>
      <c r="K31" s="22" t="s">
        <v>42</v>
      </c>
      <c r="L31" s="23">
        <v>46308</v>
      </c>
      <c r="M31" s="22" t="s">
        <v>43</v>
      </c>
      <c r="N31" s="22" t="s">
        <v>352</v>
      </c>
      <c r="O31" s="5"/>
    </row>
    <row r="32" ht="38.25" spans="1:15">
      <c r="A32" s="5"/>
      <c r="B32" s="85" t="s">
        <v>34</v>
      </c>
      <c r="C32" s="17" t="s">
        <v>35</v>
      </c>
      <c r="D32" s="86" t="s">
        <v>36</v>
      </c>
      <c r="E32" s="86" t="s">
        <v>37</v>
      </c>
      <c r="F32" s="5" t="str">
        <f t="shared" si="0"/>
        <v>XM3NY-AIM-31</v>
      </c>
      <c r="G32" s="87" t="s">
        <v>405</v>
      </c>
      <c r="H32" s="87" t="s">
        <v>349</v>
      </c>
      <c r="I32" s="87" t="s">
        <v>406</v>
      </c>
      <c r="J32" s="87" t="s">
        <v>407</v>
      </c>
      <c r="K32" s="22" t="s">
        <v>42</v>
      </c>
      <c r="L32" s="23">
        <v>46308</v>
      </c>
      <c r="M32" s="22" t="s">
        <v>43</v>
      </c>
      <c r="N32" s="22" t="s">
        <v>352</v>
      </c>
      <c r="O32" s="5"/>
    </row>
    <row r="33" ht="38.25" spans="1:15">
      <c r="A33" s="5"/>
      <c r="B33" s="85" t="s">
        <v>34</v>
      </c>
      <c r="C33" s="17" t="s">
        <v>35</v>
      </c>
      <c r="D33" s="86" t="s">
        <v>36</v>
      </c>
      <c r="E33" s="86" t="s">
        <v>37</v>
      </c>
      <c r="F33" s="5" t="str">
        <f t="shared" si="0"/>
        <v>XM3NY-AIM-32</v>
      </c>
      <c r="G33" s="87" t="s">
        <v>408</v>
      </c>
      <c r="H33" s="87" t="s">
        <v>349</v>
      </c>
      <c r="I33" s="87" t="s">
        <v>409</v>
      </c>
      <c r="J33" s="87" t="s">
        <v>408</v>
      </c>
      <c r="K33" s="22" t="s">
        <v>42</v>
      </c>
      <c r="L33" s="23">
        <v>46308</v>
      </c>
      <c r="M33" s="22" t="s">
        <v>43</v>
      </c>
      <c r="N33" s="22" t="s">
        <v>352</v>
      </c>
      <c r="O33" s="5"/>
    </row>
    <row r="34" ht="38.25" spans="1:15">
      <c r="A34" s="5"/>
      <c r="B34" s="85" t="s">
        <v>34</v>
      </c>
      <c r="C34" s="17" t="s">
        <v>35</v>
      </c>
      <c r="D34" s="86" t="s">
        <v>36</v>
      </c>
      <c r="E34" s="86" t="s">
        <v>37</v>
      </c>
      <c r="F34" s="5" t="str">
        <f t="shared" si="0"/>
        <v>XM3NY-AIM-33</v>
      </c>
      <c r="G34" s="87" t="s">
        <v>410</v>
      </c>
      <c r="H34" s="87" t="s">
        <v>349</v>
      </c>
      <c r="I34" s="87" t="s">
        <v>411</v>
      </c>
      <c r="J34" s="87" t="s">
        <v>412</v>
      </c>
      <c r="K34" s="22" t="s">
        <v>42</v>
      </c>
      <c r="L34" s="23">
        <v>46308</v>
      </c>
      <c r="M34" s="22" t="s">
        <v>43</v>
      </c>
      <c r="N34" s="22" t="s">
        <v>352</v>
      </c>
      <c r="O34" s="5"/>
    </row>
    <row r="35" ht="38.25" spans="1:15">
      <c r="A35" s="5"/>
      <c r="B35" s="85" t="s">
        <v>34</v>
      </c>
      <c r="C35" s="17" t="s">
        <v>35</v>
      </c>
      <c r="D35" s="86" t="s">
        <v>36</v>
      </c>
      <c r="E35" s="86" t="s">
        <v>37</v>
      </c>
      <c r="F35" s="5" t="str">
        <f t="shared" si="0"/>
        <v>XM3NY-AIM-34</v>
      </c>
      <c r="G35" s="87" t="s">
        <v>413</v>
      </c>
      <c r="H35" s="87" t="s">
        <v>349</v>
      </c>
      <c r="I35" s="87" t="s">
        <v>414</v>
      </c>
      <c r="J35" s="87" t="s">
        <v>413</v>
      </c>
      <c r="K35" s="22" t="s">
        <v>42</v>
      </c>
      <c r="L35" s="23">
        <v>46308</v>
      </c>
      <c r="M35" s="22" t="s">
        <v>43</v>
      </c>
      <c r="N35" s="22" t="s">
        <v>352</v>
      </c>
      <c r="O35" s="5"/>
    </row>
    <row r="36" ht="38.25" spans="1:15">
      <c r="A36" s="5"/>
      <c r="B36" s="85" t="s">
        <v>34</v>
      </c>
      <c r="C36" s="17" t="s">
        <v>35</v>
      </c>
      <c r="D36" s="86" t="s">
        <v>36</v>
      </c>
      <c r="E36" s="86" t="s">
        <v>37</v>
      </c>
      <c r="F36" s="5" t="str">
        <f t="shared" si="0"/>
        <v>XM3NY-AIM-35</v>
      </c>
      <c r="G36" s="87" t="s">
        <v>415</v>
      </c>
      <c r="H36" s="87" t="s">
        <v>349</v>
      </c>
      <c r="I36" s="87" t="s">
        <v>416</v>
      </c>
      <c r="J36" s="87" t="s">
        <v>417</v>
      </c>
      <c r="K36" s="22" t="s">
        <v>42</v>
      </c>
      <c r="L36" s="23">
        <v>46308</v>
      </c>
      <c r="M36" s="22" t="s">
        <v>43</v>
      </c>
      <c r="N36" s="22" t="s">
        <v>352</v>
      </c>
      <c r="O36" s="5"/>
    </row>
    <row r="37" ht="38.25" spans="1:15">
      <c r="A37" s="5"/>
      <c r="B37" s="85" t="s">
        <v>34</v>
      </c>
      <c r="C37" s="17" t="s">
        <v>35</v>
      </c>
      <c r="D37" s="86" t="s">
        <v>36</v>
      </c>
      <c r="E37" s="86" t="s">
        <v>37</v>
      </c>
      <c r="F37" s="5" t="str">
        <f t="shared" si="0"/>
        <v>XM3NY-AIM-36</v>
      </c>
      <c r="G37" s="87" t="s">
        <v>418</v>
      </c>
      <c r="H37" s="87" t="s">
        <v>349</v>
      </c>
      <c r="I37" s="87" t="s">
        <v>419</v>
      </c>
      <c r="J37" s="87" t="s">
        <v>418</v>
      </c>
      <c r="K37" s="22" t="s">
        <v>42</v>
      </c>
      <c r="L37" s="23">
        <v>46308</v>
      </c>
      <c r="M37" s="22" t="s">
        <v>43</v>
      </c>
      <c r="N37" s="22" t="s">
        <v>352</v>
      </c>
      <c r="O37" s="5"/>
    </row>
    <row r="38" ht="38.25" spans="1:15">
      <c r="A38" s="5"/>
      <c r="B38" s="85" t="s">
        <v>34</v>
      </c>
      <c r="C38" s="17" t="s">
        <v>35</v>
      </c>
      <c r="D38" s="86" t="s">
        <v>36</v>
      </c>
      <c r="E38" s="86" t="s">
        <v>37</v>
      </c>
      <c r="F38" s="5" t="str">
        <f t="shared" si="0"/>
        <v>XM3NY-AIM-37</v>
      </c>
      <c r="G38" s="87" t="s">
        <v>420</v>
      </c>
      <c r="H38" s="87" t="s">
        <v>349</v>
      </c>
      <c r="I38" s="87" t="s">
        <v>421</v>
      </c>
      <c r="J38" s="87" t="s">
        <v>422</v>
      </c>
      <c r="K38" s="22" t="s">
        <v>42</v>
      </c>
      <c r="L38" s="23">
        <v>46308</v>
      </c>
      <c r="M38" s="22" t="s">
        <v>43</v>
      </c>
      <c r="N38" s="22" t="s">
        <v>352</v>
      </c>
      <c r="O38" s="5"/>
    </row>
    <row r="39" ht="38.25" spans="1:15">
      <c r="A39" s="5"/>
      <c r="B39" s="85" t="s">
        <v>34</v>
      </c>
      <c r="C39" s="17" t="s">
        <v>35</v>
      </c>
      <c r="D39" s="86" t="s">
        <v>36</v>
      </c>
      <c r="E39" s="86" t="s">
        <v>37</v>
      </c>
      <c r="F39" s="5" t="str">
        <f t="shared" si="0"/>
        <v>XM3NY-AIM-38</v>
      </c>
      <c r="G39" s="87" t="s">
        <v>423</v>
      </c>
      <c r="H39" s="87" t="s">
        <v>349</v>
      </c>
      <c r="I39" s="87" t="s">
        <v>424</v>
      </c>
      <c r="J39" s="87" t="s">
        <v>423</v>
      </c>
      <c r="K39" s="22" t="s">
        <v>42</v>
      </c>
      <c r="L39" s="23">
        <v>46308</v>
      </c>
      <c r="M39" s="22" t="s">
        <v>43</v>
      </c>
      <c r="N39" s="22" t="s">
        <v>352</v>
      </c>
      <c r="O39" s="5"/>
    </row>
    <row r="40" ht="38.25" spans="1:15">
      <c r="A40" s="5"/>
      <c r="B40" s="85" t="s">
        <v>34</v>
      </c>
      <c r="C40" s="17" t="s">
        <v>35</v>
      </c>
      <c r="D40" s="86" t="s">
        <v>36</v>
      </c>
      <c r="E40" s="86" t="s">
        <v>37</v>
      </c>
      <c r="F40" s="5" t="str">
        <f t="shared" si="0"/>
        <v>XM3NY-AIM-39</v>
      </c>
      <c r="G40" s="87" t="s">
        <v>425</v>
      </c>
      <c r="H40" s="87" t="s">
        <v>349</v>
      </c>
      <c r="I40" s="87" t="s">
        <v>406</v>
      </c>
      <c r="J40" s="87" t="s">
        <v>426</v>
      </c>
      <c r="K40" s="22" t="s">
        <v>42</v>
      </c>
      <c r="L40" s="23">
        <v>46308</v>
      </c>
      <c r="M40" s="22" t="s">
        <v>43</v>
      </c>
      <c r="N40" s="22" t="s">
        <v>352</v>
      </c>
      <c r="O40" s="5"/>
    </row>
    <row r="41" ht="38.25" spans="1:15">
      <c r="A41" s="5"/>
      <c r="B41" s="85" t="s">
        <v>34</v>
      </c>
      <c r="C41" s="17" t="s">
        <v>35</v>
      </c>
      <c r="D41" s="86" t="s">
        <v>36</v>
      </c>
      <c r="E41" s="86" t="s">
        <v>37</v>
      </c>
      <c r="F41" s="5" t="str">
        <f t="shared" si="0"/>
        <v>XM3NY-AIM-40</v>
      </c>
      <c r="G41" s="87" t="s">
        <v>427</v>
      </c>
      <c r="H41" s="87" t="s">
        <v>349</v>
      </c>
      <c r="I41" s="87" t="s">
        <v>409</v>
      </c>
      <c r="J41" s="87" t="s">
        <v>427</v>
      </c>
      <c r="K41" s="22" t="s">
        <v>42</v>
      </c>
      <c r="L41" s="23">
        <v>46308</v>
      </c>
      <c r="M41" s="22" t="s">
        <v>43</v>
      </c>
      <c r="N41" s="22" t="s">
        <v>352</v>
      </c>
      <c r="O41" s="5"/>
    </row>
    <row r="42" ht="38.25" spans="1:15">
      <c r="A42" s="5"/>
      <c r="B42" s="85" t="s">
        <v>34</v>
      </c>
      <c r="C42" s="17" t="s">
        <v>35</v>
      </c>
      <c r="D42" s="86" t="s">
        <v>36</v>
      </c>
      <c r="E42" s="86" t="s">
        <v>37</v>
      </c>
      <c r="F42" s="5" t="str">
        <f t="shared" si="0"/>
        <v>XM3NY-AIM-41</v>
      </c>
      <c r="G42" s="87" t="s">
        <v>428</v>
      </c>
      <c r="H42" s="87" t="s">
        <v>349</v>
      </c>
      <c r="I42" s="87" t="s">
        <v>411</v>
      </c>
      <c r="J42" s="87" t="s">
        <v>429</v>
      </c>
      <c r="K42" s="22" t="s">
        <v>42</v>
      </c>
      <c r="L42" s="23">
        <v>46308</v>
      </c>
      <c r="M42" s="22" t="s">
        <v>43</v>
      </c>
      <c r="N42" s="22" t="s">
        <v>352</v>
      </c>
      <c r="O42" s="5"/>
    </row>
    <row r="43" ht="38.25" spans="1:15">
      <c r="A43" s="5"/>
      <c r="B43" s="85" t="s">
        <v>34</v>
      </c>
      <c r="C43" s="17" t="s">
        <v>35</v>
      </c>
      <c r="D43" s="86" t="s">
        <v>36</v>
      </c>
      <c r="E43" s="86" t="s">
        <v>37</v>
      </c>
      <c r="F43" s="5" t="str">
        <f t="shared" si="0"/>
        <v>XM3NY-AIM-42</v>
      </c>
      <c r="G43" s="87" t="s">
        <v>430</v>
      </c>
      <c r="H43" s="87" t="s">
        <v>349</v>
      </c>
      <c r="I43" s="87" t="s">
        <v>414</v>
      </c>
      <c r="J43" s="87" t="s">
        <v>430</v>
      </c>
      <c r="K43" s="22" t="s">
        <v>42</v>
      </c>
      <c r="L43" s="23">
        <v>46308</v>
      </c>
      <c r="M43" s="22" t="s">
        <v>43</v>
      </c>
      <c r="N43" s="22" t="s">
        <v>352</v>
      </c>
      <c r="O43" s="5"/>
    </row>
    <row r="44" ht="38.25" spans="1:15">
      <c r="A44" s="5"/>
      <c r="B44" s="85" t="s">
        <v>34</v>
      </c>
      <c r="C44" s="17" t="s">
        <v>35</v>
      </c>
      <c r="D44" s="86" t="s">
        <v>36</v>
      </c>
      <c r="E44" s="86" t="s">
        <v>37</v>
      </c>
      <c r="F44" s="5" t="str">
        <f t="shared" si="0"/>
        <v>XM3NY-AIM-43</v>
      </c>
      <c r="G44" s="87" t="s">
        <v>431</v>
      </c>
      <c r="H44" s="87" t="s">
        <v>349</v>
      </c>
      <c r="I44" s="87" t="s">
        <v>416</v>
      </c>
      <c r="J44" s="87" t="s">
        <v>432</v>
      </c>
      <c r="K44" s="22" t="s">
        <v>42</v>
      </c>
      <c r="L44" s="23">
        <v>46308</v>
      </c>
      <c r="M44" s="22" t="s">
        <v>43</v>
      </c>
      <c r="N44" s="22" t="s">
        <v>352</v>
      </c>
      <c r="O44" s="5"/>
    </row>
    <row r="45" ht="38.25" spans="1:15">
      <c r="A45" s="5"/>
      <c r="B45" s="85" t="s">
        <v>34</v>
      </c>
      <c r="C45" s="17" t="s">
        <v>35</v>
      </c>
      <c r="D45" s="86" t="s">
        <v>36</v>
      </c>
      <c r="E45" s="86" t="s">
        <v>37</v>
      </c>
      <c r="F45" s="5" t="str">
        <f t="shared" si="0"/>
        <v>XM3NY-AIM-44</v>
      </c>
      <c r="G45" s="87" t="s">
        <v>433</v>
      </c>
      <c r="H45" s="87" t="s">
        <v>349</v>
      </c>
      <c r="I45" s="87" t="s">
        <v>419</v>
      </c>
      <c r="J45" s="87" t="s">
        <v>433</v>
      </c>
      <c r="K45" s="22" t="s">
        <v>42</v>
      </c>
      <c r="L45" s="23">
        <v>46308</v>
      </c>
      <c r="M45" s="22" t="s">
        <v>43</v>
      </c>
      <c r="N45" s="22" t="s">
        <v>352</v>
      </c>
      <c r="O45" s="5"/>
    </row>
    <row r="46" ht="38.25" spans="1:15">
      <c r="A46" s="5"/>
      <c r="B46" s="85" t="s">
        <v>34</v>
      </c>
      <c r="C46" s="17" t="s">
        <v>35</v>
      </c>
      <c r="D46" s="86" t="s">
        <v>36</v>
      </c>
      <c r="E46" s="86" t="s">
        <v>37</v>
      </c>
      <c r="F46" s="5" t="str">
        <f t="shared" si="0"/>
        <v>XM3NY-AIM-45</v>
      </c>
      <c r="G46" s="87" t="s">
        <v>434</v>
      </c>
      <c r="H46" s="87" t="s">
        <v>349</v>
      </c>
      <c r="I46" s="87" t="s">
        <v>421</v>
      </c>
      <c r="J46" s="87" t="s">
        <v>435</v>
      </c>
      <c r="K46" s="22" t="s">
        <v>42</v>
      </c>
      <c r="L46" s="23">
        <v>46308</v>
      </c>
      <c r="M46" s="22" t="s">
        <v>43</v>
      </c>
      <c r="N46" s="22" t="s">
        <v>352</v>
      </c>
      <c r="O46" s="5"/>
    </row>
    <row r="47" ht="38.25" spans="1:15">
      <c r="A47" s="5"/>
      <c r="B47" s="85" t="s">
        <v>34</v>
      </c>
      <c r="C47" s="17" t="s">
        <v>35</v>
      </c>
      <c r="D47" s="86" t="s">
        <v>36</v>
      </c>
      <c r="E47" s="86" t="s">
        <v>37</v>
      </c>
      <c r="F47" s="5" t="str">
        <f t="shared" si="0"/>
        <v>XM3NY-AIM-46</v>
      </c>
      <c r="G47" s="87" t="s">
        <v>436</v>
      </c>
      <c r="H47" s="87" t="s">
        <v>349</v>
      </c>
      <c r="I47" s="87" t="s">
        <v>424</v>
      </c>
      <c r="J47" s="87" t="s">
        <v>436</v>
      </c>
      <c r="K47" s="22" t="s">
        <v>42</v>
      </c>
      <c r="L47" s="23">
        <v>46308</v>
      </c>
      <c r="M47" s="22" t="s">
        <v>43</v>
      </c>
      <c r="N47" s="22" t="s">
        <v>352</v>
      </c>
      <c r="O47" s="5"/>
    </row>
    <row r="48" ht="25.5" spans="1:15">
      <c r="A48" s="5"/>
      <c r="B48" s="85" t="s">
        <v>34</v>
      </c>
      <c r="C48" s="17" t="s">
        <v>35</v>
      </c>
      <c r="D48" s="86" t="s">
        <v>36</v>
      </c>
      <c r="E48" s="86" t="s">
        <v>37</v>
      </c>
      <c r="F48" s="5" t="str">
        <f t="shared" si="0"/>
        <v>XM3NY-AIM-47</v>
      </c>
      <c r="G48" s="87" t="s">
        <v>437</v>
      </c>
      <c r="H48" s="87" t="s">
        <v>349</v>
      </c>
      <c r="I48" s="87" t="s">
        <v>438</v>
      </c>
      <c r="J48" s="87" t="s">
        <v>439</v>
      </c>
      <c r="K48" s="22" t="s">
        <v>42</v>
      </c>
      <c r="L48" s="23">
        <v>46308</v>
      </c>
      <c r="M48" s="22" t="s">
        <v>43</v>
      </c>
      <c r="N48" s="22" t="s">
        <v>352</v>
      </c>
      <c r="O48" s="5"/>
    </row>
    <row r="49" ht="25.5" spans="1:15">
      <c r="A49" s="5"/>
      <c r="B49" s="85" t="s">
        <v>34</v>
      </c>
      <c r="C49" s="17" t="s">
        <v>35</v>
      </c>
      <c r="D49" s="86" t="s">
        <v>36</v>
      </c>
      <c r="E49" s="86" t="s">
        <v>37</v>
      </c>
      <c r="F49" s="5" t="str">
        <f t="shared" si="0"/>
        <v>XM3NY-AIM-48</v>
      </c>
      <c r="G49" s="87" t="s">
        <v>440</v>
      </c>
      <c r="H49" s="87" t="s">
        <v>349</v>
      </c>
      <c r="I49" s="87" t="s">
        <v>441</v>
      </c>
      <c r="J49" s="87" t="s">
        <v>440</v>
      </c>
      <c r="K49" s="22" t="s">
        <v>42</v>
      </c>
      <c r="L49" s="23">
        <v>46308</v>
      </c>
      <c r="M49" s="22" t="s">
        <v>43</v>
      </c>
      <c r="N49" s="22" t="s">
        <v>352</v>
      </c>
      <c r="O49" s="5"/>
    </row>
    <row r="50" ht="25.5" spans="1:15">
      <c r="A50" s="5"/>
      <c r="B50" s="85" t="s">
        <v>34</v>
      </c>
      <c r="C50" s="17" t="s">
        <v>35</v>
      </c>
      <c r="D50" s="86" t="s">
        <v>36</v>
      </c>
      <c r="E50" s="86" t="s">
        <v>37</v>
      </c>
      <c r="F50" s="5" t="str">
        <f t="shared" si="0"/>
        <v>XM3NY-AIM-49</v>
      </c>
      <c r="G50" s="87" t="s">
        <v>442</v>
      </c>
      <c r="H50" s="87" t="s">
        <v>349</v>
      </c>
      <c r="I50" s="87" t="s">
        <v>438</v>
      </c>
      <c r="J50" s="87" t="s">
        <v>443</v>
      </c>
      <c r="K50" s="22" t="s">
        <v>42</v>
      </c>
      <c r="L50" s="23">
        <v>46308</v>
      </c>
      <c r="M50" s="22" t="s">
        <v>43</v>
      </c>
      <c r="N50" s="22" t="s">
        <v>352</v>
      </c>
      <c r="O50" s="5"/>
    </row>
    <row r="51" ht="25.5" spans="1:15">
      <c r="A51" s="5"/>
      <c r="B51" s="85" t="s">
        <v>34</v>
      </c>
      <c r="C51" s="17" t="s">
        <v>35</v>
      </c>
      <c r="D51" s="86" t="s">
        <v>36</v>
      </c>
      <c r="E51" s="86" t="s">
        <v>37</v>
      </c>
      <c r="F51" s="5" t="str">
        <f t="shared" si="0"/>
        <v>XM3NY-AIM-50</v>
      </c>
      <c r="G51" s="87" t="s">
        <v>444</v>
      </c>
      <c r="H51" s="87" t="s">
        <v>349</v>
      </c>
      <c r="I51" s="87" t="s">
        <v>441</v>
      </c>
      <c r="J51" s="87" t="s">
        <v>444</v>
      </c>
      <c r="K51" s="22" t="s">
        <v>42</v>
      </c>
      <c r="L51" s="23">
        <v>46308</v>
      </c>
      <c r="M51" s="22" t="s">
        <v>43</v>
      </c>
      <c r="N51" s="22" t="s">
        <v>352</v>
      </c>
      <c r="O51" s="5"/>
    </row>
    <row r="52" ht="25.5" spans="1:15">
      <c r="A52" s="5"/>
      <c r="B52" s="85" t="s">
        <v>34</v>
      </c>
      <c r="C52" s="17" t="s">
        <v>35</v>
      </c>
      <c r="D52" s="86" t="s">
        <v>36</v>
      </c>
      <c r="E52" s="86" t="s">
        <v>37</v>
      </c>
      <c r="F52" s="5" t="str">
        <f t="shared" si="0"/>
        <v>XM3NY-AIM-51</v>
      </c>
      <c r="G52" s="87" t="s">
        <v>445</v>
      </c>
      <c r="H52" s="87" t="s">
        <v>349</v>
      </c>
      <c r="I52" s="87" t="s">
        <v>446</v>
      </c>
      <c r="J52" s="87" t="s">
        <v>447</v>
      </c>
      <c r="K52" s="22" t="s">
        <v>42</v>
      </c>
      <c r="L52" s="23">
        <v>46308</v>
      </c>
      <c r="M52" s="22" t="s">
        <v>43</v>
      </c>
      <c r="N52" s="22" t="s">
        <v>352</v>
      </c>
      <c r="O52" s="5"/>
    </row>
    <row r="53" ht="25.5" spans="1:15">
      <c r="A53" s="5"/>
      <c r="B53" s="85" t="s">
        <v>34</v>
      </c>
      <c r="C53" s="17" t="s">
        <v>35</v>
      </c>
      <c r="D53" s="86" t="s">
        <v>36</v>
      </c>
      <c r="E53" s="86" t="s">
        <v>37</v>
      </c>
      <c r="F53" s="5" t="str">
        <f t="shared" si="0"/>
        <v>XM3NY-AIM-52</v>
      </c>
      <c r="G53" s="87" t="s">
        <v>448</v>
      </c>
      <c r="H53" s="87" t="s">
        <v>349</v>
      </c>
      <c r="I53" s="87" t="s">
        <v>356</v>
      </c>
      <c r="J53" s="87" t="s">
        <v>448</v>
      </c>
      <c r="K53" s="22" t="s">
        <v>42</v>
      </c>
      <c r="L53" s="23">
        <v>46308</v>
      </c>
      <c r="M53" s="22" t="s">
        <v>43</v>
      </c>
      <c r="N53" s="22" t="s">
        <v>352</v>
      </c>
      <c r="O53" s="5"/>
    </row>
    <row r="54" ht="25.5" spans="1:15">
      <c r="A54" s="5"/>
      <c r="B54" s="85" t="s">
        <v>34</v>
      </c>
      <c r="C54" s="17" t="s">
        <v>35</v>
      </c>
      <c r="D54" s="86" t="s">
        <v>36</v>
      </c>
      <c r="E54" s="86" t="s">
        <v>37</v>
      </c>
      <c r="F54" s="5" t="str">
        <f t="shared" si="0"/>
        <v>XM3NY-AIM-53</v>
      </c>
      <c r="G54" s="87" t="s">
        <v>449</v>
      </c>
      <c r="H54" s="87" t="s">
        <v>349</v>
      </c>
      <c r="I54" s="87" t="s">
        <v>450</v>
      </c>
      <c r="J54" s="87" t="s">
        <v>451</v>
      </c>
      <c r="K54" s="22" t="s">
        <v>42</v>
      </c>
      <c r="L54" s="23">
        <v>46308</v>
      </c>
      <c r="M54" s="22" t="s">
        <v>43</v>
      </c>
      <c r="N54" s="22" t="s">
        <v>352</v>
      </c>
      <c r="O54" s="5"/>
    </row>
    <row r="55" ht="25.5" spans="1:15">
      <c r="A55" s="5"/>
      <c r="B55" s="85" t="s">
        <v>34</v>
      </c>
      <c r="C55" s="17" t="s">
        <v>35</v>
      </c>
      <c r="D55" s="86" t="s">
        <v>36</v>
      </c>
      <c r="E55" s="86" t="s">
        <v>37</v>
      </c>
      <c r="F55" s="5" t="str">
        <f t="shared" si="0"/>
        <v>XM3NY-AIM-54</v>
      </c>
      <c r="G55" s="87" t="s">
        <v>452</v>
      </c>
      <c r="H55" s="87" t="s">
        <v>349</v>
      </c>
      <c r="I55" s="87" t="s">
        <v>356</v>
      </c>
      <c r="J55" s="87" t="s">
        <v>452</v>
      </c>
      <c r="K55" s="22" t="s">
        <v>42</v>
      </c>
      <c r="L55" s="23">
        <v>46308</v>
      </c>
      <c r="M55" s="22" t="s">
        <v>43</v>
      </c>
      <c r="N55" s="22" t="s">
        <v>352</v>
      </c>
      <c r="O55" s="5"/>
    </row>
    <row r="56" ht="25.5" spans="1:15">
      <c r="A56" s="5"/>
      <c r="B56" s="85" t="s">
        <v>34</v>
      </c>
      <c r="C56" s="17" t="s">
        <v>35</v>
      </c>
      <c r="D56" s="86" t="s">
        <v>36</v>
      </c>
      <c r="E56" s="86" t="s">
        <v>37</v>
      </c>
      <c r="F56" s="5" t="str">
        <f t="shared" si="0"/>
        <v>XM3NY-AIM-55</v>
      </c>
      <c r="G56" s="87" t="s">
        <v>453</v>
      </c>
      <c r="H56" s="87" t="s">
        <v>349</v>
      </c>
      <c r="I56" s="87" t="s">
        <v>454</v>
      </c>
      <c r="J56" s="87" t="s">
        <v>455</v>
      </c>
      <c r="K56" s="22" t="s">
        <v>42</v>
      </c>
      <c r="L56" s="23">
        <v>46308</v>
      </c>
      <c r="M56" s="22" t="s">
        <v>43</v>
      </c>
      <c r="N56" s="22" t="s">
        <v>352</v>
      </c>
      <c r="O56" s="5"/>
    </row>
    <row r="57" ht="25.5" spans="1:15">
      <c r="A57" s="5"/>
      <c r="B57" s="85" t="s">
        <v>34</v>
      </c>
      <c r="C57" s="17" t="s">
        <v>35</v>
      </c>
      <c r="D57" s="86" t="s">
        <v>36</v>
      </c>
      <c r="E57" s="86" t="s">
        <v>37</v>
      </c>
      <c r="F57" s="5" t="str">
        <f t="shared" si="0"/>
        <v>XM3NY-AIM-56</v>
      </c>
      <c r="G57" s="87" t="s">
        <v>456</v>
      </c>
      <c r="H57" s="87" t="s">
        <v>349</v>
      </c>
      <c r="I57" s="87" t="s">
        <v>350</v>
      </c>
      <c r="J57" s="87" t="s">
        <v>456</v>
      </c>
      <c r="K57" s="22" t="s">
        <v>42</v>
      </c>
      <c r="L57" s="23">
        <v>46308</v>
      </c>
      <c r="M57" s="22" t="s">
        <v>43</v>
      </c>
      <c r="N57" s="22" t="s">
        <v>352</v>
      </c>
      <c r="O57" s="5"/>
    </row>
    <row r="58" spans="1:1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</row>
  </sheetData>
  <dataValidations count="4">
    <dataValidation type="list" allowBlank="1" showErrorMessage="1" sqref="B2:B57">
      <formula1>"1级,2级,3级"</formula1>
    </dataValidation>
    <dataValidation type="list" allowBlank="1" showErrorMessage="1" sqref="C2:C57">
      <formula1>"通用,天津6,南宁4,成都27,成都四线,资阳线,成都30,成都13"</formula1>
    </dataValidation>
    <dataValidation type="list" allowBlank="1" showErrorMessage="1" sqref="D2:D57">
      <formula1>"新增,作废"</formula1>
    </dataValidation>
    <dataValidation type="list" allowBlank="1" showErrorMessage="1" sqref="E2:E57">
      <formula1>"是,否"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39"/>
  <sheetViews>
    <sheetView workbookViewId="0">
      <selection activeCell="O1" sqref="O$1:O$1048576"/>
    </sheetView>
  </sheetViews>
  <sheetFormatPr defaultColWidth="9" defaultRowHeight="15.75"/>
  <cols>
    <col min="1" max="1" width="11.2083333333333" customWidth="1"/>
    <col min="2" max="2" width="8.16666666666667" customWidth="1"/>
    <col min="3" max="3" width="8.39166666666667" customWidth="1"/>
    <col min="4" max="4" width="8.05833333333333" customWidth="1"/>
    <col min="5" max="5" width="9.18333333333333" customWidth="1"/>
    <col min="6" max="6" width="7.94166666666667" customWidth="1"/>
    <col min="7" max="7" width="30.9333333333333" customWidth="1"/>
    <col min="8" max="8" width="14.25" customWidth="1"/>
    <col min="9" max="9" width="19.8833333333333" customWidth="1"/>
    <col min="10" max="10" width="25.2916666666667" customWidth="1"/>
    <col min="11" max="19" width="11.2083333333333" customWidth="1"/>
  </cols>
  <sheetData>
    <row r="1" ht="28.5" spans="1:19">
      <c r="A1" s="76" t="s">
        <v>0</v>
      </c>
      <c r="B1" s="77" t="s">
        <v>20</v>
      </c>
      <c r="C1" s="77" t="s">
        <v>21</v>
      </c>
      <c r="D1" s="77" t="s">
        <v>22</v>
      </c>
      <c r="E1" s="77" t="s">
        <v>23</v>
      </c>
      <c r="F1" s="77" t="s">
        <v>24</v>
      </c>
      <c r="G1" s="78" t="s">
        <v>25</v>
      </c>
      <c r="H1" s="79" t="s">
        <v>26</v>
      </c>
      <c r="I1" s="79" t="s">
        <v>27</v>
      </c>
      <c r="J1" s="80" t="s">
        <v>28</v>
      </c>
      <c r="K1" s="81" t="s">
        <v>29</v>
      </c>
      <c r="L1" s="81" t="s">
        <v>30</v>
      </c>
      <c r="M1" s="76" t="s">
        <v>31</v>
      </c>
      <c r="N1" s="77" t="s">
        <v>281</v>
      </c>
      <c r="O1" s="16"/>
      <c r="P1" s="16"/>
      <c r="Q1" s="16"/>
      <c r="R1" s="16"/>
      <c r="S1" s="16"/>
    </row>
    <row r="2" ht="38.25" spans="1:19">
      <c r="A2" s="11" t="s">
        <v>457</v>
      </c>
      <c r="B2" s="82" t="s">
        <v>34</v>
      </c>
      <c r="C2" s="8" t="s">
        <v>35</v>
      </c>
      <c r="D2" s="83" t="s">
        <v>36</v>
      </c>
      <c r="E2" s="83" t="s">
        <v>37</v>
      </c>
      <c r="F2" s="11" t="str">
        <f t="shared" ref="F2:F40" si="0">"ATS-"&amp;ROW()-1</f>
        <v>ATS-1</v>
      </c>
      <c r="G2" s="11" t="s">
        <v>458</v>
      </c>
      <c r="H2" s="11" t="s">
        <v>303</v>
      </c>
      <c r="I2" s="11" t="s">
        <v>459</v>
      </c>
      <c r="J2" s="11" t="str">
        <f t="shared" ref="J2:J16" si="1">"1.弹出报警"&amp;CHAR(10)&amp;"2.报警内容为："&amp;G2&amp;CHAR(10)&amp;"3.随后恢复报警"</f>
        <v>1.弹出报警
2.报警内容为：ATS与 CI 通信中断
3.随后恢复报警</v>
      </c>
      <c r="K2" s="22" t="s">
        <v>42</v>
      </c>
      <c r="L2" s="23">
        <v>46307</v>
      </c>
      <c r="M2" s="22" t="s">
        <v>43</v>
      </c>
      <c r="N2" s="22" t="s">
        <v>44</v>
      </c>
      <c r="O2" s="16"/>
      <c r="P2" s="16"/>
      <c r="Q2" s="16"/>
      <c r="R2" s="16"/>
      <c r="S2" s="16"/>
    </row>
    <row r="3" ht="38.25" spans="1:19">
      <c r="A3" s="11"/>
      <c r="B3" s="82" t="s">
        <v>34</v>
      </c>
      <c r="C3" s="8" t="s">
        <v>35</v>
      </c>
      <c r="D3" s="83" t="s">
        <v>36</v>
      </c>
      <c r="E3" s="83" t="s">
        <v>37</v>
      </c>
      <c r="F3" s="11" t="str">
        <f t="shared" si="0"/>
        <v>ATS-2</v>
      </c>
      <c r="G3" s="11" t="s">
        <v>460</v>
      </c>
      <c r="H3" s="11" t="s">
        <v>303</v>
      </c>
      <c r="I3" s="11" t="s">
        <v>459</v>
      </c>
      <c r="J3" s="11" t="str">
        <f t="shared" si="1"/>
        <v>1.弹出报警
2.报警内容为：ATS与 ZC 通信中断
3.随后恢复报警</v>
      </c>
      <c r="K3" s="22" t="s">
        <v>42</v>
      </c>
      <c r="L3" s="23">
        <v>46307</v>
      </c>
      <c r="M3" s="22" t="s">
        <v>43</v>
      </c>
      <c r="N3" s="22" t="s">
        <v>44</v>
      </c>
      <c r="O3" s="16"/>
      <c r="P3" s="16"/>
      <c r="Q3" s="16"/>
      <c r="R3" s="16"/>
      <c r="S3" s="16"/>
    </row>
    <row r="4" ht="38.25" spans="1:19">
      <c r="A4" s="11"/>
      <c r="B4" s="82" t="s">
        <v>34</v>
      </c>
      <c r="C4" s="8" t="s">
        <v>35</v>
      </c>
      <c r="D4" s="83" t="s">
        <v>36</v>
      </c>
      <c r="E4" s="83" t="s">
        <v>37</v>
      </c>
      <c r="F4" s="11" t="str">
        <f t="shared" si="0"/>
        <v>ATS-3</v>
      </c>
      <c r="G4" s="11" t="s">
        <v>461</v>
      </c>
      <c r="H4" s="11" t="s">
        <v>303</v>
      </c>
      <c r="I4" s="11" t="s">
        <v>459</v>
      </c>
      <c r="J4" s="11" t="str">
        <f t="shared" si="1"/>
        <v>1.弹出报警
2.报警内容为：ATS与 DSU 通信中断
3.随后恢复报警</v>
      </c>
      <c r="K4" s="22" t="s">
        <v>42</v>
      </c>
      <c r="L4" s="23">
        <v>46307</v>
      </c>
      <c r="M4" s="22" t="s">
        <v>43</v>
      </c>
      <c r="N4" s="22" t="s">
        <v>44</v>
      </c>
      <c r="O4" s="16"/>
      <c r="P4" s="16"/>
      <c r="Q4" s="16"/>
      <c r="R4" s="16"/>
      <c r="S4" s="16"/>
    </row>
    <row r="5" ht="38.25" spans="1:19">
      <c r="A5" s="11"/>
      <c r="B5" s="82" t="s">
        <v>34</v>
      </c>
      <c r="C5" s="8" t="s">
        <v>35</v>
      </c>
      <c r="D5" s="83" t="s">
        <v>36</v>
      </c>
      <c r="E5" s="83" t="s">
        <v>37</v>
      </c>
      <c r="F5" s="11" t="str">
        <f t="shared" si="0"/>
        <v>ATS-4</v>
      </c>
      <c r="G5" s="11" t="s">
        <v>462</v>
      </c>
      <c r="H5" s="11" t="s">
        <v>303</v>
      </c>
      <c r="I5" s="11" t="s">
        <v>459</v>
      </c>
      <c r="J5" s="11" t="str">
        <f t="shared" si="1"/>
        <v>1.弹出报警
2.报警内容为：ATS 设备XXX与维护工作站通信中断（故障）
3.随后恢复报警</v>
      </c>
      <c r="K5" s="22" t="s">
        <v>42</v>
      </c>
      <c r="L5" s="23">
        <v>46307</v>
      </c>
      <c r="M5" s="22" t="s">
        <v>43</v>
      </c>
      <c r="N5" s="22" t="s">
        <v>44</v>
      </c>
      <c r="O5" s="16"/>
      <c r="P5" s="16"/>
      <c r="Q5" s="16"/>
      <c r="R5" s="16"/>
      <c r="S5" s="16"/>
    </row>
    <row r="6" ht="38.25" spans="1:19">
      <c r="A6" s="11"/>
      <c r="B6" s="82" t="s">
        <v>34</v>
      </c>
      <c r="C6" s="8" t="s">
        <v>35</v>
      </c>
      <c r="D6" s="83" t="s">
        <v>36</v>
      </c>
      <c r="E6" s="83" t="s">
        <v>37</v>
      </c>
      <c r="F6" s="11" t="str">
        <f t="shared" si="0"/>
        <v>ATS-5</v>
      </c>
      <c r="G6" s="11" t="s">
        <v>463</v>
      </c>
      <c r="H6" s="11" t="s">
        <v>303</v>
      </c>
      <c r="I6" s="11" t="s">
        <v>459</v>
      </c>
      <c r="J6" s="11" t="str">
        <f t="shared" si="1"/>
        <v>1.弹出报警
2.报警内容为：ATS 设备XXX黄网状态未连接
3.随后恢复报警</v>
      </c>
      <c r="K6" s="22" t="s">
        <v>42</v>
      </c>
      <c r="L6" s="23">
        <v>46307</v>
      </c>
      <c r="M6" s="22" t="s">
        <v>43</v>
      </c>
      <c r="N6" s="22" t="s">
        <v>44</v>
      </c>
      <c r="O6" s="16"/>
      <c r="P6" s="16"/>
      <c r="Q6" s="16"/>
      <c r="R6" s="16"/>
      <c r="S6" s="16"/>
    </row>
    <row r="7" ht="38.25" spans="1:19">
      <c r="A7" s="11"/>
      <c r="B7" s="82" t="s">
        <v>34</v>
      </c>
      <c r="C7" s="8" t="s">
        <v>35</v>
      </c>
      <c r="D7" s="83" t="s">
        <v>36</v>
      </c>
      <c r="E7" s="83" t="s">
        <v>37</v>
      </c>
      <c r="F7" s="11" t="str">
        <f t="shared" si="0"/>
        <v>ATS-6</v>
      </c>
      <c r="G7" s="11" t="s">
        <v>464</v>
      </c>
      <c r="H7" s="11" t="s">
        <v>303</v>
      </c>
      <c r="I7" s="11" t="s">
        <v>459</v>
      </c>
      <c r="J7" s="11" t="str">
        <f t="shared" si="1"/>
        <v>1.弹出报警
2.报警内容为：ATS 设备XXX紫网状态未连接
3.随后恢复报警</v>
      </c>
      <c r="K7" s="22" t="s">
        <v>42</v>
      </c>
      <c r="L7" s="23">
        <v>46307</v>
      </c>
      <c r="M7" s="22" t="s">
        <v>43</v>
      </c>
      <c r="N7" s="22" t="s">
        <v>44</v>
      </c>
      <c r="O7" s="16"/>
      <c r="P7" s="16"/>
      <c r="Q7" s="16"/>
      <c r="R7" s="16"/>
      <c r="S7" s="16"/>
    </row>
    <row r="8" ht="38.25" spans="1:19">
      <c r="A8" s="11"/>
      <c r="B8" s="82" t="s">
        <v>34</v>
      </c>
      <c r="C8" s="8" t="s">
        <v>35</v>
      </c>
      <c r="D8" s="83" t="s">
        <v>36</v>
      </c>
      <c r="E8" s="83" t="s">
        <v>37</v>
      </c>
      <c r="F8" s="11" t="str">
        <f t="shared" si="0"/>
        <v>ATS-7</v>
      </c>
      <c r="G8" s="11" t="s">
        <v>465</v>
      </c>
      <c r="H8" s="11" t="s">
        <v>303</v>
      </c>
      <c r="I8" s="11" t="s">
        <v>459</v>
      </c>
      <c r="J8" s="11" t="str">
        <f t="shared" si="1"/>
        <v>1.弹出报警
2.报警内容为：ATS 设备XXX直连黄网状态未连接
3.随后恢复报警</v>
      </c>
      <c r="K8" s="22" t="s">
        <v>42</v>
      </c>
      <c r="L8" s="23">
        <v>46307</v>
      </c>
      <c r="M8" s="22" t="s">
        <v>43</v>
      </c>
      <c r="N8" s="22" t="s">
        <v>44</v>
      </c>
      <c r="O8" s="16"/>
      <c r="P8" s="16"/>
      <c r="Q8" s="16"/>
      <c r="R8" s="16"/>
      <c r="S8" s="16"/>
    </row>
    <row r="9" ht="38.25" spans="1:19">
      <c r="A9" s="11"/>
      <c r="B9" s="82" t="s">
        <v>34</v>
      </c>
      <c r="C9" s="8" t="s">
        <v>35</v>
      </c>
      <c r="D9" s="83" t="s">
        <v>36</v>
      </c>
      <c r="E9" s="83" t="s">
        <v>37</v>
      </c>
      <c r="F9" s="11" t="str">
        <f t="shared" si="0"/>
        <v>ATS-8</v>
      </c>
      <c r="G9" s="11" t="s">
        <v>465</v>
      </c>
      <c r="H9" s="11" t="s">
        <v>303</v>
      </c>
      <c r="I9" s="11" t="s">
        <v>459</v>
      </c>
      <c r="J9" s="11" t="str">
        <f t="shared" si="1"/>
        <v>1.弹出报警
2.报警内容为：ATS 设备XXX直连黄网状态未连接
3.随后恢复报警</v>
      </c>
      <c r="K9" s="22" t="s">
        <v>42</v>
      </c>
      <c r="L9" s="23">
        <v>46307</v>
      </c>
      <c r="M9" s="22" t="s">
        <v>43</v>
      </c>
      <c r="N9" s="22" t="s">
        <v>44</v>
      </c>
      <c r="O9" s="16"/>
      <c r="P9" s="16"/>
      <c r="Q9" s="16"/>
      <c r="R9" s="16"/>
      <c r="S9" s="16"/>
    </row>
    <row r="10" ht="38.25" spans="1:19">
      <c r="A10" s="11"/>
      <c r="B10" s="82" t="s">
        <v>34</v>
      </c>
      <c r="C10" s="8" t="s">
        <v>35</v>
      </c>
      <c r="D10" s="83" t="s">
        <v>36</v>
      </c>
      <c r="E10" s="83" t="s">
        <v>37</v>
      </c>
      <c r="F10" s="11" t="str">
        <f t="shared" si="0"/>
        <v>ATS-9</v>
      </c>
      <c r="G10" s="11" t="s">
        <v>466</v>
      </c>
      <c r="H10" s="11" t="s">
        <v>303</v>
      </c>
      <c r="I10" s="11" t="s">
        <v>459</v>
      </c>
      <c r="J10" s="11" t="str">
        <f t="shared" si="1"/>
        <v>1.弹出报警
2.报警内容为：通信前置机XXX与乘客信息系统通信中断
3.随后恢复报警</v>
      </c>
      <c r="K10" s="22" t="s">
        <v>42</v>
      </c>
      <c r="L10" s="23">
        <v>46307</v>
      </c>
      <c r="M10" s="22" t="s">
        <v>43</v>
      </c>
      <c r="N10" s="22" t="s">
        <v>467</v>
      </c>
      <c r="O10" s="16"/>
      <c r="P10" s="16"/>
      <c r="Q10" s="16"/>
      <c r="R10" s="16"/>
      <c r="S10" s="16"/>
    </row>
    <row r="11" ht="38.25" spans="1:19">
      <c r="A11" s="11"/>
      <c r="B11" s="82" t="s">
        <v>34</v>
      </c>
      <c r="C11" s="8" t="s">
        <v>35</v>
      </c>
      <c r="D11" s="83" t="s">
        <v>36</v>
      </c>
      <c r="E11" s="83" t="s">
        <v>37</v>
      </c>
      <c r="F11" s="11" t="str">
        <f t="shared" si="0"/>
        <v>ATS-10</v>
      </c>
      <c r="G11" s="11" t="s">
        <v>468</v>
      </c>
      <c r="H11" s="11" t="s">
        <v>303</v>
      </c>
      <c r="I11" s="11" t="s">
        <v>459</v>
      </c>
      <c r="J11" s="11" t="str">
        <f t="shared" si="1"/>
        <v>1.弹出报警
2.报警内容为：通信前置机XXX与时钟系统通信中断
3.随后恢复报警</v>
      </c>
      <c r="K11" s="22" t="s">
        <v>42</v>
      </c>
      <c r="L11" s="23">
        <v>46307</v>
      </c>
      <c r="M11" s="22" t="s">
        <v>43</v>
      </c>
      <c r="N11" s="22" t="s">
        <v>467</v>
      </c>
      <c r="O11" s="16"/>
      <c r="P11" s="16"/>
      <c r="Q11" s="16"/>
      <c r="R11" s="16"/>
      <c r="S11" s="16"/>
    </row>
    <row r="12" ht="38.25" spans="1:19">
      <c r="A12" s="11"/>
      <c r="B12" s="82" t="s">
        <v>34</v>
      </c>
      <c r="C12" s="8" t="s">
        <v>35</v>
      </c>
      <c r="D12" s="83" t="s">
        <v>36</v>
      </c>
      <c r="E12" s="83" t="s">
        <v>37</v>
      </c>
      <c r="F12" s="11" t="str">
        <f t="shared" si="0"/>
        <v>ATS-11</v>
      </c>
      <c r="G12" s="11" t="s">
        <v>469</v>
      </c>
      <c r="H12" s="11" t="s">
        <v>303</v>
      </c>
      <c r="I12" s="11" t="s">
        <v>459</v>
      </c>
      <c r="J12" s="11" t="str">
        <f t="shared" si="1"/>
        <v>1.弹出报警
2.报警内容为：通信前置机XXX与广播系统通信中断
3.随后恢复报警</v>
      </c>
      <c r="K12" s="22" t="s">
        <v>42</v>
      </c>
      <c r="L12" s="23">
        <v>46307</v>
      </c>
      <c r="M12" s="22" t="s">
        <v>43</v>
      </c>
      <c r="N12" s="22" t="s">
        <v>467</v>
      </c>
      <c r="O12" s="16"/>
      <c r="P12" s="16"/>
      <c r="Q12" s="16"/>
      <c r="R12" s="16"/>
      <c r="S12" s="16"/>
    </row>
    <row r="13" ht="38.25" spans="1:19">
      <c r="A13" s="11"/>
      <c r="B13" s="82" t="s">
        <v>34</v>
      </c>
      <c r="C13" s="8" t="s">
        <v>35</v>
      </c>
      <c r="D13" s="83" t="s">
        <v>36</v>
      </c>
      <c r="E13" s="83" t="s">
        <v>37</v>
      </c>
      <c r="F13" s="11" t="str">
        <f t="shared" si="0"/>
        <v>ATS-12</v>
      </c>
      <c r="G13" s="11" t="s">
        <v>470</v>
      </c>
      <c r="H13" s="11" t="s">
        <v>303</v>
      </c>
      <c r="I13" s="11" t="s">
        <v>459</v>
      </c>
      <c r="J13" s="11" t="str">
        <f t="shared" si="1"/>
        <v>1.弹出报警
2.报警内容为：通信前置机XXX与无线系统通信中断
3.随后恢复报警</v>
      </c>
      <c r="K13" s="22" t="s">
        <v>42</v>
      </c>
      <c r="L13" s="23">
        <v>46307</v>
      </c>
      <c r="M13" s="22" t="s">
        <v>43</v>
      </c>
      <c r="N13" s="22" t="s">
        <v>467</v>
      </c>
      <c r="O13" s="16"/>
      <c r="P13" s="16"/>
      <c r="Q13" s="16"/>
      <c r="R13" s="16"/>
      <c r="S13" s="16"/>
    </row>
    <row r="14" ht="38.25" spans="1:19">
      <c r="A14" s="11"/>
      <c r="B14" s="82" t="s">
        <v>34</v>
      </c>
      <c r="C14" s="8" t="s">
        <v>35</v>
      </c>
      <c r="D14" s="83" t="s">
        <v>36</v>
      </c>
      <c r="E14" s="83" t="s">
        <v>37</v>
      </c>
      <c r="F14" s="11" t="str">
        <f t="shared" si="0"/>
        <v>ATS-13</v>
      </c>
      <c r="G14" s="11" t="s">
        <v>471</v>
      </c>
      <c r="H14" s="11" t="s">
        <v>303</v>
      </c>
      <c r="I14" s="11" t="s">
        <v>459</v>
      </c>
      <c r="J14" s="11" t="str">
        <f t="shared" si="1"/>
        <v>1.弹出报警
2.报警内容为：通信前置机XXX与综合监控通信中断
3.随后恢复报警</v>
      </c>
      <c r="K14" s="22" t="s">
        <v>42</v>
      </c>
      <c r="L14" s="23">
        <v>46307</v>
      </c>
      <c r="M14" s="22" t="s">
        <v>43</v>
      </c>
      <c r="N14" s="22" t="s">
        <v>467</v>
      </c>
      <c r="O14" s="16"/>
      <c r="P14" s="16"/>
      <c r="Q14" s="16"/>
      <c r="R14" s="16"/>
      <c r="S14" s="16"/>
    </row>
    <row r="15" ht="38.25" spans="1:19">
      <c r="A15" s="11"/>
      <c r="B15" s="82" t="s">
        <v>34</v>
      </c>
      <c r="C15" s="8" t="s">
        <v>35</v>
      </c>
      <c r="D15" s="83" t="s">
        <v>36</v>
      </c>
      <c r="E15" s="83" t="s">
        <v>37</v>
      </c>
      <c r="F15" s="11" t="str">
        <f t="shared" si="0"/>
        <v>ATS-14</v>
      </c>
      <c r="G15" s="11" t="s">
        <v>472</v>
      </c>
      <c r="H15" s="11" t="s">
        <v>303</v>
      </c>
      <c r="I15" s="11" t="s">
        <v>459</v>
      </c>
      <c r="J15" s="11" t="str">
        <f t="shared" si="1"/>
        <v>1.弹出报警
2.报警内容为：通信前置机XXX与 TCC 通信中断
3.随后恢复报警</v>
      </c>
      <c r="K15" s="22" t="s">
        <v>42</v>
      </c>
      <c r="L15" s="23">
        <v>46307</v>
      </c>
      <c r="M15" s="22" t="s">
        <v>43</v>
      </c>
      <c r="N15" s="22" t="s">
        <v>467</v>
      </c>
      <c r="O15" s="16"/>
      <c r="P15" s="16"/>
      <c r="Q15" s="16"/>
      <c r="R15" s="16"/>
      <c r="S15" s="16"/>
    </row>
    <row r="16" ht="38.25" spans="1:19">
      <c r="A16" s="11"/>
      <c r="B16" s="82" t="s">
        <v>34</v>
      </c>
      <c r="C16" s="8" t="s">
        <v>35</v>
      </c>
      <c r="D16" s="83" t="s">
        <v>36</v>
      </c>
      <c r="E16" s="83" t="s">
        <v>37</v>
      </c>
      <c r="F16" s="11" t="str">
        <f t="shared" si="0"/>
        <v>ATS-15</v>
      </c>
      <c r="G16" s="11" t="s">
        <v>473</v>
      </c>
      <c r="H16" s="11" t="s">
        <v>303</v>
      </c>
      <c r="I16" s="11" t="s">
        <v>459</v>
      </c>
      <c r="J16" s="11" t="str">
        <f t="shared" si="1"/>
        <v>1.弹出报警
2.报警内容为：TDT XXX 通信中断
3.随后恢复报警</v>
      </c>
      <c r="K16" s="22" t="s">
        <v>42</v>
      </c>
      <c r="L16" s="23">
        <v>46307</v>
      </c>
      <c r="M16" s="22" t="s">
        <v>43</v>
      </c>
      <c r="N16" s="22" t="s">
        <v>44</v>
      </c>
      <c r="O16" s="16"/>
      <c r="P16" s="16"/>
      <c r="Q16" s="16"/>
      <c r="R16" s="16"/>
      <c r="S16" s="16"/>
    </row>
    <row r="17" ht="25.5" spans="1:19">
      <c r="A17" s="11"/>
      <c r="B17" s="82" t="s">
        <v>34</v>
      </c>
      <c r="C17" s="8" t="s">
        <v>35</v>
      </c>
      <c r="D17" s="83" t="s">
        <v>36</v>
      </c>
      <c r="E17" s="83" t="s">
        <v>37</v>
      </c>
      <c r="F17" s="11" t="str">
        <f t="shared" si="0"/>
        <v>ATS-16</v>
      </c>
      <c r="G17" s="11" t="s">
        <v>474</v>
      </c>
      <c r="H17" s="11" t="s">
        <v>303</v>
      </c>
      <c r="I17" s="11" t="s">
        <v>475</v>
      </c>
      <c r="J17" s="11" t="s">
        <v>476</v>
      </c>
      <c r="K17" s="22" t="s">
        <v>42</v>
      </c>
      <c r="L17" s="23">
        <v>46307</v>
      </c>
      <c r="M17" s="22" t="s">
        <v>43</v>
      </c>
      <c r="N17" s="22" t="s">
        <v>44</v>
      </c>
      <c r="O17" s="16"/>
      <c r="P17" s="16"/>
      <c r="Q17" s="16"/>
      <c r="R17" s="16"/>
      <c r="S17" s="16"/>
    </row>
    <row r="18" ht="25.5" spans="1:19">
      <c r="A18" s="11"/>
      <c r="B18" s="82" t="s">
        <v>34</v>
      </c>
      <c r="C18" s="8" t="s">
        <v>35</v>
      </c>
      <c r="D18" s="83" t="s">
        <v>36</v>
      </c>
      <c r="E18" s="83" t="s">
        <v>37</v>
      </c>
      <c r="F18" s="11" t="str">
        <f t="shared" si="0"/>
        <v>ATS-17</v>
      </c>
      <c r="G18" s="11" t="s">
        <v>477</v>
      </c>
      <c r="H18" s="11" t="s">
        <v>303</v>
      </c>
      <c r="I18" s="11" t="s">
        <v>475</v>
      </c>
      <c r="J18" s="11" t="s">
        <v>478</v>
      </c>
      <c r="K18" s="22" t="s">
        <v>42</v>
      </c>
      <c r="L18" s="23">
        <v>46307</v>
      </c>
      <c r="M18" s="22" t="s">
        <v>43</v>
      </c>
      <c r="N18" s="22" t="s">
        <v>44</v>
      </c>
      <c r="O18" s="16"/>
      <c r="P18" s="16"/>
      <c r="Q18" s="16"/>
      <c r="R18" s="16"/>
      <c r="S18" s="16"/>
    </row>
    <row r="19" ht="38.25" spans="1:19">
      <c r="A19" s="11"/>
      <c r="B19" s="82" t="s">
        <v>34</v>
      </c>
      <c r="C19" s="8" t="s">
        <v>35</v>
      </c>
      <c r="D19" s="83" t="s">
        <v>36</v>
      </c>
      <c r="E19" s="83" t="s">
        <v>37</v>
      </c>
      <c r="F19" s="11" t="str">
        <f t="shared" si="0"/>
        <v>ATS-18</v>
      </c>
      <c r="G19" s="11" t="s">
        <v>479</v>
      </c>
      <c r="H19" s="11" t="s">
        <v>303</v>
      </c>
      <c r="I19" s="11" t="s">
        <v>475</v>
      </c>
      <c r="J19" s="11" t="s">
        <v>480</v>
      </c>
      <c r="K19" s="22" t="s">
        <v>42</v>
      </c>
      <c r="L19" s="23">
        <v>46307</v>
      </c>
      <c r="M19" s="22" t="s">
        <v>43</v>
      </c>
      <c r="N19" s="22" t="s">
        <v>44</v>
      </c>
      <c r="O19" s="16"/>
      <c r="P19" s="16"/>
      <c r="Q19" s="16"/>
      <c r="R19" s="16"/>
      <c r="S19" s="16"/>
    </row>
    <row r="20" ht="25.5" spans="1:19">
      <c r="A20" s="11"/>
      <c r="B20" s="82" t="s">
        <v>34</v>
      </c>
      <c r="C20" s="8" t="s">
        <v>35</v>
      </c>
      <c r="D20" s="83" t="s">
        <v>36</v>
      </c>
      <c r="E20" s="83" t="s">
        <v>37</v>
      </c>
      <c r="F20" s="11" t="str">
        <f t="shared" si="0"/>
        <v>ATS-19</v>
      </c>
      <c r="G20" s="11" t="s">
        <v>481</v>
      </c>
      <c r="H20" s="11" t="s">
        <v>303</v>
      </c>
      <c r="I20" s="11" t="s">
        <v>475</v>
      </c>
      <c r="J20" s="11" t="s">
        <v>482</v>
      </c>
      <c r="K20" s="22" t="s">
        <v>42</v>
      </c>
      <c r="L20" s="23">
        <v>46307</v>
      </c>
      <c r="M20" s="22" t="s">
        <v>43</v>
      </c>
      <c r="N20" s="22" t="s">
        <v>44</v>
      </c>
      <c r="O20" s="16"/>
      <c r="P20" s="16"/>
      <c r="Q20" s="16"/>
      <c r="R20" s="16"/>
      <c r="S20" s="16"/>
    </row>
    <row r="21" ht="51" spans="1:19">
      <c r="A21" s="11"/>
      <c r="B21" s="82" t="s">
        <v>34</v>
      </c>
      <c r="C21" s="8" t="s">
        <v>35</v>
      </c>
      <c r="D21" s="83" t="s">
        <v>36</v>
      </c>
      <c r="E21" s="83" t="s">
        <v>37</v>
      </c>
      <c r="F21" s="11" t="str">
        <f t="shared" si="0"/>
        <v>ATS-20</v>
      </c>
      <c r="G21" s="11" t="s">
        <v>483</v>
      </c>
      <c r="H21" s="11" t="s">
        <v>303</v>
      </c>
      <c r="I21" s="11" t="s">
        <v>475</v>
      </c>
      <c r="J21" s="11" t="s">
        <v>484</v>
      </c>
      <c r="K21" s="22" t="s">
        <v>42</v>
      </c>
      <c r="L21" s="23">
        <v>46307</v>
      </c>
      <c r="M21" s="22" t="s">
        <v>43</v>
      </c>
      <c r="N21" s="22" t="s">
        <v>44</v>
      </c>
      <c r="O21" s="16"/>
      <c r="P21" s="16"/>
      <c r="Q21" s="16"/>
      <c r="R21" s="16"/>
      <c r="S21" s="16"/>
    </row>
    <row r="22" ht="25.5" spans="1:19">
      <c r="A22" s="11"/>
      <c r="B22" s="82" t="s">
        <v>34</v>
      </c>
      <c r="C22" s="8" t="s">
        <v>35</v>
      </c>
      <c r="D22" s="83" t="s">
        <v>36</v>
      </c>
      <c r="E22" s="83" t="s">
        <v>37</v>
      </c>
      <c r="F22" s="11" t="str">
        <f t="shared" si="0"/>
        <v>ATS-21</v>
      </c>
      <c r="G22" s="11" t="s">
        <v>485</v>
      </c>
      <c r="H22" s="11" t="s">
        <v>303</v>
      </c>
      <c r="I22" s="11" t="s">
        <v>475</v>
      </c>
      <c r="J22" s="11" t="s">
        <v>486</v>
      </c>
      <c r="K22" s="22" t="s">
        <v>42</v>
      </c>
      <c r="L22" s="23">
        <v>46307</v>
      </c>
      <c r="M22" s="22" t="s">
        <v>43</v>
      </c>
      <c r="N22" s="22" t="s">
        <v>44</v>
      </c>
      <c r="O22" s="16"/>
      <c r="P22" s="16"/>
      <c r="Q22" s="16"/>
      <c r="R22" s="16"/>
      <c r="S22" s="16"/>
    </row>
    <row r="23" ht="25.5" spans="1:19">
      <c r="A23" s="11"/>
      <c r="B23" s="82" t="s">
        <v>34</v>
      </c>
      <c r="C23" s="8" t="s">
        <v>35</v>
      </c>
      <c r="D23" s="83" t="s">
        <v>36</v>
      </c>
      <c r="E23" s="83" t="s">
        <v>37</v>
      </c>
      <c r="F23" s="11" t="str">
        <f t="shared" si="0"/>
        <v>ATS-22</v>
      </c>
      <c r="G23" s="11" t="s">
        <v>487</v>
      </c>
      <c r="H23" s="11" t="s">
        <v>303</v>
      </c>
      <c r="I23" s="11" t="s">
        <v>475</v>
      </c>
      <c r="J23" s="11" t="s">
        <v>488</v>
      </c>
      <c r="K23" s="22" t="s">
        <v>42</v>
      </c>
      <c r="L23" s="23">
        <v>46307</v>
      </c>
      <c r="M23" s="22" t="s">
        <v>43</v>
      </c>
      <c r="N23" s="22" t="s">
        <v>44</v>
      </c>
      <c r="O23" s="16"/>
      <c r="P23" s="16"/>
      <c r="Q23" s="16"/>
      <c r="R23" s="16"/>
      <c r="S23" s="16"/>
    </row>
    <row r="24" ht="25.5" spans="1:19">
      <c r="A24" s="11"/>
      <c r="B24" s="82" t="s">
        <v>34</v>
      </c>
      <c r="C24" s="8" t="s">
        <v>35</v>
      </c>
      <c r="D24" s="83" t="s">
        <v>36</v>
      </c>
      <c r="E24" s="83" t="s">
        <v>37</v>
      </c>
      <c r="F24" s="11" t="str">
        <f t="shared" si="0"/>
        <v>ATS-23</v>
      </c>
      <c r="G24" s="11" t="s">
        <v>489</v>
      </c>
      <c r="H24" s="11" t="s">
        <v>303</v>
      </c>
      <c r="I24" s="11" t="s">
        <v>475</v>
      </c>
      <c r="J24" s="11" t="s">
        <v>490</v>
      </c>
      <c r="K24" s="22" t="s">
        <v>42</v>
      </c>
      <c r="L24" s="23">
        <v>46307</v>
      </c>
      <c r="M24" s="22" t="s">
        <v>43</v>
      </c>
      <c r="N24" s="22" t="s">
        <v>44</v>
      </c>
      <c r="O24" s="16"/>
      <c r="P24" s="16"/>
      <c r="Q24" s="16"/>
      <c r="R24" s="16"/>
      <c r="S24" s="16"/>
    </row>
    <row r="25" ht="38.25" spans="1:19">
      <c r="A25" s="11"/>
      <c r="B25" s="82" t="s">
        <v>34</v>
      </c>
      <c r="C25" s="8" t="s">
        <v>35</v>
      </c>
      <c r="D25" s="83" t="s">
        <v>36</v>
      </c>
      <c r="E25" s="83" t="s">
        <v>37</v>
      </c>
      <c r="F25" s="11" t="str">
        <f t="shared" si="0"/>
        <v>ATS-24</v>
      </c>
      <c r="G25" s="11" t="s">
        <v>491</v>
      </c>
      <c r="H25" s="11" t="s">
        <v>303</v>
      </c>
      <c r="I25" s="11" t="s">
        <v>475</v>
      </c>
      <c r="J25" s="11" t="s">
        <v>492</v>
      </c>
      <c r="K25" s="22" t="s">
        <v>42</v>
      </c>
      <c r="L25" s="23">
        <v>46307</v>
      </c>
      <c r="M25" s="22" t="s">
        <v>43</v>
      </c>
      <c r="N25" s="22" t="s">
        <v>44</v>
      </c>
      <c r="O25" s="16"/>
      <c r="P25" s="16"/>
      <c r="Q25" s="16"/>
      <c r="R25" s="16"/>
      <c r="S25" s="16"/>
    </row>
    <row r="26" ht="25.5" spans="1:19">
      <c r="A26" s="11"/>
      <c r="B26" s="82" t="s">
        <v>34</v>
      </c>
      <c r="C26" s="8" t="s">
        <v>35</v>
      </c>
      <c r="D26" s="83" t="s">
        <v>36</v>
      </c>
      <c r="E26" s="83" t="s">
        <v>37</v>
      </c>
      <c r="F26" s="11" t="str">
        <f t="shared" si="0"/>
        <v>ATS-25</v>
      </c>
      <c r="G26" s="11" t="s">
        <v>493</v>
      </c>
      <c r="H26" s="11" t="s">
        <v>303</v>
      </c>
      <c r="I26" s="11" t="s">
        <v>475</v>
      </c>
      <c r="J26" s="11" t="s">
        <v>494</v>
      </c>
      <c r="K26" s="22" t="s">
        <v>42</v>
      </c>
      <c r="L26" s="23">
        <v>46307</v>
      </c>
      <c r="M26" s="22" t="s">
        <v>43</v>
      </c>
      <c r="N26" s="22" t="s">
        <v>44</v>
      </c>
      <c r="O26" s="16"/>
      <c r="P26" s="16"/>
      <c r="Q26" s="16"/>
      <c r="R26" s="16"/>
      <c r="S26" s="16"/>
    </row>
    <row r="27" ht="25.5" spans="1:19">
      <c r="A27" s="11"/>
      <c r="B27" s="82" t="s">
        <v>34</v>
      </c>
      <c r="C27" s="8" t="s">
        <v>35</v>
      </c>
      <c r="D27" s="83" t="s">
        <v>36</v>
      </c>
      <c r="E27" s="83" t="s">
        <v>37</v>
      </c>
      <c r="F27" s="11" t="str">
        <f t="shared" si="0"/>
        <v>ATS-26</v>
      </c>
      <c r="G27" s="11" t="s">
        <v>495</v>
      </c>
      <c r="H27" s="11" t="s">
        <v>303</v>
      </c>
      <c r="I27" s="11" t="s">
        <v>475</v>
      </c>
      <c r="J27" s="11" t="s">
        <v>496</v>
      </c>
      <c r="K27" s="22" t="s">
        <v>42</v>
      </c>
      <c r="L27" s="23">
        <v>46307</v>
      </c>
      <c r="M27" s="22" t="s">
        <v>43</v>
      </c>
      <c r="N27" s="22" t="s">
        <v>44</v>
      </c>
      <c r="O27" s="16"/>
      <c r="P27" s="16"/>
      <c r="Q27" s="16"/>
      <c r="R27" s="16"/>
      <c r="S27" s="16"/>
    </row>
    <row r="28" ht="51" spans="1:19">
      <c r="A28" s="11"/>
      <c r="B28" s="82" t="s">
        <v>34</v>
      </c>
      <c r="C28" s="8" t="s">
        <v>35</v>
      </c>
      <c r="D28" s="83" t="s">
        <v>36</v>
      </c>
      <c r="E28" s="83" t="s">
        <v>37</v>
      </c>
      <c r="F28" s="11" t="str">
        <f t="shared" si="0"/>
        <v>ATS-27</v>
      </c>
      <c r="G28" s="11" t="s">
        <v>497</v>
      </c>
      <c r="H28" s="11" t="s">
        <v>303</v>
      </c>
      <c r="I28" s="11" t="s">
        <v>475</v>
      </c>
      <c r="J28" s="11" t="s">
        <v>498</v>
      </c>
      <c r="K28" s="22" t="s">
        <v>42</v>
      </c>
      <c r="L28" s="23">
        <v>46307</v>
      </c>
      <c r="M28" s="22" t="s">
        <v>43</v>
      </c>
      <c r="N28" s="22" t="s">
        <v>44</v>
      </c>
      <c r="O28" s="16"/>
      <c r="P28" s="16"/>
      <c r="Q28" s="16"/>
      <c r="R28" s="16"/>
      <c r="S28" s="16"/>
    </row>
    <row r="29" ht="25.5" spans="1:19">
      <c r="A29" s="11"/>
      <c r="B29" s="82" t="s">
        <v>34</v>
      </c>
      <c r="C29" s="8" t="s">
        <v>35</v>
      </c>
      <c r="D29" s="83" t="s">
        <v>36</v>
      </c>
      <c r="E29" s="83" t="s">
        <v>37</v>
      </c>
      <c r="F29" s="11" t="str">
        <f t="shared" si="0"/>
        <v>ATS-28</v>
      </c>
      <c r="G29" s="11" t="s">
        <v>499</v>
      </c>
      <c r="H29" s="11" t="s">
        <v>303</v>
      </c>
      <c r="I29" s="11" t="s">
        <v>475</v>
      </c>
      <c r="J29" s="11" t="s">
        <v>500</v>
      </c>
      <c r="K29" s="22" t="s">
        <v>42</v>
      </c>
      <c r="L29" s="23">
        <v>46307</v>
      </c>
      <c r="M29" s="22" t="s">
        <v>43</v>
      </c>
      <c r="N29" s="22" t="s">
        <v>44</v>
      </c>
      <c r="O29" s="16"/>
      <c r="P29" s="16"/>
      <c r="Q29" s="16"/>
      <c r="R29" s="16"/>
      <c r="S29" s="16"/>
    </row>
    <row r="30" ht="25.5" spans="1:19">
      <c r="A30" s="11"/>
      <c r="B30" s="82" t="s">
        <v>34</v>
      </c>
      <c r="C30" s="8" t="s">
        <v>35</v>
      </c>
      <c r="D30" s="83" t="s">
        <v>36</v>
      </c>
      <c r="E30" s="83" t="s">
        <v>37</v>
      </c>
      <c r="F30" s="11" t="str">
        <f t="shared" si="0"/>
        <v>ATS-29</v>
      </c>
      <c r="G30" s="11" t="s">
        <v>501</v>
      </c>
      <c r="H30" s="11" t="s">
        <v>303</v>
      </c>
      <c r="I30" s="11" t="s">
        <v>475</v>
      </c>
      <c r="J30" s="11" t="s">
        <v>502</v>
      </c>
      <c r="K30" s="22" t="s">
        <v>42</v>
      </c>
      <c r="L30" s="23">
        <v>46307</v>
      </c>
      <c r="M30" s="22" t="s">
        <v>43</v>
      </c>
      <c r="N30" s="22" t="s">
        <v>44</v>
      </c>
      <c r="O30" s="16"/>
      <c r="P30" s="16"/>
      <c r="Q30" s="16"/>
      <c r="R30" s="16"/>
      <c r="S30" s="16"/>
    </row>
    <row r="31" ht="38.25" spans="1:19">
      <c r="A31" s="11" t="s">
        <v>503</v>
      </c>
      <c r="B31" s="82" t="s">
        <v>34</v>
      </c>
      <c r="C31" s="8" t="s">
        <v>35</v>
      </c>
      <c r="D31" s="83" t="s">
        <v>36</v>
      </c>
      <c r="E31" s="83" t="s">
        <v>37</v>
      </c>
      <c r="F31" s="11" t="str">
        <f t="shared" si="0"/>
        <v>ATS-30</v>
      </c>
      <c r="G31" s="11" t="s">
        <v>504</v>
      </c>
      <c r="H31" s="11" t="s">
        <v>303</v>
      </c>
      <c r="I31" s="11" t="s">
        <v>459</v>
      </c>
      <c r="J31" s="11" t="str">
        <f t="shared" ref="J31:J36" si="2">"1.弹出报警"&amp;CHAR(10)&amp;"2.报警内容为："&amp;G31&amp;CHAR(10)&amp;"3.随后恢复报警"</f>
        <v>1.弹出报警
2.报警内容为：可执行程序所在的机器硬盘空闲空间小于5GB
3.随后恢复报警</v>
      </c>
      <c r="K31" s="22" t="s">
        <v>42</v>
      </c>
      <c r="L31" s="23">
        <v>46307</v>
      </c>
      <c r="M31" s="22" t="s">
        <v>43</v>
      </c>
      <c r="N31" s="22" t="s">
        <v>44</v>
      </c>
      <c r="O31" s="16"/>
      <c r="P31" s="16"/>
      <c r="Q31" s="16"/>
      <c r="R31" s="16"/>
      <c r="S31" s="16"/>
    </row>
    <row r="32" ht="38.25" spans="1:19">
      <c r="A32" s="11"/>
      <c r="B32" s="82" t="s">
        <v>34</v>
      </c>
      <c r="C32" s="8" t="s">
        <v>35</v>
      </c>
      <c r="D32" s="83" t="s">
        <v>36</v>
      </c>
      <c r="E32" s="83" t="s">
        <v>37</v>
      </c>
      <c r="F32" s="11" t="str">
        <f t="shared" si="0"/>
        <v>ATS-31</v>
      </c>
      <c r="G32" s="11" t="s">
        <v>505</v>
      </c>
      <c r="H32" s="11" t="s">
        <v>303</v>
      </c>
      <c r="I32" s="11" t="s">
        <v>459</v>
      </c>
      <c r="J32" s="11" t="str">
        <f t="shared" si="2"/>
        <v>1.弹出报警
2.报警内容为：当前进程的CPU使用连续两个周期大于75%
3.随后恢复报警</v>
      </c>
      <c r="K32" s="22" t="s">
        <v>42</v>
      </c>
      <c r="L32" s="23">
        <v>46307</v>
      </c>
      <c r="M32" s="22" t="s">
        <v>43</v>
      </c>
      <c r="N32" s="22" t="s">
        <v>44</v>
      </c>
      <c r="O32" s="16"/>
      <c r="P32" s="16"/>
      <c r="Q32" s="16"/>
      <c r="R32" s="16"/>
      <c r="S32" s="16"/>
    </row>
    <row r="33" ht="38.25" spans="1:19">
      <c r="A33" s="11"/>
      <c r="B33" s="82" t="s">
        <v>34</v>
      </c>
      <c r="C33" s="8" t="s">
        <v>35</v>
      </c>
      <c r="D33" s="83" t="s">
        <v>36</v>
      </c>
      <c r="E33" s="83" t="s">
        <v>37</v>
      </c>
      <c r="F33" s="11" t="str">
        <f t="shared" si="0"/>
        <v>ATS-32</v>
      </c>
      <c r="G33" s="11" t="s">
        <v>506</v>
      </c>
      <c r="H33" s="11" t="s">
        <v>303</v>
      </c>
      <c r="I33" s="11" t="s">
        <v>459</v>
      </c>
      <c r="J33" s="11" t="str">
        <f t="shared" si="2"/>
        <v>1.弹出报警
2.报警内容为：进程当前正在使用的物理内存量 大于1GB 
3.随后恢复报警</v>
      </c>
      <c r="K33" s="22" t="s">
        <v>42</v>
      </c>
      <c r="L33" s="23">
        <v>46307</v>
      </c>
      <c r="M33" s="22" t="s">
        <v>43</v>
      </c>
      <c r="N33" s="22" t="s">
        <v>44</v>
      </c>
      <c r="O33" s="16"/>
      <c r="P33" s="16"/>
      <c r="Q33" s="16"/>
      <c r="R33" s="16"/>
      <c r="S33" s="16"/>
    </row>
    <row r="34" ht="38.25" spans="1:19">
      <c r="A34" s="11"/>
      <c r="B34" s="82" t="s">
        <v>34</v>
      </c>
      <c r="C34" s="8" t="s">
        <v>35</v>
      </c>
      <c r="D34" s="83" t="s">
        <v>36</v>
      </c>
      <c r="E34" s="83" t="s">
        <v>37</v>
      </c>
      <c r="F34" s="11" t="str">
        <f t="shared" si="0"/>
        <v>ATS-33</v>
      </c>
      <c r="G34" s="11" t="s">
        <v>507</v>
      </c>
      <c r="H34" s="11" t="s">
        <v>303</v>
      </c>
      <c r="I34" s="11" t="s">
        <v>459</v>
      </c>
      <c r="J34" s="11" t="str">
        <f t="shared" si="2"/>
        <v>1.弹出报警
2.报警内容为：当前进程打开的句柄数大于5000
3.随后恢复报警</v>
      </c>
      <c r="K34" s="22" t="s">
        <v>42</v>
      </c>
      <c r="L34" s="23">
        <v>46307</v>
      </c>
      <c r="M34" s="22" t="s">
        <v>43</v>
      </c>
      <c r="N34" s="22" t="s">
        <v>44</v>
      </c>
      <c r="O34" s="16"/>
      <c r="P34" s="16"/>
      <c r="Q34" s="16"/>
      <c r="R34" s="16"/>
      <c r="S34" s="16"/>
    </row>
    <row r="35" ht="38.25" spans="1:19">
      <c r="A35" s="11"/>
      <c r="B35" s="82" t="s">
        <v>34</v>
      </c>
      <c r="C35" s="8" t="s">
        <v>35</v>
      </c>
      <c r="D35" s="83" t="s">
        <v>36</v>
      </c>
      <c r="E35" s="83" t="s">
        <v>37</v>
      </c>
      <c r="F35" s="11" t="str">
        <f t="shared" si="0"/>
        <v>ATS-34</v>
      </c>
      <c r="G35" s="11" t="s">
        <v>508</v>
      </c>
      <c r="H35" s="11" t="s">
        <v>303</v>
      </c>
      <c r="I35" s="11" t="s">
        <v>459</v>
      </c>
      <c r="J35" s="11" t="str">
        <f t="shared" si="2"/>
        <v>1.弹出报警
2.报警内容为：活动线程数大于300
3.随后恢复报警</v>
      </c>
      <c r="K35" s="22" t="s">
        <v>42</v>
      </c>
      <c r="L35" s="23">
        <v>46307</v>
      </c>
      <c r="M35" s="22" t="s">
        <v>43</v>
      </c>
      <c r="N35" s="22" t="s">
        <v>44</v>
      </c>
      <c r="O35" s="16"/>
      <c r="P35" s="16"/>
      <c r="Q35" s="16"/>
      <c r="R35" s="16"/>
      <c r="S35" s="16"/>
    </row>
    <row r="36" ht="38.25" spans="1:19">
      <c r="A36" s="11"/>
      <c r="B36" s="82" t="s">
        <v>34</v>
      </c>
      <c r="C36" s="8" t="s">
        <v>35</v>
      </c>
      <c r="D36" s="83" t="s">
        <v>36</v>
      </c>
      <c r="E36" s="83" t="s">
        <v>37</v>
      </c>
      <c r="F36" s="11" t="str">
        <f t="shared" si="0"/>
        <v>ATS-35</v>
      </c>
      <c r="G36" s="11" t="s">
        <v>509</v>
      </c>
      <c r="H36" s="11" t="s">
        <v>303</v>
      </c>
      <c r="I36" s="11" t="s">
        <v>459</v>
      </c>
      <c r="J36" s="11" t="str">
        <f t="shared" si="2"/>
        <v>1.弹出报警
2.报警内容为：ATS内部设备XXX本周期产生 dmp&gt;=1
3.随后恢复报警</v>
      </c>
      <c r="K36" s="22" t="s">
        <v>42</v>
      </c>
      <c r="L36" s="23">
        <v>46307</v>
      </c>
      <c r="M36" s="22" t="s">
        <v>43</v>
      </c>
      <c r="N36" s="22" t="s">
        <v>44</v>
      </c>
      <c r="O36" s="16"/>
      <c r="P36" s="16"/>
      <c r="Q36" s="16"/>
      <c r="R36" s="16"/>
      <c r="S36" s="16"/>
    </row>
    <row r="37" ht="25.5" spans="1:19">
      <c r="A37" s="11" t="s">
        <v>510</v>
      </c>
      <c r="B37" s="82" t="s">
        <v>34</v>
      </c>
      <c r="C37" s="8" t="s">
        <v>35</v>
      </c>
      <c r="D37" s="83" t="s">
        <v>36</v>
      </c>
      <c r="E37" s="83" t="s">
        <v>37</v>
      </c>
      <c r="F37" s="11" t="str">
        <f t="shared" si="0"/>
        <v>ATS-36</v>
      </c>
      <c r="G37" s="11" t="s">
        <v>511</v>
      </c>
      <c r="H37" s="11" t="s">
        <v>303</v>
      </c>
      <c r="I37" s="11" t="s">
        <v>475</v>
      </c>
      <c r="J37" s="11" t="s">
        <v>512</v>
      </c>
      <c r="K37" s="22" t="s">
        <v>42</v>
      </c>
      <c r="L37" s="23">
        <v>46307</v>
      </c>
      <c r="M37" s="22" t="s">
        <v>43</v>
      </c>
      <c r="N37" s="22" t="s">
        <v>44</v>
      </c>
      <c r="O37" s="16"/>
      <c r="P37" s="16"/>
      <c r="Q37" s="16"/>
      <c r="R37" s="16"/>
      <c r="S37" s="16"/>
    </row>
    <row r="38" ht="25.5" spans="1:19">
      <c r="A38" s="11"/>
      <c r="B38" s="82" t="s">
        <v>34</v>
      </c>
      <c r="C38" s="8" t="s">
        <v>35</v>
      </c>
      <c r="D38" s="83" t="s">
        <v>36</v>
      </c>
      <c r="E38" s="83" t="s">
        <v>37</v>
      </c>
      <c r="F38" s="11" t="str">
        <f t="shared" si="0"/>
        <v>ATS-37</v>
      </c>
      <c r="G38" s="11" t="s">
        <v>513</v>
      </c>
      <c r="H38" s="11" t="s">
        <v>303</v>
      </c>
      <c r="I38" s="11" t="s">
        <v>475</v>
      </c>
      <c r="J38" s="11" t="s">
        <v>514</v>
      </c>
      <c r="K38" s="22" t="s">
        <v>42</v>
      </c>
      <c r="L38" s="23">
        <v>46307</v>
      </c>
      <c r="M38" s="22" t="s">
        <v>43</v>
      </c>
      <c r="N38" s="22" t="s">
        <v>44</v>
      </c>
      <c r="O38" s="16"/>
      <c r="P38" s="16"/>
      <c r="Q38" s="16"/>
      <c r="R38" s="16"/>
      <c r="S38" s="16"/>
    </row>
    <row r="39" ht="38.25" spans="1:19">
      <c r="A39" s="11"/>
      <c r="B39" s="82" t="s">
        <v>34</v>
      </c>
      <c r="C39" s="8" t="s">
        <v>35</v>
      </c>
      <c r="D39" s="83" t="s">
        <v>36</v>
      </c>
      <c r="E39" s="83" t="s">
        <v>37</v>
      </c>
      <c r="F39" s="11" t="str">
        <f t="shared" si="0"/>
        <v>ATS-38</v>
      </c>
      <c r="G39" s="11" t="s">
        <v>515</v>
      </c>
      <c r="H39" s="11" t="s">
        <v>303</v>
      </c>
      <c r="I39" s="11" t="s">
        <v>475</v>
      </c>
      <c r="J39" s="11" t="s">
        <v>516</v>
      </c>
      <c r="K39" s="22" t="s">
        <v>42</v>
      </c>
      <c r="L39" s="23">
        <v>46307</v>
      </c>
      <c r="M39" s="22" t="s">
        <v>43</v>
      </c>
      <c r="N39" s="22" t="s">
        <v>44</v>
      </c>
      <c r="O39" s="16"/>
      <c r="P39" s="16"/>
      <c r="Q39" s="16"/>
      <c r="R39" s="16"/>
      <c r="S39" s="16"/>
    </row>
    <row r="40" ht="89.25" spans="1:19">
      <c r="A40" s="11"/>
      <c r="B40" s="82" t="s">
        <v>34</v>
      </c>
      <c r="C40" s="8" t="s">
        <v>35</v>
      </c>
      <c r="D40" s="83" t="s">
        <v>36</v>
      </c>
      <c r="E40" s="83" t="s">
        <v>37</v>
      </c>
      <c r="F40" s="11" t="str">
        <f t="shared" si="0"/>
        <v>ATS-39</v>
      </c>
      <c r="G40" s="11" t="s">
        <v>517</v>
      </c>
      <c r="H40" s="11" t="s">
        <v>303</v>
      </c>
      <c r="I40" s="11" t="s">
        <v>475</v>
      </c>
      <c r="J40" s="11" t="s">
        <v>518</v>
      </c>
      <c r="K40" s="22" t="s">
        <v>42</v>
      </c>
      <c r="L40" s="23">
        <v>46307</v>
      </c>
      <c r="M40" s="22" t="s">
        <v>43</v>
      </c>
      <c r="N40" s="22" t="s">
        <v>44</v>
      </c>
      <c r="O40" s="16"/>
      <c r="P40" s="16"/>
      <c r="Q40" s="16"/>
      <c r="R40" s="16"/>
      <c r="S40" s="16"/>
    </row>
    <row r="41" spans="1:19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 spans="1:19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</row>
    <row r="43" spans="1:19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 spans="1:19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 spans="1:19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</row>
    <row r="46" spans="1:19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</row>
    <row r="47" spans="1:19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 spans="1:19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</row>
    <row r="49" spans="1:1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</row>
    <row r="50" spans="1:19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</row>
    <row r="51" spans="1:19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</row>
    <row r="52" spans="1:19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</row>
    <row r="53" spans="1:19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</row>
    <row r="54" spans="1:19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</row>
    <row r="55" spans="1:19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</row>
    <row r="56" spans="1:19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</row>
    <row r="57" spans="1:19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</row>
    <row r="58" spans="1:19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</row>
    <row r="59" spans="1:1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</row>
    <row r="60" spans="1:19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</row>
    <row r="61" spans="1:19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</row>
    <row r="62" spans="1:19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</row>
    <row r="63" spans="1:19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</row>
    <row r="64" spans="1:19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</row>
    <row r="65" spans="1:19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</row>
    <row r="66" spans="1:19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</row>
    <row r="67" spans="1:19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</row>
    <row r="68" spans="1:19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</row>
    <row r="69" spans="1:1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</row>
    <row r="70" spans="1:19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</row>
    <row r="71" spans="1:19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</row>
    <row r="72" spans="1:19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</row>
    <row r="73" spans="1:19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</row>
    <row r="74" spans="1:19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</row>
    <row r="75" spans="1:19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</row>
    <row r="76" spans="1:19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</row>
    <row r="77" spans="1:19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</row>
    <row r="78" spans="1:19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</row>
    <row r="79" spans="1:1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</row>
    <row r="80" spans="1:19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</row>
    <row r="81" spans="1:19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</row>
    <row r="82" spans="1:19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</row>
    <row r="83" spans="1:19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</row>
    <row r="84" spans="1:19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</row>
    <row r="85" spans="1:19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</row>
    <row r="86" spans="1:19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</row>
    <row r="87" spans="1:19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</row>
    <row r="88" spans="1:19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</row>
    <row r="89" spans="1:1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</row>
    <row r="90" spans="1:19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</row>
    <row r="91" spans="1:19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</row>
    <row r="92" spans="1:19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</row>
    <row r="93" spans="1:19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</row>
    <row r="94" spans="1:19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</row>
    <row r="95" spans="1:19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</row>
    <row r="96" spans="1:19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</row>
    <row r="97" spans="1:19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</row>
    <row r="98" spans="1:19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</row>
    <row r="99" spans="1:1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</row>
    <row r="100" spans="1:19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</row>
    <row r="101" spans="1:19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</row>
    <row r="102" spans="1:19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</row>
    <row r="103" spans="1:19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</row>
    <row r="104" spans="1:19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</row>
    <row r="105" spans="1:19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</row>
    <row r="106" spans="1:19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</row>
    <row r="107" spans="1:19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</row>
    <row r="108" spans="1:19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</row>
    <row r="109" spans="1:1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</row>
    <row r="110" spans="1:19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</row>
    <row r="111" spans="1:19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</row>
    <row r="112" spans="1:19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</row>
    <row r="113" spans="1:19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</row>
    <row r="114" spans="1:19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</row>
    <row r="115" spans="1:19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</row>
    <row r="116" spans="1:19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</row>
    <row r="117" spans="1:19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</row>
    <row r="118" spans="1:19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</row>
    <row r="119" spans="1: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</row>
    <row r="120" spans="1:19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</row>
    <row r="121" spans="1:19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</row>
    <row r="122" spans="1:19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</row>
    <row r="123" spans="1:19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</row>
    <row r="124" spans="1:19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</row>
    <row r="125" spans="1:19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</row>
    <row r="126" spans="1:19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</row>
    <row r="127" spans="1:19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</row>
    <row r="128" spans="1:19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</row>
    <row r="129" spans="1:1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</row>
    <row r="130" spans="1:19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</row>
    <row r="131" spans="1:19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</row>
    <row r="132" spans="1:19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</row>
    <row r="133" spans="1:19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</row>
    <row r="134" spans="1:19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</row>
    <row r="135" spans="1:19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</row>
    <row r="136" spans="1:19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</row>
    <row r="137" spans="1:19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</row>
    <row r="138" spans="1:19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</row>
    <row r="139" spans="1:1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</row>
  </sheetData>
  <mergeCells count="4">
    <mergeCell ref="A2:A16"/>
    <mergeCell ref="A17:A30"/>
    <mergeCell ref="A31:A36"/>
    <mergeCell ref="A37:A40"/>
  </mergeCells>
  <dataValidations count="3">
    <dataValidation type="list" allowBlank="1" showErrorMessage="1" sqref="C2:C40">
      <formula1>"通用,天津6,南宁4,成都27,成都四线,资阳线,成都30,成都13,太原"</formula1>
    </dataValidation>
    <dataValidation type="list" allowBlank="1" showErrorMessage="1" sqref="D2:D40">
      <formula1>"新增,作废"</formula1>
    </dataValidation>
    <dataValidation type="list" allowBlank="1" showErrorMessage="1" sqref="E2:E40">
      <formula1>"是,否"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199"/>
  <sheetViews>
    <sheetView workbookViewId="0">
      <selection activeCell="A1" sqref="A1"/>
    </sheetView>
  </sheetViews>
  <sheetFormatPr defaultColWidth="9" defaultRowHeight="15.75"/>
  <cols>
    <col min="1" max="5" width="11.2083333333333" customWidth="1"/>
    <col min="6" max="6" width="14.025" customWidth="1"/>
    <col min="7" max="7" width="27.2083333333333" customWidth="1"/>
    <col min="8" max="8" width="15.3833333333333" customWidth="1"/>
    <col min="9" max="9" width="19.4333333333333" customWidth="1"/>
    <col min="10" max="10" width="34.3083333333333" customWidth="1"/>
    <col min="11" max="17" width="11.2083333333333" customWidth="1"/>
  </cols>
  <sheetData>
    <row r="1" spans="1:17">
      <c r="A1" s="1" t="s">
        <v>0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3" t="s">
        <v>25</v>
      </c>
      <c r="H1" s="2" t="s">
        <v>26</v>
      </c>
      <c r="I1" s="2" t="s">
        <v>27</v>
      </c>
      <c r="J1" s="3" t="s">
        <v>28</v>
      </c>
      <c r="K1" s="2" t="s">
        <v>29</v>
      </c>
      <c r="L1" s="2" t="s">
        <v>30</v>
      </c>
      <c r="M1" s="2" t="s">
        <v>31</v>
      </c>
      <c r="N1" s="2" t="s">
        <v>32</v>
      </c>
      <c r="O1" s="4"/>
      <c r="P1" s="16"/>
      <c r="Q1" s="16"/>
    </row>
    <row r="2" ht="38.25" spans="1:17">
      <c r="A2" s="5" t="s">
        <v>519</v>
      </c>
      <c r="B2" s="4" t="s">
        <v>34</v>
      </c>
      <c r="C2" s="6" t="s">
        <v>35</v>
      </c>
      <c r="D2" s="7" t="s">
        <v>36</v>
      </c>
      <c r="E2" s="7" t="s">
        <v>37</v>
      </c>
      <c r="F2" s="8" t="str">
        <f t="shared" ref="F2:F69" si="0">"AXLE_KAD_DIGIT-"&amp;ROW()-2</f>
        <v>AXLE_KAD_DIGIT-0</v>
      </c>
      <c r="G2" s="11" t="s">
        <v>520</v>
      </c>
      <c r="H2" s="10" t="s">
        <v>521</v>
      </c>
      <c r="I2" s="11" t="s">
        <v>459</v>
      </c>
      <c r="J2" s="11" t="str">
        <f t="shared" ref="J2:J3" si="1">"1.弹出报警，报警等级为：3级"&amp;CHAR(10)&amp;"2.报警内容为："&amp;G2&amp;CHAR(10)&amp;"3.随后恢复报警"</f>
        <v>1.弹出报警，报警等级为：3级
2.报警内容为：XX区段-区段占用
3.随后恢复报警</v>
      </c>
      <c r="K2" s="75" t="s">
        <v>42</v>
      </c>
      <c r="L2" s="5" t="s">
        <v>522</v>
      </c>
      <c r="M2" s="5" t="s">
        <v>43</v>
      </c>
      <c r="N2" s="5" t="s">
        <v>523</v>
      </c>
      <c r="O2" s="5"/>
      <c r="P2" s="16"/>
      <c r="Q2" s="16"/>
    </row>
    <row r="3" ht="38.25" spans="1:17">
      <c r="A3" s="5"/>
      <c r="B3" s="4" t="s">
        <v>34</v>
      </c>
      <c r="C3" s="6" t="s">
        <v>35</v>
      </c>
      <c r="D3" s="7" t="s">
        <v>36</v>
      </c>
      <c r="E3" s="7" t="s">
        <v>37</v>
      </c>
      <c r="F3" s="8" t="str">
        <f t="shared" si="0"/>
        <v>AXLE_KAD_DIGIT-1</v>
      </c>
      <c r="G3" s="11" t="s">
        <v>524</v>
      </c>
      <c r="H3" s="10" t="s">
        <v>521</v>
      </c>
      <c r="I3" s="11" t="s">
        <v>459</v>
      </c>
      <c r="J3" s="11" t="str">
        <f t="shared" si="1"/>
        <v>1.弹出报警，报警等级为：3级
2.报警内容为：XX区段-复零板复位
3.随后恢复报警</v>
      </c>
      <c r="K3" s="75" t="s">
        <v>42</v>
      </c>
      <c r="L3" s="5" t="s">
        <v>522</v>
      </c>
      <c r="M3" s="5" t="s">
        <v>43</v>
      </c>
      <c r="N3" s="5" t="s">
        <v>523</v>
      </c>
      <c r="O3" s="5"/>
      <c r="P3" s="16"/>
      <c r="Q3" s="16"/>
    </row>
    <row r="4" ht="38.25" spans="1:17">
      <c r="A4" s="5"/>
      <c r="B4" s="4" t="s">
        <v>34</v>
      </c>
      <c r="C4" s="6" t="s">
        <v>35</v>
      </c>
      <c r="D4" s="7" t="s">
        <v>36</v>
      </c>
      <c r="E4" s="7" t="s">
        <v>37</v>
      </c>
      <c r="F4" s="8" t="str">
        <f t="shared" si="0"/>
        <v>AXLE_KAD_DIGIT-2</v>
      </c>
      <c r="G4" s="11" t="s">
        <v>525</v>
      </c>
      <c r="H4" s="10" t="s">
        <v>521</v>
      </c>
      <c r="I4" s="11" t="s">
        <v>459</v>
      </c>
      <c r="J4" s="11" t="str">
        <f t="shared" ref="J4:J60" si="2">"1.弹出报警，报警等级为：2级"&amp;CHAR(10)&amp;"2.报警内容为："&amp;G4&amp;CHAR(10)&amp;"3.随后恢复报警"</f>
        <v>1.弹出报警，报警等级为：2级
2.报警内容为：XX区段-通信复位
3.随后恢复报警</v>
      </c>
      <c r="K4" s="75" t="s">
        <v>42</v>
      </c>
      <c r="L4" s="5" t="s">
        <v>522</v>
      </c>
      <c r="M4" s="5" t="s">
        <v>43</v>
      </c>
      <c r="N4" s="5" t="s">
        <v>523</v>
      </c>
      <c r="O4" s="5"/>
      <c r="P4" s="16"/>
      <c r="Q4" s="16"/>
    </row>
    <row r="5" ht="38.25" spans="1:17">
      <c r="A5" s="5"/>
      <c r="B5" s="4" t="s">
        <v>34</v>
      </c>
      <c r="C5" s="6" t="s">
        <v>35</v>
      </c>
      <c r="D5" s="7" t="s">
        <v>36</v>
      </c>
      <c r="E5" s="7" t="s">
        <v>37</v>
      </c>
      <c r="F5" s="8" t="str">
        <f t="shared" si="0"/>
        <v>AXLE_KAD_DIGIT-3</v>
      </c>
      <c r="G5" s="11" t="s">
        <v>526</v>
      </c>
      <c r="H5" s="10" t="s">
        <v>521</v>
      </c>
      <c r="I5" s="11" t="s">
        <v>459</v>
      </c>
      <c r="J5" s="11" t="str">
        <f t="shared" si="2"/>
        <v>1.弹出报警，报警等级为：2级
2.报警内容为：XX-传感器通道故障
3.随后恢复报警</v>
      </c>
      <c r="K5" s="75" t="s">
        <v>42</v>
      </c>
      <c r="L5" s="5" t="s">
        <v>522</v>
      </c>
      <c r="M5" s="5" t="s">
        <v>43</v>
      </c>
      <c r="N5" s="5" t="s">
        <v>523</v>
      </c>
      <c r="O5" s="5"/>
      <c r="P5" s="16"/>
      <c r="Q5" s="16"/>
    </row>
    <row r="6" ht="38.25" spans="1:17">
      <c r="A6" s="5"/>
      <c r="B6" s="4" t="s">
        <v>34</v>
      </c>
      <c r="C6" s="6" t="s">
        <v>35</v>
      </c>
      <c r="D6" s="7" t="s">
        <v>36</v>
      </c>
      <c r="E6" s="7" t="s">
        <v>37</v>
      </c>
      <c r="F6" s="8" t="str">
        <f t="shared" si="0"/>
        <v>AXLE_KAD_DIGIT-4</v>
      </c>
      <c r="G6" s="11" t="s">
        <v>527</v>
      </c>
      <c r="H6" s="10" t="s">
        <v>521</v>
      </c>
      <c r="I6" s="11" t="s">
        <v>459</v>
      </c>
      <c r="J6" s="11" t="str">
        <f t="shared" si="2"/>
        <v>1.弹出报警，报警等级为：2级
2.报警内容为：放大板XX-故障
3.随后恢复报警</v>
      </c>
      <c r="K6" s="75" t="s">
        <v>42</v>
      </c>
      <c r="L6" s="5" t="s">
        <v>522</v>
      </c>
      <c r="M6" s="5" t="s">
        <v>43</v>
      </c>
      <c r="N6" s="5" t="s">
        <v>523</v>
      </c>
      <c r="O6" s="5"/>
      <c r="P6" s="16"/>
      <c r="Q6" s="16"/>
    </row>
    <row r="7" ht="38.25" spans="1:17">
      <c r="A7" s="5"/>
      <c r="B7" s="4" t="s">
        <v>34</v>
      </c>
      <c r="C7" s="6" t="s">
        <v>35</v>
      </c>
      <c r="D7" s="7" t="s">
        <v>36</v>
      </c>
      <c r="E7" s="7" t="s">
        <v>37</v>
      </c>
      <c r="F7" s="8" t="str">
        <f t="shared" si="0"/>
        <v>AXLE_KAD_DIGIT-5</v>
      </c>
      <c r="G7" s="11" t="s">
        <v>528</v>
      </c>
      <c r="H7" s="10" t="s">
        <v>521</v>
      </c>
      <c r="I7" s="11" t="s">
        <v>459</v>
      </c>
      <c r="J7" s="11" t="str">
        <f t="shared" si="2"/>
        <v>1.弹出报警，报警等级为：2级
2.报警内容为：计轴板XX-故障
3.随后恢复报警</v>
      </c>
      <c r="K7" s="75" t="s">
        <v>42</v>
      </c>
      <c r="L7" s="5" t="s">
        <v>522</v>
      </c>
      <c r="M7" s="5" t="s">
        <v>43</v>
      </c>
      <c r="N7" s="5" t="s">
        <v>523</v>
      </c>
      <c r="O7" s="5"/>
      <c r="P7" s="16"/>
      <c r="Q7" s="16"/>
    </row>
    <row r="8" ht="38.25" spans="1:17">
      <c r="A8" s="5"/>
      <c r="B8" s="4" t="s">
        <v>34</v>
      </c>
      <c r="C8" s="6" t="s">
        <v>35</v>
      </c>
      <c r="D8" s="7" t="s">
        <v>36</v>
      </c>
      <c r="E8" s="7" t="s">
        <v>37</v>
      </c>
      <c r="F8" s="8" t="str">
        <f t="shared" si="0"/>
        <v>AXLE_KAD_DIGIT-6</v>
      </c>
      <c r="G8" s="11" t="s">
        <v>529</v>
      </c>
      <c r="H8" s="10" t="s">
        <v>521</v>
      </c>
      <c r="I8" s="11" t="s">
        <v>459</v>
      </c>
      <c r="J8" s="11" t="str">
        <f t="shared" si="2"/>
        <v>1.弹出报警，报警等级为：2级
2.报警内容为：输出板XX-故障
3.随后恢复报警</v>
      </c>
      <c r="K8" s="75" t="s">
        <v>42</v>
      </c>
      <c r="L8" s="5" t="s">
        <v>522</v>
      </c>
      <c r="M8" s="5" t="s">
        <v>43</v>
      </c>
      <c r="N8" s="5" t="s">
        <v>523</v>
      </c>
      <c r="O8" s="5"/>
      <c r="P8" s="16"/>
      <c r="Q8" s="16"/>
    </row>
    <row r="9" ht="38.25" spans="1:17">
      <c r="A9" s="5"/>
      <c r="B9" s="4" t="s">
        <v>34</v>
      </c>
      <c r="C9" s="6" t="s">
        <v>35</v>
      </c>
      <c r="D9" s="7" t="s">
        <v>36</v>
      </c>
      <c r="E9" s="7" t="s">
        <v>37</v>
      </c>
      <c r="F9" s="8" t="str">
        <f t="shared" si="0"/>
        <v>AXLE_KAD_DIGIT-7</v>
      </c>
      <c r="G9" s="11" t="s">
        <v>530</v>
      </c>
      <c r="H9" s="10" t="s">
        <v>521</v>
      </c>
      <c r="I9" s="11" t="s">
        <v>459</v>
      </c>
      <c r="J9" s="11" t="str">
        <f t="shared" si="2"/>
        <v>1.弹出报警，报警等级为：2级
2.报警内容为：通信板0 CPU0-初始化异常
3.随后恢复报警</v>
      </c>
      <c r="K9" s="75" t="s">
        <v>42</v>
      </c>
      <c r="L9" s="5" t="s">
        <v>522</v>
      </c>
      <c r="M9" s="5" t="s">
        <v>43</v>
      </c>
      <c r="N9" s="5" t="s">
        <v>523</v>
      </c>
      <c r="O9" s="5"/>
      <c r="P9" s="16"/>
      <c r="Q9" s="16"/>
    </row>
    <row r="10" ht="38.25" spans="1:17">
      <c r="A10" s="5"/>
      <c r="B10" s="4" t="s">
        <v>34</v>
      </c>
      <c r="C10" s="6" t="s">
        <v>35</v>
      </c>
      <c r="D10" s="7" t="s">
        <v>36</v>
      </c>
      <c r="E10" s="7" t="s">
        <v>37</v>
      </c>
      <c r="F10" s="8" t="str">
        <f t="shared" si="0"/>
        <v>AXLE_KAD_DIGIT-8</v>
      </c>
      <c r="G10" s="11" t="s">
        <v>531</v>
      </c>
      <c r="H10" s="10" t="s">
        <v>521</v>
      </c>
      <c r="I10" s="11" t="s">
        <v>459</v>
      </c>
      <c r="J10" s="11" t="str">
        <f t="shared" si="2"/>
        <v>1.弹出报警，报警等级为：2级
2.报警内容为：通信板0 CPU0-CAN1 总线异常
3.随后恢复报警</v>
      </c>
      <c r="K10" s="75" t="s">
        <v>42</v>
      </c>
      <c r="L10" s="5" t="s">
        <v>522</v>
      </c>
      <c r="M10" s="5" t="s">
        <v>43</v>
      </c>
      <c r="N10" s="5" t="s">
        <v>523</v>
      </c>
      <c r="O10" s="5"/>
      <c r="P10" s="16"/>
      <c r="Q10" s="16"/>
    </row>
    <row r="11" ht="38.25" spans="1:17">
      <c r="A11" s="5"/>
      <c r="B11" s="4" t="s">
        <v>34</v>
      </c>
      <c r="C11" s="6" t="s">
        <v>35</v>
      </c>
      <c r="D11" s="7" t="s">
        <v>36</v>
      </c>
      <c r="E11" s="7" t="s">
        <v>37</v>
      </c>
      <c r="F11" s="8" t="str">
        <f t="shared" si="0"/>
        <v>AXLE_KAD_DIGIT-9</v>
      </c>
      <c r="G11" s="11" t="s">
        <v>532</v>
      </c>
      <c r="H11" s="10" t="s">
        <v>521</v>
      </c>
      <c r="I11" s="11" t="s">
        <v>459</v>
      </c>
      <c r="J11" s="11" t="str">
        <f t="shared" si="2"/>
        <v>1.弹出报警，报警等级为：2级
2.报警内容为：通信板0 CPU0-CAN2 总线异常
3.随后恢复报警</v>
      </c>
      <c r="K11" s="75" t="s">
        <v>42</v>
      </c>
      <c r="L11" s="5" t="s">
        <v>522</v>
      </c>
      <c r="M11" s="5" t="s">
        <v>43</v>
      </c>
      <c r="N11" s="5" t="s">
        <v>523</v>
      </c>
      <c r="O11" s="5"/>
      <c r="P11" s="16"/>
      <c r="Q11" s="16"/>
    </row>
    <row r="12" ht="38.25" spans="1:17">
      <c r="A12" s="5"/>
      <c r="B12" s="4" t="s">
        <v>34</v>
      </c>
      <c r="C12" s="6" t="s">
        <v>35</v>
      </c>
      <c r="D12" s="7" t="s">
        <v>36</v>
      </c>
      <c r="E12" s="7" t="s">
        <v>37</v>
      </c>
      <c r="F12" s="8" t="str">
        <f t="shared" si="0"/>
        <v>AXLE_KAD_DIGIT-10</v>
      </c>
      <c r="G12" s="11" t="s">
        <v>533</v>
      </c>
      <c r="H12" s="10" t="s">
        <v>521</v>
      </c>
      <c r="I12" s="11" t="s">
        <v>459</v>
      </c>
      <c r="J12" s="11" t="str">
        <f t="shared" si="2"/>
        <v>1.弹出报警，报警等级为：2级
2.报警内容为：通信板0 CPU0-UDP 数据接收异常
3.随后恢复报警</v>
      </c>
      <c r="K12" s="75" t="s">
        <v>42</v>
      </c>
      <c r="L12" s="5" t="s">
        <v>522</v>
      </c>
      <c r="M12" s="5" t="s">
        <v>43</v>
      </c>
      <c r="N12" s="5" t="s">
        <v>523</v>
      </c>
      <c r="O12" s="5"/>
      <c r="P12" s="16"/>
      <c r="Q12" s="16"/>
    </row>
    <row r="13" ht="38.25" spans="1:17">
      <c r="A13" s="5"/>
      <c r="B13" s="4" t="s">
        <v>34</v>
      </c>
      <c r="C13" s="6" t="s">
        <v>35</v>
      </c>
      <c r="D13" s="7" t="s">
        <v>36</v>
      </c>
      <c r="E13" s="7" t="s">
        <v>37</v>
      </c>
      <c r="F13" s="8" t="str">
        <f t="shared" si="0"/>
        <v>AXLE_KAD_DIGIT-11</v>
      </c>
      <c r="G13" s="11" t="s">
        <v>534</v>
      </c>
      <c r="H13" s="10" t="s">
        <v>521</v>
      </c>
      <c r="I13" s="11" t="s">
        <v>459</v>
      </c>
      <c r="J13" s="11" t="str">
        <f t="shared" si="2"/>
        <v>1.弹出报警，报警等级为：2级
2.报警内容为：通信板0 CPU0-通信板网线异常
3.随后恢复报警</v>
      </c>
      <c r="K13" s="75" t="s">
        <v>42</v>
      </c>
      <c r="L13" s="5" t="s">
        <v>522</v>
      </c>
      <c r="M13" s="5" t="s">
        <v>43</v>
      </c>
      <c r="N13" s="5" t="s">
        <v>523</v>
      </c>
      <c r="O13" s="5"/>
      <c r="P13" s="16"/>
      <c r="Q13" s="16"/>
    </row>
    <row r="14" ht="38.25" spans="1:17">
      <c r="A14" s="5"/>
      <c r="B14" s="4" t="s">
        <v>34</v>
      </c>
      <c r="C14" s="6" t="s">
        <v>35</v>
      </c>
      <c r="D14" s="7" t="s">
        <v>36</v>
      </c>
      <c r="E14" s="7" t="s">
        <v>37</v>
      </c>
      <c r="F14" s="8" t="str">
        <f t="shared" si="0"/>
        <v>AXLE_KAD_DIGIT-12</v>
      </c>
      <c r="G14" s="11" t="s">
        <v>535</v>
      </c>
      <c r="H14" s="10" t="s">
        <v>521</v>
      </c>
      <c r="I14" s="11" t="s">
        <v>459</v>
      </c>
      <c r="J14" s="11" t="str">
        <f t="shared" si="2"/>
        <v>1.弹出报警，报警等级为：2级
2.报警内容为：通信板0 CPU0-板内 CPU 间通信异常
3.随后恢复报警</v>
      </c>
      <c r="K14" s="75" t="s">
        <v>42</v>
      </c>
      <c r="L14" s="5" t="s">
        <v>522</v>
      </c>
      <c r="M14" s="5" t="s">
        <v>43</v>
      </c>
      <c r="N14" s="5" t="s">
        <v>523</v>
      </c>
      <c r="O14" s="5"/>
      <c r="P14" s="16"/>
      <c r="Q14" s="16"/>
    </row>
    <row r="15" ht="38.25" spans="1:17">
      <c r="A15" s="5"/>
      <c r="B15" s="4" t="s">
        <v>34</v>
      </c>
      <c r="C15" s="6" t="s">
        <v>35</v>
      </c>
      <c r="D15" s="7" t="s">
        <v>36</v>
      </c>
      <c r="E15" s="7" t="s">
        <v>37</v>
      </c>
      <c r="F15" s="8" t="str">
        <f t="shared" si="0"/>
        <v>AXLE_KAD_DIGIT-13</v>
      </c>
      <c r="G15" s="11" t="s">
        <v>536</v>
      </c>
      <c r="H15" s="10" t="s">
        <v>521</v>
      </c>
      <c r="I15" s="11" t="s">
        <v>459</v>
      </c>
      <c r="J15" s="11" t="str">
        <f t="shared" si="2"/>
        <v>1.弹出报警，报警等级为：2级
2.报警内容为：通信板0 CPU0-双系通信板无主系角色
3.随后恢复报警</v>
      </c>
      <c r="K15" s="75" t="s">
        <v>42</v>
      </c>
      <c r="L15" s="5" t="s">
        <v>522</v>
      </c>
      <c r="M15" s="5" t="s">
        <v>43</v>
      </c>
      <c r="N15" s="5" t="s">
        <v>523</v>
      </c>
      <c r="O15" s="5"/>
      <c r="P15" s="16"/>
      <c r="Q15" s="16"/>
    </row>
    <row r="16" ht="38.25" spans="1:17">
      <c r="A16" s="5"/>
      <c r="B16" s="4" t="s">
        <v>34</v>
      </c>
      <c r="C16" s="6" t="s">
        <v>35</v>
      </c>
      <c r="D16" s="7" t="s">
        <v>36</v>
      </c>
      <c r="E16" s="7" t="s">
        <v>37</v>
      </c>
      <c r="F16" s="8" t="str">
        <f t="shared" si="0"/>
        <v>AXLE_KAD_DIGIT-14</v>
      </c>
      <c r="G16" s="11" t="s">
        <v>537</v>
      </c>
      <c r="H16" s="10" t="s">
        <v>521</v>
      </c>
      <c r="I16" s="11" t="s">
        <v>459</v>
      </c>
      <c r="J16" s="11" t="str">
        <f t="shared" si="2"/>
        <v>1.弹出报警，报警等级为：2级
2.报警内容为：通信板0 CPU0-单系通信板主备角色冲突
3.随后恢复报警</v>
      </c>
      <c r="K16" s="75" t="s">
        <v>42</v>
      </c>
      <c r="L16" s="5" t="s">
        <v>522</v>
      </c>
      <c r="M16" s="5" t="s">
        <v>43</v>
      </c>
      <c r="N16" s="5" t="s">
        <v>523</v>
      </c>
      <c r="O16" s="5"/>
      <c r="P16" s="16"/>
      <c r="Q16" s="16"/>
    </row>
    <row r="17" ht="38.25" spans="1:17">
      <c r="A17" s="5"/>
      <c r="B17" s="4" t="s">
        <v>34</v>
      </c>
      <c r="C17" s="6" t="s">
        <v>35</v>
      </c>
      <c r="D17" s="7" t="s">
        <v>36</v>
      </c>
      <c r="E17" s="7" t="s">
        <v>37</v>
      </c>
      <c r="F17" s="8" t="str">
        <f t="shared" si="0"/>
        <v>AXLE_KAD_DIGIT-15</v>
      </c>
      <c r="G17" s="11" t="s">
        <v>538</v>
      </c>
      <c r="H17" s="10" t="s">
        <v>521</v>
      </c>
      <c r="I17" s="11" t="s">
        <v>459</v>
      </c>
      <c r="J17" s="11" t="str">
        <f t="shared" si="2"/>
        <v>1.弹出报警，报警等级为：2级
2.报警内容为：通信板0 CPU0-双系通信板存在双主主系角色
3.随后恢复报警</v>
      </c>
      <c r="K17" s="75" t="s">
        <v>42</v>
      </c>
      <c r="L17" s="5" t="s">
        <v>522</v>
      </c>
      <c r="M17" s="5" t="s">
        <v>43</v>
      </c>
      <c r="N17" s="5" t="s">
        <v>523</v>
      </c>
      <c r="O17" s="5"/>
      <c r="P17" s="16"/>
      <c r="Q17" s="16"/>
    </row>
    <row r="18" ht="38.25" spans="1:17">
      <c r="A18" s="5"/>
      <c r="B18" s="4" t="s">
        <v>34</v>
      </c>
      <c r="C18" s="6" t="s">
        <v>35</v>
      </c>
      <c r="D18" s="7" t="s">
        <v>36</v>
      </c>
      <c r="E18" s="7" t="s">
        <v>37</v>
      </c>
      <c r="F18" s="8" t="str">
        <f t="shared" si="0"/>
        <v>AXLE_KAD_DIGIT-16</v>
      </c>
      <c r="G18" s="11" t="s">
        <v>539</v>
      </c>
      <c r="H18" s="10" t="s">
        <v>521</v>
      </c>
      <c r="I18" s="11" t="s">
        <v>459</v>
      </c>
      <c r="J18" s="11" t="str">
        <f t="shared" si="2"/>
        <v>1.弹出报警，报警等级为：2级
2.报警内容为：通信板0 CPU0-通信板接收不到任何输出板数据
3.随后恢复报警</v>
      </c>
      <c r="K18" s="75" t="s">
        <v>42</v>
      </c>
      <c r="L18" s="5" t="s">
        <v>522</v>
      </c>
      <c r="M18" s="5" t="s">
        <v>43</v>
      </c>
      <c r="N18" s="5" t="s">
        <v>523</v>
      </c>
      <c r="O18" s="5"/>
      <c r="P18" s="16"/>
      <c r="Q18" s="16"/>
    </row>
    <row r="19" ht="38.25" spans="1:17">
      <c r="A19" s="5"/>
      <c r="B19" s="4" t="s">
        <v>34</v>
      </c>
      <c r="C19" s="6" t="s">
        <v>35</v>
      </c>
      <c r="D19" s="7" t="s">
        <v>36</v>
      </c>
      <c r="E19" s="7" t="s">
        <v>37</v>
      </c>
      <c r="F19" s="8" t="str">
        <f t="shared" si="0"/>
        <v>AXLE_KAD_DIGIT-17</v>
      </c>
      <c r="G19" s="11" t="s">
        <v>540</v>
      </c>
      <c r="H19" s="10" t="s">
        <v>521</v>
      </c>
      <c r="I19" s="11" t="s">
        <v>459</v>
      </c>
      <c r="J19" s="11" t="str">
        <f t="shared" si="2"/>
        <v>1.弹出报警，报警等级为：2级
2.报警内容为：通信板0 CPU0-通信板自检异常
3.随后恢复报警</v>
      </c>
      <c r="K19" s="75" t="s">
        <v>42</v>
      </c>
      <c r="L19" s="5" t="s">
        <v>522</v>
      </c>
      <c r="M19" s="5" t="s">
        <v>43</v>
      </c>
      <c r="N19" s="5" t="s">
        <v>523</v>
      </c>
      <c r="O19" s="5"/>
      <c r="P19" s="16"/>
      <c r="Q19" s="16"/>
    </row>
    <row r="20" ht="38.25" spans="1:17">
      <c r="A20" s="5"/>
      <c r="B20" s="4" t="s">
        <v>34</v>
      </c>
      <c r="C20" s="6" t="s">
        <v>35</v>
      </c>
      <c r="D20" s="7" t="s">
        <v>36</v>
      </c>
      <c r="E20" s="7" t="s">
        <v>37</v>
      </c>
      <c r="F20" s="8" t="str">
        <f t="shared" si="0"/>
        <v>AXLE_KAD_DIGIT-18</v>
      </c>
      <c r="G20" s="11" t="s">
        <v>541</v>
      </c>
      <c r="H20" s="10" t="s">
        <v>521</v>
      </c>
      <c r="I20" s="11" t="s">
        <v>459</v>
      </c>
      <c r="J20" s="11" t="str">
        <f t="shared" si="2"/>
        <v>1.弹出报警，报警等级为：2级
2.报警内容为：通信板0 CPU0-通信板软件数据版本异常
3.随后恢复报警</v>
      </c>
      <c r="K20" s="75" t="s">
        <v>42</v>
      </c>
      <c r="L20" s="5" t="s">
        <v>522</v>
      </c>
      <c r="M20" s="5" t="s">
        <v>43</v>
      </c>
      <c r="N20" s="5" t="s">
        <v>523</v>
      </c>
      <c r="O20" s="5"/>
      <c r="P20" s="16"/>
      <c r="Q20" s="16"/>
    </row>
    <row r="21" ht="38.25" spans="1:17">
      <c r="A21" s="5"/>
      <c r="B21" s="4" t="s">
        <v>34</v>
      </c>
      <c r="C21" s="6" t="s">
        <v>35</v>
      </c>
      <c r="D21" s="7" t="s">
        <v>36</v>
      </c>
      <c r="E21" s="7" t="s">
        <v>37</v>
      </c>
      <c r="F21" s="8" t="str">
        <f t="shared" si="0"/>
        <v>AXLE_KAD_DIGIT-19</v>
      </c>
      <c r="G21" s="11" t="s">
        <v>542</v>
      </c>
      <c r="H21" s="10" t="s">
        <v>521</v>
      </c>
      <c r="I21" s="11" t="s">
        <v>459</v>
      </c>
      <c r="J21" s="11" t="str">
        <f t="shared" si="2"/>
        <v>1.弹出报警，报警等级为：2级
2.报警内容为：通信板0 CPU0-数字接口RSSP1 解析异常
3.随后恢复报警</v>
      </c>
      <c r="K21" s="75" t="s">
        <v>42</v>
      </c>
      <c r="L21" s="5" t="s">
        <v>522</v>
      </c>
      <c r="M21" s="5" t="s">
        <v>43</v>
      </c>
      <c r="N21" s="5" t="s">
        <v>523</v>
      </c>
      <c r="O21" s="5"/>
      <c r="P21" s="16"/>
      <c r="Q21" s="16"/>
    </row>
    <row r="22" ht="38.25" spans="1:17">
      <c r="A22" s="5"/>
      <c r="B22" s="4" t="s">
        <v>34</v>
      </c>
      <c r="C22" s="6" t="s">
        <v>35</v>
      </c>
      <c r="D22" s="7" t="s">
        <v>36</v>
      </c>
      <c r="E22" s="7" t="s">
        <v>37</v>
      </c>
      <c r="F22" s="8" t="str">
        <f t="shared" si="0"/>
        <v>AXLE_KAD_DIGIT-20</v>
      </c>
      <c r="G22" s="11" t="s">
        <v>543</v>
      </c>
      <c r="H22" s="10" t="s">
        <v>521</v>
      </c>
      <c r="I22" s="11" t="s">
        <v>459</v>
      </c>
      <c r="J22" s="11" t="str">
        <f t="shared" si="2"/>
        <v>1.弹出报警，报警等级为：2级
2.报警内容为：通信板0 CPU1-初始化异常
3.随后恢复报警</v>
      </c>
      <c r="K22" s="75" t="s">
        <v>42</v>
      </c>
      <c r="L22" s="5" t="s">
        <v>522</v>
      </c>
      <c r="M22" s="5" t="s">
        <v>43</v>
      </c>
      <c r="N22" s="5" t="s">
        <v>523</v>
      </c>
      <c r="O22" s="5"/>
      <c r="P22" s="16"/>
      <c r="Q22" s="16"/>
    </row>
    <row r="23" ht="38.25" spans="1:17">
      <c r="A23" s="5"/>
      <c r="B23" s="4" t="s">
        <v>34</v>
      </c>
      <c r="C23" s="6" t="s">
        <v>35</v>
      </c>
      <c r="D23" s="7" t="s">
        <v>36</v>
      </c>
      <c r="E23" s="7" t="s">
        <v>37</v>
      </c>
      <c r="F23" s="8" t="str">
        <f t="shared" si="0"/>
        <v>AXLE_KAD_DIGIT-21</v>
      </c>
      <c r="G23" s="11" t="s">
        <v>544</v>
      </c>
      <c r="H23" s="10" t="s">
        <v>521</v>
      </c>
      <c r="I23" s="11" t="s">
        <v>459</v>
      </c>
      <c r="J23" s="11" t="str">
        <f t="shared" si="2"/>
        <v>1.弹出报警，报警等级为：2级
2.报警内容为：通信板0 CPU1-CAN1 总线异常
3.随后恢复报警</v>
      </c>
      <c r="K23" s="75" t="s">
        <v>42</v>
      </c>
      <c r="L23" s="5" t="s">
        <v>522</v>
      </c>
      <c r="M23" s="5" t="s">
        <v>43</v>
      </c>
      <c r="N23" s="5" t="s">
        <v>523</v>
      </c>
      <c r="O23" s="5"/>
      <c r="P23" s="16"/>
      <c r="Q23" s="16"/>
    </row>
    <row r="24" ht="38.25" spans="1:17">
      <c r="A24" s="5"/>
      <c r="B24" s="4" t="s">
        <v>34</v>
      </c>
      <c r="C24" s="6" t="s">
        <v>35</v>
      </c>
      <c r="D24" s="7" t="s">
        <v>36</v>
      </c>
      <c r="E24" s="7" t="s">
        <v>37</v>
      </c>
      <c r="F24" s="8" t="str">
        <f t="shared" si="0"/>
        <v>AXLE_KAD_DIGIT-22</v>
      </c>
      <c r="G24" s="11" t="s">
        <v>545</v>
      </c>
      <c r="H24" s="10" t="s">
        <v>521</v>
      </c>
      <c r="I24" s="11" t="s">
        <v>459</v>
      </c>
      <c r="J24" s="11" t="str">
        <f t="shared" si="2"/>
        <v>1.弹出报警，报警等级为：2级
2.报警内容为：通信板0 CPU1-CAN2 总线异常
3.随后恢复报警</v>
      </c>
      <c r="K24" s="75" t="s">
        <v>42</v>
      </c>
      <c r="L24" s="5" t="s">
        <v>522</v>
      </c>
      <c r="M24" s="5" t="s">
        <v>43</v>
      </c>
      <c r="N24" s="5" t="s">
        <v>523</v>
      </c>
      <c r="O24" s="5"/>
      <c r="P24" s="16"/>
      <c r="Q24" s="16"/>
    </row>
    <row r="25" ht="38.25" spans="1:17">
      <c r="A25" s="5"/>
      <c r="B25" s="4" t="s">
        <v>34</v>
      </c>
      <c r="C25" s="6" t="s">
        <v>35</v>
      </c>
      <c r="D25" s="7" t="s">
        <v>36</v>
      </c>
      <c r="E25" s="7" t="s">
        <v>37</v>
      </c>
      <c r="F25" s="8" t="str">
        <f t="shared" si="0"/>
        <v>AXLE_KAD_DIGIT-23</v>
      </c>
      <c r="G25" s="11" t="s">
        <v>546</v>
      </c>
      <c r="H25" s="10" t="s">
        <v>521</v>
      </c>
      <c r="I25" s="11" t="s">
        <v>459</v>
      </c>
      <c r="J25" s="11" t="str">
        <f t="shared" si="2"/>
        <v>1.弹出报警，报警等级为：2级
2.报警内容为：通信板0 CPU1-UDP 数据接收异常
3.随后恢复报警</v>
      </c>
      <c r="K25" s="75" t="s">
        <v>42</v>
      </c>
      <c r="L25" s="5" t="s">
        <v>522</v>
      </c>
      <c r="M25" s="5" t="s">
        <v>43</v>
      </c>
      <c r="N25" s="5" t="s">
        <v>523</v>
      </c>
      <c r="O25" s="5"/>
      <c r="P25" s="16"/>
      <c r="Q25" s="16"/>
    </row>
    <row r="26" ht="38.25" spans="1:17">
      <c r="A26" s="5"/>
      <c r="B26" s="4" t="s">
        <v>34</v>
      </c>
      <c r="C26" s="6" t="s">
        <v>35</v>
      </c>
      <c r="D26" s="7" t="s">
        <v>36</v>
      </c>
      <c r="E26" s="7" t="s">
        <v>37</v>
      </c>
      <c r="F26" s="8" t="str">
        <f t="shared" si="0"/>
        <v>AXLE_KAD_DIGIT-24</v>
      </c>
      <c r="G26" s="11" t="s">
        <v>547</v>
      </c>
      <c r="H26" s="10" t="s">
        <v>521</v>
      </c>
      <c r="I26" s="11" t="s">
        <v>459</v>
      </c>
      <c r="J26" s="11" t="str">
        <f t="shared" si="2"/>
        <v>1.弹出报警，报警等级为：2级
2.报警内容为：通信板0 CPU1-通信板网线异常
3.随后恢复报警</v>
      </c>
      <c r="K26" s="75" t="s">
        <v>42</v>
      </c>
      <c r="L26" s="5" t="s">
        <v>522</v>
      </c>
      <c r="M26" s="5" t="s">
        <v>43</v>
      </c>
      <c r="N26" s="5" t="s">
        <v>523</v>
      </c>
      <c r="O26" s="5"/>
      <c r="P26" s="16"/>
      <c r="Q26" s="16"/>
    </row>
    <row r="27" ht="38.25" spans="1:17">
      <c r="A27" s="5"/>
      <c r="B27" s="4" t="s">
        <v>34</v>
      </c>
      <c r="C27" s="6" t="s">
        <v>35</v>
      </c>
      <c r="D27" s="7" t="s">
        <v>36</v>
      </c>
      <c r="E27" s="7" t="s">
        <v>37</v>
      </c>
      <c r="F27" s="8" t="str">
        <f t="shared" si="0"/>
        <v>AXLE_KAD_DIGIT-25</v>
      </c>
      <c r="G27" s="11" t="s">
        <v>548</v>
      </c>
      <c r="H27" s="10" t="s">
        <v>521</v>
      </c>
      <c r="I27" s="11" t="s">
        <v>459</v>
      </c>
      <c r="J27" s="11" t="str">
        <f t="shared" si="2"/>
        <v>1.弹出报警，报警等级为：2级
2.报警内容为：通信板0 CPU1-板内 CPU 间通信异常
3.随后恢复报警</v>
      </c>
      <c r="K27" s="75" t="s">
        <v>42</v>
      </c>
      <c r="L27" s="5" t="s">
        <v>522</v>
      </c>
      <c r="M27" s="5" t="s">
        <v>43</v>
      </c>
      <c r="N27" s="5" t="s">
        <v>523</v>
      </c>
      <c r="O27" s="5"/>
      <c r="P27" s="16"/>
      <c r="Q27" s="16"/>
    </row>
    <row r="28" ht="38.25" spans="1:17">
      <c r="A28" s="5"/>
      <c r="B28" s="4" t="s">
        <v>34</v>
      </c>
      <c r="C28" s="6" t="s">
        <v>35</v>
      </c>
      <c r="D28" s="7" t="s">
        <v>36</v>
      </c>
      <c r="E28" s="7" t="s">
        <v>37</v>
      </c>
      <c r="F28" s="8" t="str">
        <f t="shared" si="0"/>
        <v>AXLE_KAD_DIGIT-26</v>
      </c>
      <c r="G28" s="11" t="s">
        <v>549</v>
      </c>
      <c r="H28" s="10" t="s">
        <v>521</v>
      </c>
      <c r="I28" s="11" t="s">
        <v>459</v>
      </c>
      <c r="J28" s="11" t="str">
        <f t="shared" si="2"/>
        <v>1.弹出报警，报警等级为：2级
2.报警内容为：通信板0 CPU1-双系通信板无主系角色
3.随后恢复报警</v>
      </c>
      <c r="K28" s="75" t="s">
        <v>42</v>
      </c>
      <c r="L28" s="5" t="s">
        <v>522</v>
      </c>
      <c r="M28" s="5" t="s">
        <v>43</v>
      </c>
      <c r="N28" s="5" t="s">
        <v>523</v>
      </c>
      <c r="O28" s="5"/>
      <c r="P28" s="16"/>
      <c r="Q28" s="16"/>
    </row>
    <row r="29" ht="38.25" spans="1:17">
      <c r="A29" s="5"/>
      <c r="B29" s="4" t="s">
        <v>34</v>
      </c>
      <c r="C29" s="6" t="s">
        <v>35</v>
      </c>
      <c r="D29" s="7" t="s">
        <v>36</v>
      </c>
      <c r="E29" s="7" t="s">
        <v>37</v>
      </c>
      <c r="F29" s="8" t="str">
        <f t="shared" si="0"/>
        <v>AXLE_KAD_DIGIT-27</v>
      </c>
      <c r="G29" s="11" t="s">
        <v>550</v>
      </c>
      <c r="H29" s="10" t="s">
        <v>521</v>
      </c>
      <c r="I29" s="11" t="s">
        <v>459</v>
      </c>
      <c r="J29" s="11" t="str">
        <f t="shared" si="2"/>
        <v>1.弹出报警，报警等级为：2级
2.报警内容为：通信板0 CPU1-单系通信板主备角色冲突
3.随后恢复报警</v>
      </c>
      <c r="K29" s="75" t="s">
        <v>42</v>
      </c>
      <c r="L29" s="5" t="s">
        <v>522</v>
      </c>
      <c r="M29" s="5" t="s">
        <v>43</v>
      </c>
      <c r="N29" s="5" t="s">
        <v>523</v>
      </c>
      <c r="O29" s="5"/>
      <c r="P29" s="16"/>
      <c r="Q29" s="16"/>
    </row>
    <row r="30" ht="38.25" spans="1:17">
      <c r="A30" s="5"/>
      <c r="B30" s="4" t="s">
        <v>34</v>
      </c>
      <c r="C30" s="6" t="s">
        <v>35</v>
      </c>
      <c r="D30" s="7" t="s">
        <v>36</v>
      </c>
      <c r="E30" s="7" t="s">
        <v>37</v>
      </c>
      <c r="F30" s="8" t="str">
        <f t="shared" si="0"/>
        <v>AXLE_KAD_DIGIT-28</v>
      </c>
      <c r="G30" s="11" t="s">
        <v>551</v>
      </c>
      <c r="H30" s="10" t="s">
        <v>521</v>
      </c>
      <c r="I30" s="11" t="s">
        <v>459</v>
      </c>
      <c r="J30" s="11" t="str">
        <f t="shared" si="2"/>
        <v>1.弹出报警，报警等级为：2级
2.报警内容为：通信板0 CPU1-双系通信板存在双主主系角色
3.随后恢复报警</v>
      </c>
      <c r="K30" s="75" t="s">
        <v>42</v>
      </c>
      <c r="L30" s="5" t="s">
        <v>522</v>
      </c>
      <c r="M30" s="5" t="s">
        <v>43</v>
      </c>
      <c r="N30" s="5" t="s">
        <v>523</v>
      </c>
      <c r="O30" s="5"/>
      <c r="P30" s="16"/>
      <c r="Q30" s="16"/>
    </row>
    <row r="31" ht="38.25" spans="1:17">
      <c r="A31" s="5"/>
      <c r="B31" s="4" t="s">
        <v>34</v>
      </c>
      <c r="C31" s="6" t="s">
        <v>35</v>
      </c>
      <c r="D31" s="7" t="s">
        <v>36</v>
      </c>
      <c r="E31" s="7" t="s">
        <v>37</v>
      </c>
      <c r="F31" s="8" t="str">
        <f t="shared" si="0"/>
        <v>AXLE_KAD_DIGIT-29</v>
      </c>
      <c r="G31" s="11" t="s">
        <v>552</v>
      </c>
      <c r="H31" s="10" t="s">
        <v>521</v>
      </c>
      <c r="I31" s="11" t="s">
        <v>459</v>
      </c>
      <c r="J31" s="11" t="str">
        <f t="shared" si="2"/>
        <v>1.弹出报警，报警等级为：2级
2.报警内容为：通信板0 CPU1-通信板接收不到任何输出板数据
3.随后恢复报警</v>
      </c>
      <c r="K31" s="75" t="s">
        <v>42</v>
      </c>
      <c r="L31" s="5" t="s">
        <v>522</v>
      </c>
      <c r="M31" s="5" t="s">
        <v>43</v>
      </c>
      <c r="N31" s="5" t="s">
        <v>523</v>
      </c>
      <c r="O31" s="5"/>
      <c r="P31" s="16"/>
      <c r="Q31" s="16"/>
    </row>
    <row r="32" ht="38.25" spans="1:17">
      <c r="A32" s="5"/>
      <c r="B32" s="4" t="s">
        <v>34</v>
      </c>
      <c r="C32" s="6" t="s">
        <v>35</v>
      </c>
      <c r="D32" s="7" t="s">
        <v>36</v>
      </c>
      <c r="E32" s="7" t="s">
        <v>37</v>
      </c>
      <c r="F32" s="8" t="str">
        <f t="shared" si="0"/>
        <v>AXLE_KAD_DIGIT-30</v>
      </c>
      <c r="G32" s="11" t="s">
        <v>553</v>
      </c>
      <c r="H32" s="10" t="s">
        <v>521</v>
      </c>
      <c r="I32" s="11" t="s">
        <v>459</v>
      </c>
      <c r="J32" s="11" t="str">
        <f t="shared" si="2"/>
        <v>1.弹出报警，报警等级为：2级
2.报警内容为：通信板0 CPU1-通信板自检异常
3.随后恢复报警</v>
      </c>
      <c r="K32" s="75" t="s">
        <v>42</v>
      </c>
      <c r="L32" s="5" t="s">
        <v>522</v>
      </c>
      <c r="M32" s="5" t="s">
        <v>43</v>
      </c>
      <c r="N32" s="5" t="s">
        <v>523</v>
      </c>
      <c r="O32" s="5"/>
      <c r="P32" s="16"/>
      <c r="Q32" s="16"/>
    </row>
    <row r="33" ht="38.25" spans="1:17">
      <c r="A33" s="5"/>
      <c r="B33" s="4" t="s">
        <v>34</v>
      </c>
      <c r="C33" s="6" t="s">
        <v>35</v>
      </c>
      <c r="D33" s="7" t="s">
        <v>36</v>
      </c>
      <c r="E33" s="7" t="s">
        <v>37</v>
      </c>
      <c r="F33" s="8" t="str">
        <f t="shared" si="0"/>
        <v>AXLE_KAD_DIGIT-31</v>
      </c>
      <c r="G33" s="11" t="s">
        <v>554</v>
      </c>
      <c r="H33" s="10" t="s">
        <v>521</v>
      </c>
      <c r="I33" s="11" t="s">
        <v>459</v>
      </c>
      <c r="J33" s="11" t="str">
        <f t="shared" si="2"/>
        <v>1.弹出报警，报警等级为：2级
2.报警内容为：通信板0 CPU1-通信板软件数据版本异常
3.随后恢复报警</v>
      </c>
      <c r="K33" s="75" t="s">
        <v>42</v>
      </c>
      <c r="L33" s="5" t="s">
        <v>522</v>
      </c>
      <c r="M33" s="5" t="s">
        <v>43</v>
      </c>
      <c r="N33" s="5" t="s">
        <v>523</v>
      </c>
      <c r="O33" s="5"/>
      <c r="P33" s="16"/>
      <c r="Q33" s="16"/>
    </row>
    <row r="34" ht="38.25" spans="1:17">
      <c r="A34" s="5"/>
      <c r="B34" s="4" t="s">
        <v>34</v>
      </c>
      <c r="C34" s="6" t="s">
        <v>35</v>
      </c>
      <c r="D34" s="7" t="s">
        <v>36</v>
      </c>
      <c r="E34" s="7" t="s">
        <v>37</v>
      </c>
      <c r="F34" s="8" t="str">
        <f t="shared" si="0"/>
        <v>AXLE_KAD_DIGIT-32</v>
      </c>
      <c r="G34" s="11" t="s">
        <v>555</v>
      </c>
      <c r="H34" s="10" t="s">
        <v>521</v>
      </c>
      <c r="I34" s="11" t="s">
        <v>459</v>
      </c>
      <c r="J34" s="11" t="str">
        <f t="shared" si="2"/>
        <v>1.弹出报警，报警等级为：2级
2.报警内容为：通信板0 CPU1-数字接口RSSP1 解析异常
3.随后恢复报警</v>
      </c>
      <c r="K34" s="75" t="s">
        <v>42</v>
      </c>
      <c r="L34" s="5" t="s">
        <v>522</v>
      </c>
      <c r="M34" s="5" t="s">
        <v>43</v>
      </c>
      <c r="N34" s="5" t="s">
        <v>523</v>
      </c>
      <c r="O34" s="5"/>
      <c r="P34" s="16"/>
      <c r="Q34" s="16"/>
    </row>
    <row r="35" ht="38.25" spans="1:17">
      <c r="A35" s="5"/>
      <c r="B35" s="4" t="s">
        <v>34</v>
      </c>
      <c r="C35" s="6" t="s">
        <v>35</v>
      </c>
      <c r="D35" s="7" t="s">
        <v>36</v>
      </c>
      <c r="E35" s="7" t="s">
        <v>37</v>
      </c>
      <c r="F35" s="8" t="str">
        <f t="shared" si="0"/>
        <v>AXLE_KAD_DIGIT-33</v>
      </c>
      <c r="G35" s="11" t="s">
        <v>556</v>
      </c>
      <c r="H35" s="10" t="s">
        <v>521</v>
      </c>
      <c r="I35" s="11" t="s">
        <v>459</v>
      </c>
      <c r="J35" s="11" t="str">
        <f t="shared" si="2"/>
        <v>1.弹出报警，报警等级为：2级
2.报警内容为：通信板1 CPU0-初始化异常
3.随后恢复报警</v>
      </c>
      <c r="K35" s="75" t="s">
        <v>42</v>
      </c>
      <c r="L35" s="5" t="s">
        <v>522</v>
      </c>
      <c r="M35" s="5" t="s">
        <v>43</v>
      </c>
      <c r="N35" s="5" t="s">
        <v>523</v>
      </c>
      <c r="O35" s="5"/>
      <c r="P35" s="16"/>
      <c r="Q35" s="16"/>
    </row>
    <row r="36" ht="38.25" spans="1:17">
      <c r="A36" s="5"/>
      <c r="B36" s="4" t="s">
        <v>34</v>
      </c>
      <c r="C36" s="6" t="s">
        <v>35</v>
      </c>
      <c r="D36" s="7" t="s">
        <v>36</v>
      </c>
      <c r="E36" s="7" t="s">
        <v>37</v>
      </c>
      <c r="F36" s="8" t="str">
        <f t="shared" si="0"/>
        <v>AXLE_KAD_DIGIT-34</v>
      </c>
      <c r="G36" s="11" t="s">
        <v>557</v>
      </c>
      <c r="H36" s="10" t="s">
        <v>521</v>
      </c>
      <c r="I36" s="11" t="s">
        <v>459</v>
      </c>
      <c r="J36" s="11" t="str">
        <f t="shared" si="2"/>
        <v>1.弹出报警，报警等级为：2级
2.报警内容为：通信板1 CPU0-CAN1 总线异常
3.随后恢复报警</v>
      </c>
      <c r="K36" s="75" t="s">
        <v>42</v>
      </c>
      <c r="L36" s="5" t="s">
        <v>522</v>
      </c>
      <c r="M36" s="5" t="s">
        <v>43</v>
      </c>
      <c r="N36" s="5" t="s">
        <v>523</v>
      </c>
      <c r="O36" s="5"/>
      <c r="P36" s="16"/>
      <c r="Q36" s="16"/>
    </row>
    <row r="37" ht="38.25" spans="1:17">
      <c r="A37" s="5"/>
      <c r="B37" s="4" t="s">
        <v>34</v>
      </c>
      <c r="C37" s="6" t="s">
        <v>35</v>
      </c>
      <c r="D37" s="7" t="s">
        <v>36</v>
      </c>
      <c r="E37" s="7" t="s">
        <v>37</v>
      </c>
      <c r="F37" s="8" t="str">
        <f t="shared" si="0"/>
        <v>AXLE_KAD_DIGIT-35</v>
      </c>
      <c r="G37" s="11" t="s">
        <v>558</v>
      </c>
      <c r="H37" s="10" t="s">
        <v>521</v>
      </c>
      <c r="I37" s="11" t="s">
        <v>459</v>
      </c>
      <c r="J37" s="11" t="str">
        <f t="shared" si="2"/>
        <v>1.弹出报警，报警等级为：2级
2.报警内容为：通信板1 CPU0-CAN2 总线异常
3.随后恢复报警</v>
      </c>
      <c r="K37" s="75" t="s">
        <v>42</v>
      </c>
      <c r="L37" s="5" t="s">
        <v>522</v>
      </c>
      <c r="M37" s="5" t="s">
        <v>43</v>
      </c>
      <c r="N37" s="5" t="s">
        <v>523</v>
      </c>
      <c r="O37" s="5"/>
      <c r="P37" s="16"/>
      <c r="Q37" s="16"/>
    </row>
    <row r="38" ht="38.25" spans="1:17">
      <c r="A38" s="5"/>
      <c r="B38" s="4" t="s">
        <v>34</v>
      </c>
      <c r="C38" s="6" t="s">
        <v>35</v>
      </c>
      <c r="D38" s="7" t="s">
        <v>36</v>
      </c>
      <c r="E38" s="7" t="s">
        <v>37</v>
      </c>
      <c r="F38" s="8" t="str">
        <f t="shared" si="0"/>
        <v>AXLE_KAD_DIGIT-36</v>
      </c>
      <c r="G38" s="11" t="s">
        <v>559</v>
      </c>
      <c r="H38" s="10" t="s">
        <v>521</v>
      </c>
      <c r="I38" s="11" t="s">
        <v>459</v>
      </c>
      <c r="J38" s="11" t="str">
        <f t="shared" si="2"/>
        <v>1.弹出报警，报警等级为：2级
2.报警内容为：通信板1 CPU0-UDP 数据接收异常
3.随后恢复报警</v>
      </c>
      <c r="K38" s="75" t="s">
        <v>42</v>
      </c>
      <c r="L38" s="5" t="s">
        <v>522</v>
      </c>
      <c r="M38" s="5" t="s">
        <v>43</v>
      </c>
      <c r="N38" s="5" t="s">
        <v>523</v>
      </c>
      <c r="O38" s="5"/>
      <c r="P38" s="16"/>
      <c r="Q38" s="16"/>
    </row>
    <row r="39" ht="38.25" spans="1:17">
      <c r="A39" s="5"/>
      <c r="B39" s="4" t="s">
        <v>34</v>
      </c>
      <c r="C39" s="6" t="s">
        <v>35</v>
      </c>
      <c r="D39" s="7" t="s">
        <v>36</v>
      </c>
      <c r="E39" s="7" t="s">
        <v>37</v>
      </c>
      <c r="F39" s="8" t="str">
        <f t="shared" si="0"/>
        <v>AXLE_KAD_DIGIT-37</v>
      </c>
      <c r="G39" s="11" t="s">
        <v>560</v>
      </c>
      <c r="H39" s="10" t="s">
        <v>521</v>
      </c>
      <c r="I39" s="11" t="s">
        <v>459</v>
      </c>
      <c r="J39" s="11" t="str">
        <f t="shared" si="2"/>
        <v>1.弹出报警，报警等级为：2级
2.报警内容为：通信板1 CPU0-通信板网线异常
3.随后恢复报警</v>
      </c>
      <c r="K39" s="75" t="s">
        <v>42</v>
      </c>
      <c r="L39" s="5" t="s">
        <v>522</v>
      </c>
      <c r="M39" s="5" t="s">
        <v>43</v>
      </c>
      <c r="N39" s="5" t="s">
        <v>523</v>
      </c>
      <c r="O39" s="5"/>
      <c r="P39" s="16"/>
      <c r="Q39" s="16"/>
    </row>
    <row r="40" ht="38.25" spans="1:17">
      <c r="A40" s="5"/>
      <c r="B40" s="4" t="s">
        <v>34</v>
      </c>
      <c r="C40" s="6" t="s">
        <v>35</v>
      </c>
      <c r="D40" s="7" t="s">
        <v>36</v>
      </c>
      <c r="E40" s="7" t="s">
        <v>37</v>
      </c>
      <c r="F40" s="8" t="str">
        <f t="shared" si="0"/>
        <v>AXLE_KAD_DIGIT-38</v>
      </c>
      <c r="G40" s="11" t="s">
        <v>561</v>
      </c>
      <c r="H40" s="10" t="s">
        <v>521</v>
      </c>
      <c r="I40" s="11" t="s">
        <v>459</v>
      </c>
      <c r="J40" s="11" t="str">
        <f t="shared" si="2"/>
        <v>1.弹出报警，报警等级为：2级
2.报警内容为：通信板1 CPU0-板内 CPU 间通信异常
3.随后恢复报警</v>
      </c>
      <c r="K40" s="75" t="s">
        <v>42</v>
      </c>
      <c r="L40" s="5" t="s">
        <v>522</v>
      </c>
      <c r="M40" s="5" t="s">
        <v>43</v>
      </c>
      <c r="N40" s="5" t="s">
        <v>523</v>
      </c>
      <c r="O40" s="5"/>
      <c r="P40" s="16"/>
      <c r="Q40" s="16"/>
    </row>
    <row r="41" ht="38.25" spans="1:17">
      <c r="A41" s="5"/>
      <c r="B41" s="4" t="s">
        <v>34</v>
      </c>
      <c r="C41" s="6" t="s">
        <v>35</v>
      </c>
      <c r="D41" s="7" t="s">
        <v>36</v>
      </c>
      <c r="E41" s="7" t="s">
        <v>37</v>
      </c>
      <c r="F41" s="8" t="str">
        <f t="shared" si="0"/>
        <v>AXLE_KAD_DIGIT-39</v>
      </c>
      <c r="G41" s="11" t="s">
        <v>562</v>
      </c>
      <c r="H41" s="10" t="s">
        <v>521</v>
      </c>
      <c r="I41" s="11" t="s">
        <v>459</v>
      </c>
      <c r="J41" s="11" t="str">
        <f t="shared" si="2"/>
        <v>1.弹出报警，报警等级为：2级
2.报警内容为：通信板1 CPU0-双系通信板无主系角色
3.随后恢复报警</v>
      </c>
      <c r="K41" s="75" t="s">
        <v>42</v>
      </c>
      <c r="L41" s="5" t="s">
        <v>522</v>
      </c>
      <c r="M41" s="5" t="s">
        <v>43</v>
      </c>
      <c r="N41" s="5" t="s">
        <v>523</v>
      </c>
      <c r="O41" s="5"/>
      <c r="P41" s="16"/>
      <c r="Q41" s="16"/>
    </row>
    <row r="42" ht="38.25" spans="1:17">
      <c r="A42" s="5"/>
      <c r="B42" s="4" t="s">
        <v>34</v>
      </c>
      <c r="C42" s="6" t="s">
        <v>35</v>
      </c>
      <c r="D42" s="7" t="s">
        <v>36</v>
      </c>
      <c r="E42" s="7" t="s">
        <v>37</v>
      </c>
      <c r="F42" s="8" t="str">
        <f t="shared" si="0"/>
        <v>AXLE_KAD_DIGIT-40</v>
      </c>
      <c r="G42" s="11" t="s">
        <v>563</v>
      </c>
      <c r="H42" s="10" t="s">
        <v>521</v>
      </c>
      <c r="I42" s="11" t="s">
        <v>459</v>
      </c>
      <c r="J42" s="11" t="str">
        <f t="shared" si="2"/>
        <v>1.弹出报警，报警等级为：2级
2.报警内容为：通信板1 CPU0-单系通信板主备角色冲突
3.随后恢复报警</v>
      </c>
      <c r="K42" s="75" t="s">
        <v>42</v>
      </c>
      <c r="L42" s="5" t="s">
        <v>522</v>
      </c>
      <c r="M42" s="5" t="s">
        <v>43</v>
      </c>
      <c r="N42" s="5" t="s">
        <v>523</v>
      </c>
      <c r="O42" s="5"/>
      <c r="P42" s="16"/>
      <c r="Q42" s="16"/>
    </row>
    <row r="43" ht="38.25" spans="1:17">
      <c r="A43" s="5"/>
      <c r="B43" s="4" t="s">
        <v>34</v>
      </c>
      <c r="C43" s="6" t="s">
        <v>35</v>
      </c>
      <c r="D43" s="7" t="s">
        <v>36</v>
      </c>
      <c r="E43" s="7" t="s">
        <v>37</v>
      </c>
      <c r="F43" s="8" t="str">
        <f t="shared" si="0"/>
        <v>AXLE_KAD_DIGIT-41</v>
      </c>
      <c r="G43" s="11" t="s">
        <v>564</v>
      </c>
      <c r="H43" s="10" t="s">
        <v>521</v>
      </c>
      <c r="I43" s="11" t="s">
        <v>459</v>
      </c>
      <c r="J43" s="11" t="str">
        <f t="shared" si="2"/>
        <v>1.弹出报警，报警等级为：2级
2.报警内容为：通信板1 CPU0-双系通信板存在双主主系角色
3.随后恢复报警</v>
      </c>
      <c r="K43" s="75" t="s">
        <v>42</v>
      </c>
      <c r="L43" s="5" t="s">
        <v>522</v>
      </c>
      <c r="M43" s="5" t="s">
        <v>43</v>
      </c>
      <c r="N43" s="5" t="s">
        <v>523</v>
      </c>
      <c r="O43" s="5"/>
      <c r="P43" s="16"/>
      <c r="Q43" s="16"/>
    </row>
    <row r="44" ht="38.25" spans="1:17">
      <c r="A44" s="5"/>
      <c r="B44" s="4" t="s">
        <v>34</v>
      </c>
      <c r="C44" s="6" t="s">
        <v>35</v>
      </c>
      <c r="D44" s="7" t="s">
        <v>36</v>
      </c>
      <c r="E44" s="7" t="s">
        <v>37</v>
      </c>
      <c r="F44" s="8" t="str">
        <f t="shared" si="0"/>
        <v>AXLE_KAD_DIGIT-42</v>
      </c>
      <c r="G44" s="11" t="s">
        <v>565</v>
      </c>
      <c r="H44" s="10" t="s">
        <v>521</v>
      </c>
      <c r="I44" s="11" t="s">
        <v>459</v>
      </c>
      <c r="J44" s="11" t="str">
        <f t="shared" si="2"/>
        <v>1.弹出报警，报警等级为：2级
2.报警内容为：通信板1 CPU0-通信板接收不到任何输出板数据
3.随后恢复报警</v>
      </c>
      <c r="K44" s="75" t="s">
        <v>42</v>
      </c>
      <c r="L44" s="5" t="s">
        <v>522</v>
      </c>
      <c r="M44" s="5" t="s">
        <v>43</v>
      </c>
      <c r="N44" s="5" t="s">
        <v>523</v>
      </c>
      <c r="O44" s="5"/>
      <c r="P44" s="16"/>
      <c r="Q44" s="16"/>
    </row>
    <row r="45" ht="38.25" spans="1:17">
      <c r="A45" s="5"/>
      <c r="B45" s="4" t="s">
        <v>34</v>
      </c>
      <c r="C45" s="6" t="s">
        <v>35</v>
      </c>
      <c r="D45" s="7" t="s">
        <v>36</v>
      </c>
      <c r="E45" s="7" t="s">
        <v>37</v>
      </c>
      <c r="F45" s="8" t="str">
        <f t="shared" si="0"/>
        <v>AXLE_KAD_DIGIT-43</v>
      </c>
      <c r="G45" s="11" t="s">
        <v>566</v>
      </c>
      <c r="H45" s="10" t="s">
        <v>521</v>
      </c>
      <c r="I45" s="11" t="s">
        <v>459</v>
      </c>
      <c r="J45" s="11" t="str">
        <f t="shared" si="2"/>
        <v>1.弹出报警，报警等级为：2级
2.报警内容为：通信板1 CPU0-通信板自检异常
3.随后恢复报警</v>
      </c>
      <c r="K45" s="75" t="s">
        <v>42</v>
      </c>
      <c r="L45" s="5" t="s">
        <v>522</v>
      </c>
      <c r="M45" s="5" t="s">
        <v>43</v>
      </c>
      <c r="N45" s="5" t="s">
        <v>523</v>
      </c>
      <c r="O45" s="5"/>
      <c r="P45" s="16"/>
      <c r="Q45" s="16"/>
    </row>
    <row r="46" ht="38.25" spans="1:17">
      <c r="A46" s="5"/>
      <c r="B46" s="4" t="s">
        <v>34</v>
      </c>
      <c r="C46" s="6" t="s">
        <v>35</v>
      </c>
      <c r="D46" s="7" t="s">
        <v>36</v>
      </c>
      <c r="E46" s="7" t="s">
        <v>37</v>
      </c>
      <c r="F46" s="8" t="str">
        <f t="shared" si="0"/>
        <v>AXLE_KAD_DIGIT-44</v>
      </c>
      <c r="G46" s="11" t="s">
        <v>567</v>
      </c>
      <c r="H46" s="10" t="s">
        <v>521</v>
      </c>
      <c r="I46" s="11" t="s">
        <v>459</v>
      </c>
      <c r="J46" s="11" t="str">
        <f t="shared" si="2"/>
        <v>1.弹出报警，报警等级为：2级
2.报警内容为：通信板1 CPU0-通信板软件数据版本异常
3.随后恢复报警</v>
      </c>
      <c r="K46" s="75" t="s">
        <v>42</v>
      </c>
      <c r="L46" s="5" t="s">
        <v>522</v>
      </c>
      <c r="M46" s="5" t="s">
        <v>43</v>
      </c>
      <c r="N46" s="5" t="s">
        <v>523</v>
      </c>
      <c r="O46" s="5"/>
      <c r="P46" s="16"/>
      <c r="Q46" s="16"/>
    </row>
    <row r="47" ht="38.25" spans="1:17">
      <c r="A47" s="5"/>
      <c r="B47" s="4" t="s">
        <v>34</v>
      </c>
      <c r="C47" s="6" t="s">
        <v>35</v>
      </c>
      <c r="D47" s="7" t="s">
        <v>36</v>
      </c>
      <c r="E47" s="7" t="s">
        <v>37</v>
      </c>
      <c r="F47" s="8" t="str">
        <f t="shared" si="0"/>
        <v>AXLE_KAD_DIGIT-45</v>
      </c>
      <c r="G47" s="11" t="s">
        <v>568</v>
      </c>
      <c r="H47" s="10" t="s">
        <v>521</v>
      </c>
      <c r="I47" s="11" t="s">
        <v>459</v>
      </c>
      <c r="J47" s="11" t="str">
        <f t="shared" si="2"/>
        <v>1.弹出报警，报警等级为：2级
2.报警内容为：通信板1 CPU0-数字接口RSSP1 解析异常
3.随后恢复报警</v>
      </c>
      <c r="K47" s="75" t="s">
        <v>42</v>
      </c>
      <c r="L47" s="5" t="s">
        <v>522</v>
      </c>
      <c r="M47" s="5" t="s">
        <v>43</v>
      </c>
      <c r="N47" s="5" t="s">
        <v>523</v>
      </c>
      <c r="O47" s="5"/>
      <c r="P47" s="16"/>
      <c r="Q47" s="16"/>
    </row>
    <row r="48" ht="38.25" spans="1:17">
      <c r="A48" s="5"/>
      <c r="B48" s="4" t="s">
        <v>34</v>
      </c>
      <c r="C48" s="6" t="s">
        <v>35</v>
      </c>
      <c r="D48" s="7" t="s">
        <v>36</v>
      </c>
      <c r="E48" s="7" t="s">
        <v>37</v>
      </c>
      <c r="F48" s="8" t="str">
        <f t="shared" si="0"/>
        <v>AXLE_KAD_DIGIT-46</v>
      </c>
      <c r="G48" s="11" t="s">
        <v>569</v>
      </c>
      <c r="H48" s="10" t="s">
        <v>521</v>
      </c>
      <c r="I48" s="11" t="s">
        <v>459</v>
      </c>
      <c r="J48" s="11" t="str">
        <f t="shared" si="2"/>
        <v>1.弹出报警，报警等级为：2级
2.报警内容为：通信板1 CPU1-初始化异常
3.随后恢复报警</v>
      </c>
      <c r="K48" s="75" t="s">
        <v>42</v>
      </c>
      <c r="L48" s="5" t="s">
        <v>522</v>
      </c>
      <c r="M48" s="5" t="s">
        <v>43</v>
      </c>
      <c r="N48" s="5" t="s">
        <v>523</v>
      </c>
      <c r="O48" s="5"/>
      <c r="P48" s="16"/>
      <c r="Q48" s="16"/>
    </row>
    <row r="49" ht="38.25" spans="1:17">
      <c r="A49" s="5"/>
      <c r="B49" s="4" t="s">
        <v>34</v>
      </c>
      <c r="C49" s="6" t="s">
        <v>35</v>
      </c>
      <c r="D49" s="7" t="s">
        <v>36</v>
      </c>
      <c r="E49" s="7" t="s">
        <v>37</v>
      </c>
      <c r="F49" s="8" t="str">
        <f t="shared" si="0"/>
        <v>AXLE_KAD_DIGIT-47</v>
      </c>
      <c r="G49" s="11" t="s">
        <v>570</v>
      </c>
      <c r="H49" s="10" t="s">
        <v>521</v>
      </c>
      <c r="I49" s="11" t="s">
        <v>459</v>
      </c>
      <c r="J49" s="11" t="str">
        <f t="shared" si="2"/>
        <v>1.弹出报警，报警等级为：2级
2.报警内容为：通信板1 CPU1-CAN1 总线异常
3.随后恢复报警</v>
      </c>
      <c r="K49" s="75" t="s">
        <v>42</v>
      </c>
      <c r="L49" s="5" t="s">
        <v>522</v>
      </c>
      <c r="M49" s="5" t="s">
        <v>43</v>
      </c>
      <c r="N49" s="5" t="s">
        <v>523</v>
      </c>
      <c r="O49" s="5"/>
      <c r="P49" s="16"/>
      <c r="Q49" s="16"/>
    </row>
    <row r="50" ht="38.25" spans="1:17">
      <c r="A50" s="5"/>
      <c r="B50" s="4" t="s">
        <v>34</v>
      </c>
      <c r="C50" s="6" t="s">
        <v>35</v>
      </c>
      <c r="D50" s="7" t="s">
        <v>36</v>
      </c>
      <c r="E50" s="7" t="s">
        <v>37</v>
      </c>
      <c r="F50" s="8" t="str">
        <f t="shared" si="0"/>
        <v>AXLE_KAD_DIGIT-48</v>
      </c>
      <c r="G50" s="11" t="s">
        <v>571</v>
      </c>
      <c r="H50" s="10" t="s">
        <v>521</v>
      </c>
      <c r="I50" s="11" t="s">
        <v>459</v>
      </c>
      <c r="J50" s="11" t="str">
        <f t="shared" si="2"/>
        <v>1.弹出报警，报警等级为：2级
2.报警内容为：通信板1 CPU1-CAN2 总线异常
3.随后恢复报警</v>
      </c>
      <c r="K50" s="75" t="s">
        <v>42</v>
      </c>
      <c r="L50" s="5" t="s">
        <v>522</v>
      </c>
      <c r="M50" s="5" t="s">
        <v>43</v>
      </c>
      <c r="N50" s="5" t="s">
        <v>523</v>
      </c>
      <c r="O50" s="5"/>
      <c r="P50" s="16"/>
      <c r="Q50" s="16"/>
    </row>
    <row r="51" ht="38.25" spans="1:17">
      <c r="A51" s="5"/>
      <c r="B51" s="4" t="s">
        <v>34</v>
      </c>
      <c r="C51" s="6" t="s">
        <v>35</v>
      </c>
      <c r="D51" s="7" t="s">
        <v>36</v>
      </c>
      <c r="E51" s="7" t="s">
        <v>37</v>
      </c>
      <c r="F51" s="8" t="str">
        <f t="shared" si="0"/>
        <v>AXLE_KAD_DIGIT-49</v>
      </c>
      <c r="G51" s="11" t="s">
        <v>572</v>
      </c>
      <c r="H51" s="10" t="s">
        <v>521</v>
      </c>
      <c r="I51" s="11" t="s">
        <v>459</v>
      </c>
      <c r="J51" s="11" t="str">
        <f t="shared" si="2"/>
        <v>1.弹出报警，报警等级为：2级
2.报警内容为：通信板1 CPU1-UDP 数据接收异常
3.随后恢复报警</v>
      </c>
      <c r="K51" s="75" t="s">
        <v>42</v>
      </c>
      <c r="L51" s="5" t="s">
        <v>522</v>
      </c>
      <c r="M51" s="5" t="s">
        <v>43</v>
      </c>
      <c r="N51" s="5" t="s">
        <v>523</v>
      </c>
      <c r="O51" s="5"/>
      <c r="P51" s="16"/>
      <c r="Q51" s="16"/>
    </row>
    <row r="52" ht="38.25" spans="1:17">
      <c r="A52" s="5"/>
      <c r="B52" s="4" t="s">
        <v>34</v>
      </c>
      <c r="C52" s="6" t="s">
        <v>35</v>
      </c>
      <c r="D52" s="7" t="s">
        <v>36</v>
      </c>
      <c r="E52" s="7" t="s">
        <v>37</v>
      </c>
      <c r="F52" s="8" t="str">
        <f t="shared" si="0"/>
        <v>AXLE_KAD_DIGIT-50</v>
      </c>
      <c r="G52" s="11" t="s">
        <v>573</v>
      </c>
      <c r="H52" s="10" t="s">
        <v>521</v>
      </c>
      <c r="I52" s="11" t="s">
        <v>459</v>
      </c>
      <c r="J52" s="11" t="str">
        <f t="shared" si="2"/>
        <v>1.弹出报警，报警等级为：2级
2.报警内容为：通信板1 CPU1-通信板网线异常
3.随后恢复报警</v>
      </c>
      <c r="K52" s="75" t="s">
        <v>42</v>
      </c>
      <c r="L52" s="5" t="s">
        <v>522</v>
      </c>
      <c r="M52" s="5" t="s">
        <v>43</v>
      </c>
      <c r="N52" s="5" t="s">
        <v>523</v>
      </c>
      <c r="O52" s="5"/>
      <c r="P52" s="16"/>
      <c r="Q52" s="16"/>
    </row>
    <row r="53" ht="38.25" spans="1:17">
      <c r="A53" s="5"/>
      <c r="B53" s="4" t="s">
        <v>34</v>
      </c>
      <c r="C53" s="6" t="s">
        <v>35</v>
      </c>
      <c r="D53" s="7" t="s">
        <v>36</v>
      </c>
      <c r="E53" s="7" t="s">
        <v>37</v>
      </c>
      <c r="F53" s="8" t="str">
        <f t="shared" si="0"/>
        <v>AXLE_KAD_DIGIT-51</v>
      </c>
      <c r="G53" s="11" t="s">
        <v>574</v>
      </c>
      <c r="H53" s="10" t="s">
        <v>521</v>
      </c>
      <c r="I53" s="11" t="s">
        <v>459</v>
      </c>
      <c r="J53" s="11" t="str">
        <f t="shared" si="2"/>
        <v>1.弹出报警，报警等级为：2级
2.报警内容为：通信板1 CPU1-板内 CPU 间通信异常
3.随后恢复报警</v>
      </c>
      <c r="K53" s="75" t="s">
        <v>42</v>
      </c>
      <c r="L53" s="5" t="s">
        <v>522</v>
      </c>
      <c r="M53" s="5" t="s">
        <v>43</v>
      </c>
      <c r="N53" s="5" t="s">
        <v>523</v>
      </c>
      <c r="O53" s="5"/>
      <c r="P53" s="16"/>
      <c r="Q53" s="16"/>
    </row>
    <row r="54" ht="38.25" spans="1:17">
      <c r="A54" s="5"/>
      <c r="B54" s="4" t="s">
        <v>34</v>
      </c>
      <c r="C54" s="6" t="s">
        <v>35</v>
      </c>
      <c r="D54" s="7" t="s">
        <v>36</v>
      </c>
      <c r="E54" s="7" t="s">
        <v>37</v>
      </c>
      <c r="F54" s="8" t="str">
        <f t="shared" si="0"/>
        <v>AXLE_KAD_DIGIT-52</v>
      </c>
      <c r="G54" s="11" t="s">
        <v>575</v>
      </c>
      <c r="H54" s="10" t="s">
        <v>521</v>
      </c>
      <c r="I54" s="11" t="s">
        <v>459</v>
      </c>
      <c r="J54" s="11" t="str">
        <f t="shared" si="2"/>
        <v>1.弹出报警，报警等级为：2级
2.报警内容为：通信板1 CPU1-双系通信板无主系角色
3.随后恢复报警</v>
      </c>
      <c r="K54" s="75" t="s">
        <v>42</v>
      </c>
      <c r="L54" s="5" t="s">
        <v>522</v>
      </c>
      <c r="M54" s="5" t="s">
        <v>43</v>
      </c>
      <c r="N54" s="5" t="s">
        <v>523</v>
      </c>
      <c r="O54" s="5"/>
      <c r="P54" s="16"/>
      <c r="Q54" s="16"/>
    </row>
    <row r="55" ht="38.25" spans="1:17">
      <c r="A55" s="5"/>
      <c r="B55" s="4" t="s">
        <v>34</v>
      </c>
      <c r="C55" s="6" t="s">
        <v>35</v>
      </c>
      <c r="D55" s="7" t="s">
        <v>36</v>
      </c>
      <c r="E55" s="7" t="s">
        <v>37</v>
      </c>
      <c r="F55" s="8" t="str">
        <f t="shared" si="0"/>
        <v>AXLE_KAD_DIGIT-53</v>
      </c>
      <c r="G55" s="11" t="s">
        <v>576</v>
      </c>
      <c r="H55" s="10" t="s">
        <v>521</v>
      </c>
      <c r="I55" s="11" t="s">
        <v>459</v>
      </c>
      <c r="J55" s="11" t="str">
        <f t="shared" si="2"/>
        <v>1.弹出报警，报警等级为：2级
2.报警内容为：通信板1 CPU1-单系通信板主备角色冲突
3.随后恢复报警</v>
      </c>
      <c r="K55" s="75" t="s">
        <v>42</v>
      </c>
      <c r="L55" s="5" t="s">
        <v>522</v>
      </c>
      <c r="M55" s="5" t="s">
        <v>43</v>
      </c>
      <c r="N55" s="5" t="s">
        <v>523</v>
      </c>
      <c r="O55" s="5"/>
      <c r="P55" s="16"/>
      <c r="Q55" s="16"/>
    </row>
    <row r="56" ht="38.25" spans="1:17">
      <c r="A56" s="5"/>
      <c r="B56" s="4" t="s">
        <v>34</v>
      </c>
      <c r="C56" s="6" t="s">
        <v>35</v>
      </c>
      <c r="D56" s="7" t="s">
        <v>36</v>
      </c>
      <c r="E56" s="7" t="s">
        <v>37</v>
      </c>
      <c r="F56" s="8" t="str">
        <f t="shared" si="0"/>
        <v>AXLE_KAD_DIGIT-54</v>
      </c>
      <c r="G56" s="11" t="s">
        <v>577</v>
      </c>
      <c r="H56" s="10" t="s">
        <v>521</v>
      </c>
      <c r="I56" s="11" t="s">
        <v>459</v>
      </c>
      <c r="J56" s="11" t="str">
        <f t="shared" si="2"/>
        <v>1.弹出报警，报警等级为：2级
2.报警内容为：通信板1 CPU1-双系通信板存在双主主系角色
3.随后恢复报警</v>
      </c>
      <c r="K56" s="75" t="s">
        <v>42</v>
      </c>
      <c r="L56" s="5" t="s">
        <v>522</v>
      </c>
      <c r="M56" s="5" t="s">
        <v>43</v>
      </c>
      <c r="N56" s="5" t="s">
        <v>523</v>
      </c>
      <c r="O56" s="5"/>
      <c r="P56" s="16"/>
      <c r="Q56" s="16"/>
    </row>
    <row r="57" ht="38.25" spans="1:17">
      <c r="A57" s="5"/>
      <c r="B57" s="4" t="s">
        <v>34</v>
      </c>
      <c r="C57" s="6" t="s">
        <v>35</v>
      </c>
      <c r="D57" s="7" t="s">
        <v>36</v>
      </c>
      <c r="E57" s="7" t="s">
        <v>37</v>
      </c>
      <c r="F57" s="8" t="str">
        <f t="shared" si="0"/>
        <v>AXLE_KAD_DIGIT-55</v>
      </c>
      <c r="G57" s="11" t="s">
        <v>578</v>
      </c>
      <c r="H57" s="10" t="s">
        <v>521</v>
      </c>
      <c r="I57" s="11" t="s">
        <v>459</v>
      </c>
      <c r="J57" s="11" t="str">
        <f t="shared" si="2"/>
        <v>1.弹出报警，报警等级为：2级
2.报警内容为：通信板1 CPU1-通信板接收不到任何输出板数据
3.随后恢复报警</v>
      </c>
      <c r="K57" s="75" t="s">
        <v>42</v>
      </c>
      <c r="L57" s="5" t="s">
        <v>522</v>
      </c>
      <c r="M57" s="5" t="s">
        <v>43</v>
      </c>
      <c r="N57" s="5" t="s">
        <v>523</v>
      </c>
      <c r="O57" s="5"/>
      <c r="P57" s="16"/>
      <c r="Q57" s="16"/>
    </row>
    <row r="58" ht="38.25" spans="1:17">
      <c r="A58" s="5"/>
      <c r="B58" s="4" t="s">
        <v>34</v>
      </c>
      <c r="C58" s="6" t="s">
        <v>35</v>
      </c>
      <c r="D58" s="7" t="s">
        <v>36</v>
      </c>
      <c r="E58" s="7" t="s">
        <v>37</v>
      </c>
      <c r="F58" s="8" t="str">
        <f t="shared" si="0"/>
        <v>AXLE_KAD_DIGIT-56</v>
      </c>
      <c r="G58" s="11" t="s">
        <v>579</v>
      </c>
      <c r="H58" s="10" t="s">
        <v>521</v>
      </c>
      <c r="I58" s="11" t="s">
        <v>459</v>
      </c>
      <c r="J58" s="11" t="str">
        <f t="shared" si="2"/>
        <v>1.弹出报警，报警等级为：2级
2.报警内容为：通信板1 CPU1-通信板自检异常
3.随后恢复报警</v>
      </c>
      <c r="K58" s="75" t="s">
        <v>42</v>
      </c>
      <c r="L58" s="5" t="s">
        <v>522</v>
      </c>
      <c r="M58" s="5" t="s">
        <v>43</v>
      </c>
      <c r="N58" s="5" t="s">
        <v>523</v>
      </c>
      <c r="O58" s="5"/>
      <c r="P58" s="16"/>
      <c r="Q58" s="16"/>
    </row>
    <row r="59" ht="38.25" spans="1:17">
      <c r="A59" s="5"/>
      <c r="B59" s="4" t="s">
        <v>34</v>
      </c>
      <c r="C59" s="6" t="s">
        <v>35</v>
      </c>
      <c r="D59" s="7" t="s">
        <v>36</v>
      </c>
      <c r="E59" s="7" t="s">
        <v>37</v>
      </c>
      <c r="F59" s="8" t="str">
        <f t="shared" si="0"/>
        <v>AXLE_KAD_DIGIT-57</v>
      </c>
      <c r="G59" s="11" t="s">
        <v>580</v>
      </c>
      <c r="H59" s="10" t="s">
        <v>521</v>
      </c>
      <c r="I59" s="11" t="s">
        <v>459</v>
      </c>
      <c r="J59" s="11" t="str">
        <f t="shared" si="2"/>
        <v>1.弹出报警，报警等级为：2级
2.报警内容为：通信板1 CPU1-通信板软件数据版本异常
3.随后恢复报警</v>
      </c>
      <c r="K59" s="75" t="s">
        <v>42</v>
      </c>
      <c r="L59" s="5" t="s">
        <v>522</v>
      </c>
      <c r="M59" s="5" t="s">
        <v>43</v>
      </c>
      <c r="N59" s="5" t="s">
        <v>523</v>
      </c>
      <c r="O59" s="5"/>
      <c r="P59" s="16"/>
      <c r="Q59" s="16"/>
    </row>
    <row r="60" ht="38.25" spans="1:17">
      <c r="A60" s="5"/>
      <c r="B60" s="4" t="s">
        <v>34</v>
      </c>
      <c r="C60" s="6" t="s">
        <v>35</v>
      </c>
      <c r="D60" s="7" t="s">
        <v>36</v>
      </c>
      <c r="E60" s="7" t="s">
        <v>37</v>
      </c>
      <c r="F60" s="8" t="str">
        <f t="shared" si="0"/>
        <v>AXLE_KAD_DIGIT-58</v>
      </c>
      <c r="G60" s="11" t="s">
        <v>581</v>
      </c>
      <c r="H60" s="10" t="s">
        <v>521</v>
      </c>
      <c r="I60" s="11" t="s">
        <v>459</v>
      </c>
      <c r="J60" s="11" t="str">
        <f t="shared" si="2"/>
        <v>1.弹出报警，报警等级为：2级
2.报警内容为：通信板1 CPU1-数字接口RSSP1 解析异常
3.随后恢复报警</v>
      </c>
      <c r="K60" s="75" t="s">
        <v>42</v>
      </c>
      <c r="L60" s="5" t="s">
        <v>522</v>
      </c>
      <c r="M60" s="5" t="s">
        <v>43</v>
      </c>
      <c r="N60" s="5" t="s">
        <v>523</v>
      </c>
      <c r="O60" s="5"/>
      <c r="P60" s="16"/>
      <c r="Q60" s="16"/>
    </row>
    <row r="61" ht="38.25" spans="1:17">
      <c r="A61" s="5"/>
      <c r="B61" s="4" t="s">
        <v>34</v>
      </c>
      <c r="C61" s="6" t="s">
        <v>35</v>
      </c>
      <c r="D61" s="7" t="s">
        <v>36</v>
      </c>
      <c r="E61" s="7" t="s">
        <v>37</v>
      </c>
      <c r="F61" s="8" t="str">
        <f t="shared" si="0"/>
        <v>AXLE_KAD_DIGIT-59</v>
      </c>
      <c r="G61" s="11" t="s">
        <v>582</v>
      </c>
      <c r="H61" s="10" t="s">
        <v>521</v>
      </c>
      <c r="I61" s="11" t="s">
        <v>459</v>
      </c>
      <c r="J61" s="11" t="str">
        <f t="shared" ref="J61:J69" si="3">"1.弹出报警，报警等级为：3级"&amp;CHAR(10)&amp;"2.报警内容为："&amp;G61&amp;CHAR(10)&amp;"3.随后恢复报警"</f>
        <v>1.弹出报警，报警等级为：3级
2.报警内容为：计轴机柜(XX)监测主机箱状态-初始化，状态未知
3.随后恢复报警</v>
      </c>
      <c r="K61" s="75" t="s">
        <v>42</v>
      </c>
      <c r="L61" s="5" t="s">
        <v>522</v>
      </c>
      <c r="M61" s="5" t="s">
        <v>43</v>
      </c>
      <c r="N61" s="5" t="s">
        <v>523</v>
      </c>
      <c r="O61" s="5"/>
      <c r="P61" s="16"/>
      <c r="Q61" s="16"/>
    </row>
    <row r="62" ht="38.25" spans="1:17">
      <c r="A62" s="5"/>
      <c r="B62" s="4" t="s">
        <v>34</v>
      </c>
      <c r="C62" s="6" t="s">
        <v>35</v>
      </c>
      <c r="D62" s="7" t="s">
        <v>36</v>
      </c>
      <c r="E62" s="7" t="s">
        <v>37</v>
      </c>
      <c r="F62" s="8" t="str">
        <f t="shared" si="0"/>
        <v>AXLE_KAD_DIGIT-60</v>
      </c>
      <c r="G62" s="11" t="s">
        <v>583</v>
      </c>
      <c r="H62" s="10" t="s">
        <v>521</v>
      </c>
      <c r="I62" s="11" t="s">
        <v>459</v>
      </c>
      <c r="J62" s="11" t="str">
        <f t="shared" si="3"/>
        <v>1.弹出报警，报警等级为：3级
2.报警内容为：计轴机柜(XX)监测主机箱状态-通信故障
3.随后恢复报警</v>
      </c>
      <c r="K62" s="75" t="s">
        <v>42</v>
      </c>
      <c r="L62" s="5" t="s">
        <v>522</v>
      </c>
      <c r="M62" s="5" t="s">
        <v>43</v>
      </c>
      <c r="N62" s="5" t="s">
        <v>523</v>
      </c>
      <c r="O62" s="5"/>
      <c r="P62" s="16"/>
      <c r="Q62" s="16"/>
    </row>
    <row r="63" ht="38.25" spans="1:17">
      <c r="A63" s="5"/>
      <c r="B63" s="4" t="s">
        <v>34</v>
      </c>
      <c r="C63" s="6" t="s">
        <v>35</v>
      </c>
      <c r="D63" s="7" t="s">
        <v>36</v>
      </c>
      <c r="E63" s="7" t="s">
        <v>37</v>
      </c>
      <c r="F63" s="8" t="str">
        <f t="shared" si="0"/>
        <v>AXLE_KAD_DIGIT-61</v>
      </c>
      <c r="G63" s="11" t="s">
        <v>584</v>
      </c>
      <c r="H63" s="10" t="s">
        <v>521</v>
      </c>
      <c r="I63" s="11" t="s">
        <v>459</v>
      </c>
      <c r="J63" s="11" t="str">
        <f t="shared" si="3"/>
        <v>1.弹出报警，报警等级为：3级
2.报警内容为：计轴机柜(XX)监测主机箱状态-初始化，24V两系电源故障
3.随后恢复报警</v>
      </c>
      <c r="K63" s="75" t="s">
        <v>42</v>
      </c>
      <c r="L63" s="5" t="s">
        <v>522</v>
      </c>
      <c r="M63" s="5" t="s">
        <v>43</v>
      </c>
      <c r="N63" s="5" t="s">
        <v>523</v>
      </c>
      <c r="O63" s="5"/>
      <c r="P63" s="16"/>
      <c r="Q63" s="16"/>
    </row>
    <row r="64" ht="38.25" spans="1:17">
      <c r="A64" s="5"/>
      <c r="B64" s="4" t="s">
        <v>34</v>
      </c>
      <c r="C64" s="6" t="s">
        <v>35</v>
      </c>
      <c r="D64" s="7" t="s">
        <v>36</v>
      </c>
      <c r="E64" s="7" t="s">
        <v>37</v>
      </c>
      <c r="F64" s="8" t="str">
        <f t="shared" si="0"/>
        <v>AXLE_KAD_DIGIT-62</v>
      </c>
      <c r="G64" s="11" t="s">
        <v>585</v>
      </c>
      <c r="H64" s="10" t="s">
        <v>521</v>
      </c>
      <c r="I64" s="11" t="s">
        <v>459</v>
      </c>
      <c r="J64" s="11" t="str">
        <f t="shared" si="3"/>
        <v>1.弹出报警，报警等级为：3级
2.报警内容为：计轴机柜(XX)监测主机箱状态-24V I系电源故障
3.随后恢复报警</v>
      </c>
      <c r="K64" s="75" t="s">
        <v>42</v>
      </c>
      <c r="L64" s="5" t="s">
        <v>522</v>
      </c>
      <c r="M64" s="5" t="s">
        <v>43</v>
      </c>
      <c r="N64" s="5" t="s">
        <v>523</v>
      </c>
      <c r="O64" s="5"/>
      <c r="P64" s="16"/>
      <c r="Q64" s="16"/>
    </row>
    <row r="65" ht="38.25" spans="1:17">
      <c r="A65" s="5"/>
      <c r="B65" s="4" t="s">
        <v>34</v>
      </c>
      <c r="C65" s="6" t="s">
        <v>35</v>
      </c>
      <c r="D65" s="7" t="s">
        <v>36</v>
      </c>
      <c r="E65" s="7" t="s">
        <v>37</v>
      </c>
      <c r="F65" s="8" t="str">
        <f t="shared" si="0"/>
        <v>AXLE_KAD_DIGIT-63</v>
      </c>
      <c r="G65" s="11" t="s">
        <v>586</v>
      </c>
      <c r="H65" s="10" t="s">
        <v>521</v>
      </c>
      <c r="I65" s="11" t="s">
        <v>459</v>
      </c>
      <c r="J65" s="11" t="str">
        <f t="shared" si="3"/>
        <v>1.弹出报警，报警等级为：3级
2.报警内容为：计轴机柜(XX)监测主机箱状态-24V II系电源故障
3.随后恢复报警</v>
      </c>
      <c r="K65" s="75" t="s">
        <v>42</v>
      </c>
      <c r="L65" s="5" t="s">
        <v>522</v>
      </c>
      <c r="M65" s="5" t="s">
        <v>43</v>
      </c>
      <c r="N65" s="5" t="s">
        <v>523</v>
      </c>
      <c r="O65" s="5"/>
      <c r="P65" s="16"/>
      <c r="Q65" s="16"/>
    </row>
    <row r="66" ht="38.25" spans="1:17">
      <c r="A66" s="5"/>
      <c r="B66" s="4" t="s">
        <v>34</v>
      </c>
      <c r="C66" s="6" t="s">
        <v>35</v>
      </c>
      <c r="D66" s="7" t="s">
        <v>36</v>
      </c>
      <c r="E66" s="7" t="s">
        <v>37</v>
      </c>
      <c r="F66" s="8" t="str">
        <f t="shared" si="0"/>
        <v>AXLE_KAD_DIGIT-64</v>
      </c>
      <c r="G66" s="11" t="s">
        <v>587</v>
      </c>
      <c r="H66" s="10" t="s">
        <v>521</v>
      </c>
      <c r="I66" s="11" t="s">
        <v>459</v>
      </c>
      <c r="J66" s="11" t="str">
        <f t="shared" si="3"/>
        <v>1.弹出报警，报警等级为：3级
2.报警内容为：计轴机柜(XX)监测主机箱状态-初始化，12V两系电源故障
3.随后恢复报警</v>
      </c>
      <c r="K66" s="75" t="s">
        <v>42</v>
      </c>
      <c r="L66" s="5" t="s">
        <v>522</v>
      </c>
      <c r="M66" s="5" t="s">
        <v>43</v>
      </c>
      <c r="N66" s="5" t="s">
        <v>523</v>
      </c>
      <c r="O66" s="5"/>
      <c r="P66" s="16"/>
      <c r="Q66" s="16"/>
    </row>
    <row r="67" ht="38.25" spans="1:17">
      <c r="A67" s="5"/>
      <c r="B67" s="4" t="s">
        <v>34</v>
      </c>
      <c r="C67" s="6" t="s">
        <v>35</v>
      </c>
      <c r="D67" s="7" t="s">
        <v>36</v>
      </c>
      <c r="E67" s="7" t="s">
        <v>37</v>
      </c>
      <c r="F67" s="8" t="str">
        <f t="shared" si="0"/>
        <v>AXLE_KAD_DIGIT-65</v>
      </c>
      <c r="G67" s="11" t="s">
        <v>588</v>
      </c>
      <c r="H67" s="10" t="s">
        <v>521</v>
      </c>
      <c r="I67" s="11" t="s">
        <v>459</v>
      </c>
      <c r="J67" s="11" t="str">
        <f t="shared" si="3"/>
        <v>1.弹出报警，报警等级为：3级
2.报警内容为：计轴机柜(XX)监测主机箱状态-12V I系电源故障
3.随后恢复报警</v>
      </c>
      <c r="K67" s="75" t="s">
        <v>42</v>
      </c>
      <c r="L67" s="5" t="s">
        <v>522</v>
      </c>
      <c r="M67" s="5" t="s">
        <v>43</v>
      </c>
      <c r="N67" s="5" t="s">
        <v>523</v>
      </c>
      <c r="O67" s="5"/>
      <c r="P67" s="16"/>
      <c r="Q67" s="16"/>
    </row>
    <row r="68" ht="38.25" spans="1:17">
      <c r="A68" s="5"/>
      <c r="B68" s="4" t="s">
        <v>34</v>
      </c>
      <c r="C68" s="6" t="s">
        <v>35</v>
      </c>
      <c r="D68" s="7" t="s">
        <v>36</v>
      </c>
      <c r="E68" s="7" t="s">
        <v>37</v>
      </c>
      <c r="F68" s="8" t="str">
        <f t="shared" si="0"/>
        <v>AXLE_KAD_DIGIT-66</v>
      </c>
      <c r="G68" s="11" t="s">
        <v>589</v>
      </c>
      <c r="H68" s="10" t="s">
        <v>521</v>
      </c>
      <c r="I68" s="11" t="s">
        <v>459</v>
      </c>
      <c r="J68" s="11" t="str">
        <f t="shared" si="3"/>
        <v>1.弹出报警，报警等级为：3级
2.报警内容为：计轴机柜(XX)监测主机箱状态-12V II系电源故障
3.随后恢复报警</v>
      </c>
      <c r="K68" s="75" t="s">
        <v>42</v>
      </c>
      <c r="L68" s="5" t="s">
        <v>522</v>
      </c>
      <c r="M68" s="5" t="s">
        <v>43</v>
      </c>
      <c r="N68" s="5" t="s">
        <v>523</v>
      </c>
      <c r="O68" s="5"/>
      <c r="P68" s="16"/>
      <c r="Q68" s="16"/>
    </row>
    <row r="69" ht="38.25" spans="1:17">
      <c r="A69" s="5"/>
      <c r="B69" s="4" t="s">
        <v>34</v>
      </c>
      <c r="C69" s="6" t="s">
        <v>35</v>
      </c>
      <c r="D69" s="7" t="s">
        <v>36</v>
      </c>
      <c r="E69" s="7" t="s">
        <v>37</v>
      </c>
      <c r="F69" s="8" t="str">
        <f t="shared" si="0"/>
        <v>AXLE_KAD_DIGIT-67</v>
      </c>
      <c r="G69" s="11" t="s">
        <v>590</v>
      </c>
      <c r="H69" s="10" t="s">
        <v>521</v>
      </c>
      <c r="I69" s="11" t="s">
        <v>459</v>
      </c>
      <c r="J69" s="11" t="str">
        <f t="shared" si="3"/>
        <v>1.弹出报警，报警等级为：3级
2.报警内容为：下位机告警驱动状态-有告警(故障态)
3.随后恢复报警</v>
      </c>
      <c r="K69" s="75" t="s">
        <v>42</v>
      </c>
      <c r="L69" s="5" t="s">
        <v>522</v>
      </c>
      <c r="M69" s="5" t="s">
        <v>43</v>
      </c>
      <c r="N69" s="5" t="s">
        <v>523</v>
      </c>
      <c r="O69" s="5"/>
      <c r="P69" s="16"/>
      <c r="Q69" s="16"/>
    </row>
    <row r="70" spans="1:17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</row>
    <row r="71" spans="1:17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</row>
    <row r="72" spans="1:17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</row>
    <row r="73" spans="1:17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</row>
    <row r="74" spans="1:17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</row>
    <row r="75" spans="1:17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</row>
    <row r="76" spans="1:17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</row>
    <row r="77" spans="1:1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</row>
    <row r="78" spans="1:17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</row>
    <row r="79" spans="1:17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</row>
    <row r="80" spans="1:17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</row>
    <row r="81" spans="1:17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</row>
    <row r="82" spans="1:17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</row>
    <row r="83" spans="1:17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</row>
    <row r="84" spans="1:17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</row>
    <row r="85" spans="1:17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</row>
    <row r="86" spans="1:17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</row>
    <row r="87" spans="1:1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</row>
    <row r="88" spans="1:17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</row>
    <row r="89" spans="1:17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</row>
    <row r="90" spans="1:17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</row>
    <row r="91" spans="1:17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</row>
    <row r="92" spans="1:17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17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17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17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17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</row>
    <row r="97" spans="1:1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1:17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17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spans="1:17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1:17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</row>
    <row r="102" spans="1:17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</row>
    <row r="103" spans="1:17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</row>
    <row r="104" spans="1:17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</row>
    <row r="105" spans="1:17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</row>
    <row r="106" spans="1:17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 spans="1:1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17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17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</row>
    <row r="110" spans="1:17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</row>
    <row r="111" spans="1:17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</row>
    <row r="112" spans="1:17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</row>
    <row r="113" spans="1:17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</row>
    <row r="114" spans="1:17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</row>
    <row r="115" spans="1:17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</row>
    <row r="116" spans="1:17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</row>
    <row r="117" spans="1: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</row>
    <row r="118" spans="1:17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17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</row>
    <row r="120" spans="1:17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</row>
    <row r="121" spans="1:17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</row>
    <row r="122" spans="1:17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</row>
    <row r="123" spans="1:17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</row>
    <row r="124" spans="1:17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</row>
    <row r="125" spans="1:17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</row>
    <row r="126" spans="1:17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1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17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17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17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17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17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</row>
    <row r="133" spans="1:17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</row>
    <row r="134" spans="1:17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</row>
    <row r="135" spans="1:17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</row>
    <row r="136" spans="1:17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</row>
    <row r="137" spans="1:1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</row>
    <row r="138" spans="1:17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</row>
    <row r="139" spans="1:17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</row>
    <row r="140" spans="1:17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</row>
    <row r="141" spans="1:17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</row>
    <row r="142" spans="1:17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</row>
    <row r="143" spans="1:17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</row>
    <row r="144" spans="1:17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</row>
    <row r="145" spans="1:17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</row>
    <row r="146" spans="1:17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</row>
    <row r="147" spans="1:1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17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1:17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</row>
    <row r="150" spans="1:17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</row>
    <row r="151" spans="1:17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</row>
    <row r="152" spans="1:17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</row>
    <row r="153" spans="1:17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</row>
    <row r="154" spans="1:17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</row>
    <row r="155" spans="1:17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</row>
    <row r="156" spans="1:17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</row>
    <row r="157" spans="1:1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</row>
    <row r="158" spans="1:17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</row>
    <row r="159" spans="1:17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</row>
    <row r="160" spans="1:17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</row>
    <row r="161" spans="1:17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</row>
    <row r="162" spans="1:17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</row>
    <row r="163" spans="1:17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</row>
    <row r="164" spans="1:17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</row>
    <row r="165" spans="1:17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</row>
    <row r="166" spans="1:17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</row>
    <row r="167" spans="1:1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17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17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17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17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17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17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</row>
    <row r="174" spans="1:17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</row>
    <row r="175" spans="1:17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</row>
    <row r="176" spans="1:17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</row>
    <row r="177" spans="1:1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</row>
    <row r="178" spans="1:17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</row>
    <row r="179" spans="1:17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</row>
    <row r="180" spans="1:17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17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17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17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spans="1:17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</row>
    <row r="185" spans="1:17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</row>
    <row r="186" spans="1:17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</row>
    <row r="187" spans="1:1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</row>
    <row r="188" spans="1:17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</row>
    <row r="189" spans="1:17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</row>
    <row r="190" spans="1:17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</row>
    <row r="191" spans="1:17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</row>
    <row r="192" spans="1:17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</row>
    <row r="193" spans="1:17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</row>
    <row r="194" spans="1:17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</row>
    <row r="195" spans="1:17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</row>
    <row r="196" spans="1:17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</row>
    <row r="197" spans="1:1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</row>
    <row r="198" spans="1:17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</row>
    <row r="199" spans="1:17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</row>
  </sheetData>
  <mergeCells count="1">
    <mergeCell ref="A2:A69"/>
  </mergeCells>
  <dataValidations count="4">
    <dataValidation type="list" allowBlank="1" showErrorMessage="1" sqref="C2:C69">
      <formula1>"通用,非通用"</formula1>
    </dataValidation>
    <dataValidation type="list" allowBlank="1" showErrorMessage="1" sqref="D2:D69">
      <formula1>"新增,非新增"</formula1>
    </dataValidation>
    <dataValidation type="list" allowBlank="1" showErrorMessage="1" sqref="E2:E69">
      <formula1>"是,否"</formula1>
    </dataValidation>
    <dataValidation type="list" allowBlank="1" showErrorMessage="1" sqref="K2:K69">
      <formula1>"通过,不通过,阻塞"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199"/>
  <sheetViews>
    <sheetView workbookViewId="0">
      <selection activeCell="A1" sqref="A1"/>
    </sheetView>
  </sheetViews>
  <sheetFormatPr defaultColWidth="9" defaultRowHeight="15.75"/>
  <cols>
    <col min="1" max="6" width="11.2083333333333" customWidth="1"/>
    <col min="7" max="7" width="25.2916666666667" customWidth="1"/>
    <col min="8" max="8" width="15.4916666666667" customWidth="1"/>
    <col min="9" max="9" width="20.1166666666667" customWidth="1"/>
    <col min="10" max="10" width="31.8333333333333" customWidth="1"/>
    <col min="11" max="17" width="11.2083333333333" customWidth="1"/>
  </cols>
  <sheetData>
    <row r="1" spans="1:17">
      <c r="A1" s="1" t="s">
        <v>0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3" t="s">
        <v>25</v>
      </c>
      <c r="H1" s="2" t="s">
        <v>26</v>
      </c>
      <c r="I1" s="2" t="s">
        <v>27</v>
      </c>
      <c r="J1" s="3" t="s">
        <v>28</v>
      </c>
      <c r="K1" s="2" t="s">
        <v>29</v>
      </c>
      <c r="L1" s="2" t="s">
        <v>30</v>
      </c>
      <c r="M1" s="2" t="s">
        <v>31</v>
      </c>
      <c r="N1" s="2" t="s">
        <v>32</v>
      </c>
      <c r="O1" s="4"/>
      <c r="P1" s="16"/>
      <c r="Q1" s="16"/>
    </row>
    <row r="2" ht="38.25" spans="1:17">
      <c r="A2" s="5" t="s">
        <v>591</v>
      </c>
      <c r="B2" s="4" t="s">
        <v>34</v>
      </c>
      <c r="C2" s="6" t="s">
        <v>35</v>
      </c>
      <c r="D2" s="7" t="s">
        <v>36</v>
      </c>
      <c r="E2" s="7" t="s">
        <v>37</v>
      </c>
      <c r="F2" s="8" t="str">
        <f t="shared" ref="F2:F15" si="0">"AXLE_KAD-"&amp;ROW()-2</f>
        <v>AXLE_KAD-0</v>
      </c>
      <c r="G2" s="11" t="s">
        <v>592</v>
      </c>
      <c r="H2" s="10" t="s">
        <v>521</v>
      </c>
      <c r="I2" s="11" t="s">
        <v>459</v>
      </c>
      <c r="J2" s="11" t="str">
        <f>"1.弹出报警，报警等级为：2级"&amp;CHAR(10)&amp;"2.报警内容为："&amp;G2&amp;CHAR(10)&amp;"3.随后恢复报警"</f>
        <v>1.弹出报警，报警等级为：2级
2.报警内容为：XX区段-故障
3.随后恢复报警</v>
      </c>
      <c r="K2" s="75" t="s">
        <v>42</v>
      </c>
      <c r="L2" s="5" t="s">
        <v>522</v>
      </c>
      <c r="M2" s="5" t="s">
        <v>43</v>
      </c>
      <c r="N2" s="5" t="s">
        <v>523</v>
      </c>
      <c r="O2" s="5"/>
      <c r="P2" s="16"/>
      <c r="Q2" s="16"/>
    </row>
    <row r="3" ht="38.25" spans="1:17">
      <c r="A3" s="5"/>
      <c r="B3" s="4" t="s">
        <v>34</v>
      </c>
      <c r="C3" s="6" t="s">
        <v>35</v>
      </c>
      <c r="D3" s="7" t="s">
        <v>36</v>
      </c>
      <c r="E3" s="7" t="s">
        <v>37</v>
      </c>
      <c r="F3" s="8" t="str">
        <f t="shared" si="0"/>
        <v>AXLE_KAD-1</v>
      </c>
      <c r="G3" s="11" t="s">
        <v>593</v>
      </c>
      <c r="H3" s="10" t="s">
        <v>521</v>
      </c>
      <c r="I3" s="11" t="s">
        <v>459</v>
      </c>
      <c r="J3" s="11" t="str">
        <f t="shared" ref="J3:J5" si="1">"1.弹出报警，报警等级为：3级"&amp;CHAR(10)&amp;"2.报警内容为："&amp;G3&amp;CHAR(10)&amp;"3.随后恢复报警"</f>
        <v>1.弹出报警，报警等级为：3级
2.报警内容为：XX区段-硬件状态-占用
3.随后恢复报警</v>
      </c>
      <c r="K3" s="75" t="s">
        <v>42</v>
      </c>
      <c r="L3" s="5" t="s">
        <v>522</v>
      </c>
      <c r="M3" s="5" t="s">
        <v>43</v>
      </c>
      <c r="N3" s="5" t="s">
        <v>523</v>
      </c>
      <c r="O3" s="5"/>
      <c r="P3" s="16"/>
      <c r="Q3" s="16"/>
    </row>
    <row r="4" ht="38.25" spans="1:17">
      <c r="A4" s="5"/>
      <c r="B4" s="4" t="s">
        <v>34</v>
      </c>
      <c r="C4" s="6" t="s">
        <v>35</v>
      </c>
      <c r="D4" s="7" t="s">
        <v>36</v>
      </c>
      <c r="E4" s="7" t="s">
        <v>37</v>
      </c>
      <c r="F4" s="8" t="str">
        <f t="shared" si="0"/>
        <v>AXLE_KAD-2</v>
      </c>
      <c r="G4" s="11" t="s">
        <v>594</v>
      </c>
      <c r="H4" s="10" t="s">
        <v>521</v>
      </c>
      <c r="I4" s="11" t="s">
        <v>459</v>
      </c>
      <c r="J4" s="11" t="str">
        <f t="shared" si="1"/>
        <v>1.弹出报警，报警等级为：3级
2.报警内容为：XX区段-轨道继电器状态-占用
3.随后恢复报警</v>
      </c>
      <c r="K4" s="75" t="s">
        <v>42</v>
      </c>
      <c r="L4" s="5" t="s">
        <v>522</v>
      </c>
      <c r="M4" s="5" t="s">
        <v>43</v>
      </c>
      <c r="N4" s="5" t="s">
        <v>523</v>
      </c>
      <c r="O4" s="5"/>
      <c r="P4" s="16"/>
      <c r="Q4" s="16"/>
    </row>
    <row r="5" ht="38.25" spans="1:17">
      <c r="A5" s="5"/>
      <c r="B5" s="4" t="s">
        <v>34</v>
      </c>
      <c r="C5" s="6" t="s">
        <v>35</v>
      </c>
      <c r="D5" s="7" t="s">
        <v>36</v>
      </c>
      <c r="E5" s="7" t="s">
        <v>37</v>
      </c>
      <c r="F5" s="8" t="str">
        <f t="shared" si="0"/>
        <v>AXLE_KAD-3</v>
      </c>
      <c r="G5" s="11" t="s">
        <v>595</v>
      </c>
      <c r="H5" s="10" t="s">
        <v>521</v>
      </c>
      <c r="I5" s="11" t="s">
        <v>459</v>
      </c>
      <c r="J5" s="11" t="str">
        <f t="shared" si="1"/>
        <v>1.弹出报警，报警等级为：3级
2.报警内容为：XX区段-复零按钮状态-按下
3.随后恢复报警</v>
      </c>
      <c r="K5" s="75" t="s">
        <v>42</v>
      </c>
      <c r="L5" s="5" t="s">
        <v>522</v>
      </c>
      <c r="M5" s="5" t="s">
        <v>43</v>
      </c>
      <c r="N5" s="5" t="s">
        <v>523</v>
      </c>
      <c r="O5" s="5"/>
      <c r="P5" s="16"/>
      <c r="Q5" s="16"/>
    </row>
    <row r="6" ht="38.25" spans="1:17">
      <c r="A6" s="5"/>
      <c r="B6" s="4" t="s">
        <v>34</v>
      </c>
      <c r="C6" s="6" t="s">
        <v>35</v>
      </c>
      <c r="D6" s="7" t="s">
        <v>36</v>
      </c>
      <c r="E6" s="7" t="s">
        <v>37</v>
      </c>
      <c r="F6" s="8" t="str">
        <f t="shared" si="0"/>
        <v>AXLE_KAD-4</v>
      </c>
      <c r="G6" s="11" t="s">
        <v>596</v>
      </c>
      <c r="H6" s="10" t="s">
        <v>521</v>
      </c>
      <c r="I6" s="11" t="s">
        <v>459</v>
      </c>
      <c r="J6" s="11" t="str">
        <f t="shared" ref="J6:J11" si="2">"1.弹出报警，报警等级为：2级"&amp;CHAR(10)&amp;"2.报警内容为："&amp;G6&amp;CHAR(10)&amp;"3.随后恢复报警"</f>
        <v>1.弹出报警，报警等级为：2级
2.报警内容为：XX区段-24V电源状态状态-故障
3.随后恢复报警</v>
      </c>
      <c r="K6" s="75" t="s">
        <v>42</v>
      </c>
      <c r="L6" s="5" t="s">
        <v>522</v>
      </c>
      <c r="M6" s="5" t="s">
        <v>43</v>
      </c>
      <c r="N6" s="5" t="s">
        <v>523</v>
      </c>
      <c r="O6" s="5"/>
      <c r="P6" s="16"/>
      <c r="Q6" s="16"/>
    </row>
    <row r="7" ht="38.25" spans="1:17">
      <c r="A7" s="5"/>
      <c r="B7" s="4" t="s">
        <v>34</v>
      </c>
      <c r="C7" s="6" t="s">
        <v>35</v>
      </c>
      <c r="D7" s="7" t="s">
        <v>36</v>
      </c>
      <c r="E7" s="7" t="s">
        <v>37</v>
      </c>
      <c r="F7" s="8" t="str">
        <f t="shared" si="0"/>
        <v>AXLE_KAD-5</v>
      </c>
      <c r="G7" s="11" t="s">
        <v>526</v>
      </c>
      <c r="H7" s="10" t="s">
        <v>521</v>
      </c>
      <c r="I7" s="11" t="s">
        <v>459</v>
      </c>
      <c r="J7" s="11" t="str">
        <f t="shared" si="2"/>
        <v>1.弹出报警，报警等级为：2级
2.报警内容为：XX-传感器通道故障
3.随后恢复报警</v>
      </c>
      <c r="K7" s="75" t="s">
        <v>42</v>
      </c>
      <c r="L7" s="5" t="s">
        <v>522</v>
      </c>
      <c r="M7" s="5" t="s">
        <v>43</v>
      </c>
      <c r="N7" s="5" t="s">
        <v>523</v>
      </c>
      <c r="O7" s="5"/>
      <c r="P7" s="16"/>
      <c r="Q7" s="16"/>
    </row>
    <row r="8" ht="38.25" spans="1:17">
      <c r="A8" s="5"/>
      <c r="B8" s="4" t="s">
        <v>34</v>
      </c>
      <c r="C8" s="6" t="s">
        <v>35</v>
      </c>
      <c r="D8" s="7" t="s">
        <v>36</v>
      </c>
      <c r="E8" s="7" t="s">
        <v>37</v>
      </c>
      <c r="F8" s="8" t="str">
        <f t="shared" si="0"/>
        <v>AXLE_KAD-6</v>
      </c>
      <c r="G8" s="11" t="s">
        <v>597</v>
      </c>
      <c r="H8" s="10" t="s">
        <v>521</v>
      </c>
      <c r="I8" s="11" t="s">
        <v>459</v>
      </c>
      <c r="J8" s="11" t="str">
        <f t="shared" si="2"/>
        <v>1.弹出报警，报警等级为：2级
2.报警内容为：XX-12V电源状态-故障
3.随后恢复报警</v>
      </c>
      <c r="K8" s="75" t="s">
        <v>42</v>
      </c>
      <c r="L8" s="5" t="s">
        <v>522</v>
      </c>
      <c r="M8" s="5" t="s">
        <v>43</v>
      </c>
      <c r="N8" s="5" t="s">
        <v>523</v>
      </c>
      <c r="O8" s="5"/>
      <c r="P8" s="16"/>
      <c r="Q8" s="16"/>
    </row>
    <row r="9" ht="38.25" spans="1:17">
      <c r="A9" s="5"/>
      <c r="B9" s="4" t="s">
        <v>34</v>
      </c>
      <c r="C9" s="6" t="s">
        <v>35</v>
      </c>
      <c r="D9" s="7" t="s">
        <v>36</v>
      </c>
      <c r="E9" s="7" t="s">
        <v>37</v>
      </c>
      <c r="F9" s="8" t="str">
        <f t="shared" si="0"/>
        <v>AXLE_KAD-7</v>
      </c>
      <c r="G9" s="11" t="s">
        <v>527</v>
      </c>
      <c r="H9" s="10" t="s">
        <v>521</v>
      </c>
      <c r="I9" s="11" t="s">
        <v>459</v>
      </c>
      <c r="J9" s="11" t="str">
        <f t="shared" si="2"/>
        <v>1.弹出报警，报警等级为：2级
2.报警内容为：放大板XX-故障
3.随后恢复报警</v>
      </c>
      <c r="K9" s="75" t="s">
        <v>42</v>
      </c>
      <c r="L9" s="5" t="s">
        <v>522</v>
      </c>
      <c r="M9" s="5" t="s">
        <v>43</v>
      </c>
      <c r="N9" s="5" t="s">
        <v>523</v>
      </c>
      <c r="O9" s="5"/>
      <c r="P9" s="16"/>
      <c r="Q9" s="16"/>
    </row>
    <row r="10" ht="38.25" spans="1:17">
      <c r="A10" s="5"/>
      <c r="B10" s="4" t="s">
        <v>34</v>
      </c>
      <c r="C10" s="6" t="s">
        <v>35</v>
      </c>
      <c r="D10" s="7" t="s">
        <v>36</v>
      </c>
      <c r="E10" s="7" t="s">
        <v>37</v>
      </c>
      <c r="F10" s="8" t="str">
        <f t="shared" si="0"/>
        <v>AXLE_KAD-8</v>
      </c>
      <c r="G10" s="11" t="s">
        <v>528</v>
      </c>
      <c r="H10" s="10" t="s">
        <v>521</v>
      </c>
      <c r="I10" s="11" t="s">
        <v>459</v>
      </c>
      <c r="J10" s="11" t="str">
        <f t="shared" si="2"/>
        <v>1.弹出报警，报警等级为：2级
2.报警内容为：计轴板XX-故障
3.随后恢复报警</v>
      </c>
      <c r="K10" s="75" t="s">
        <v>42</v>
      </c>
      <c r="L10" s="5" t="s">
        <v>522</v>
      </c>
      <c r="M10" s="5" t="s">
        <v>43</v>
      </c>
      <c r="N10" s="5" t="s">
        <v>523</v>
      </c>
      <c r="O10" s="5"/>
      <c r="P10" s="16"/>
      <c r="Q10" s="16"/>
    </row>
    <row r="11" ht="38.25" spans="1:17">
      <c r="A11" s="5"/>
      <c r="B11" s="4" t="s">
        <v>34</v>
      </c>
      <c r="C11" s="6" t="s">
        <v>35</v>
      </c>
      <c r="D11" s="7" t="s">
        <v>36</v>
      </c>
      <c r="E11" s="7" t="s">
        <v>37</v>
      </c>
      <c r="F11" s="8" t="str">
        <f t="shared" si="0"/>
        <v>AXLE_KAD-9</v>
      </c>
      <c r="G11" s="11" t="s">
        <v>529</v>
      </c>
      <c r="H11" s="10" t="s">
        <v>521</v>
      </c>
      <c r="I11" s="11" t="s">
        <v>459</v>
      </c>
      <c r="J11" s="11" t="str">
        <f t="shared" si="2"/>
        <v>1.弹出报警，报警等级为：2级
2.报警内容为：输出板XX-故障
3.随后恢复报警</v>
      </c>
      <c r="K11" s="75" t="s">
        <v>42</v>
      </c>
      <c r="L11" s="5" t="s">
        <v>522</v>
      </c>
      <c r="M11" s="5" t="s">
        <v>43</v>
      </c>
      <c r="N11" s="5" t="s">
        <v>523</v>
      </c>
      <c r="O11" s="5"/>
      <c r="P11" s="16"/>
      <c r="Q11" s="16"/>
    </row>
    <row r="12" ht="38.25" spans="1:17">
      <c r="A12" s="5"/>
      <c r="B12" s="4" t="s">
        <v>34</v>
      </c>
      <c r="C12" s="6" t="s">
        <v>35</v>
      </c>
      <c r="D12" s="7" t="s">
        <v>36</v>
      </c>
      <c r="E12" s="7" t="s">
        <v>37</v>
      </c>
      <c r="F12" s="8" t="str">
        <f t="shared" si="0"/>
        <v>AXLE_KAD-10</v>
      </c>
      <c r="G12" s="11" t="s">
        <v>598</v>
      </c>
      <c r="H12" s="10" t="s">
        <v>521</v>
      </c>
      <c r="I12" s="11" t="s">
        <v>459</v>
      </c>
      <c r="J12" s="11" t="str">
        <f t="shared" ref="J12:J13" si="3">"1.弹出报警，报警等级为：3级"&amp;CHAR(10)&amp;"2.报警内容为："&amp;G12&amp;CHAR(10)&amp;"3.随后恢复报警"</f>
        <v>1.弹出报警，报警等级为：3级
2.报警内容为：计轴机柜(XX)监测主机箱状态-故障
3.随后恢复报警</v>
      </c>
      <c r="K12" s="75" t="s">
        <v>42</v>
      </c>
      <c r="L12" s="5" t="s">
        <v>522</v>
      </c>
      <c r="M12" s="5" t="s">
        <v>43</v>
      </c>
      <c r="N12" s="5" t="s">
        <v>523</v>
      </c>
      <c r="O12" s="5"/>
      <c r="P12" s="16"/>
      <c r="Q12" s="16"/>
    </row>
    <row r="13" ht="38.25" spans="1:17">
      <c r="A13" s="5"/>
      <c r="B13" s="4" t="s">
        <v>34</v>
      </c>
      <c r="C13" s="6" t="s">
        <v>35</v>
      </c>
      <c r="D13" s="7" t="s">
        <v>36</v>
      </c>
      <c r="E13" s="7" t="s">
        <v>37</v>
      </c>
      <c r="F13" s="8" t="str">
        <f t="shared" si="0"/>
        <v>AXLE_KAD-11</v>
      </c>
      <c r="G13" s="11" t="s">
        <v>599</v>
      </c>
      <c r="H13" s="10" t="s">
        <v>521</v>
      </c>
      <c r="I13" s="11" t="s">
        <v>459</v>
      </c>
      <c r="J13" s="11" t="str">
        <f t="shared" si="3"/>
        <v>1.弹出报警，报警等级为：3级
2.报警内容为：下位机告警驱动状态-故障
3.随后恢复报警</v>
      </c>
      <c r="K13" s="75" t="s">
        <v>42</v>
      </c>
      <c r="L13" s="5" t="s">
        <v>522</v>
      </c>
      <c r="M13" s="5" t="s">
        <v>43</v>
      </c>
      <c r="N13" s="5" t="s">
        <v>523</v>
      </c>
      <c r="O13" s="5"/>
      <c r="P13" s="16"/>
      <c r="Q13" s="16"/>
    </row>
    <row r="14" ht="28.5" spans="1:17">
      <c r="A14" s="5"/>
      <c r="B14" s="4" t="s">
        <v>34</v>
      </c>
      <c r="C14" s="6" t="s">
        <v>35</v>
      </c>
      <c r="D14" s="7" t="s">
        <v>36</v>
      </c>
      <c r="E14" s="7" t="s">
        <v>37</v>
      </c>
      <c r="F14" s="8" t="str">
        <f t="shared" si="0"/>
        <v>AXLE_KAD-12</v>
      </c>
      <c r="G14" s="9" t="s">
        <v>600</v>
      </c>
      <c r="H14" s="10" t="s">
        <v>521</v>
      </c>
      <c r="I14" s="11" t="s">
        <v>601</v>
      </c>
      <c r="J14" s="11" t="str">
        <f>"1.弹出报警，报警等级为：3级"&amp;CHAR(10)&amp;"2.报警内容为："&amp;G14&amp;CHAR(10)</f>
        <v>1.弹出报警，报警等级为：3级
2.报警内容为：计轴与MSS通信中断
</v>
      </c>
      <c r="K14" s="75" t="s">
        <v>42</v>
      </c>
      <c r="L14" s="5" t="s">
        <v>522</v>
      </c>
      <c r="M14" s="5" t="s">
        <v>43</v>
      </c>
      <c r="N14" s="5" t="s">
        <v>523</v>
      </c>
      <c r="O14" s="5"/>
      <c r="P14" s="16"/>
      <c r="Q14" s="16"/>
    </row>
    <row r="15" ht="28.5" spans="1:17">
      <c r="A15" s="5"/>
      <c r="B15" s="4" t="s">
        <v>34</v>
      </c>
      <c r="C15" s="6" t="s">
        <v>35</v>
      </c>
      <c r="D15" s="7" t="s">
        <v>36</v>
      </c>
      <c r="E15" s="7" t="s">
        <v>37</v>
      </c>
      <c r="F15" s="8" t="str">
        <f t="shared" si="0"/>
        <v>AXLE_KAD-13</v>
      </c>
      <c r="G15" s="9" t="s">
        <v>602</v>
      </c>
      <c r="H15" s="10" t="s">
        <v>521</v>
      </c>
      <c r="I15" s="11" t="s">
        <v>603</v>
      </c>
      <c r="J15" s="9" t="s">
        <v>604</v>
      </c>
      <c r="K15" s="75" t="s">
        <v>42</v>
      </c>
      <c r="L15" s="5" t="s">
        <v>522</v>
      </c>
      <c r="M15" s="5" t="s">
        <v>43</v>
      </c>
      <c r="N15" s="5" t="s">
        <v>523</v>
      </c>
      <c r="O15" s="5"/>
      <c r="P15" s="16"/>
      <c r="Q15" s="16"/>
    </row>
    <row r="16" spans="1:17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</row>
    <row r="17" spans="1: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</row>
    <row r="18" spans="1:17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spans="1:17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spans="1:17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 spans="1:17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</row>
    <row r="22" spans="1:17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</row>
    <row r="23" spans="1:17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</row>
    <row r="24" spans="1:17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</row>
    <row r="25" spans="1:17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</row>
    <row r="26" spans="1:17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</row>
    <row r="27" spans="1:1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</row>
    <row r="28" spans="1:17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spans="1:17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</row>
    <row r="30" spans="1:17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</row>
    <row r="31" spans="1:17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</row>
    <row r="32" spans="1:17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</row>
    <row r="33" spans="1:17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</row>
    <row r="34" spans="1:17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</row>
    <row r="35" spans="1:17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spans="1:17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 spans="1:1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spans="1:17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</row>
    <row r="39" spans="1:17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</row>
    <row r="40" spans="1:17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</row>
    <row r="41" spans="1:17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</row>
    <row r="42" spans="1:17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</row>
    <row r="43" spans="1:17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</row>
    <row r="44" spans="1:17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</row>
    <row r="45" spans="1:17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</row>
    <row r="46" spans="1:17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</row>
    <row r="47" spans="1:1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</row>
    <row r="48" spans="1:17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spans="1:17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17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17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17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spans="1:17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 spans="1:17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17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17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1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17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</row>
    <row r="59" spans="1:17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</row>
    <row r="60" spans="1:17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</row>
    <row r="61" spans="1:17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spans="1:17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17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17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17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</row>
    <row r="66" spans="1:17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</row>
    <row r="67" spans="1:1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</row>
    <row r="68" spans="1:17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</row>
    <row r="69" spans="1:17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</row>
    <row r="70" spans="1:17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</row>
    <row r="71" spans="1:17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</row>
    <row r="72" spans="1:17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</row>
    <row r="73" spans="1:17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</row>
    <row r="74" spans="1:17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</row>
    <row r="75" spans="1:17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</row>
    <row r="76" spans="1:17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</row>
    <row r="77" spans="1:1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</row>
    <row r="78" spans="1:17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</row>
    <row r="79" spans="1:17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</row>
    <row r="80" spans="1:17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</row>
    <row r="81" spans="1:17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</row>
    <row r="82" spans="1:17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</row>
    <row r="83" spans="1:17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</row>
    <row r="84" spans="1:17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</row>
    <row r="85" spans="1:17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</row>
    <row r="86" spans="1:17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</row>
    <row r="87" spans="1:1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</row>
    <row r="88" spans="1:17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</row>
    <row r="89" spans="1:17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</row>
    <row r="90" spans="1:17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</row>
    <row r="91" spans="1:17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</row>
    <row r="92" spans="1:17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17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17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17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17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</row>
    <row r="97" spans="1:1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1:17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17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spans="1:17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1:17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</row>
    <row r="102" spans="1:17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</row>
    <row r="103" spans="1:17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</row>
    <row r="104" spans="1:17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</row>
    <row r="105" spans="1:17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</row>
    <row r="106" spans="1:17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 spans="1:1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17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17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</row>
    <row r="110" spans="1:17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</row>
    <row r="111" spans="1:17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</row>
    <row r="112" spans="1:17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</row>
    <row r="113" spans="1:17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</row>
    <row r="114" spans="1:17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</row>
    <row r="115" spans="1:17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</row>
    <row r="116" spans="1:17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</row>
    <row r="117" spans="1: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</row>
    <row r="118" spans="1:17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17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</row>
    <row r="120" spans="1:17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</row>
    <row r="121" spans="1:17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</row>
    <row r="122" spans="1:17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</row>
    <row r="123" spans="1:17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</row>
    <row r="124" spans="1:17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</row>
    <row r="125" spans="1:17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</row>
    <row r="126" spans="1:17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1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17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17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17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17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17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</row>
    <row r="133" spans="1:17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</row>
    <row r="134" spans="1:17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</row>
    <row r="135" spans="1:17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</row>
    <row r="136" spans="1:17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</row>
    <row r="137" spans="1:1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</row>
    <row r="138" spans="1:17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</row>
    <row r="139" spans="1:17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</row>
    <row r="140" spans="1:17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</row>
    <row r="141" spans="1:17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</row>
    <row r="142" spans="1:17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</row>
    <row r="143" spans="1:17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</row>
    <row r="144" spans="1:17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</row>
    <row r="145" spans="1:17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</row>
    <row r="146" spans="1:17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</row>
    <row r="147" spans="1:1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17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1:17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</row>
    <row r="150" spans="1:17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</row>
    <row r="151" spans="1:17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</row>
    <row r="152" spans="1:17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</row>
    <row r="153" spans="1:17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</row>
    <row r="154" spans="1:17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</row>
    <row r="155" spans="1:17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</row>
    <row r="156" spans="1:17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</row>
    <row r="157" spans="1:1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</row>
    <row r="158" spans="1:17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</row>
    <row r="159" spans="1:17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</row>
    <row r="160" spans="1:17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</row>
    <row r="161" spans="1:17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</row>
    <row r="162" spans="1:17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</row>
    <row r="163" spans="1:17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</row>
    <row r="164" spans="1:17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</row>
    <row r="165" spans="1:17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</row>
    <row r="166" spans="1:17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</row>
    <row r="167" spans="1:1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17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17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17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17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17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17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</row>
    <row r="174" spans="1:17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</row>
    <row r="175" spans="1:17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</row>
    <row r="176" spans="1:17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</row>
    <row r="177" spans="1:1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</row>
    <row r="178" spans="1:17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</row>
    <row r="179" spans="1:17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</row>
    <row r="180" spans="1:17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17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17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17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spans="1:17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</row>
    <row r="185" spans="1:17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</row>
    <row r="186" spans="1:17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</row>
    <row r="187" spans="1:1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</row>
    <row r="188" spans="1:17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</row>
    <row r="189" spans="1:17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</row>
    <row r="190" spans="1:17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</row>
    <row r="191" spans="1:17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</row>
    <row r="192" spans="1:17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</row>
    <row r="193" spans="1:17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</row>
    <row r="194" spans="1:17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</row>
    <row r="195" spans="1:17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</row>
    <row r="196" spans="1:17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</row>
    <row r="197" spans="1:1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</row>
    <row r="198" spans="1:17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</row>
    <row r="199" spans="1:17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</row>
  </sheetData>
  <mergeCells count="1">
    <mergeCell ref="A2:A15"/>
  </mergeCells>
  <dataValidations count="4">
    <dataValidation type="list" allowBlank="1" showErrorMessage="1" sqref="C2:C15">
      <formula1>"通用,非通用"</formula1>
    </dataValidation>
    <dataValidation type="list" allowBlank="1" showErrorMessage="1" sqref="D2:D15">
      <formula1>"新增,非新增"</formula1>
    </dataValidation>
    <dataValidation type="list" allowBlank="1" showErrorMessage="1" sqref="E2:E15">
      <formula1>"是,否"</formula1>
    </dataValidation>
    <dataValidation type="list" allowBlank="1" showErrorMessage="1" sqref="K2:K15">
      <formula1>"通过,不通过,阻塞"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120"/>
  <sheetViews>
    <sheetView workbookViewId="0">
      <selection activeCell="A1" sqref="A1"/>
    </sheetView>
  </sheetViews>
  <sheetFormatPr defaultColWidth="9" defaultRowHeight="15.75"/>
  <cols>
    <col min="1" max="6" width="11.2083333333333" customWidth="1"/>
    <col min="7" max="7" width="28.1166666666667" customWidth="1"/>
    <col min="8" max="8" width="17.2916666666667" customWidth="1"/>
    <col min="9" max="9" width="23.8333333333333" customWidth="1"/>
    <col min="10" max="10" width="36.5666666666667" customWidth="1"/>
    <col min="11" max="17" width="11.2083333333333" customWidth="1"/>
  </cols>
  <sheetData>
    <row r="1" spans="1:17">
      <c r="A1" s="1" t="s">
        <v>0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3" t="s">
        <v>25</v>
      </c>
      <c r="H1" s="2" t="s">
        <v>26</v>
      </c>
      <c r="I1" s="3" t="s">
        <v>27</v>
      </c>
      <c r="J1" s="3" t="s">
        <v>28</v>
      </c>
      <c r="K1" s="2" t="s">
        <v>29</v>
      </c>
      <c r="L1" s="2" t="s">
        <v>30</v>
      </c>
      <c r="M1" s="2" t="s">
        <v>31</v>
      </c>
      <c r="N1" s="2" t="s">
        <v>32</v>
      </c>
      <c r="O1" s="4"/>
      <c r="P1" s="16"/>
      <c r="Q1" s="16"/>
    </row>
    <row r="2" ht="38.25" spans="1:17">
      <c r="A2" s="5" t="s">
        <v>605</v>
      </c>
      <c r="B2" s="4" t="s">
        <v>34</v>
      </c>
      <c r="C2" s="6" t="s">
        <v>35</v>
      </c>
      <c r="D2" s="7" t="s">
        <v>36</v>
      </c>
      <c r="E2" s="7" t="s">
        <v>37</v>
      </c>
      <c r="F2" s="8" t="str">
        <f t="shared" ref="F2:F6" si="0">"DH2-"&amp;ROW()-2</f>
        <v>DH2-0</v>
      </c>
      <c r="G2" s="74" t="s">
        <v>606</v>
      </c>
      <c r="H2" s="10" t="s">
        <v>607</v>
      </c>
      <c r="I2" s="11" t="s">
        <v>608</v>
      </c>
      <c r="J2" s="11" t="s">
        <v>609</v>
      </c>
      <c r="K2" s="75" t="s">
        <v>42</v>
      </c>
      <c r="L2" s="5" t="s">
        <v>522</v>
      </c>
      <c r="M2" s="5" t="s">
        <v>43</v>
      </c>
      <c r="N2" s="5" t="s">
        <v>523</v>
      </c>
      <c r="O2" s="5"/>
      <c r="P2" s="16"/>
      <c r="Q2" s="16"/>
    </row>
    <row r="3" ht="28.5" spans="1:17">
      <c r="A3" s="5"/>
      <c r="B3" s="4" t="s">
        <v>34</v>
      </c>
      <c r="C3" s="6" t="s">
        <v>35</v>
      </c>
      <c r="D3" s="7" t="s">
        <v>36</v>
      </c>
      <c r="E3" s="7" t="s">
        <v>37</v>
      </c>
      <c r="F3" s="8" t="str">
        <f t="shared" si="0"/>
        <v>DH2-1</v>
      </c>
      <c r="G3" s="74" t="s">
        <v>610</v>
      </c>
      <c r="H3" s="10" t="s">
        <v>607</v>
      </c>
      <c r="I3" s="11" t="s">
        <v>459</v>
      </c>
      <c r="J3" s="11" t="s">
        <v>611</v>
      </c>
      <c r="K3" s="75" t="s">
        <v>42</v>
      </c>
      <c r="L3" s="5" t="s">
        <v>522</v>
      </c>
      <c r="M3" s="5" t="s">
        <v>43</v>
      </c>
      <c r="N3" s="5" t="s">
        <v>523</v>
      </c>
      <c r="O3" s="5"/>
      <c r="P3" s="16"/>
      <c r="Q3" s="16"/>
    </row>
    <row r="4" ht="51" spans="1:17">
      <c r="A4" s="5"/>
      <c r="B4" s="4" t="s">
        <v>34</v>
      </c>
      <c r="C4" s="6" t="s">
        <v>35</v>
      </c>
      <c r="D4" s="7" t="s">
        <v>36</v>
      </c>
      <c r="E4" s="7" t="s">
        <v>37</v>
      </c>
      <c r="F4" s="8" t="str">
        <f t="shared" si="0"/>
        <v>DH2-2</v>
      </c>
      <c r="G4" s="74" t="s">
        <v>612</v>
      </c>
      <c r="H4" s="10" t="s">
        <v>607</v>
      </c>
      <c r="I4" s="11" t="s">
        <v>613</v>
      </c>
      <c r="J4" s="11" t="s">
        <v>614</v>
      </c>
      <c r="K4" s="75" t="s">
        <v>42</v>
      </c>
      <c r="L4" s="5" t="s">
        <v>522</v>
      </c>
      <c r="M4" s="5" t="s">
        <v>43</v>
      </c>
      <c r="N4" s="5" t="s">
        <v>615</v>
      </c>
      <c r="O4" s="5"/>
      <c r="P4" s="16"/>
      <c r="Q4" s="16"/>
    </row>
    <row r="5" ht="51" spans="1:17">
      <c r="A5" s="5"/>
      <c r="B5" s="4" t="s">
        <v>34</v>
      </c>
      <c r="C5" s="6" t="s">
        <v>35</v>
      </c>
      <c r="D5" s="7" t="s">
        <v>36</v>
      </c>
      <c r="E5" s="7" t="s">
        <v>37</v>
      </c>
      <c r="F5" s="8" t="str">
        <f t="shared" si="0"/>
        <v>DH2-3</v>
      </c>
      <c r="G5" s="74" t="s">
        <v>616</v>
      </c>
      <c r="H5" s="10" t="s">
        <v>607</v>
      </c>
      <c r="I5" s="11" t="s">
        <v>617</v>
      </c>
      <c r="J5" s="11" t="s">
        <v>618</v>
      </c>
      <c r="K5" s="75" t="s">
        <v>42</v>
      </c>
      <c r="L5" s="5" t="s">
        <v>522</v>
      </c>
      <c r="M5" s="5" t="s">
        <v>43</v>
      </c>
      <c r="N5" s="5" t="s">
        <v>523</v>
      </c>
      <c r="O5" s="5"/>
      <c r="P5" s="16"/>
      <c r="Q5" s="16"/>
    </row>
    <row r="6" ht="51" spans="1:17">
      <c r="A6" s="5"/>
      <c r="B6" s="4" t="s">
        <v>34</v>
      </c>
      <c r="C6" s="6" t="s">
        <v>35</v>
      </c>
      <c r="D6" s="7" t="s">
        <v>36</v>
      </c>
      <c r="E6" s="7" t="s">
        <v>37</v>
      </c>
      <c r="F6" s="8" t="str">
        <f t="shared" si="0"/>
        <v>DH2-4</v>
      </c>
      <c r="G6" s="74" t="s">
        <v>619</v>
      </c>
      <c r="H6" s="10" t="s">
        <v>607</v>
      </c>
      <c r="I6" s="11" t="s">
        <v>620</v>
      </c>
      <c r="J6" s="11" t="s">
        <v>621</v>
      </c>
      <c r="K6" s="75" t="s">
        <v>42</v>
      </c>
      <c r="L6" s="5" t="s">
        <v>522</v>
      </c>
      <c r="M6" s="5" t="s">
        <v>43</v>
      </c>
      <c r="N6" s="5" t="s">
        <v>523</v>
      </c>
      <c r="O6" s="5"/>
      <c r="P6" s="16"/>
      <c r="Q6" s="16"/>
    </row>
    <row r="7" spans="1:17">
      <c r="A7" s="16"/>
      <c r="B7" s="16"/>
      <c r="C7" s="16"/>
      <c r="D7" s="16"/>
      <c r="E7" s="16"/>
      <c r="F7" s="16"/>
      <c r="G7" s="16"/>
      <c r="H7" s="16"/>
      <c r="I7" s="47"/>
      <c r="J7" s="16"/>
      <c r="K7" s="16"/>
      <c r="L7" s="16"/>
      <c r="M7" s="16"/>
      <c r="N7" s="16"/>
      <c r="O7" s="16"/>
      <c r="P7" s="16"/>
      <c r="Q7" s="16"/>
    </row>
    <row r="8" spans="1:17">
      <c r="A8" s="16"/>
      <c r="B8" s="16"/>
      <c r="C8" s="16"/>
      <c r="D8" s="16"/>
      <c r="E8" s="16"/>
      <c r="F8" s="16"/>
      <c r="G8" s="16"/>
      <c r="H8" s="16"/>
      <c r="I8" s="47"/>
      <c r="J8" s="16"/>
      <c r="K8" s="16"/>
      <c r="L8" s="16"/>
      <c r="M8" s="16"/>
      <c r="N8" s="16"/>
      <c r="O8" s="16"/>
      <c r="P8" s="16"/>
      <c r="Q8" s="16"/>
    </row>
    <row r="9" spans="1:17">
      <c r="A9" s="16"/>
      <c r="B9" s="16"/>
      <c r="C9" s="16"/>
      <c r="D9" s="16"/>
      <c r="E9" s="16"/>
      <c r="F9" s="16"/>
      <c r="G9" s="16"/>
      <c r="H9" s="16"/>
      <c r="I9" s="47"/>
      <c r="J9" s="16"/>
      <c r="K9" s="16"/>
      <c r="L9" s="16"/>
      <c r="M9" s="16"/>
      <c r="N9" s="16"/>
      <c r="O9" s="16"/>
      <c r="P9" s="16"/>
      <c r="Q9" s="16"/>
    </row>
    <row r="10" spans="1:17">
      <c r="A10" s="16"/>
      <c r="B10" s="16"/>
      <c r="C10" s="16"/>
      <c r="D10" s="16"/>
      <c r="E10" s="16"/>
      <c r="F10" s="16"/>
      <c r="G10" s="16"/>
      <c r="H10" s="16"/>
      <c r="I10" s="47"/>
      <c r="J10" s="16"/>
      <c r="K10" s="16"/>
      <c r="L10" s="16"/>
      <c r="M10" s="16"/>
      <c r="N10" s="16"/>
      <c r="O10" s="16"/>
      <c r="P10" s="16"/>
      <c r="Q10" s="16"/>
    </row>
    <row r="11" spans="1:17">
      <c r="A11" s="16"/>
      <c r="B11" s="16"/>
      <c r="C11" s="16"/>
      <c r="D11" s="16"/>
      <c r="E11" s="16"/>
      <c r="F11" s="16"/>
      <c r="G11" s="16"/>
      <c r="H11" s="16"/>
      <c r="I11" s="47"/>
      <c r="J11" s="16"/>
      <c r="K11" s="16"/>
      <c r="L11" s="16"/>
      <c r="M11" s="16"/>
      <c r="N11" s="16"/>
      <c r="O11" s="16"/>
      <c r="P11" s="16"/>
      <c r="Q11" s="16"/>
    </row>
    <row r="12" spans="1:17">
      <c r="A12" s="16"/>
      <c r="B12" s="16"/>
      <c r="C12" s="16"/>
      <c r="D12" s="16"/>
      <c r="E12" s="16"/>
      <c r="F12" s="16"/>
      <c r="G12" s="16"/>
      <c r="H12" s="16"/>
      <c r="I12" s="47"/>
      <c r="J12" s="16"/>
      <c r="K12" s="16"/>
      <c r="L12" s="16"/>
      <c r="M12" s="16"/>
      <c r="N12" s="16"/>
      <c r="O12" s="16"/>
      <c r="P12" s="16"/>
      <c r="Q12" s="16"/>
    </row>
    <row r="13" spans="1:17">
      <c r="A13" s="16"/>
      <c r="B13" s="16"/>
      <c r="C13" s="16"/>
      <c r="D13" s="16"/>
      <c r="E13" s="16"/>
      <c r="F13" s="16"/>
      <c r="G13" s="16"/>
      <c r="H13" s="16"/>
      <c r="I13" s="47"/>
      <c r="J13" s="16"/>
      <c r="K13" s="16"/>
      <c r="L13" s="16"/>
      <c r="M13" s="16"/>
      <c r="N13" s="16"/>
      <c r="O13" s="16"/>
      <c r="P13" s="16"/>
      <c r="Q13" s="16"/>
    </row>
    <row r="14" spans="1:17">
      <c r="A14" s="16"/>
      <c r="B14" s="16"/>
      <c r="C14" s="16"/>
      <c r="D14" s="16"/>
      <c r="E14" s="16"/>
      <c r="F14" s="16"/>
      <c r="G14" s="16"/>
      <c r="H14" s="16"/>
      <c r="I14" s="47"/>
      <c r="J14" s="16"/>
      <c r="K14" s="16"/>
      <c r="L14" s="16"/>
      <c r="M14" s="16"/>
      <c r="N14" s="16"/>
      <c r="O14" s="16"/>
      <c r="P14" s="16"/>
      <c r="Q14" s="16"/>
    </row>
    <row r="15" spans="1:17">
      <c r="A15" s="16"/>
      <c r="B15" s="16"/>
      <c r="C15" s="16"/>
      <c r="D15" s="16"/>
      <c r="E15" s="16"/>
      <c r="F15" s="16"/>
      <c r="G15" s="16"/>
      <c r="H15" s="16"/>
      <c r="I15" s="47"/>
      <c r="J15" s="16"/>
      <c r="K15" s="16"/>
      <c r="L15" s="16"/>
      <c r="M15" s="16"/>
      <c r="N15" s="16"/>
      <c r="O15" s="16"/>
      <c r="P15" s="16"/>
      <c r="Q15" s="16"/>
    </row>
    <row r="16" spans="1:17">
      <c r="A16" s="16"/>
      <c r="B16" s="16"/>
      <c r="C16" s="16"/>
      <c r="D16" s="16"/>
      <c r="E16" s="16"/>
      <c r="F16" s="16"/>
      <c r="G16" s="16"/>
      <c r="H16" s="16"/>
      <c r="I16" s="47"/>
      <c r="J16" s="16"/>
      <c r="K16" s="16"/>
      <c r="L16" s="16"/>
      <c r="M16" s="16"/>
      <c r="N16" s="16"/>
      <c r="O16" s="16"/>
      <c r="P16" s="16"/>
      <c r="Q16" s="16"/>
    </row>
    <row r="17" spans="1:17">
      <c r="A17" s="16"/>
      <c r="B17" s="16"/>
      <c r="C17" s="16"/>
      <c r="D17" s="16"/>
      <c r="E17" s="16"/>
      <c r="F17" s="16"/>
      <c r="G17" s="16"/>
      <c r="H17" s="16"/>
      <c r="I17" s="47"/>
      <c r="J17" s="16"/>
      <c r="K17" s="16"/>
      <c r="L17" s="16"/>
      <c r="M17" s="16"/>
      <c r="N17" s="16"/>
      <c r="O17" s="16"/>
      <c r="P17" s="16"/>
      <c r="Q17" s="16"/>
    </row>
    <row r="18" spans="1:17">
      <c r="A18" s="16"/>
      <c r="B18" s="16"/>
      <c r="C18" s="16"/>
      <c r="D18" s="16"/>
      <c r="E18" s="16"/>
      <c r="F18" s="16"/>
      <c r="G18" s="16"/>
      <c r="H18" s="16"/>
      <c r="I18" s="47"/>
      <c r="J18" s="16"/>
      <c r="K18" s="16"/>
      <c r="L18" s="16"/>
      <c r="M18" s="16"/>
      <c r="N18" s="16"/>
      <c r="O18" s="16"/>
      <c r="P18" s="16"/>
      <c r="Q18" s="16"/>
    </row>
    <row r="19" spans="1:17">
      <c r="A19" s="16"/>
      <c r="B19" s="16"/>
      <c r="C19" s="16"/>
      <c r="D19" s="16"/>
      <c r="E19" s="16"/>
      <c r="F19" s="16"/>
      <c r="G19" s="16"/>
      <c r="H19" s="16"/>
      <c r="I19" s="47"/>
      <c r="J19" s="16"/>
      <c r="K19" s="16"/>
      <c r="L19" s="16"/>
      <c r="M19" s="16"/>
      <c r="N19" s="16"/>
      <c r="O19" s="16"/>
      <c r="P19" s="16"/>
      <c r="Q19" s="16"/>
    </row>
    <row r="20" spans="1:17">
      <c r="A20" s="16"/>
      <c r="B20" s="16"/>
      <c r="C20" s="16"/>
      <c r="D20" s="16"/>
      <c r="E20" s="16"/>
      <c r="F20" s="16"/>
      <c r="G20" s="16"/>
      <c r="H20" s="16"/>
      <c r="I20" s="47"/>
      <c r="J20" s="16"/>
      <c r="K20" s="16"/>
      <c r="L20" s="16"/>
      <c r="M20" s="16"/>
      <c r="N20" s="16"/>
      <c r="O20" s="16"/>
      <c r="P20" s="16"/>
      <c r="Q20" s="16"/>
    </row>
    <row r="21" spans="1:17">
      <c r="A21" s="16"/>
      <c r="B21" s="16"/>
      <c r="C21" s="16"/>
      <c r="D21" s="16"/>
      <c r="E21" s="16"/>
      <c r="F21" s="16"/>
      <c r="G21" s="16"/>
      <c r="H21" s="16"/>
      <c r="I21" s="47"/>
      <c r="J21" s="16"/>
      <c r="K21" s="16"/>
      <c r="L21" s="16"/>
      <c r="M21" s="16"/>
      <c r="N21" s="16"/>
      <c r="O21" s="16"/>
      <c r="P21" s="16"/>
      <c r="Q21" s="16"/>
    </row>
    <row r="22" spans="1:17">
      <c r="A22" s="16"/>
      <c r="B22" s="16"/>
      <c r="C22" s="16"/>
      <c r="D22" s="16"/>
      <c r="E22" s="16"/>
      <c r="F22" s="16"/>
      <c r="G22" s="16"/>
      <c r="H22" s="16"/>
      <c r="I22" s="47"/>
      <c r="J22" s="16"/>
      <c r="K22" s="16"/>
      <c r="L22" s="16"/>
      <c r="M22" s="16"/>
      <c r="N22" s="16"/>
      <c r="O22" s="16"/>
      <c r="P22" s="16"/>
      <c r="Q22" s="16"/>
    </row>
    <row r="23" spans="1:17">
      <c r="A23" s="16"/>
      <c r="B23" s="16"/>
      <c r="C23" s="16"/>
      <c r="D23" s="16"/>
      <c r="E23" s="16"/>
      <c r="F23" s="16"/>
      <c r="G23" s="16"/>
      <c r="H23" s="16"/>
      <c r="I23" s="47"/>
      <c r="J23" s="16"/>
      <c r="K23" s="16"/>
      <c r="L23" s="16"/>
      <c r="M23" s="16"/>
      <c r="N23" s="16"/>
      <c r="O23" s="16"/>
      <c r="P23" s="16"/>
      <c r="Q23" s="16"/>
    </row>
    <row r="24" spans="1:17">
      <c r="A24" s="16"/>
      <c r="B24" s="16"/>
      <c r="C24" s="16"/>
      <c r="D24" s="16"/>
      <c r="E24" s="16"/>
      <c r="F24" s="16"/>
      <c r="G24" s="16"/>
      <c r="H24" s="16"/>
      <c r="I24" s="47"/>
      <c r="J24" s="16"/>
      <c r="K24" s="16"/>
      <c r="L24" s="16"/>
      <c r="M24" s="16"/>
      <c r="N24" s="16"/>
      <c r="O24" s="16"/>
      <c r="P24" s="16"/>
      <c r="Q24" s="16"/>
    </row>
    <row r="25" spans="1:17">
      <c r="A25" s="16"/>
      <c r="B25" s="16"/>
      <c r="C25" s="16"/>
      <c r="D25" s="16"/>
      <c r="E25" s="16"/>
      <c r="F25" s="16"/>
      <c r="G25" s="16"/>
      <c r="H25" s="16"/>
      <c r="I25" s="47"/>
      <c r="J25" s="16"/>
      <c r="K25" s="16"/>
      <c r="L25" s="16"/>
      <c r="M25" s="16"/>
      <c r="N25" s="16"/>
      <c r="O25" s="16"/>
      <c r="P25" s="16"/>
      <c r="Q25" s="16"/>
    </row>
    <row r="26" spans="1:17">
      <c r="A26" s="16"/>
      <c r="B26" s="16"/>
      <c r="C26" s="16"/>
      <c r="D26" s="16"/>
      <c r="E26" s="16"/>
      <c r="F26" s="16"/>
      <c r="G26" s="16"/>
      <c r="H26" s="16"/>
      <c r="I26" s="47"/>
      <c r="J26" s="16"/>
      <c r="K26" s="16"/>
      <c r="L26" s="16"/>
      <c r="M26" s="16"/>
      <c r="N26" s="16"/>
      <c r="O26" s="16"/>
      <c r="P26" s="16"/>
      <c r="Q26" s="16"/>
    </row>
    <row r="27" spans="1:17">
      <c r="A27" s="16"/>
      <c r="B27" s="16"/>
      <c r="C27" s="16"/>
      <c r="D27" s="16"/>
      <c r="E27" s="16"/>
      <c r="F27" s="16"/>
      <c r="G27" s="16"/>
      <c r="H27" s="16"/>
      <c r="I27" s="47"/>
      <c r="J27" s="16"/>
      <c r="K27" s="16"/>
      <c r="L27" s="16"/>
      <c r="M27" s="16"/>
      <c r="N27" s="16"/>
      <c r="O27" s="16"/>
      <c r="P27" s="16"/>
      <c r="Q27" s="16"/>
    </row>
    <row r="28" spans="1:17">
      <c r="A28" s="16"/>
      <c r="B28" s="16"/>
      <c r="C28" s="16"/>
      <c r="D28" s="16"/>
      <c r="E28" s="16"/>
      <c r="F28" s="16"/>
      <c r="G28" s="16"/>
      <c r="H28" s="16"/>
      <c r="I28" s="47"/>
      <c r="J28" s="16"/>
      <c r="K28" s="16"/>
      <c r="L28" s="16"/>
      <c r="M28" s="16"/>
      <c r="N28" s="16"/>
      <c r="O28" s="16"/>
      <c r="P28" s="16"/>
      <c r="Q28" s="16"/>
    </row>
    <row r="29" spans="1:17">
      <c r="A29" s="16"/>
      <c r="B29" s="16"/>
      <c r="C29" s="16"/>
      <c r="D29" s="16"/>
      <c r="E29" s="16"/>
      <c r="F29" s="16"/>
      <c r="G29" s="16"/>
      <c r="H29" s="16"/>
      <c r="I29" s="47"/>
      <c r="J29" s="16"/>
      <c r="K29" s="16"/>
      <c r="L29" s="16"/>
      <c r="M29" s="16"/>
      <c r="N29" s="16"/>
      <c r="O29" s="16"/>
      <c r="P29" s="16"/>
      <c r="Q29" s="16"/>
    </row>
    <row r="30" spans="1:17">
      <c r="A30" s="16"/>
      <c r="B30" s="16"/>
      <c r="C30" s="16"/>
      <c r="D30" s="16"/>
      <c r="E30" s="16"/>
      <c r="F30" s="16"/>
      <c r="G30" s="16"/>
      <c r="H30" s="16"/>
      <c r="I30" s="47"/>
      <c r="J30" s="16"/>
      <c r="K30" s="16"/>
      <c r="L30" s="16"/>
      <c r="M30" s="16"/>
      <c r="N30" s="16"/>
      <c r="O30" s="16"/>
      <c r="P30" s="16"/>
      <c r="Q30" s="16"/>
    </row>
    <row r="31" spans="1:17">
      <c r="A31" s="16"/>
      <c r="B31" s="16"/>
      <c r="C31" s="16"/>
      <c r="D31" s="16"/>
      <c r="E31" s="16"/>
      <c r="F31" s="16"/>
      <c r="G31" s="16"/>
      <c r="H31" s="16"/>
      <c r="I31" s="47"/>
      <c r="J31" s="16"/>
      <c r="K31" s="16"/>
      <c r="L31" s="16"/>
      <c r="M31" s="16"/>
      <c r="N31" s="16"/>
      <c r="O31" s="16"/>
      <c r="P31" s="16"/>
      <c r="Q31" s="16"/>
    </row>
    <row r="32" spans="1:17">
      <c r="A32" s="16"/>
      <c r="B32" s="16"/>
      <c r="C32" s="16"/>
      <c r="D32" s="16"/>
      <c r="E32" s="16"/>
      <c r="F32" s="16"/>
      <c r="G32" s="16"/>
      <c r="H32" s="16"/>
      <c r="I32" s="47"/>
      <c r="J32" s="16"/>
      <c r="K32" s="16"/>
      <c r="L32" s="16"/>
      <c r="M32" s="16"/>
      <c r="N32" s="16"/>
      <c r="O32" s="16"/>
      <c r="P32" s="16"/>
      <c r="Q32" s="16"/>
    </row>
    <row r="33" spans="1:17">
      <c r="A33" s="16"/>
      <c r="B33" s="16"/>
      <c r="C33" s="16"/>
      <c r="D33" s="16"/>
      <c r="E33" s="16"/>
      <c r="F33" s="16"/>
      <c r="G33" s="16"/>
      <c r="H33" s="16"/>
      <c r="I33" s="47"/>
      <c r="J33" s="16"/>
      <c r="K33" s="16"/>
      <c r="L33" s="16"/>
      <c r="M33" s="16"/>
      <c r="N33" s="16"/>
      <c r="O33" s="16"/>
      <c r="P33" s="16"/>
      <c r="Q33" s="16"/>
    </row>
    <row r="34" spans="1:17">
      <c r="A34" s="16"/>
      <c r="B34" s="16"/>
      <c r="C34" s="16"/>
      <c r="D34" s="16"/>
      <c r="E34" s="16"/>
      <c r="F34" s="16"/>
      <c r="G34" s="16"/>
      <c r="H34" s="16"/>
      <c r="I34" s="47"/>
      <c r="J34" s="16"/>
      <c r="K34" s="16"/>
      <c r="L34" s="16"/>
      <c r="M34" s="16"/>
      <c r="N34" s="16"/>
      <c r="O34" s="16"/>
      <c r="P34" s="16"/>
      <c r="Q34" s="16"/>
    </row>
    <row r="35" spans="1:17">
      <c r="A35" s="16"/>
      <c r="B35" s="16"/>
      <c r="C35" s="16"/>
      <c r="D35" s="16"/>
      <c r="E35" s="16"/>
      <c r="F35" s="16"/>
      <c r="G35" s="16"/>
      <c r="H35" s="16"/>
      <c r="I35" s="47"/>
      <c r="J35" s="16"/>
      <c r="K35" s="16"/>
      <c r="L35" s="16"/>
      <c r="M35" s="16"/>
      <c r="N35" s="16"/>
      <c r="O35" s="16"/>
      <c r="P35" s="16"/>
      <c r="Q35" s="16"/>
    </row>
    <row r="36" spans="1:17">
      <c r="A36" s="16"/>
      <c r="B36" s="16"/>
      <c r="C36" s="16"/>
      <c r="D36" s="16"/>
      <c r="E36" s="16"/>
      <c r="F36" s="16"/>
      <c r="G36" s="16"/>
      <c r="H36" s="16"/>
      <c r="I36" s="47"/>
      <c r="J36" s="16"/>
      <c r="K36" s="16"/>
      <c r="L36" s="16"/>
      <c r="M36" s="16"/>
      <c r="N36" s="16"/>
      <c r="O36" s="16"/>
      <c r="P36" s="16"/>
      <c r="Q36" s="16"/>
    </row>
    <row r="37" spans="1:17">
      <c r="A37" s="16"/>
      <c r="B37" s="16"/>
      <c r="C37" s="16"/>
      <c r="D37" s="16"/>
      <c r="E37" s="16"/>
      <c r="F37" s="16"/>
      <c r="G37" s="16"/>
      <c r="H37" s="16"/>
      <c r="I37" s="47"/>
      <c r="J37" s="16"/>
      <c r="K37" s="16"/>
      <c r="L37" s="16"/>
      <c r="M37" s="16"/>
      <c r="N37" s="16"/>
      <c r="O37" s="16"/>
      <c r="P37" s="16"/>
      <c r="Q37" s="16"/>
    </row>
    <row r="38" spans="1:17">
      <c r="A38" s="16"/>
      <c r="B38" s="16"/>
      <c r="C38" s="16"/>
      <c r="D38" s="16"/>
      <c r="E38" s="16"/>
      <c r="F38" s="16"/>
      <c r="G38" s="16"/>
      <c r="H38" s="16"/>
      <c r="I38" s="47"/>
      <c r="J38" s="16"/>
      <c r="K38" s="16"/>
      <c r="L38" s="16"/>
      <c r="M38" s="16"/>
      <c r="N38" s="16"/>
      <c r="O38" s="16"/>
      <c r="P38" s="16"/>
      <c r="Q38" s="16"/>
    </row>
    <row r="39" spans="1:17">
      <c r="A39" s="16"/>
      <c r="B39" s="16"/>
      <c r="C39" s="16"/>
      <c r="D39" s="16"/>
      <c r="E39" s="16"/>
      <c r="F39" s="16"/>
      <c r="G39" s="16"/>
      <c r="H39" s="16"/>
      <c r="I39" s="47"/>
      <c r="J39" s="16"/>
      <c r="K39" s="16"/>
      <c r="L39" s="16"/>
      <c r="M39" s="16"/>
      <c r="N39" s="16"/>
      <c r="O39" s="16"/>
      <c r="P39" s="16"/>
      <c r="Q39" s="16"/>
    </row>
    <row r="40" spans="1:17">
      <c r="A40" s="16"/>
      <c r="B40" s="16"/>
      <c r="C40" s="16"/>
      <c r="D40" s="16"/>
      <c r="E40" s="16"/>
      <c r="F40" s="16"/>
      <c r="G40" s="16"/>
      <c r="H40" s="16"/>
      <c r="I40" s="47"/>
      <c r="J40" s="16"/>
      <c r="K40" s="16"/>
      <c r="L40" s="16"/>
      <c r="M40" s="16"/>
      <c r="N40" s="16"/>
      <c r="O40" s="16"/>
      <c r="P40" s="16"/>
      <c r="Q40" s="16"/>
    </row>
    <row r="41" spans="1:17">
      <c r="A41" s="16"/>
      <c r="B41" s="16"/>
      <c r="C41" s="16"/>
      <c r="D41" s="16"/>
      <c r="E41" s="16"/>
      <c r="F41" s="16"/>
      <c r="G41" s="16"/>
      <c r="H41" s="16"/>
      <c r="I41" s="47"/>
      <c r="J41" s="16"/>
      <c r="K41" s="16"/>
      <c r="L41" s="16"/>
      <c r="M41" s="16"/>
      <c r="N41" s="16"/>
      <c r="O41" s="16"/>
      <c r="P41" s="16"/>
      <c r="Q41" s="16"/>
    </row>
    <row r="42" spans="1:17">
      <c r="A42" s="16"/>
      <c r="B42" s="16"/>
      <c r="C42" s="16"/>
      <c r="D42" s="16"/>
      <c r="E42" s="16"/>
      <c r="F42" s="16"/>
      <c r="G42" s="16"/>
      <c r="H42" s="16"/>
      <c r="I42" s="47"/>
      <c r="J42" s="16"/>
      <c r="K42" s="16"/>
      <c r="L42" s="16"/>
      <c r="M42" s="16"/>
      <c r="N42" s="16"/>
      <c r="O42" s="16"/>
      <c r="P42" s="16"/>
      <c r="Q42" s="16"/>
    </row>
    <row r="43" spans="1:17">
      <c r="A43" s="16"/>
      <c r="B43" s="16"/>
      <c r="C43" s="16"/>
      <c r="D43" s="16"/>
      <c r="E43" s="16"/>
      <c r="F43" s="16"/>
      <c r="G43" s="16"/>
      <c r="H43" s="16"/>
      <c r="I43" s="47"/>
      <c r="J43" s="16"/>
      <c r="K43" s="16"/>
      <c r="L43" s="16"/>
      <c r="M43" s="16"/>
      <c r="N43" s="16"/>
      <c r="O43" s="16"/>
      <c r="P43" s="16"/>
      <c r="Q43" s="16"/>
    </row>
    <row r="44" spans="1:17">
      <c r="A44" s="16"/>
      <c r="B44" s="16"/>
      <c r="C44" s="16"/>
      <c r="D44" s="16"/>
      <c r="E44" s="16"/>
      <c r="F44" s="16"/>
      <c r="G44" s="16"/>
      <c r="H44" s="16"/>
      <c r="I44" s="47"/>
      <c r="J44" s="16"/>
      <c r="K44" s="16"/>
      <c r="L44" s="16"/>
      <c r="M44" s="16"/>
      <c r="N44" s="16"/>
      <c r="O44" s="16"/>
      <c r="P44" s="16"/>
      <c r="Q44" s="16"/>
    </row>
    <row r="45" spans="1:17">
      <c r="A45" s="16"/>
      <c r="B45" s="16"/>
      <c r="C45" s="16"/>
      <c r="D45" s="16"/>
      <c r="E45" s="16"/>
      <c r="F45" s="16"/>
      <c r="G45" s="16"/>
      <c r="H45" s="16"/>
      <c r="I45" s="47"/>
      <c r="J45" s="16"/>
      <c r="K45" s="16"/>
      <c r="L45" s="16"/>
      <c r="M45" s="16"/>
      <c r="N45" s="16"/>
      <c r="O45" s="16"/>
      <c r="P45" s="16"/>
      <c r="Q45" s="16"/>
    </row>
    <row r="46" spans="1:17">
      <c r="A46" s="16"/>
      <c r="B46" s="16"/>
      <c r="C46" s="16"/>
      <c r="D46" s="16"/>
      <c r="E46" s="16"/>
      <c r="F46" s="16"/>
      <c r="G46" s="16"/>
      <c r="H46" s="16"/>
      <c r="I46" s="47"/>
      <c r="J46" s="16"/>
      <c r="K46" s="16"/>
      <c r="L46" s="16"/>
      <c r="M46" s="16"/>
      <c r="N46" s="16"/>
      <c r="O46" s="16"/>
      <c r="P46" s="16"/>
      <c r="Q46" s="16"/>
    </row>
    <row r="47" spans="1:17">
      <c r="A47" s="16"/>
      <c r="B47" s="16"/>
      <c r="C47" s="16"/>
      <c r="D47" s="16"/>
      <c r="E47" s="16"/>
      <c r="F47" s="16"/>
      <c r="G47" s="16"/>
      <c r="H47" s="16"/>
      <c r="I47" s="47"/>
      <c r="J47" s="16"/>
      <c r="K47" s="16"/>
      <c r="L47" s="16"/>
      <c r="M47" s="16"/>
      <c r="N47" s="16"/>
      <c r="O47" s="16"/>
      <c r="P47" s="16"/>
      <c r="Q47" s="16"/>
    </row>
    <row r="48" spans="1:17">
      <c r="A48" s="16"/>
      <c r="B48" s="16"/>
      <c r="C48" s="16"/>
      <c r="D48" s="16"/>
      <c r="E48" s="16"/>
      <c r="F48" s="16"/>
      <c r="G48" s="16"/>
      <c r="H48" s="16"/>
      <c r="I48" s="47"/>
      <c r="J48" s="16"/>
      <c r="K48" s="16"/>
      <c r="L48" s="16"/>
      <c r="M48" s="16"/>
      <c r="N48" s="16"/>
      <c r="O48" s="16"/>
      <c r="P48" s="16"/>
      <c r="Q48" s="16"/>
    </row>
    <row r="49" spans="1:17">
      <c r="A49" s="16"/>
      <c r="B49" s="16"/>
      <c r="C49" s="16"/>
      <c r="D49" s="16"/>
      <c r="E49" s="16"/>
      <c r="F49" s="16"/>
      <c r="G49" s="16"/>
      <c r="H49" s="16"/>
      <c r="I49" s="47"/>
      <c r="J49" s="16"/>
      <c r="K49" s="16"/>
      <c r="L49" s="16"/>
      <c r="M49" s="16"/>
      <c r="N49" s="16"/>
      <c r="O49" s="16"/>
      <c r="P49" s="16"/>
      <c r="Q49" s="16"/>
    </row>
    <row r="50" spans="1:17">
      <c r="A50" s="16"/>
      <c r="B50" s="16"/>
      <c r="C50" s="16"/>
      <c r="D50" s="16"/>
      <c r="E50" s="16"/>
      <c r="F50" s="16"/>
      <c r="G50" s="16"/>
      <c r="H50" s="16"/>
      <c r="I50" s="47"/>
      <c r="J50" s="16"/>
      <c r="K50" s="16"/>
      <c r="L50" s="16"/>
      <c r="M50" s="16"/>
      <c r="N50" s="16"/>
      <c r="O50" s="16"/>
      <c r="P50" s="16"/>
      <c r="Q50" s="16"/>
    </row>
    <row r="51" spans="1:17">
      <c r="A51" s="16"/>
      <c r="B51" s="16"/>
      <c r="C51" s="16"/>
      <c r="D51" s="16"/>
      <c r="E51" s="16"/>
      <c r="F51" s="16"/>
      <c r="G51" s="16"/>
      <c r="H51" s="16"/>
      <c r="I51" s="47"/>
      <c r="J51" s="16"/>
      <c r="K51" s="16"/>
      <c r="L51" s="16"/>
      <c r="M51" s="16"/>
      <c r="N51" s="16"/>
      <c r="O51" s="16"/>
      <c r="P51" s="16"/>
      <c r="Q51" s="16"/>
    </row>
    <row r="52" spans="1:17">
      <c r="A52" s="16"/>
      <c r="B52" s="16"/>
      <c r="C52" s="16"/>
      <c r="D52" s="16"/>
      <c r="E52" s="16"/>
      <c r="F52" s="16"/>
      <c r="G52" s="16"/>
      <c r="H52" s="16"/>
      <c r="I52" s="47"/>
      <c r="J52" s="16"/>
      <c r="K52" s="16"/>
      <c r="L52" s="16"/>
      <c r="M52" s="16"/>
      <c r="N52" s="16"/>
      <c r="O52" s="16"/>
      <c r="P52" s="16"/>
      <c r="Q52" s="16"/>
    </row>
    <row r="53" spans="1:17">
      <c r="A53" s="16"/>
      <c r="B53" s="16"/>
      <c r="C53" s="16"/>
      <c r="D53" s="16"/>
      <c r="E53" s="16"/>
      <c r="F53" s="16"/>
      <c r="G53" s="16"/>
      <c r="H53" s="16"/>
      <c r="I53" s="47"/>
      <c r="J53" s="16"/>
      <c r="K53" s="16"/>
      <c r="L53" s="16"/>
      <c r="M53" s="16"/>
      <c r="N53" s="16"/>
      <c r="O53" s="16"/>
      <c r="P53" s="16"/>
      <c r="Q53" s="16"/>
    </row>
    <row r="54" spans="1:17">
      <c r="A54" s="16"/>
      <c r="B54" s="16"/>
      <c r="C54" s="16"/>
      <c r="D54" s="16"/>
      <c r="E54" s="16"/>
      <c r="F54" s="16"/>
      <c r="G54" s="16"/>
      <c r="H54" s="16"/>
      <c r="I54" s="47"/>
      <c r="J54" s="16"/>
      <c r="K54" s="16"/>
      <c r="L54" s="16"/>
      <c r="M54" s="16"/>
      <c r="N54" s="16"/>
      <c r="O54" s="16"/>
      <c r="P54" s="16"/>
      <c r="Q54" s="16"/>
    </row>
    <row r="55" spans="1:17">
      <c r="A55" s="16"/>
      <c r="B55" s="16"/>
      <c r="C55" s="16"/>
      <c r="D55" s="16"/>
      <c r="E55" s="16"/>
      <c r="F55" s="16"/>
      <c r="G55" s="16"/>
      <c r="H55" s="16"/>
      <c r="I55" s="47"/>
      <c r="J55" s="16"/>
      <c r="K55" s="16"/>
      <c r="L55" s="16"/>
      <c r="M55" s="16"/>
      <c r="N55" s="16"/>
      <c r="O55" s="16"/>
      <c r="P55" s="16"/>
      <c r="Q55" s="16"/>
    </row>
    <row r="56" spans="1:17">
      <c r="A56" s="16"/>
      <c r="B56" s="16"/>
      <c r="C56" s="16"/>
      <c r="D56" s="16"/>
      <c r="E56" s="16"/>
      <c r="F56" s="16"/>
      <c r="G56" s="16"/>
      <c r="H56" s="16"/>
      <c r="I56" s="47"/>
      <c r="J56" s="16"/>
      <c r="K56" s="16"/>
      <c r="L56" s="16"/>
      <c r="M56" s="16"/>
      <c r="N56" s="16"/>
      <c r="O56" s="16"/>
      <c r="P56" s="16"/>
      <c r="Q56" s="16"/>
    </row>
    <row r="57" spans="1:17">
      <c r="A57" s="16"/>
      <c r="B57" s="16"/>
      <c r="C57" s="16"/>
      <c r="D57" s="16"/>
      <c r="E57" s="16"/>
      <c r="F57" s="16"/>
      <c r="G57" s="16"/>
      <c r="H57" s="16"/>
      <c r="I57" s="47"/>
      <c r="J57" s="16"/>
      <c r="K57" s="16"/>
      <c r="L57" s="16"/>
      <c r="M57" s="16"/>
      <c r="N57" s="16"/>
      <c r="O57" s="16"/>
      <c r="P57" s="16"/>
      <c r="Q57" s="16"/>
    </row>
    <row r="58" spans="1:17">
      <c r="A58" s="16"/>
      <c r="B58" s="16"/>
      <c r="C58" s="16"/>
      <c r="D58" s="16"/>
      <c r="E58" s="16"/>
      <c r="F58" s="16"/>
      <c r="G58" s="16"/>
      <c r="H58" s="16"/>
      <c r="I58" s="47"/>
      <c r="J58" s="16"/>
      <c r="K58" s="16"/>
      <c r="L58" s="16"/>
      <c r="M58" s="16"/>
      <c r="N58" s="16"/>
      <c r="O58" s="16"/>
      <c r="P58" s="16"/>
      <c r="Q58" s="16"/>
    </row>
    <row r="59" spans="1:17">
      <c r="A59" s="16"/>
      <c r="B59" s="16"/>
      <c r="C59" s="16"/>
      <c r="D59" s="16"/>
      <c r="E59" s="16"/>
      <c r="F59" s="16"/>
      <c r="G59" s="16"/>
      <c r="H59" s="16"/>
      <c r="I59" s="47"/>
      <c r="J59" s="16"/>
      <c r="K59" s="16"/>
      <c r="L59" s="16"/>
      <c r="M59" s="16"/>
      <c r="N59" s="16"/>
      <c r="O59" s="16"/>
      <c r="P59" s="16"/>
      <c r="Q59" s="16"/>
    </row>
    <row r="60" spans="1:17">
      <c r="A60" s="16"/>
      <c r="B60" s="16"/>
      <c r="C60" s="16"/>
      <c r="D60" s="16"/>
      <c r="E60" s="16"/>
      <c r="F60" s="16"/>
      <c r="G60" s="16"/>
      <c r="H60" s="16"/>
      <c r="I60" s="47"/>
      <c r="J60" s="16"/>
      <c r="K60" s="16"/>
      <c r="L60" s="16"/>
      <c r="M60" s="16"/>
      <c r="N60" s="16"/>
      <c r="O60" s="16"/>
      <c r="P60" s="16"/>
      <c r="Q60" s="16"/>
    </row>
    <row r="61" spans="1:17">
      <c r="A61" s="16"/>
      <c r="B61" s="16"/>
      <c r="C61" s="16"/>
      <c r="D61" s="16"/>
      <c r="E61" s="16"/>
      <c r="F61" s="16"/>
      <c r="G61" s="16"/>
      <c r="H61" s="16"/>
      <c r="I61" s="47"/>
      <c r="J61" s="16"/>
      <c r="K61" s="16"/>
      <c r="L61" s="16"/>
      <c r="M61" s="16"/>
      <c r="N61" s="16"/>
      <c r="O61" s="16"/>
      <c r="P61" s="16"/>
      <c r="Q61" s="16"/>
    </row>
    <row r="62" spans="1:17">
      <c r="A62" s="16"/>
      <c r="B62" s="16"/>
      <c r="C62" s="16"/>
      <c r="D62" s="16"/>
      <c r="E62" s="16"/>
      <c r="F62" s="16"/>
      <c r="G62" s="16"/>
      <c r="H62" s="16"/>
      <c r="I62" s="47"/>
      <c r="J62" s="16"/>
      <c r="K62" s="16"/>
      <c r="L62" s="16"/>
      <c r="M62" s="16"/>
      <c r="N62" s="16"/>
      <c r="O62" s="16"/>
      <c r="P62" s="16"/>
      <c r="Q62" s="16"/>
    </row>
    <row r="63" spans="1:17">
      <c r="A63" s="16"/>
      <c r="B63" s="16"/>
      <c r="C63" s="16"/>
      <c r="D63" s="16"/>
      <c r="E63" s="16"/>
      <c r="F63" s="16"/>
      <c r="G63" s="16"/>
      <c r="H63" s="16"/>
      <c r="I63" s="47"/>
      <c r="J63" s="16"/>
      <c r="K63" s="16"/>
      <c r="L63" s="16"/>
      <c r="M63" s="16"/>
      <c r="N63" s="16"/>
      <c r="O63" s="16"/>
      <c r="P63" s="16"/>
      <c r="Q63" s="16"/>
    </row>
    <row r="64" spans="1:17">
      <c r="A64" s="16"/>
      <c r="B64" s="16"/>
      <c r="C64" s="16"/>
      <c r="D64" s="16"/>
      <c r="E64" s="16"/>
      <c r="F64" s="16"/>
      <c r="G64" s="16"/>
      <c r="H64" s="16"/>
      <c r="I64" s="47"/>
      <c r="J64" s="16"/>
      <c r="K64" s="16"/>
      <c r="L64" s="16"/>
      <c r="M64" s="16"/>
      <c r="N64" s="16"/>
      <c r="O64" s="16"/>
      <c r="P64" s="16"/>
      <c r="Q64" s="16"/>
    </row>
    <row r="65" spans="1:17">
      <c r="A65" s="16"/>
      <c r="B65" s="16"/>
      <c r="C65" s="16"/>
      <c r="D65" s="16"/>
      <c r="E65" s="16"/>
      <c r="F65" s="16"/>
      <c r="G65" s="16"/>
      <c r="H65" s="16"/>
      <c r="I65" s="47"/>
      <c r="J65" s="16"/>
      <c r="K65" s="16"/>
      <c r="L65" s="16"/>
      <c r="M65" s="16"/>
      <c r="N65" s="16"/>
      <c r="O65" s="16"/>
      <c r="P65" s="16"/>
      <c r="Q65" s="16"/>
    </row>
    <row r="66" spans="1:17">
      <c r="A66" s="16"/>
      <c r="B66" s="16"/>
      <c r="C66" s="16"/>
      <c r="D66" s="16"/>
      <c r="E66" s="16"/>
      <c r="F66" s="16"/>
      <c r="G66" s="16"/>
      <c r="H66" s="16"/>
      <c r="I66" s="47"/>
      <c r="J66" s="16"/>
      <c r="K66" s="16"/>
      <c r="L66" s="16"/>
      <c r="M66" s="16"/>
      <c r="N66" s="16"/>
      <c r="O66" s="16"/>
      <c r="P66" s="16"/>
      <c r="Q66" s="16"/>
    </row>
    <row r="67" spans="1:17">
      <c r="A67" s="16"/>
      <c r="B67" s="16"/>
      <c r="C67" s="16"/>
      <c r="D67" s="16"/>
      <c r="E67" s="16"/>
      <c r="F67" s="16"/>
      <c r="G67" s="16"/>
      <c r="H67" s="16"/>
      <c r="I67" s="47"/>
      <c r="J67" s="16"/>
      <c r="K67" s="16"/>
      <c r="L67" s="16"/>
      <c r="M67" s="16"/>
      <c r="N67" s="16"/>
      <c r="O67" s="16"/>
      <c r="P67" s="16"/>
      <c r="Q67" s="16"/>
    </row>
    <row r="68" spans="1:17">
      <c r="A68" s="16"/>
      <c r="B68" s="16"/>
      <c r="C68" s="16"/>
      <c r="D68" s="16"/>
      <c r="E68" s="16"/>
      <c r="F68" s="16"/>
      <c r="G68" s="16"/>
      <c r="H68" s="16"/>
      <c r="I68" s="47"/>
      <c r="J68" s="16"/>
      <c r="K68" s="16"/>
      <c r="L68" s="16"/>
      <c r="M68" s="16"/>
      <c r="N68" s="16"/>
      <c r="O68" s="16"/>
      <c r="P68" s="16"/>
      <c r="Q68" s="16"/>
    </row>
    <row r="69" spans="1:17">
      <c r="A69" s="16"/>
      <c r="B69" s="16"/>
      <c r="C69" s="16"/>
      <c r="D69" s="16"/>
      <c r="E69" s="16"/>
      <c r="F69" s="16"/>
      <c r="G69" s="16"/>
      <c r="H69" s="16"/>
      <c r="I69" s="47"/>
      <c r="J69" s="16"/>
      <c r="K69" s="16"/>
      <c r="L69" s="16"/>
      <c r="M69" s="16"/>
      <c r="N69" s="16"/>
      <c r="O69" s="16"/>
      <c r="P69" s="16"/>
      <c r="Q69" s="16"/>
    </row>
    <row r="70" spans="1:17">
      <c r="A70" s="16"/>
      <c r="B70" s="16"/>
      <c r="C70" s="16"/>
      <c r="D70" s="16"/>
      <c r="E70" s="16"/>
      <c r="F70" s="16"/>
      <c r="G70" s="16"/>
      <c r="H70" s="16"/>
      <c r="I70" s="47"/>
      <c r="J70" s="16"/>
      <c r="K70" s="16"/>
      <c r="L70" s="16"/>
      <c r="M70" s="16"/>
      <c r="N70" s="16"/>
      <c r="O70" s="16"/>
      <c r="P70" s="16"/>
      <c r="Q70" s="16"/>
    </row>
    <row r="71" spans="1:17">
      <c r="A71" s="16"/>
      <c r="B71" s="16"/>
      <c r="C71" s="16"/>
      <c r="D71" s="16"/>
      <c r="E71" s="16"/>
      <c r="F71" s="16"/>
      <c r="G71" s="16"/>
      <c r="H71" s="16"/>
      <c r="I71" s="47"/>
      <c r="J71" s="16"/>
      <c r="K71" s="16"/>
      <c r="L71" s="16"/>
      <c r="M71" s="16"/>
      <c r="N71" s="16"/>
      <c r="O71" s="16"/>
      <c r="P71" s="16"/>
      <c r="Q71" s="16"/>
    </row>
    <row r="72" spans="1:17">
      <c r="A72" s="16"/>
      <c r="B72" s="16"/>
      <c r="C72" s="16"/>
      <c r="D72" s="16"/>
      <c r="E72" s="16"/>
      <c r="F72" s="16"/>
      <c r="G72" s="16"/>
      <c r="H72" s="16"/>
      <c r="I72" s="47"/>
      <c r="J72" s="16"/>
      <c r="K72" s="16"/>
      <c r="L72" s="16"/>
      <c r="M72" s="16"/>
      <c r="N72" s="16"/>
      <c r="O72" s="16"/>
      <c r="P72" s="16"/>
      <c r="Q72" s="16"/>
    </row>
    <row r="73" spans="1:17">
      <c r="A73" s="16"/>
      <c r="B73" s="16"/>
      <c r="C73" s="16"/>
      <c r="D73" s="16"/>
      <c r="E73" s="16"/>
      <c r="F73" s="16"/>
      <c r="G73" s="16"/>
      <c r="H73" s="16"/>
      <c r="I73" s="47"/>
      <c r="J73" s="16"/>
      <c r="K73" s="16"/>
      <c r="L73" s="16"/>
      <c r="M73" s="16"/>
      <c r="N73" s="16"/>
      <c r="O73" s="16"/>
      <c r="P73" s="16"/>
      <c r="Q73" s="16"/>
    </row>
    <row r="74" spans="1:17">
      <c r="A74" s="16"/>
      <c r="B74" s="16"/>
      <c r="C74" s="16"/>
      <c r="D74" s="16"/>
      <c r="E74" s="16"/>
      <c r="F74" s="16"/>
      <c r="G74" s="16"/>
      <c r="H74" s="16"/>
      <c r="I74" s="47"/>
      <c r="J74" s="16"/>
      <c r="K74" s="16"/>
      <c r="L74" s="16"/>
      <c r="M74" s="16"/>
      <c r="N74" s="16"/>
      <c r="O74" s="16"/>
      <c r="P74" s="16"/>
      <c r="Q74" s="16"/>
    </row>
    <row r="75" spans="1:17">
      <c r="A75" s="16"/>
      <c r="B75" s="16"/>
      <c r="C75" s="16"/>
      <c r="D75" s="16"/>
      <c r="E75" s="16"/>
      <c r="F75" s="16"/>
      <c r="G75" s="16"/>
      <c r="H75" s="16"/>
      <c r="I75" s="47"/>
      <c r="J75" s="16"/>
      <c r="K75" s="16"/>
      <c r="L75" s="16"/>
      <c r="M75" s="16"/>
      <c r="N75" s="16"/>
      <c r="O75" s="16"/>
      <c r="P75" s="16"/>
      <c r="Q75" s="16"/>
    </row>
    <row r="76" spans="1:17">
      <c r="A76" s="16"/>
      <c r="B76" s="16"/>
      <c r="C76" s="16"/>
      <c r="D76" s="16"/>
      <c r="E76" s="16"/>
      <c r="F76" s="16"/>
      <c r="G76" s="16"/>
      <c r="H76" s="16"/>
      <c r="I76" s="47"/>
      <c r="J76" s="16"/>
      <c r="K76" s="16"/>
      <c r="L76" s="16"/>
      <c r="M76" s="16"/>
      <c r="N76" s="16"/>
      <c r="O76" s="16"/>
      <c r="P76" s="16"/>
      <c r="Q76" s="16"/>
    </row>
    <row r="77" spans="1:17">
      <c r="A77" s="16"/>
      <c r="B77" s="16"/>
      <c r="C77" s="16"/>
      <c r="D77" s="16"/>
      <c r="E77" s="16"/>
      <c r="F77" s="16"/>
      <c r="G77" s="16"/>
      <c r="H77" s="16"/>
      <c r="I77" s="47"/>
      <c r="J77" s="16"/>
      <c r="K77" s="16"/>
      <c r="L77" s="16"/>
      <c r="M77" s="16"/>
      <c r="N77" s="16"/>
      <c r="O77" s="16"/>
      <c r="P77" s="16"/>
      <c r="Q77" s="16"/>
    </row>
    <row r="78" spans="1:17">
      <c r="A78" s="16"/>
      <c r="B78" s="16"/>
      <c r="C78" s="16"/>
      <c r="D78" s="16"/>
      <c r="E78" s="16"/>
      <c r="F78" s="16"/>
      <c r="G78" s="16"/>
      <c r="H78" s="16"/>
      <c r="I78" s="47"/>
      <c r="J78" s="16"/>
      <c r="K78" s="16"/>
      <c r="L78" s="16"/>
      <c r="M78" s="16"/>
      <c r="N78" s="16"/>
      <c r="O78" s="16"/>
      <c r="P78" s="16"/>
      <c r="Q78" s="16"/>
    </row>
    <row r="79" spans="1:17">
      <c r="A79" s="16"/>
      <c r="B79" s="16"/>
      <c r="C79" s="16"/>
      <c r="D79" s="16"/>
      <c r="E79" s="16"/>
      <c r="F79" s="16"/>
      <c r="G79" s="16"/>
      <c r="H79" s="16"/>
      <c r="I79" s="47"/>
      <c r="J79" s="16"/>
      <c r="K79" s="16"/>
      <c r="L79" s="16"/>
      <c r="M79" s="16"/>
      <c r="N79" s="16"/>
      <c r="O79" s="16"/>
      <c r="P79" s="16"/>
      <c r="Q79" s="16"/>
    </row>
    <row r="80" spans="1:17">
      <c r="A80" s="16"/>
      <c r="B80" s="16"/>
      <c r="C80" s="16"/>
      <c r="D80" s="16"/>
      <c r="E80" s="16"/>
      <c r="F80" s="16"/>
      <c r="G80" s="16"/>
      <c r="H80" s="16"/>
      <c r="I80" s="47"/>
      <c r="J80" s="16"/>
      <c r="K80" s="16"/>
      <c r="L80" s="16"/>
      <c r="M80" s="16"/>
      <c r="N80" s="16"/>
      <c r="O80" s="16"/>
      <c r="P80" s="16"/>
      <c r="Q80" s="16"/>
    </row>
    <row r="81" spans="1:17">
      <c r="A81" s="16"/>
      <c r="B81" s="16"/>
      <c r="C81" s="16"/>
      <c r="D81" s="16"/>
      <c r="E81" s="16"/>
      <c r="F81" s="16"/>
      <c r="G81" s="16"/>
      <c r="H81" s="16"/>
      <c r="I81" s="47"/>
      <c r="J81" s="16"/>
      <c r="K81" s="16"/>
      <c r="L81" s="16"/>
      <c r="M81" s="16"/>
      <c r="N81" s="16"/>
      <c r="O81" s="16"/>
      <c r="P81" s="16"/>
      <c r="Q81" s="16"/>
    </row>
    <row r="82" spans="1:17">
      <c r="A82" s="16"/>
      <c r="B82" s="16"/>
      <c r="C82" s="16"/>
      <c r="D82" s="16"/>
      <c r="E82" s="16"/>
      <c r="F82" s="16"/>
      <c r="G82" s="16"/>
      <c r="H82" s="16"/>
      <c r="I82" s="47"/>
      <c r="J82" s="16"/>
      <c r="K82" s="16"/>
      <c r="L82" s="16"/>
      <c r="M82" s="16"/>
      <c r="N82" s="16"/>
      <c r="O82" s="16"/>
      <c r="P82" s="16"/>
      <c r="Q82" s="16"/>
    </row>
    <row r="83" spans="1:17">
      <c r="A83" s="16"/>
      <c r="B83" s="16"/>
      <c r="C83" s="16"/>
      <c r="D83" s="16"/>
      <c r="E83" s="16"/>
      <c r="F83" s="16"/>
      <c r="G83" s="16"/>
      <c r="H83" s="16"/>
      <c r="I83" s="47"/>
      <c r="J83" s="16"/>
      <c r="K83" s="16"/>
      <c r="L83" s="16"/>
      <c r="M83" s="16"/>
      <c r="N83" s="16"/>
      <c r="O83" s="16"/>
      <c r="P83" s="16"/>
      <c r="Q83" s="16"/>
    </row>
    <row r="84" spans="1:17">
      <c r="A84" s="16"/>
      <c r="B84" s="16"/>
      <c r="C84" s="16"/>
      <c r="D84" s="16"/>
      <c r="E84" s="16"/>
      <c r="F84" s="16"/>
      <c r="G84" s="16"/>
      <c r="H84" s="16"/>
      <c r="I84" s="47"/>
      <c r="J84" s="16"/>
      <c r="K84" s="16"/>
      <c r="L84" s="16"/>
      <c r="M84" s="16"/>
      <c r="N84" s="16"/>
      <c r="O84" s="16"/>
      <c r="P84" s="16"/>
      <c r="Q84" s="16"/>
    </row>
    <row r="85" spans="1:17">
      <c r="A85" s="16"/>
      <c r="B85" s="16"/>
      <c r="C85" s="16"/>
      <c r="D85" s="16"/>
      <c r="E85" s="16"/>
      <c r="F85" s="16"/>
      <c r="G85" s="16"/>
      <c r="H85" s="16"/>
      <c r="I85" s="47"/>
      <c r="J85" s="16"/>
      <c r="K85" s="16"/>
      <c r="L85" s="16"/>
      <c r="M85" s="16"/>
      <c r="N85" s="16"/>
      <c r="O85" s="16"/>
      <c r="P85" s="16"/>
      <c r="Q85" s="16"/>
    </row>
    <row r="86" spans="1:17">
      <c r="A86" s="16"/>
      <c r="B86" s="16"/>
      <c r="C86" s="16"/>
      <c r="D86" s="16"/>
      <c r="E86" s="16"/>
      <c r="F86" s="16"/>
      <c r="G86" s="16"/>
      <c r="H86" s="16"/>
      <c r="I86" s="47"/>
      <c r="J86" s="16"/>
      <c r="K86" s="16"/>
      <c r="L86" s="16"/>
      <c r="M86" s="16"/>
      <c r="N86" s="16"/>
      <c r="O86" s="16"/>
      <c r="P86" s="16"/>
      <c r="Q86" s="16"/>
    </row>
    <row r="87" spans="1:17">
      <c r="A87" s="16"/>
      <c r="B87" s="16"/>
      <c r="C87" s="16"/>
      <c r="D87" s="16"/>
      <c r="E87" s="16"/>
      <c r="F87" s="16"/>
      <c r="G87" s="16"/>
      <c r="H87" s="16"/>
      <c r="I87" s="47"/>
      <c r="J87" s="16"/>
      <c r="K87" s="16"/>
      <c r="L87" s="16"/>
      <c r="M87" s="16"/>
      <c r="N87" s="16"/>
      <c r="O87" s="16"/>
      <c r="P87" s="16"/>
      <c r="Q87" s="16"/>
    </row>
    <row r="88" spans="1:17">
      <c r="A88" s="16"/>
      <c r="B88" s="16"/>
      <c r="C88" s="16"/>
      <c r="D88" s="16"/>
      <c r="E88" s="16"/>
      <c r="F88" s="16"/>
      <c r="G88" s="16"/>
      <c r="H88" s="16"/>
      <c r="I88" s="47"/>
      <c r="J88" s="16"/>
      <c r="K88" s="16"/>
      <c r="L88" s="16"/>
      <c r="M88" s="16"/>
      <c r="N88" s="16"/>
      <c r="O88" s="16"/>
      <c r="P88" s="16"/>
      <c r="Q88" s="16"/>
    </row>
    <row r="89" spans="1:17">
      <c r="A89" s="16"/>
      <c r="B89" s="16"/>
      <c r="C89" s="16"/>
      <c r="D89" s="16"/>
      <c r="E89" s="16"/>
      <c r="F89" s="16"/>
      <c r="G89" s="16"/>
      <c r="H89" s="16"/>
      <c r="I89" s="47"/>
      <c r="J89" s="16"/>
      <c r="K89" s="16"/>
      <c r="L89" s="16"/>
      <c r="M89" s="16"/>
      <c r="N89" s="16"/>
      <c r="O89" s="16"/>
      <c r="P89" s="16"/>
      <c r="Q89" s="16"/>
    </row>
    <row r="90" spans="1:17">
      <c r="A90" s="16"/>
      <c r="B90" s="16"/>
      <c r="C90" s="16"/>
      <c r="D90" s="16"/>
      <c r="E90" s="16"/>
      <c r="F90" s="16"/>
      <c r="G90" s="16"/>
      <c r="H90" s="16"/>
      <c r="I90" s="47"/>
      <c r="J90" s="16"/>
      <c r="K90" s="16"/>
      <c r="L90" s="16"/>
      <c r="M90" s="16"/>
      <c r="N90" s="16"/>
      <c r="O90" s="16"/>
      <c r="P90" s="16"/>
      <c r="Q90" s="16"/>
    </row>
    <row r="91" spans="1:17">
      <c r="A91" s="16"/>
      <c r="B91" s="16"/>
      <c r="C91" s="16"/>
      <c r="D91" s="16"/>
      <c r="E91" s="16"/>
      <c r="F91" s="16"/>
      <c r="G91" s="16"/>
      <c r="H91" s="16"/>
      <c r="I91" s="47"/>
      <c r="J91" s="16"/>
      <c r="K91" s="16"/>
      <c r="L91" s="16"/>
      <c r="M91" s="16"/>
      <c r="N91" s="16"/>
      <c r="O91" s="16"/>
      <c r="P91" s="16"/>
      <c r="Q91" s="16"/>
    </row>
    <row r="92" spans="1:17">
      <c r="A92" s="16"/>
      <c r="B92" s="16"/>
      <c r="C92" s="16"/>
      <c r="D92" s="16"/>
      <c r="E92" s="16"/>
      <c r="F92" s="16"/>
      <c r="G92" s="16"/>
      <c r="H92" s="16"/>
      <c r="I92" s="47"/>
      <c r="J92" s="16"/>
      <c r="K92" s="16"/>
      <c r="L92" s="16"/>
      <c r="M92" s="16"/>
      <c r="N92" s="16"/>
      <c r="O92" s="16"/>
      <c r="P92" s="16"/>
      <c r="Q92" s="16"/>
    </row>
    <row r="93" spans="1:17">
      <c r="A93" s="16"/>
      <c r="B93" s="16"/>
      <c r="C93" s="16"/>
      <c r="D93" s="16"/>
      <c r="E93" s="16"/>
      <c r="F93" s="16"/>
      <c r="G93" s="16"/>
      <c r="H93" s="16"/>
      <c r="I93" s="47"/>
      <c r="J93" s="16"/>
      <c r="K93" s="16"/>
      <c r="L93" s="16"/>
      <c r="M93" s="16"/>
      <c r="N93" s="16"/>
      <c r="O93" s="16"/>
      <c r="P93" s="16"/>
      <c r="Q93" s="16"/>
    </row>
    <row r="94" spans="1:17">
      <c r="A94" s="16"/>
      <c r="B94" s="16"/>
      <c r="C94" s="16"/>
      <c r="D94" s="16"/>
      <c r="E94" s="16"/>
      <c r="F94" s="16"/>
      <c r="G94" s="16"/>
      <c r="H94" s="16"/>
      <c r="I94" s="47"/>
      <c r="J94" s="16"/>
      <c r="K94" s="16"/>
      <c r="L94" s="16"/>
      <c r="M94" s="16"/>
      <c r="N94" s="16"/>
      <c r="O94" s="16"/>
      <c r="P94" s="16"/>
      <c r="Q94" s="16"/>
    </row>
    <row r="95" spans="1:17">
      <c r="A95" s="16"/>
      <c r="B95" s="16"/>
      <c r="C95" s="16"/>
      <c r="D95" s="16"/>
      <c r="E95" s="16"/>
      <c r="F95" s="16"/>
      <c r="G95" s="16"/>
      <c r="H95" s="16"/>
      <c r="I95" s="47"/>
      <c r="J95" s="16"/>
      <c r="K95" s="16"/>
      <c r="L95" s="16"/>
      <c r="M95" s="16"/>
      <c r="N95" s="16"/>
      <c r="O95" s="16"/>
      <c r="P95" s="16"/>
      <c r="Q95" s="16"/>
    </row>
    <row r="96" spans="1:17">
      <c r="A96" s="16"/>
      <c r="B96" s="16"/>
      <c r="C96" s="16"/>
      <c r="D96" s="16"/>
      <c r="E96" s="16"/>
      <c r="F96" s="16"/>
      <c r="G96" s="16"/>
      <c r="H96" s="16"/>
      <c r="I96" s="47"/>
      <c r="J96" s="16"/>
      <c r="K96" s="16"/>
      <c r="L96" s="16"/>
      <c r="M96" s="16"/>
      <c r="N96" s="16"/>
      <c r="O96" s="16"/>
      <c r="P96" s="16"/>
      <c r="Q96" s="16"/>
    </row>
    <row r="97" spans="1:17">
      <c r="A97" s="16"/>
      <c r="B97" s="16"/>
      <c r="C97" s="16"/>
      <c r="D97" s="16"/>
      <c r="E97" s="16"/>
      <c r="F97" s="16"/>
      <c r="G97" s="16"/>
      <c r="H97" s="16"/>
      <c r="I97" s="47"/>
      <c r="J97" s="16"/>
      <c r="K97" s="16"/>
      <c r="L97" s="16"/>
      <c r="M97" s="16"/>
      <c r="N97" s="16"/>
      <c r="O97" s="16"/>
      <c r="P97" s="16"/>
      <c r="Q97" s="16"/>
    </row>
    <row r="98" spans="1:17">
      <c r="A98" s="16"/>
      <c r="B98" s="16"/>
      <c r="C98" s="16"/>
      <c r="D98" s="16"/>
      <c r="E98" s="16"/>
      <c r="F98" s="16"/>
      <c r="G98" s="16"/>
      <c r="H98" s="16"/>
      <c r="I98" s="47"/>
      <c r="J98" s="16"/>
      <c r="K98" s="16"/>
      <c r="L98" s="16"/>
      <c r="M98" s="16"/>
      <c r="N98" s="16"/>
      <c r="O98" s="16"/>
      <c r="P98" s="16"/>
      <c r="Q98" s="16"/>
    </row>
    <row r="99" spans="1:17">
      <c r="A99" s="16"/>
      <c r="B99" s="16"/>
      <c r="C99" s="16"/>
      <c r="D99" s="16"/>
      <c r="E99" s="16"/>
      <c r="F99" s="16"/>
      <c r="G99" s="16"/>
      <c r="H99" s="16"/>
      <c r="I99" s="47"/>
      <c r="J99" s="16"/>
      <c r="K99" s="16"/>
      <c r="L99" s="16"/>
      <c r="M99" s="16"/>
      <c r="N99" s="16"/>
      <c r="O99" s="16"/>
      <c r="P99" s="16"/>
      <c r="Q99" s="16"/>
    </row>
    <row r="100" spans="1:17">
      <c r="A100" s="16"/>
      <c r="B100" s="16"/>
      <c r="C100" s="16"/>
      <c r="D100" s="16"/>
      <c r="E100" s="16"/>
      <c r="F100" s="16"/>
      <c r="G100" s="16"/>
      <c r="H100" s="16"/>
      <c r="I100" s="47"/>
      <c r="J100" s="16"/>
      <c r="K100" s="16"/>
      <c r="L100" s="16"/>
      <c r="M100" s="16"/>
      <c r="N100" s="16"/>
      <c r="O100" s="16"/>
      <c r="P100" s="16"/>
      <c r="Q100" s="16"/>
    </row>
    <row r="101" spans="1:17">
      <c r="A101" s="16"/>
      <c r="B101" s="16"/>
      <c r="C101" s="16"/>
      <c r="D101" s="16"/>
      <c r="E101" s="16"/>
      <c r="F101" s="16"/>
      <c r="G101" s="16"/>
      <c r="H101" s="16"/>
      <c r="I101" s="47"/>
      <c r="J101" s="16"/>
      <c r="K101" s="16"/>
      <c r="L101" s="16"/>
      <c r="M101" s="16"/>
      <c r="N101" s="16"/>
      <c r="O101" s="16"/>
      <c r="P101" s="16"/>
      <c r="Q101" s="16"/>
    </row>
    <row r="102" spans="1:17">
      <c r="A102" s="16"/>
      <c r="B102" s="16"/>
      <c r="C102" s="16"/>
      <c r="D102" s="16"/>
      <c r="E102" s="16"/>
      <c r="F102" s="16"/>
      <c r="G102" s="16"/>
      <c r="H102" s="16"/>
      <c r="I102" s="47"/>
      <c r="J102" s="16"/>
      <c r="K102" s="16"/>
      <c r="L102" s="16"/>
      <c r="M102" s="16"/>
      <c r="N102" s="16"/>
      <c r="O102" s="16"/>
      <c r="P102" s="16"/>
      <c r="Q102" s="16"/>
    </row>
    <row r="103" spans="1:17">
      <c r="A103" s="16"/>
      <c r="B103" s="16"/>
      <c r="C103" s="16"/>
      <c r="D103" s="16"/>
      <c r="E103" s="16"/>
      <c r="F103" s="16"/>
      <c r="G103" s="16"/>
      <c r="H103" s="16"/>
      <c r="I103" s="47"/>
      <c r="J103" s="16"/>
      <c r="K103" s="16"/>
      <c r="L103" s="16"/>
      <c r="M103" s="16"/>
      <c r="N103" s="16"/>
      <c r="O103" s="16"/>
      <c r="P103" s="16"/>
      <c r="Q103" s="16"/>
    </row>
    <row r="104" spans="1:17">
      <c r="A104" s="16"/>
      <c r="B104" s="16"/>
      <c r="C104" s="16"/>
      <c r="D104" s="16"/>
      <c r="E104" s="16"/>
      <c r="F104" s="16"/>
      <c r="G104" s="16"/>
      <c r="H104" s="16"/>
      <c r="I104" s="47"/>
      <c r="J104" s="16"/>
      <c r="K104" s="16"/>
      <c r="L104" s="16"/>
      <c r="M104" s="16"/>
      <c r="N104" s="16"/>
      <c r="O104" s="16"/>
      <c r="P104" s="16"/>
      <c r="Q104" s="16"/>
    </row>
    <row r="105" spans="1:17">
      <c r="A105" s="16"/>
      <c r="B105" s="16"/>
      <c r="C105" s="16"/>
      <c r="D105" s="16"/>
      <c r="E105" s="16"/>
      <c r="F105" s="16"/>
      <c r="G105" s="16"/>
      <c r="H105" s="16"/>
      <c r="I105" s="47"/>
      <c r="J105" s="16"/>
      <c r="K105" s="16"/>
      <c r="L105" s="16"/>
      <c r="M105" s="16"/>
      <c r="N105" s="16"/>
      <c r="O105" s="16"/>
      <c r="P105" s="16"/>
      <c r="Q105" s="16"/>
    </row>
    <row r="106" spans="1:17">
      <c r="A106" s="16"/>
      <c r="B106" s="16"/>
      <c r="C106" s="16"/>
      <c r="D106" s="16"/>
      <c r="E106" s="16"/>
      <c r="F106" s="16"/>
      <c r="G106" s="16"/>
      <c r="H106" s="16"/>
      <c r="I106" s="47"/>
      <c r="J106" s="16"/>
      <c r="K106" s="16"/>
      <c r="L106" s="16"/>
      <c r="M106" s="16"/>
      <c r="N106" s="16"/>
      <c r="O106" s="16"/>
      <c r="P106" s="16"/>
      <c r="Q106" s="16"/>
    </row>
    <row r="107" spans="1:17">
      <c r="A107" s="16"/>
      <c r="B107" s="16"/>
      <c r="C107" s="16"/>
      <c r="D107" s="16"/>
      <c r="E107" s="16"/>
      <c r="F107" s="16"/>
      <c r="G107" s="16"/>
      <c r="H107" s="16"/>
      <c r="I107" s="47"/>
      <c r="J107" s="16"/>
      <c r="K107" s="16"/>
      <c r="L107" s="16"/>
      <c r="M107" s="16"/>
      <c r="N107" s="16"/>
      <c r="O107" s="16"/>
      <c r="P107" s="16"/>
      <c r="Q107" s="16"/>
    </row>
    <row r="108" spans="1:17">
      <c r="A108" s="16"/>
      <c r="B108" s="16"/>
      <c r="C108" s="16"/>
      <c r="D108" s="16"/>
      <c r="E108" s="16"/>
      <c r="F108" s="16"/>
      <c r="G108" s="16"/>
      <c r="H108" s="16"/>
      <c r="I108" s="47"/>
      <c r="J108" s="16"/>
      <c r="K108" s="16"/>
      <c r="L108" s="16"/>
      <c r="M108" s="16"/>
      <c r="N108" s="16"/>
      <c r="O108" s="16"/>
      <c r="P108" s="16"/>
      <c r="Q108" s="16"/>
    </row>
    <row r="109" spans="1:17">
      <c r="A109" s="16"/>
      <c r="B109" s="16"/>
      <c r="C109" s="16"/>
      <c r="D109" s="16"/>
      <c r="E109" s="16"/>
      <c r="F109" s="16"/>
      <c r="G109" s="16"/>
      <c r="H109" s="16"/>
      <c r="I109" s="47"/>
      <c r="J109" s="16"/>
      <c r="K109" s="16"/>
      <c r="L109" s="16"/>
      <c r="M109" s="16"/>
      <c r="N109" s="16"/>
      <c r="O109" s="16"/>
      <c r="P109" s="16"/>
      <c r="Q109" s="16"/>
    </row>
    <row r="110" spans="1:17">
      <c r="A110" s="16"/>
      <c r="B110" s="16"/>
      <c r="C110" s="16"/>
      <c r="D110" s="16"/>
      <c r="E110" s="16"/>
      <c r="F110" s="16"/>
      <c r="G110" s="16"/>
      <c r="H110" s="16"/>
      <c r="I110" s="47"/>
      <c r="J110" s="16"/>
      <c r="K110" s="16"/>
      <c r="L110" s="16"/>
      <c r="M110" s="16"/>
      <c r="N110" s="16"/>
      <c r="O110" s="16"/>
      <c r="P110" s="16"/>
      <c r="Q110" s="16"/>
    </row>
    <row r="111" spans="1:17">
      <c r="A111" s="16"/>
      <c r="B111" s="16"/>
      <c r="C111" s="16"/>
      <c r="D111" s="16"/>
      <c r="E111" s="16"/>
      <c r="F111" s="16"/>
      <c r="G111" s="16"/>
      <c r="H111" s="16"/>
      <c r="I111" s="47"/>
      <c r="J111" s="16"/>
      <c r="K111" s="16"/>
      <c r="L111" s="16"/>
      <c r="M111" s="16"/>
      <c r="N111" s="16"/>
      <c r="O111" s="16"/>
      <c r="P111" s="16"/>
      <c r="Q111" s="16"/>
    </row>
    <row r="112" spans="1:17">
      <c r="A112" s="16"/>
      <c r="B112" s="16"/>
      <c r="C112" s="16"/>
      <c r="D112" s="16"/>
      <c r="E112" s="16"/>
      <c r="F112" s="16"/>
      <c r="G112" s="16"/>
      <c r="H112" s="16"/>
      <c r="I112" s="47"/>
      <c r="J112" s="16"/>
      <c r="K112" s="16"/>
      <c r="L112" s="16"/>
      <c r="M112" s="16"/>
      <c r="N112" s="16"/>
      <c r="O112" s="16"/>
      <c r="P112" s="16"/>
      <c r="Q112" s="16"/>
    </row>
    <row r="113" spans="1:17">
      <c r="A113" s="16"/>
      <c r="B113" s="16"/>
      <c r="C113" s="16"/>
      <c r="D113" s="16"/>
      <c r="E113" s="16"/>
      <c r="F113" s="16"/>
      <c r="G113" s="16"/>
      <c r="H113" s="16"/>
      <c r="I113" s="47"/>
      <c r="J113" s="16"/>
      <c r="K113" s="16"/>
      <c r="L113" s="16"/>
      <c r="M113" s="16"/>
      <c r="N113" s="16"/>
      <c r="O113" s="16"/>
      <c r="P113" s="16"/>
      <c r="Q113" s="16"/>
    </row>
    <row r="114" spans="1:17">
      <c r="A114" s="16"/>
      <c r="B114" s="16"/>
      <c r="C114" s="16"/>
      <c r="D114" s="16"/>
      <c r="E114" s="16"/>
      <c r="F114" s="16"/>
      <c r="G114" s="16"/>
      <c r="H114" s="16"/>
      <c r="I114" s="47"/>
      <c r="J114" s="16"/>
      <c r="K114" s="16"/>
      <c r="L114" s="16"/>
      <c r="M114" s="16"/>
      <c r="N114" s="16"/>
      <c r="O114" s="16"/>
      <c r="P114" s="16"/>
      <c r="Q114" s="16"/>
    </row>
    <row r="115" spans="1:17">
      <c r="A115" s="16"/>
      <c r="B115" s="16"/>
      <c r="C115" s="16"/>
      <c r="D115" s="16"/>
      <c r="E115" s="16"/>
      <c r="F115" s="16"/>
      <c r="G115" s="16"/>
      <c r="H115" s="16"/>
      <c r="I115" s="47"/>
      <c r="J115" s="16"/>
      <c r="K115" s="16"/>
      <c r="L115" s="16"/>
      <c r="M115" s="16"/>
      <c r="N115" s="16"/>
      <c r="O115" s="16"/>
      <c r="P115" s="16"/>
      <c r="Q115" s="16"/>
    </row>
    <row r="116" spans="1:17">
      <c r="A116" s="16"/>
      <c r="B116" s="16"/>
      <c r="C116" s="16"/>
      <c r="D116" s="16"/>
      <c r="E116" s="16"/>
      <c r="F116" s="16"/>
      <c r="G116" s="16"/>
      <c r="H116" s="16"/>
      <c r="I116" s="47"/>
      <c r="J116" s="16"/>
      <c r="K116" s="16"/>
      <c r="L116" s="16"/>
      <c r="M116" s="16"/>
      <c r="N116" s="16"/>
      <c r="O116" s="16"/>
      <c r="P116" s="16"/>
      <c r="Q116" s="16"/>
    </row>
    <row r="117" spans="1:17">
      <c r="A117" s="16"/>
      <c r="B117" s="16"/>
      <c r="C117" s="16"/>
      <c r="D117" s="16"/>
      <c r="E117" s="16"/>
      <c r="F117" s="16"/>
      <c r="G117" s="16"/>
      <c r="H117" s="16"/>
      <c r="I117" s="47"/>
      <c r="J117" s="16"/>
      <c r="K117" s="16"/>
      <c r="L117" s="16"/>
      <c r="M117" s="16"/>
      <c r="N117" s="16"/>
      <c r="O117" s="16"/>
      <c r="P117" s="16"/>
      <c r="Q117" s="16"/>
    </row>
    <row r="118" spans="1:17">
      <c r="A118" s="16"/>
      <c r="B118" s="16"/>
      <c r="C118" s="16"/>
      <c r="D118" s="16"/>
      <c r="E118" s="16"/>
      <c r="F118" s="16"/>
      <c r="G118" s="16"/>
      <c r="H118" s="16"/>
      <c r="I118" s="47"/>
      <c r="J118" s="16"/>
      <c r="K118" s="16"/>
      <c r="L118" s="16"/>
      <c r="M118" s="16"/>
      <c r="N118" s="16"/>
      <c r="O118" s="16"/>
      <c r="P118" s="16"/>
      <c r="Q118" s="16"/>
    </row>
    <row r="119" spans="1:17">
      <c r="A119" s="16"/>
      <c r="B119" s="16"/>
      <c r="C119" s="16"/>
      <c r="D119" s="16"/>
      <c r="E119" s="16"/>
      <c r="F119" s="16"/>
      <c r="G119" s="16"/>
      <c r="H119" s="16"/>
      <c r="I119" s="47"/>
      <c r="J119" s="16"/>
      <c r="K119" s="16"/>
      <c r="L119" s="16"/>
      <c r="M119" s="16"/>
      <c r="N119" s="16"/>
      <c r="O119" s="16"/>
      <c r="P119" s="16"/>
      <c r="Q119" s="16"/>
    </row>
    <row r="120" spans="1:17">
      <c r="A120" s="16"/>
      <c r="B120" s="16"/>
      <c r="C120" s="16"/>
      <c r="D120" s="16"/>
      <c r="E120" s="16"/>
      <c r="F120" s="16"/>
      <c r="G120" s="16"/>
      <c r="H120" s="16"/>
      <c r="I120" s="47"/>
      <c r="J120" s="16"/>
      <c r="K120" s="16"/>
      <c r="L120" s="16"/>
      <c r="M120" s="16"/>
      <c r="N120" s="16"/>
      <c r="O120" s="16"/>
      <c r="P120" s="16"/>
      <c r="Q120" s="16"/>
    </row>
  </sheetData>
  <mergeCells count="1">
    <mergeCell ref="A2:A6"/>
  </mergeCells>
  <dataValidations count="4">
    <dataValidation type="list" allowBlank="1" showErrorMessage="1" sqref="C2:C6">
      <formula1>"通用,非通用"</formula1>
    </dataValidation>
    <dataValidation type="list" allowBlank="1" showErrorMessage="1" sqref="D2:D6">
      <formula1>"新增,非新增"</formula1>
    </dataValidation>
    <dataValidation type="list" allowBlank="1" showErrorMessage="1" sqref="E2:E6">
      <formula1>"是,否"</formula1>
    </dataValidation>
    <dataValidation type="list" allowBlank="1" showErrorMessage="1" sqref="K2:K6">
      <formula1>"通过,不通过,阻塞"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198"/>
  <sheetViews>
    <sheetView workbookViewId="0">
      <selection activeCell="A1" sqref="A1"/>
    </sheetView>
  </sheetViews>
  <sheetFormatPr defaultColWidth="9" defaultRowHeight="15.75"/>
  <cols>
    <col min="1" max="6" width="11.2083333333333" customWidth="1"/>
    <col min="7" max="7" width="25.8583333333333" customWidth="1"/>
    <col min="8" max="8" width="17.4083333333333" customWidth="1"/>
    <col min="9" max="9" width="25.975" customWidth="1"/>
    <col min="10" max="10" width="36.45" customWidth="1"/>
    <col min="11" max="17" width="11.2083333333333" customWidth="1"/>
  </cols>
  <sheetData>
    <row r="1" spans="1:17">
      <c r="A1" s="1" t="s">
        <v>0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3" t="s">
        <v>25</v>
      </c>
      <c r="H1" s="2" t="s">
        <v>26</v>
      </c>
      <c r="I1" s="2" t="s">
        <v>27</v>
      </c>
      <c r="J1" s="3" t="s">
        <v>28</v>
      </c>
      <c r="K1" s="2" t="s">
        <v>29</v>
      </c>
      <c r="L1" s="2" t="s">
        <v>30</v>
      </c>
      <c r="M1" s="2" t="s">
        <v>31</v>
      </c>
      <c r="N1" s="2" t="s">
        <v>32</v>
      </c>
      <c r="O1" s="4"/>
      <c r="P1" s="16"/>
      <c r="Q1" s="16"/>
    </row>
    <row r="2" ht="28.5" spans="1:17">
      <c r="A2" s="5" t="s">
        <v>622</v>
      </c>
      <c r="B2" s="4" t="s">
        <v>34</v>
      </c>
      <c r="C2" s="6" t="s">
        <v>35</v>
      </c>
      <c r="D2" s="7" t="s">
        <v>36</v>
      </c>
      <c r="E2" s="7" t="s">
        <v>37</v>
      </c>
      <c r="F2" s="8" t="str">
        <f t="shared" ref="F2:F5" si="0">"DH2-"&amp;ROW()-2</f>
        <v>DH2-0</v>
      </c>
      <c r="G2" s="74" t="s">
        <v>606</v>
      </c>
      <c r="H2" s="10" t="s">
        <v>607</v>
      </c>
      <c r="I2" s="11" t="s">
        <v>623</v>
      </c>
      <c r="J2" s="11" t="s">
        <v>609</v>
      </c>
      <c r="K2" s="75" t="s">
        <v>42</v>
      </c>
      <c r="L2" s="5" t="s">
        <v>522</v>
      </c>
      <c r="M2" s="5" t="s">
        <v>43</v>
      </c>
      <c r="N2" s="5" t="s">
        <v>523</v>
      </c>
      <c r="O2" s="5"/>
      <c r="P2" s="16"/>
      <c r="Q2" s="16"/>
    </row>
    <row r="3" ht="28.5" spans="1:17">
      <c r="A3" s="5"/>
      <c r="B3" s="4" t="s">
        <v>34</v>
      </c>
      <c r="C3" s="6" t="s">
        <v>35</v>
      </c>
      <c r="D3" s="7" t="s">
        <v>36</v>
      </c>
      <c r="E3" s="7" t="s">
        <v>37</v>
      </c>
      <c r="F3" s="8" t="str">
        <f t="shared" si="0"/>
        <v>DH2-1</v>
      </c>
      <c r="G3" s="74" t="s">
        <v>610</v>
      </c>
      <c r="H3" s="10" t="s">
        <v>607</v>
      </c>
      <c r="I3" s="11" t="s">
        <v>459</v>
      </c>
      <c r="J3" s="11" t="s">
        <v>611</v>
      </c>
      <c r="K3" s="75" t="s">
        <v>42</v>
      </c>
      <c r="L3" s="5" t="s">
        <v>522</v>
      </c>
      <c r="M3" s="5" t="s">
        <v>43</v>
      </c>
      <c r="N3" s="5" t="s">
        <v>523</v>
      </c>
      <c r="O3" s="5"/>
      <c r="P3" s="16"/>
      <c r="Q3" s="16"/>
    </row>
    <row r="4" ht="51" spans="1:17">
      <c r="A4" s="5"/>
      <c r="B4" s="4" t="s">
        <v>34</v>
      </c>
      <c r="C4" s="6" t="s">
        <v>35</v>
      </c>
      <c r="D4" s="7" t="s">
        <v>36</v>
      </c>
      <c r="E4" s="7" t="s">
        <v>37</v>
      </c>
      <c r="F4" s="8" t="str">
        <f t="shared" si="0"/>
        <v>DH2-2</v>
      </c>
      <c r="G4" s="74" t="s">
        <v>612</v>
      </c>
      <c r="H4" s="10" t="s">
        <v>607</v>
      </c>
      <c r="I4" s="11" t="s">
        <v>624</v>
      </c>
      <c r="J4" s="11" t="s">
        <v>614</v>
      </c>
      <c r="K4" s="75" t="s">
        <v>42</v>
      </c>
      <c r="L4" s="5" t="s">
        <v>522</v>
      </c>
      <c r="M4" s="5" t="s">
        <v>43</v>
      </c>
      <c r="N4" s="5" t="s">
        <v>523</v>
      </c>
      <c r="O4" s="5"/>
      <c r="P4" s="16"/>
      <c r="Q4" s="16"/>
    </row>
    <row r="5" ht="51" spans="1:17">
      <c r="A5" s="5"/>
      <c r="B5" s="4" t="s">
        <v>34</v>
      </c>
      <c r="C5" s="6" t="s">
        <v>35</v>
      </c>
      <c r="D5" s="7" t="s">
        <v>36</v>
      </c>
      <c r="E5" s="7" t="s">
        <v>37</v>
      </c>
      <c r="F5" s="8" t="str">
        <f t="shared" si="0"/>
        <v>DH2-3</v>
      </c>
      <c r="G5" s="74" t="s">
        <v>616</v>
      </c>
      <c r="H5" s="10" t="s">
        <v>607</v>
      </c>
      <c r="I5" s="11" t="s">
        <v>625</v>
      </c>
      <c r="J5" s="11" t="s">
        <v>618</v>
      </c>
      <c r="K5" s="75" t="s">
        <v>42</v>
      </c>
      <c r="L5" s="5" t="s">
        <v>522</v>
      </c>
      <c r="M5" s="5" t="s">
        <v>43</v>
      </c>
      <c r="N5" s="5" t="s">
        <v>523</v>
      </c>
      <c r="O5" s="5"/>
      <c r="P5" s="16"/>
      <c r="Q5" s="16"/>
    </row>
    <row r="6" spans="1:17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</row>
    <row r="7" spans="1:17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spans="1:17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spans="1:17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0" spans="1:17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</row>
    <row r="11" spans="1:17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 spans="1:17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</row>
    <row r="13" spans="1:17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 spans="1:17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</row>
    <row r="15" spans="1:17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</row>
    <row r="16" spans="1:17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</row>
    <row r="17" spans="1: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</row>
    <row r="18" spans="1:17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spans="1:17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spans="1:17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 spans="1:17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</row>
    <row r="22" spans="1:17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</row>
    <row r="23" spans="1:17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</row>
    <row r="24" spans="1:17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</row>
    <row r="25" spans="1:17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</row>
    <row r="26" spans="1:17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</row>
    <row r="27" spans="1:1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</row>
    <row r="28" spans="1:17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spans="1:17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</row>
    <row r="30" spans="1:17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</row>
    <row r="31" spans="1:17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</row>
    <row r="32" spans="1:17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</row>
    <row r="33" spans="1:17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</row>
    <row r="34" spans="1:17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</row>
    <row r="35" spans="1:17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spans="1:17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 spans="1:1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spans="1:17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</row>
    <row r="39" spans="1:17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</row>
    <row r="40" spans="1:17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</row>
    <row r="41" spans="1:17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</row>
    <row r="42" spans="1:17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</row>
    <row r="43" spans="1:17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</row>
    <row r="44" spans="1:17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</row>
    <row r="45" spans="1:17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</row>
    <row r="46" spans="1:17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</row>
    <row r="47" spans="1:1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</row>
    <row r="48" spans="1:17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spans="1:17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17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17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17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spans="1:17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 spans="1:17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17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17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1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17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</row>
    <row r="59" spans="1:17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</row>
    <row r="60" spans="1:17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</row>
    <row r="61" spans="1:17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spans="1:17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17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17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17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</row>
    <row r="66" spans="1:17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</row>
    <row r="67" spans="1:1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</row>
    <row r="68" spans="1:17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</row>
    <row r="69" spans="1:17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</row>
    <row r="70" spans="1:17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</row>
    <row r="71" spans="1:17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</row>
    <row r="72" spans="1:17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</row>
    <row r="73" spans="1:17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</row>
    <row r="74" spans="1:17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</row>
    <row r="75" spans="1:17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</row>
    <row r="76" spans="1:17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</row>
    <row r="77" spans="1:1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</row>
    <row r="78" spans="1:17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</row>
    <row r="79" spans="1:17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</row>
    <row r="80" spans="1:17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</row>
    <row r="81" spans="1:17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</row>
    <row r="82" spans="1:17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</row>
    <row r="83" spans="1:17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</row>
    <row r="84" spans="1:17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</row>
    <row r="85" spans="1:17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</row>
    <row r="86" spans="1:17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</row>
    <row r="87" spans="1:1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</row>
    <row r="88" spans="1:17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</row>
    <row r="89" spans="1:17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</row>
    <row r="90" spans="1:17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</row>
    <row r="91" spans="1:17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</row>
    <row r="92" spans="1:17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17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17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17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17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</row>
    <row r="97" spans="1:1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1:17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17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spans="1:17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1:17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</row>
    <row r="102" spans="1:17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</row>
    <row r="103" spans="1:17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</row>
    <row r="104" spans="1:17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</row>
    <row r="105" spans="1:17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</row>
    <row r="106" spans="1:17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 spans="1:1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17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17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</row>
    <row r="110" spans="1:17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</row>
    <row r="111" spans="1:17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</row>
    <row r="112" spans="1:17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</row>
    <row r="113" spans="1:17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</row>
    <row r="114" spans="1:17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</row>
    <row r="115" spans="1:17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</row>
    <row r="116" spans="1:17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</row>
    <row r="117" spans="1: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</row>
    <row r="118" spans="1:17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17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</row>
    <row r="120" spans="1:17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</row>
    <row r="121" spans="1:17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</row>
    <row r="122" spans="1:17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</row>
    <row r="123" spans="1:17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</row>
    <row r="124" spans="1:17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</row>
    <row r="125" spans="1:17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</row>
    <row r="126" spans="1:17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1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17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17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17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17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17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</row>
    <row r="133" spans="1:17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</row>
    <row r="134" spans="1:17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</row>
    <row r="135" spans="1:17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</row>
    <row r="136" spans="1:17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</row>
    <row r="137" spans="1:1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</row>
    <row r="138" spans="1:17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</row>
    <row r="139" spans="1:17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</row>
    <row r="140" spans="1:17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</row>
    <row r="141" spans="1:17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</row>
    <row r="142" spans="1:17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</row>
    <row r="143" spans="1:17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</row>
    <row r="144" spans="1:17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</row>
    <row r="145" spans="1:17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</row>
    <row r="146" spans="1:17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</row>
    <row r="147" spans="1:1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17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1:17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</row>
    <row r="150" spans="1:17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</row>
    <row r="151" spans="1:17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</row>
    <row r="152" spans="1:17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</row>
    <row r="153" spans="1:17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</row>
    <row r="154" spans="1:17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</row>
    <row r="155" spans="1:17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</row>
    <row r="156" spans="1:17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</row>
    <row r="157" spans="1:1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</row>
    <row r="158" spans="1:17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</row>
    <row r="159" spans="1:17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</row>
    <row r="160" spans="1:17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</row>
    <row r="161" spans="1:17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</row>
    <row r="162" spans="1:17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</row>
    <row r="163" spans="1:17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</row>
    <row r="164" spans="1:17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</row>
    <row r="165" spans="1:17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</row>
    <row r="166" spans="1:17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</row>
    <row r="167" spans="1:1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17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17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17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17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17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17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</row>
    <row r="174" spans="1:17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</row>
    <row r="175" spans="1:17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</row>
    <row r="176" spans="1:17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</row>
    <row r="177" spans="1:1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</row>
    <row r="178" spans="1:17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</row>
    <row r="179" spans="1:17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</row>
    <row r="180" spans="1:17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17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17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17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spans="1:17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</row>
    <row r="185" spans="1:17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</row>
    <row r="186" spans="1:17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</row>
    <row r="187" spans="1:1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</row>
    <row r="188" spans="1:17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</row>
    <row r="189" spans="1:17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</row>
    <row r="190" spans="1:17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</row>
    <row r="191" spans="1:17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</row>
    <row r="192" spans="1:17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</row>
    <row r="193" spans="1:17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</row>
    <row r="194" spans="1:17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</row>
    <row r="195" spans="1:17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</row>
    <row r="196" spans="1:17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</row>
    <row r="197" spans="1:1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</row>
    <row r="198" spans="1:17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</row>
  </sheetData>
  <mergeCells count="1">
    <mergeCell ref="A2:A5"/>
  </mergeCells>
  <dataValidations count="4">
    <dataValidation type="list" allowBlank="1" showErrorMessage="1" sqref="C2:C5">
      <formula1>"通用,非通用"</formula1>
    </dataValidation>
    <dataValidation type="list" allowBlank="1" showErrorMessage="1" sqref="D2:D5">
      <formula1>"新增,非新增"</formula1>
    </dataValidation>
    <dataValidation type="list" allowBlank="1" showErrorMessage="1" sqref="E2:E5">
      <formula1>"是,否"</formula1>
    </dataValidation>
    <dataValidation type="list" allowBlank="1" showErrorMessage="1" sqref="K2:K5">
      <formula1>"通过,不通过,阻塞"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43"/>
  <sheetViews>
    <sheetView workbookViewId="0">
      <selection activeCell="A1" sqref="A1"/>
    </sheetView>
  </sheetViews>
  <sheetFormatPr defaultColWidth="9" defaultRowHeight="15.75"/>
  <cols>
    <col min="1" max="1" width="11.4333333333333" customWidth="1"/>
    <col min="2" max="4" width="11.2083333333333" customWidth="1"/>
    <col min="5" max="5" width="15.1583333333333" customWidth="1"/>
    <col min="6" max="6" width="11.2083333333333" customWidth="1"/>
    <col min="7" max="7" width="21.8" customWidth="1"/>
    <col min="8" max="8" width="14.1416666666667" customWidth="1"/>
    <col min="9" max="9" width="33.1833333333333" customWidth="1"/>
    <col min="10" max="10" width="35.6583333333333" customWidth="1"/>
    <col min="11" max="20" width="11.2083333333333" customWidth="1"/>
  </cols>
  <sheetData>
    <row r="1" spans="1:20">
      <c r="A1" s="15" t="s">
        <v>626</v>
      </c>
      <c r="B1" s="15" t="s">
        <v>20</v>
      </c>
      <c r="C1" s="15" t="s">
        <v>21</v>
      </c>
      <c r="D1" s="15" t="s">
        <v>22</v>
      </c>
      <c r="E1" s="15" t="s">
        <v>23</v>
      </c>
      <c r="F1" s="15" t="s">
        <v>24</v>
      </c>
      <c r="G1" s="15" t="s">
        <v>25</v>
      </c>
      <c r="H1" s="15" t="s">
        <v>26</v>
      </c>
      <c r="I1" s="15" t="s">
        <v>27</v>
      </c>
      <c r="J1" s="62" t="s">
        <v>28</v>
      </c>
      <c r="K1" s="15" t="s">
        <v>29</v>
      </c>
      <c r="L1" s="15" t="s">
        <v>30</v>
      </c>
      <c r="M1" s="15" t="s">
        <v>31</v>
      </c>
      <c r="N1" s="63" t="s">
        <v>281</v>
      </c>
      <c r="O1" s="16"/>
      <c r="P1" s="16"/>
      <c r="Q1" s="16"/>
      <c r="R1" s="16"/>
      <c r="S1" s="16"/>
      <c r="T1" s="16"/>
    </row>
    <row r="2" ht="28.5" spans="1:20">
      <c r="A2" s="64" t="s">
        <v>627</v>
      </c>
      <c r="B2" s="65" t="s">
        <v>34</v>
      </c>
      <c r="C2" s="66" t="s">
        <v>35</v>
      </c>
      <c r="D2" s="67" t="s">
        <v>36</v>
      </c>
      <c r="E2" s="67" t="s">
        <v>37</v>
      </c>
      <c r="F2" s="68" t="s">
        <v>628</v>
      </c>
      <c r="G2" s="69" t="s">
        <v>629</v>
      </c>
      <c r="H2" s="68" t="s">
        <v>630</v>
      </c>
      <c r="I2" s="69" t="s">
        <v>631</v>
      </c>
      <c r="J2" s="69" t="s">
        <v>632</v>
      </c>
      <c r="K2" s="12" t="s">
        <v>42</v>
      </c>
      <c r="L2" s="13">
        <v>46307</v>
      </c>
      <c r="M2" s="11" t="s">
        <v>43</v>
      </c>
      <c r="N2" s="11" t="s">
        <v>44</v>
      </c>
      <c r="O2" s="16"/>
      <c r="P2" s="16"/>
      <c r="Q2" s="16"/>
      <c r="R2" s="16"/>
      <c r="S2" s="16"/>
      <c r="T2" s="16"/>
    </row>
    <row r="3" ht="28.5" spans="1:20">
      <c r="A3" s="64"/>
      <c r="B3" s="70" t="s">
        <v>34</v>
      </c>
      <c r="C3" s="71" t="s">
        <v>35</v>
      </c>
      <c r="D3" s="67" t="s">
        <v>36</v>
      </c>
      <c r="E3" s="67" t="s">
        <v>37</v>
      </c>
      <c r="F3" s="68" t="s">
        <v>633</v>
      </c>
      <c r="G3" s="69" t="s">
        <v>634</v>
      </c>
      <c r="H3" s="68" t="s">
        <v>635</v>
      </c>
      <c r="I3" s="69" t="s">
        <v>636</v>
      </c>
      <c r="J3" s="69" t="s">
        <v>637</v>
      </c>
      <c r="K3" s="12" t="s">
        <v>42</v>
      </c>
      <c r="L3" s="13">
        <v>46307</v>
      </c>
      <c r="M3" s="11" t="s">
        <v>43</v>
      </c>
      <c r="N3" s="11" t="s">
        <v>44</v>
      </c>
      <c r="O3" s="16"/>
      <c r="P3" s="16"/>
      <c r="Q3" s="16"/>
      <c r="R3" s="16"/>
      <c r="S3" s="16"/>
      <c r="T3" s="16"/>
    </row>
    <row r="4" ht="28.5" spans="1:20">
      <c r="A4" s="72" t="s">
        <v>638</v>
      </c>
      <c r="B4" s="70" t="s">
        <v>34</v>
      </c>
      <c r="C4" s="71" t="s">
        <v>35</v>
      </c>
      <c r="D4" s="67" t="s">
        <v>36</v>
      </c>
      <c r="E4" s="67" t="s">
        <v>37</v>
      </c>
      <c r="F4" s="68" t="s">
        <v>639</v>
      </c>
      <c r="G4" s="68" t="s">
        <v>640</v>
      </c>
      <c r="H4" s="68" t="s">
        <v>630</v>
      </c>
      <c r="I4" s="69" t="s">
        <v>641</v>
      </c>
      <c r="J4" s="68" t="s">
        <v>642</v>
      </c>
      <c r="K4" s="12" t="s">
        <v>42</v>
      </c>
      <c r="L4" s="13">
        <v>46307</v>
      </c>
      <c r="M4" s="11" t="s">
        <v>43</v>
      </c>
      <c r="N4" s="11" t="s">
        <v>44</v>
      </c>
      <c r="O4" s="16"/>
      <c r="P4" s="16"/>
      <c r="Q4" s="16"/>
      <c r="R4" s="16"/>
      <c r="S4" s="16"/>
      <c r="T4" s="16"/>
    </row>
    <row r="5" ht="28.5" spans="1:20">
      <c r="A5" s="72"/>
      <c r="B5" s="70" t="s">
        <v>34</v>
      </c>
      <c r="C5" s="71" t="s">
        <v>35</v>
      </c>
      <c r="D5" s="67" t="s">
        <v>36</v>
      </c>
      <c r="E5" s="67" t="s">
        <v>37</v>
      </c>
      <c r="F5" s="68" t="s">
        <v>643</v>
      </c>
      <c r="G5" s="68" t="s">
        <v>644</v>
      </c>
      <c r="H5" s="68" t="s">
        <v>630</v>
      </c>
      <c r="I5" s="69" t="s">
        <v>645</v>
      </c>
      <c r="J5" s="68" t="s">
        <v>637</v>
      </c>
      <c r="K5" s="12" t="s">
        <v>42</v>
      </c>
      <c r="L5" s="13">
        <v>46307</v>
      </c>
      <c r="M5" s="11" t="s">
        <v>43</v>
      </c>
      <c r="N5" s="11" t="s">
        <v>44</v>
      </c>
      <c r="O5" s="16"/>
      <c r="P5" s="16"/>
      <c r="Q5" s="16"/>
      <c r="R5" s="16"/>
      <c r="S5" s="16"/>
      <c r="T5" s="16"/>
    </row>
    <row r="6" ht="28.5" spans="1:20">
      <c r="A6" s="72"/>
      <c r="B6" s="70" t="s">
        <v>34</v>
      </c>
      <c r="C6" s="71" t="s">
        <v>35</v>
      </c>
      <c r="D6" s="67" t="s">
        <v>36</v>
      </c>
      <c r="E6" s="67" t="s">
        <v>37</v>
      </c>
      <c r="F6" s="68" t="s">
        <v>646</v>
      </c>
      <c r="G6" s="68" t="s">
        <v>647</v>
      </c>
      <c r="H6" s="68" t="s">
        <v>630</v>
      </c>
      <c r="I6" s="69" t="s">
        <v>648</v>
      </c>
      <c r="J6" s="68" t="s">
        <v>649</v>
      </c>
      <c r="K6" s="12" t="s">
        <v>42</v>
      </c>
      <c r="L6" s="13">
        <v>46307</v>
      </c>
      <c r="M6" s="11" t="s">
        <v>43</v>
      </c>
      <c r="N6" s="11" t="s">
        <v>44</v>
      </c>
      <c r="O6" s="16"/>
      <c r="P6" s="16"/>
      <c r="Q6" s="16"/>
      <c r="R6" s="16"/>
      <c r="S6" s="16"/>
      <c r="T6" s="16"/>
    </row>
    <row r="7" ht="28.5" spans="1:20">
      <c r="A7" s="72"/>
      <c r="B7" s="70" t="s">
        <v>34</v>
      </c>
      <c r="C7" s="71" t="s">
        <v>35</v>
      </c>
      <c r="D7" s="67" t="s">
        <v>36</v>
      </c>
      <c r="E7" s="67" t="s">
        <v>37</v>
      </c>
      <c r="F7" s="68" t="s">
        <v>650</v>
      </c>
      <c r="G7" s="68" t="s">
        <v>651</v>
      </c>
      <c r="H7" s="68" t="s">
        <v>630</v>
      </c>
      <c r="I7" s="69" t="s">
        <v>645</v>
      </c>
      <c r="J7" s="68" t="s">
        <v>637</v>
      </c>
      <c r="K7" s="12" t="s">
        <v>42</v>
      </c>
      <c r="L7" s="13">
        <v>46307</v>
      </c>
      <c r="M7" s="11" t="s">
        <v>43</v>
      </c>
      <c r="N7" s="11" t="s">
        <v>44</v>
      </c>
      <c r="O7" s="16"/>
      <c r="P7" s="16"/>
      <c r="Q7" s="16"/>
      <c r="R7" s="16"/>
      <c r="S7" s="16"/>
      <c r="T7" s="16"/>
    </row>
    <row r="8" ht="28.5" spans="1:20">
      <c r="A8" s="72"/>
      <c r="B8" s="70" t="s">
        <v>34</v>
      </c>
      <c r="C8" s="71" t="s">
        <v>35</v>
      </c>
      <c r="D8" s="67" t="s">
        <v>36</v>
      </c>
      <c r="E8" s="67" t="s">
        <v>37</v>
      </c>
      <c r="F8" s="68" t="s">
        <v>652</v>
      </c>
      <c r="G8" s="68" t="s">
        <v>653</v>
      </c>
      <c r="H8" s="68" t="s">
        <v>630</v>
      </c>
      <c r="I8" s="69" t="s">
        <v>654</v>
      </c>
      <c r="J8" s="68" t="s">
        <v>655</v>
      </c>
      <c r="K8" s="12" t="s">
        <v>42</v>
      </c>
      <c r="L8" s="13">
        <v>46307</v>
      </c>
      <c r="M8" s="11" t="s">
        <v>43</v>
      </c>
      <c r="N8" s="11" t="s">
        <v>44</v>
      </c>
      <c r="O8" s="16"/>
      <c r="P8" s="16"/>
      <c r="Q8" s="16"/>
      <c r="R8" s="16"/>
      <c r="S8" s="16"/>
      <c r="T8" s="16"/>
    </row>
    <row r="9" ht="28.5" spans="1:20">
      <c r="A9" s="72"/>
      <c r="B9" s="70" t="s">
        <v>34</v>
      </c>
      <c r="C9" s="71" t="s">
        <v>35</v>
      </c>
      <c r="D9" s="67" t="s">
        <v>36</v>
      </c>
      <c r="E9" s="67" t="s">
        <v>37</v>
      </c>
      <c r="F9" s="68" t="s">
        <v>656</v>
      </c>
      <c r="G9" s="68" t="s">
        <v>657</v>
      </c>
      <c r="H9" s="68" t="s">
        <v>630</v>
      </c>
      <c r="I9" s="69" t="s">
        <v>645</v>
      </c>
      <c r="J9" s="68" t="s">
        <v>637</v>
      </c>
      <c r="K9" s="12" t="s">
        <v>42</v>
      </c>
      <c r="L9" s="13">
        <v>46307</v>
      </c>
      <c r="M9" s="11" t="s">
        <v>43</v>
      </c>
      <c r="N9" s="11" t="s">
        <v>44</v>
      </c>
      <c r="O9" s="16"/>
      <c r="P9" s="16"/>
      <c r="Q9" s="16"/>
      <c r="R9" s="16"/>
      <c r="S9" s="16"/>
      <c r="T9" s="16"/>
    </row>
    <row r="10" ht="28.5" spans="1:20">
      <c r="A10" s="72"/>
      <c r="B10" s="70" t="s">
        <v>34</v>
      </c>
      <c r="C10" s="71" t="s">
        <v>35</v>
      </c>
      <c r="D10" s="67" t="s">
        <v>36</v>
      </c>
      <c r="E10" s="67" t="s">
        <v>37</v>
      </c>
      <c r="F10" s="68" t="s">
        <v>658</v>
      </c>
      <c r="G10" s="68" t="s">
        <v>659</v>
      </c>
      <c r="H10" s="68" t="s">
        <v>630</v>
      </c>
      <c r="I10" s="69" t="s">
        <v>660</v>
      </c>
      <c r="J10" s="68" t="s">
        <v>661</v>
      </c>
      <c r="K10" s="12" t="s">
        <v>42</v>
      </c>
      <c r="L10" s="13">
        <v>46307</v>
      </c>
      <c r="M10" s="11" t="s">
        <v>43</v>
      </c>
      <c r="N10" s="11" t="s">
        <v>44</v>
      </c>
      <c r="O10" s="16"/>
      <c r="P10" s="16"/>
      <c r="Q10" s="16"/>
      <c r="R10" s="16"/>
      <c r="S10" s="16"/>
      <c r="T10" s="16"/>
    </row>
    <row r="11" ht="28.5" spans="1:20">
      <c r="A11" s="72"/>
      <c r="B11" s="70" t="s">
        <v>34</v>
      </c>
      <c r="C11" s="71" t="s">
        <v>35</v>
      </c>
      <c r="D11" s="67" t="s">
        <v>36</v>
      </c>
      <c r="E11" s="67" t="s">
        <v>37</v>
      </c>
      <c r="F11" s="68" t="s">
        <v>662</v>
      </c>
      <c r="G11" s="68" t="s">
        <v>657</v>
      </c>
      <c r="H11" s="68" t="s">
        <v>630</v>
      </c>
      <c r="I11" s="69" t="s">
        <v>645</v>
      </c>
      <c r="J11" s="68" t="s">
        <v>637</v>
      </c>
      <c r="K11" s="12" t="s">
        <v>42</v>
      </c>
      <c r="L11" s="13">
        <v>46307</v>
      </c>
      <c r="M11" s="11" t="s">
        <v>43</v>
      </c>
      <c r="N11" s="11" t="s">
        <v>44</v>
      </c>
      <c r="O11" s="16"/>
      <c r="P11" s="16"/>
      <c r="Q11" s="16"/>
      <c r="R11" s="16"/>
      <c r="S11" s="16"/>
      <c r="T11" s="16"/>
    </row>
    <row r="12" ht="28.5" spans="1:20">
      <c r="A12" s="72"/>
      <c r="B12" s="70" t="s">
        <v>34</v>
      </c>
      <c r="C12" s="71" t="s">
        <v>35</v>
      </c>
      <c r="D12" s="67" t="s">
        <v>36</v>
      </c>
      <c r="E12" s="67" t="s">
        <v>37</v>
      </c>
      <c r="F12" s="68" t="s">
        <v>663</v>
      </c>
      <c r="G12" s="68" t="s">
        <v>664</v>
      </c>
      <c r="H12" s="68" t="s">
        <v>630</v>
      </c>
      <c r="I12" s="69" t="s">
        <v>665</v>
      </c>
      <c r="J12" s="68" t="s">
        <v>666</v>
      </c>
      <c r="K12" s="12" t="s">
        <v>42</v>
      </c>
      <c r="L12" s="13">
        <v>46307</v>
      </c>
      <c r="M12" s="11" t="s">
        <v>43</v>
      </c>
      <c r="N12" s="11" t="s">
        <v>44</v>
      </c>
      <c r="O12" s="16"/>
      <c r="P12" s="16"/>
      <c r="Q12" s="16"/>
      <c r="R12" s="16"/>
      <c r="S12" s="16"/>
      <c r="T12" s="16"/>
    </row>
    <row r="13" ht="28.5" spans="1:20">
      <c r="A13" s="72"/>
      <c r="B13" s="70" t="s">
        <v>34</v>
      </c>
      <c r="C13" s="71" t="s">
        <v>35</v>
      </c>
      <c r="D13" s="67" t="s">
        <v>36</v>
      </c>
      <c r="E13" s="67" t="s">
        <v>37</v>
      </c>
      <c r="F13" s="68" t="s">
        <v>667</v>
      </c>
      <c r="G13" s="68" t="s">
        <v>657</v>
      </c>
      <c r="H13" s="68" t="s">
        <v>630</v>
      </c>
      <c r="I13" s="69" t="s">
        <v>645</v>
      </c>
      <c r="J13" s="68" t="s">
        <v>637</v>
      </c>
      <c r="K13" s="12" t="s">
        <v>42</v>
      </c>
      <c r="L13" s="13">
        <v>46307</v>
      </c>
      <c r="M13" s="11" t="s">
        <v>43</v>
      </c>
      <c r="N13" s="11" t="s">
        <v>44</v>
      </c>
      <c r="O13" s="16"/>
      <c r="P13" s="16"/>
      <c r="Q13" s="16"/>
      <c r="R13" s="16"/>
      <c r="S13" s="16"/>
      <c r="T13" s="16"/>
    </row>
    <row r="14" ht="28.5" spans="1:20">
      <c r="A14" s="72"/>
      <c r="B14" s="70" t="s">
        <v>34</v>
      </c>
      <c r="C14" s="71" t="s">
        <v>35</v>
      </c>
      <c r="D14" s="67" t="s">
        <v>36</v>
      </c>
      <c r="E14" s="67" t="s">
        <v>37</v>
      </c>
      <c r="F14" s="68" t="s">
        <v>668</v>
      </c>
      <c r="G14" s="68" t="s">
        <v>669</v>
      </c>
      <c r="H14" s="68" t="s">
        <v>630</v>
      </c>
      <c r="I14" s="69" t="s">
        <v>670</v>
      </c>
      <c r="J14" s="68" t="s">
        <v>671</v>
      </c>
      <c r="K14" s="12" t="s">
        <v>42</v>
      </c>
      <c r="L14" s="13">
        <v>46307</v>
      </c>
      <c r="M14" s="11" t="s">
        <v>43</v>
      </c>
      <c r="N14" s="11" t="s">
        <v>44</v>
      </c>
      <c r="O14" s="16"/>
      <c r="P14" s="16"/>
      <c r="Q14" s="16"/>
      <c r="R14" s="16"/>
      <c r="S14" s="16"/>
      <c r="T14" s="16"/>
    </row>
    <row r="15" ht="28.5" spans="1:20">
      <c r="A15" s="72"/>
      <c r="B15" s="70" t="s">
        <v>34</v>
      </c>
      <c r="C15" s="71" t="s">
        <v>35</v>
      </c>
      <c r="D15" s="67" t="s">
        <v>36</v>
      </c>
      <c r="E15" s="67" t="s">
        <v>37</v>
      </c>
      <c r="F15" s="68" t="s">
        <v>672</v>
      </c>
      <c r="G15" s="68" t="s">
        <v>673</v>
      </c>
      <c r="H15" s="68" t="s">
        <v>630</v>
      </c>
      <c r="I15" s="69" t="s">
        <v>645</v>
      </c>
      <c r="J15" s="68" t="s">
        <v>637</v>
      </c>
      <c r="K15" s="12" t="s">
        <v>42</v>
      </c>
      <c r="L15" s="13">
        <v>46307</v>
      </c>
      <c r="M15" s="11" t="s">
        <v>43</v>
      </c>
      <c r="N15" s="11" t="s">
        <v>44</v>
      </c>
      <c r="O15" s="16"/>
      <c r="P15" s="16"/>
      <c r="Q15" s="16"/>
      <c r="R15" s="16"/>
      <c r="S15" s="16"/>
      <c r="T15" s="16"/>
    </row>
    <row r="16" ht="28.5" spans="1:20">
      <c r="A16" s="72"/>
      <c r="B16" s="70" t="s">
        <v>34</v>
      </c>
      <c r="C16" s="71" t="s">
        <v>35</v>
      </c>
      <c r="D16" s="67" t="s">
        <v>36</v>
      </c>
      <c r="E16" s="67" t="s">
        <v>37</v>
      </c>
      <c r="F16" s="68" t="s">
        <v>674</v>
      </c>
      <c r="G16" s="68" t="s">
        <v>675</v>
      </c>
      <c r="H16" s="68" t="s">
        <v>630</v>
      </c>
      <c r="I16" s="69" t="s">
        <v>676</v>
      </c>
      <c r="J16" s="68" t="s">
        <v>677</v>
      </c>
      <c r="K16" s="12" t="s">
        <v>42</v>
      </c>
      <c r="L16" s="13">
        <v>46307</v>
      </c>
      <c r="M16" s="11" t="s">
        <v>43</v>
      </c>
      <c r="N16" s="11" t="s">
        <v>44</v>
      </c>
      <c r="O16" s="16"/>
      <c r="P16" s="16"/>
      <c r="Q16" s="16"/>
      <c r="R16" s="16"/>
      <c r="S16" s="16"/>
      <c r="T16" s="16"/>
    </row>
    <row r="17" ht="28.5" spans="1:20">
      <c r="A17" s="72"/>
      <c r="B17" s="70" t="s">
        <v>34</v>
      </c>
      <c r="C17" s="71" t="s">
        <v>35</v>
      </c>
      <c r="D17" s="67" t="s">
        <v>36</v>
      </c>
      <c r="E17" s="67" t="s">
        <v>37</v>
      </c>
      <c r="F17" s="68" t="s">
        <v>678</v>
      </c>
      <c r="G17" s="68" t="s">
        <v>679</v>
      </c>
      <c r="H17" s="68" t="s">
        <v>630</v>
      </c>
      <c r="I17" s="69" t="s">
        <v>645</v>
      </c>
      <c r="J17" s="68" t="s">
        <v>637</v>
      </c>
      <c r="K17" s="12" t="s">
        <v>42</v>
      </c>
      <c r="L17" s="13">
        <v>46307</v>
      </c>
      <c r="M17" s="11" t="s">
        <v>43</v>
      </c>
      <c r="N17" s="11" t="s">
        <v>44</v>
      </c>
      <c r="O17" s="16"/>
      <c r="P17" s="16"/>
      <c r="Q17" s="16"/>
      <c r="R17" s="16"/>
      <c r="S17" s="16"/>
      <c r="T17" s="16"/>
    </row>
    <row r="18" ht="28.5" spans="1:20">
      <c r="A18" s="72"/>
      <c r="B18" s="70" t="s">
        <v>34</v>
      </c>
      <c r="C18" s="71" t="s">
        <v>35</v>
      </c>
      <c r="D18" s="67" t="s">
        <v>36</v>
      </c>
      <c r="E18" s="67" t="s">
        <v>37</v>
      </c>
      <c r="F18" s="68" t="s">
        <v>680</v>
      </c>
      <c r="G18" s="68" t="s">
        <v>681</v>
      </c>
      <c r="H18" s="68" t="s">
        <v>630</v>
      </c>
      <c r="I18" s="69" t="s">
        <v>682</v>
      </c>
      <c r="J18" s="68" t="s">
        <v>683</v>
      </c>
      <c r="K18" s="12" t="s">
        <v>42</v>
      </c>
      <c r="L18" s="13">
        <v>46307</v>
      </c>
      <c r="M18" s="11" t="s">
        <v>43</v>
      </c>
      <c r="N18" s="11" t="s">
        <v>44</v>
      </c>
      <c r="O18" s="16"/>
      <c r="P18" s="16"/>
      <c r="Q18" s="16"/>
      <c r="R18" s="16"/>
      <c r="S18" s="16"/>
      <c r="T18" s="16"/>
    </row>
    <row r="19" ht="28.5" spans="1:20">
      <c r="A19" s="72"/>
      <c r="B19" s="70" t="s">
        <v>34</v>
      </c>
      <c r="C19" s="71" t="s">
        <v>35</v>
      </c>
      <c r="D19" s="67" t="s">
        <v>36</v>
      </c>
      <c r="E19" s="67" t="s">
        <v>37</v>
      </c>
      <c r="F19" s="68" t="s">
        <v>684</v>
      </c>
      <c r="G19" s="68" t="s">
        <v>685</v>
      </c>
      <c r="H19" s="68" t="s">
        <v>630</v>
      </c>
      <c r="I19" s="69" t="s">
        <v>645</v>
      </c>
      <c r="J19" s="68" t="s">
        <v>637</v>
      </c>
      <c r="K19" s="12" t="s">
        <v>42</v>
      </c>
      <c r="L19" s="13">
        <v>46307</v>
      </c>
      <c r="M19" s="11" t="s">
        <v>43</v>
      </c>
      <c r="N19" s="11" t="s">
        <v>44</v>
      </c>
      <c r="O19" s="16"/>
      <c r="P19" s="16"/>
      <c r="Q19" s="16"/>
      <c r="R19" s="16"/>
      <c r="S19" s="16"/>
      <c r="T19" s="16"/>
    </row>
    <row r="20" ht="28.5" spans="1:20">
      <c r="A20" s="72"/>
      <c r="B20" s="70" t="s">
        <v>34</v>
      </c>
      <c r="C20" s="71" t="s">
        <v>35</v>
      </c>
      <c r="D20" s="67" t="s">
        <v>36</v>
      </c>
      <c r="E20" s="67" t="s">
        <v>37</v>
      </c>
      <c r="F20" s="68" t="s">
        <v>686</v>
      </c>
      <c r="G20" s="68" t="s">
        <v>687</v>
      </c>
      <c r="H20" s="68" t="s">
        <v>630</v>
      </c>
      <c r="I20" s="69" t="s">
        <v>688</v>
      </c>
      <c r="J20" s="68" t="s">
        <v>689</v>
      </c>
      <c r="K20" s="12" t="s">
        <v>42</v>
      </c>
      <c r="L20" s="13">
        <v>46307</v>
      </c>
      <c r="M20" s="11" t="s">
        <v>43</v>
      </c>
      <c r="N20" s="11" t="s">
        <v>44</v>
      </c>
      <c r="O20" s="16"/>
      <c r="P20" s="16"/>
      <c r="Q20" s="16"/>
      <c r="R20" s="16"/>
      <c r="S20" s="16"/>
      <c r="T20" s="16"/>
    </row>
    <row r="21" ht="28.5" spans="1:20">
      <c r="A21" s="72"/>
      <c r="B21" s="70" t="s">
        <v>34</v>
      </c>
      <c r="C21" s="71" t="s">
        <v>35</v>
      </c>
      <c r="D21" s="67" t="s">
        <v>36</v>
      </c>
      <c r="E21" s="67" t="s">
        <v>37</v>
      </c>
      <c r="F21" s="68" t="s">
        <v>690</v>
      </c>
      <c r="G21" s="68" t="s">
        <v>685</v>
      </c>
      <c r="H21" s="68" t="s">
        <v>630</v>
      </c>
      <c r="I21" s="69" t="s">
        <v>645</v>
      </c>
      <c r="J21" s="68" t="s">
        <v>637</v>
      </c>
      <c r="K21" s="12" t="s">
        <v>42</v>
      </c>
      <c r="L21" s="13">
        <v>46307</v>
      </c>
      <c r="M21" s="11" t="s">
        <v>43</v>
      </c>
      <c r="N21" s="11" t="s">
        <v>44</v>
      </c>
      <c r="O21" s="16"/>
      <c r="P21" s="16"/>
      <c r="Q21" s="16"/>
      <c r="R21" s="16"/>
      <c r="S21" s="16"/>
      <c r="T21" s="16"/>
    </row>
    <row r="22" ht="28.5" spans="1:20">
      <c r="A22" s="72"/>
      <c r="B22" s="70" t="s">
        <v>34</v>
      </c>
      <c r="C22" s="71" t="s">
        <v>35</v>
      </c>
      <c r="D22" s="67" t="s">
        <v>36</v>
      </c>
      <c r="E22" s="67" t="s">
        <v>37</v>
      </c>
      <c r="F22" s="68" t="s">
        <v>691</v>
      </c>
      <c r="G22" s="68" t="s">
        <v>692</v>
      </c>
      <c r="H22" s="68" t="s">
        <v>630</v>
      </c>
      <c r="I22" s="69" t="s">
        <v>693</v>
      </c>
      <c r="J22" s="68" t="s">
        <v>694</v>
      </c>
      <c r="K22" s="12" t="s">
        <v>42</v>
      </c>
      <c r="L22" s="13">
        <v>46307</v>
      </c>
      <c r="M22" s="11" t="s">
        <v>43</v>
      </c>
      <c r="N22" s="11" t="s">
        <v>44</v>
      </c>
      <c r="O22" s="16"/>
      <c r="P22" s="16"/>
      <c r="Q22" s="16"/>
      <c r="R22" s="16"/>
      <c r="S22" s="16"/>
      <c r="T22" s="16"/>
    </row>
    <row r="23" ht="28.5" spans="1:20">
      <c r="A23" s="72"/>
      <c r="B23" s="70" t="s">
        <v>34</v>
      </c>
      <c r="C23" s="71" t="s">
        <v>35</v>
      </c>
      <c r="D23" s="67" t="s">
        <v>36</v>
      </c>
      <c r="E23" s="67" t="s">
        <v>37</v>
      </c>
      <c r="F23" s="68" t="s">
        <v>695</v>
      </c>
      <c r="G23" s="68" t="s">
        <v>685</v>
      </c>
      <c r="H23" s="68" t="s">
        <v>630</v>
      </c>
      <c r="I23" s="69" t="s">
        <v>645</v>
      </c>
      <c r="J23" s="68" t="s">
        <v>637</v>
      </c>
      <c r="K23" s="12" t="s">
        <v>42</v>
      </c>
      <c r="L23" s="13">
        <v>46307</v>
      </c>
      <c r="M23" s="11" t="s">
        <v>43</v>
      </c>
      <c r="N23" s="11" t="s">
        <v>44</v>
      </c>
      <c r="O23" s="16"/>
      <c r="P23" s="16"/>
      <c r="Q23" s="16"/>
      <c r="R23" s="16"/>
      <c r="S23" s="16"/>
      <c r="T23" s="16"/>
    </row>
    <row r="24" ht="28.5" spans="1:20">
      <c r="A24" s="73" t="s">
        <v>696</v>
      </c>
      <c r="B24" s="70" t="s">
        <v>34</v>
      </c>
      <c r="C24" s="71" t="s">
        <v>35</v>
      </c>
      <c r="D24" s="67" t="s">
        <v>36</v>
      </c>
      <c r="E24" s="67" t="s">
        <v>37</v>
      </c>
      <c r="F24" s="68" t="s">
        <v>697</v>
      </c>
      <c r="G24" s="68" t="s">
        <v>698</v>
      </c>
      <c r="H24" s="68" t="s">
        <v>630</v>
      </c>
      <c r="I24" s="69" t="s">
        <v>699</v>
      </c>
      <c r="J24" s="68" t="s">
        <v>700</v>
      </c>
      <c r="K24" s="12" t="s">
        <v>42</v>
      </c>
      <c r="L24" s="13">
        <v>46307</v>
      </c>
      <c r="M24" s="11" t="s">
        <v>43</v>
      </c>
      <c r="N24" s="11" t="s">
        <v>44</v>
      </c>
      <c r="O24" s="16"/>
      <c r="P24" s="16"/>
      <c r="Q24" s="16"/>
      <c r="R24" s="16"/>
      <c r="S24" s="16"/>
      <c r="T24" s="16"/>
    </row>
    <row r="25" ht="28.5" spans="1:20">
      <c r="A25" s="73"/>
      <c r="B25" s="70" t="s">
        <v>34</v>
      </c>
      <c r="C25" s="71" t="s">
        <v>35</v>
      </c>
      <c r="D25" s="67" t="s">
        <v>36</v>
      </c>
      <c r="E25" s="67" t="s">
        <v>37</v>
      </c>
      <c r="F25" s="68" t="s">
        <v>701</v>
      </c>
      <c r="G25" s="68" t="s">
        <v>702</v>
      </c>
      <c r="H25" s="68" t="s">
        <v>630</v>
      </c>
      <c r="I25" s="69" t="s">
        <v>703</v>
      </c>
      <c r="J25" s="68" t="s">
        <v>637</v>
      </c>
      <c r="K25" s="12" t="s">
        <v>42</v>
      </c>
      <c r="L25" s="13">
        <v>46307</v>
      </c>
      <c r="M25" s="11" t="s">
        <v>43</v>
      </c>
      <c r="N25" s="11" t="s">
        <v>44</v>
      </c>
      <c r="O25" s="16"/>
      <c r="P25" s="16"/>
      <c r="Q25" s="16"/>
      <c r="R25" s="16"/>
      <c r="S25" s="16"/>
      <c r="T25" s="16"/>
    </row>
    <row r="26" ht="28.5" spans="1:20">
      <c r="A26" s="73"/>
      <c r="B26" s="70" t="s">
        <v>34</v>
      </c>
      <c r="C26" s="71" t="s">
        <v>35</v>
      </c>
      <c r="D26" s="67" t="s">
        <v>36</v>
      </c>
      <c r="E26" s="67" t="s">
        <v>37</v>
      </c>
      <c r="F26" s="68" t="s">
        <v>704</v>
      </c>
      <c r="G26" s="68" t="s">
        <v>705</v>
      </c>
      <c r="H26" s="68" t="s">
        <v>630</v>
      </c>
      <c r="I26" s="69" t="s">
        <v>706</v>
      </c>
      <c r="J26" s="68" t="s">
        <v>707</v>
      </c>
      <c r="K26" s="12" t="s">
        <v>42</v>
      </c>
      <c r="L26" s="13">
        <v>46307</v>
      </c>
      <c r="M26" s="11" t="s">
        <v>43</v>
      </c>
      <c r="N26" s="11" t="s">
        <v>44</v>
      </c>
      <c r="O26" s="16"/>
      <c r="P26" s="16"/>
      <c r="Q26" s="16"/>
      <c r="R26" s="16"/>
      <c r="S26" s="16"/>
      <c r="T26" s="16"/>
    </row>
    <row r="27" ht="28.5" spans="1:20">
      <c r="A27" s="73"/>
      <c r="B27" s="70" t="s">
        <v>34</v>
      </c>
      <c r="C27" s="71" t="s">
        <v>35</v>
      </c>
      <c r="D27" s="67" t="s">
        <v>36</v>
      </c>
      <c r="E27" s="67" t="s">
        <v>37</v>
      </c>
      <c r="F27" s="68" t="s">
        <v>708</v>
      </c>
      <c r="G27" s="68" t="s">
        <v>702</v>
      </c>
      <c r="H27" s="68" t="s">
        <v>630</v>
      </c>
      <c r="I27" s="69" t="s">
        <v>703</v>
      </c>
      <c r="J27" s="68" t="s">
        <v>637</v>
      </c>
      <c r="K27" s="12" t="s">
        <v>42</v>
      </c>
      <c r="L27" s="13">
        <v>46307</v>
      </c>
      <c r="M27" s="11" t="s">
        <v>43</v>
      </c>
      <c r="N27" s="11" t="s">
        <v>44</v>
      </c>
      <c r="O27" s="16"/>
      <c r="P27" s="16"/>
      <c r="Q27" s="16"/>
      <c r="R27" s="16"/>
      <c r="S27" s="16"/>
      <c r="T27" s="16"/>
    </row>
    <row r="28" ht="28.5" spans="1:20">
      <c r="A28" s="73"/>
      <c r="B28" s="70" t="s">
        <v>34</v>
      </c>
      <c r="C28" s="71" t="s">
        <v>35</v>
      </c>
      <c r="D28" s="67" t="s">
        <v>36</v>
      </c>
      <c r="E28" s="67" t="s">
        <v>37</v>
      </c>
      <c r="F28" s="68" t="s">
        <v>709</v>
      </c>
      <c r="G28" s="68" t="s">
        <v>710</v>
      </c>
      <c r="H28" s="68" t="s">
        <v>630</v>
      </c>
      <c r="I28" s="69" t="s">
        <v>711</v>
      </c>
      <c r="J28" s="68" t="s">
        <v>712</v>
      </c>
      <c r="K28" s="12" t="s">
        <v>42</v>
      </c>
      <c r="L28" s="13">
        <v>46307</v>
      </c>
      <c r="M28" s="11" t="s">
        <v>43</v>
      </c>
      <c r="N28" s="11" t="s">
        <v>44</v>
      </c>
      <c r="O28" s="16"/>
      <c r="P28" s="16"/>
      <c r="Q28" s="16"/>
      <c r="R28" s="16"/>
      <c r="S28" s="16"/>
      <c r="T28" s="16"/>
    </row>
    <row r="29" ht="28.5" spans="1:20">
      <c r="A29" s="73"/>
      <c r="B29" s="70" t="s">
        <v>34</v>
      </c>
      <c r="C29" s="71" t="s">
        <v>35</v>
      </c>
      <c r="D29" s="67" t="s">
        <v>36</v>
      </c>
      <c r="E29" s="67" t="s">
        <v>37</v>
      </c>
      <c r="F29" s="68" t="s">
        <v>713</v>
      </c>
      <c r="G29" s="68" t="s">
        <v>702</v>
      </c>
      <c r="H29" s="68" t="s">
        <v>630</v>
      </c>
      <c r="I29" s="69" t="s">
        <v>703</v>
      </c>
      <c r="J29" s="68" t="s">
        <v>637</v>
      </c>
      <c r="K29" s="12" t="s">
        <v>42</v>
      </c>
      <c r="L29" s="13">
        <v>46307</v>
      </c>
      <c r="M29" s="11" t="s">
        <v>43</v>
      </c>
      <c r="N29" s="11" t="s">
        <v>44</v>
      </c>
      <c r="O29" s="16"/>
      <c r="P29" s="16"/>
      <c r="Q29" s="16"/>
      <c r="R29" s="16"/>
      <c r="S29" s="16"/>
      <c r="T29" s="16"/>
    </row>
    <row r="30" ht="28.5" spans="1:20">
      <c r="A30" s="73"/>
      <c r="B30" s="70" t="s">
        <v>34</v>
      </c>
      <c r="C30" s="71" t="s">
        <v>35</v>
      </c>
      <c r="D30" s="67" t="s">
        <v>36</v>
      </c>
      <c r="E30" s="67" t="s">
        <v>37</v>
      </c>
      <c r="F30" s="68" t="s">
        <v>714</v>
      </c>
      <c r="G30" s="68" t="s">
        <v>715</v>
      </c>
      <c r="H30" s="68" t="s">
        <v>630</v>
      </c>
      <c r="I30" s="69" t="s">
        <v>716</v>
      </c>
      <c r="J30" s="68" t="s">
        <v>717</v>
      </c>
      <c r="K30" s="12" t="s">
        <v>42</v>
      </c>
      <c r="L30" s="13">
        <v>46307</v>
      </c>
      <c r="M30" s="11" t="s">
        <v>43</v>
      </c>
      <c r="N30" s="11" t="s">
        <v>44</v>
      </c>
      <c r="O30" s="16"/>
      <c r="P30" s="16"/>
      <c r="Q30" s="16"/>
      <c r="R30" s="16"/>
      <c r="S30" s="16"/>
      <c r="T30" s="16"/>
    </row>
    <row r="31" ht="28.5" spans="1:20">
      <c r="A31" s="73"/>
      <c r="B31" s="70" t="s">
        <v>34</v>
      </c>
      <c r="C31" s="71" t="s">
        <v>35</v>
      </c>
      <c r="D31" s="67" t="s">
        <v>36</v>
      </c>
      <c r="E31" s="67" t="s">
        <v>37</v>
      </c>
      <c r="F31" s="68" t="s">
        <v>718</v>
      </c>
      <c r="G31" s="68" t="s">
        <v>719</v>
      </c>
      <c r="H31" s="68" t="s">
        <v>630</v>
      </c>
      <c r="I31" s="69" t="s">
        <v>703</v>
      </c>
      <c r="J31" s="68" t="s">
        <v>637</v>
      </c>
      <c r="K31" s="12" t="s">
        <v>42</v>
      </c>
      <c r="L31" s="13">
        <v>46307</v>
      </c>
      <c r="M31" s="11" t="s">
        <v>43</v>
      </c>
      <c r="N31" s="11" t="s">
        <v>44</v>
      </c>
      <c r="O31" s="16"/>
      <c r="P31" s="16"/>
      <c r="Q31" s="16"/>
      <c r="R31" s="16"/>
      <c r="S31" s="16"/>
      <c r="T31" s="16"/>
    </row>
    <row r="32" ht="28.5" spans="1:20">
      <c r="A32" s="73"/>
      <c r="B32" s="70" t="s">
        <v>34</v>
      </c>
      <c r="C32" s="71" t="s">
        <v>35</v>
      </c>
      <c r="D32" s="67" t="s">
        <v>36</v>
      </c>
      <c r="E32" s="67" t="s">
        <v>37</v>
      </c>
      <c r="F32" s="68" t="s">
        <v>720</v>
      </c>
      <c r="G32" s="68" t="s">
        <v>721</v>
      </c>
      <c r="H32" s="68" t="s">
        <v>630</v>
      </c>
      <c r="I32" s="69" t="s">
        <v>722</v>
      </c>
      <c r="J32" s="68" t="s">
        <v>723</v>
      </c>
      <c r="K32" s="12" t="s">
        <v>42</v>
      </c>
      <c r="L32" s="13">
        <v>46307</v>
      </c>
      <c r="M32" s="11" t="s">
        <v>43</v>
      </c>
      <c r="N32" s="11" t="s">
        <v>44</v>
      </c>
      <c r="O32" s="16"/>
      <c r="P32" s="16"/>
      <c r="Q32" s="16"/>
      <c r="R32" s="16"/>
      <c r="S32" s="16"/>
      <c r="T32" s="16"/>
    </row>
    <row r="33" ht="28.5" spans="1:20">
      <c r="A33" s="73"/>
      <c r="B33" s="70" t="s">
        <v>34</v>
      </c>
      <c r="C33" s="71" t="s">
        <v>35</v>
      </c>
      <c r="D33" s="67" t="s">
        <v>36</v>
      </c>
      <c r="E33" s="67" t="s">
        <v>37</v>
      </c>
      <c r="F33" s="68" t="s">
        <v>724</v>
      </c>
      <c r="G33" s="68" t="s">
        <v>725</v>
      </c>
      <c r="H33" s="68" t="s">
        <v>630</v>
      </c>
      <c r="I33" s="69" t="s">
        <v>703</v>
      </c>
      <c r="J33" s="68" t="s">
        <v>637</v>
      </c>
      <c r="K33" s="12" t="s">
        <v>42</v>
      </c>
      <c r="L33" s="13">
        <v>46307</v>
      </c>
      <c r="M33" s="11" t="s">
        <v>43</v>
      </c>
      <c r="N33" s="11" t="s">
        <v>44</v>
      </c>
      <c r="O33" s="16"/>
      <c r="P33" s="16"/>
      <c r="Q33" s="16"/>
      <c r="R33" s="16"/>
      <c r="S33" s="16"/>
      <c r="T33" s="16"/>
    </row>
    <row r="34" ht="28.5" spans="1:20">
      <c r="A34" s="73"/>
      <c r="B34" s="70" t="s">
        <v>34</v>
      </c>
      <c r="C34" s="71" t="s">
        <v>35</v>
      </c>
      <c r="D34" s="67" t="s">
        <v>36</v>
      </c>
      <c r="E34" s="67" t="s">
        <v>37</v>
      </c>
      <c r="F34" s="68" t="s">
        <v>726</v>
      </c>
      <c r="G34" s="68" t="s">
        <v>727</v>
      </c>
      <c r="H34" s="68" t="s">
        <v>630</v>
      </c>
      <c r="I34" s="69" t="s">
        <v>728</v>
      </c>
      <c r="J34" s="68" t="s">
        <v>729</v>
      </c>
      <c r="K34" s="12" t="s">
        <v>42</v>
      </c>
      <c r="L34" s="13">
        <v>46307</v>
      </c>
      <c r="M34" s="11" t="s">
        <v>43</v>
      </c>
      <c r="N34" s="11" t="s">
        <v>44</v>
      </c>
      <c r="O34" s="16"/>
      <c r="P34" s="16"/>
      <c r="Q34" s="16"/>
      <c r="R34" s="16"/>
      <c r="S34" s="16"/>
      <c r="T34" s="16"/>
    </row>
    <row r="35" ht="28.5" spans="1:20">
      <c r="A35" s="73"/>
      <c r="B35" s="70" t="s">
        <v>34</v>
      </c>
      <c r="C35" s="71" t="s">
        <v>35</v>
      </c>
      <c r="D35" s="67" t="s">
        <v>36</v>
      </c>
      <c r="E35" s="67" t="s">
        <v>37</v>
      </c>
      <c r="F35" s="68" t="s">
        <v>730</v>
      </c>
      <c r="G35" s="68" t="s">
        <v>725</v>
      </c>
      <c r="H35" s="68" t="s">
        <v>630</v>
      </c>
      <c r="I35" s="69" t="s">
        <v>703</v>
      </c>
      <c r="J35" s="68" t="s">
        <v>637</v>
      </c>
      <c r="K35" s="12" t="s">
        <v>42</v>
      </c>
      <c r="L35" s="13">
        <v>46307</v>
      </c>
      <c r="M35" s="11" t="s">
        <v>43</v>
      </c>
      <c r="N35" s="11" t="s">
        <v>44</v>
      </c>
      <c r="O35" s="16"/>
      <c r="P35" s="16"/>
      <c r="Q35" s="16"/>
      <c r="R35" s="16"/>
      <c r="S35" s="16"/>
      <c r="T35" s="16"/>
    </row>
    <row r="36" ht="28.5" spans="1:20">
      <c r="A36" s="73"/>
      <c r="B36" s="70" t="s">
        <v>34</v>
      </c>
      <c r="C36" s="71" t="s">
        <v>35</v>
      </c>
      <c r="D36" s="67" t="s">
        <v>36</v>
      </c>
      <c r="E36" s="67" t="s">
        <v>37</v>
      </c>
      <c r="F36" s="68" t="s">
        <v>731</v>
      </c>
      <c r="G36" s="68" t="s">
        <v>732</v>
      </c>
      <c r="H36" s="68" t="s">
        <v>630</v>
      </c>
      <c r="I36" s="69" t="s">
        <v>733</v>
      </c>
      <c r="J36" s="68" t="s">
        <v>734</v>
      </c>
      <c r="K36" s="12" t="s">
        <v>42</v>
      </c>
      <c r="L36" s="13">
        <v>46307</v>
      </c>
      <c r="M36" s="11" t="s">
        <v>43</v>
      </c>
      <c r="N36" s="11" t="s">
        <v>44</v>
      </c>
      <c r="O36" s="16"/>
      <c r="P36" s="16"/>
      <c r="Q36" s="16"/>
      <c r="R36" s="16"/>
      <c r="S36" s="16"/>
      <c r="T36" s="16"/>
    </row>
    <row r="37" ht="28.5" spans="1:20">
      <c r="A37" s="73"/>
      <c r="B37" s="70" t="s">
        <v>34</v>
      </c>
      <c r="C37" s="71" t="s">
        <v>35</v>
      </c>
      <c r="D37" s="67" t="s">
        <v>36</v>
      </c>
      <c r="E37" s="67" t="s">
        <v>37</v>
      </c>
      <c r="F37" s="68" t="s">
        <v>735</v>
      </c>
      <c r="G37" s="68" t="s">
        <v>725</v>
      </c>
      <c r="H37" s="68" t="s">
        <v>630</v>
      </c>
      <c r="I37" s="69" t="s">
        <v>703</v>
      </c>
      <c r="J37" s="68" t="s">
        <v>637</v>
      </c>
      <c r="K37" s="12" t="s">
        <v>42</v>
      </c>
      <c r="L37" s="13">
        <v>46307</v>
      </c>
      <c r="M37" s="11" t="s">
        <v>43</v>
      </c>
      <c r="N37" s="11" t="s">
        <v>44</v>
      </c>
      <c r="O37" s="16"/>
      <c r="P37" s="16"/>
      <c r="Q37" s="16"/>
      <c r="R37" s="16"/>
      <c r="S37" s="16"/>
      <c r="T37" s="16"/>
    </row>
    <row r="38" ht="28.5" spans="1:20">
      <c r="A38" s="73"/>
      <c r="B38" s="70" t="s">
        <v>34</v>
      </c>
      <c r="C38" s="71" t="s">
        <v>35</v>
      </c>
      <c r="D38" s="67" t="s">
        <v>36</v>
      </c>
      <c r="E38" s="67" t="s">
        <v>37</v>
      </c>
      <c r="F38" s="68" t="s">
        <v>736</v>
      </c>
      <c r="G38" s="68" t="s">
        <v>737</v>
      </c>
      <c r="H38" s="68" t="s">
        <v>630</v>
      </c>
      <c r="I38" s="69" t="s">
        <v>738</v>
      </c>
      <c r="J38" s="68" t="s">
        <v>739</v>
      </c>
      <c r="K38" s="12" t="s">
        <v>42</v>
      </c>
      <c r="L38" s="13">
        <v>46307</v>
      </c>
      <c r="M38" s="11" t="s">
        <v>43</v>
      </c>
      <c r="N38" s="11" t="s">
        <v>44</v>
      </c>
      <c r="O38" s="16"/>
      <c r="P38" s="16"/>
      <c r="Q38" s="16"/>
      <c r="R38" s="16"/>
      <c r="S38" s="16"/>
      <c r="T38" s="16"/>
    </row>
    <row r="39" ht="28.5" spans="1:20">
      <c r="A39" s="73"/>
      <c r="B39" s="70" t="s">
        <v>34</v>
      </c>
      <c r="C39" s="71" t="s">
        <v>35</v>
      </c>
      <c r="D39" s="67" t="s">
        <v>36</v>
      </c>
      <c r="E39" s="67" t="s">
        <v>37</v>
      </c>
      <c r="F39" s="68" t="s">
        <v>740</v>
      </c>
      <c r="G39" s="68" t="s">
        <v>741</v>
      </c>
      <c r="H39" s="68" t="s">
        <v>630</v>
      </c>
      <c r="I39" s="69" t="s">
        <v>703</v>
      </c>
      <c r="J39" s="68" t="s">
        <v>637</v>
      </c>
      <c r="K39" s="12" t="s">
        <v>42</v>
      </c>
      <c r="L39" s="13">
        <v>46307</v>
      </c>
      <c r="M39" s="11" t="s">
        <v>43</v>
      </c>
      <c r="N39" s="11" t="s">
        <v>44</v>
      </c>
      <c r="O39" s="16"/>
      <c r="P39" s="16"/>
      <c r="Q39" s="16"/>
      <c r="R39" s="16"/>
      <c r="S39" s="16"/>
      <c r="T39" s="16"/>
    </row>
    <row r="40" ht="28.5" spans="1:20">
      <c r="A40" s="73"/>
      <c r="B40" s="70" t="s">
        <v>34</v>
      </c>
      <c r="C40" s="71" t="s">
        <v>35</v>
      </c>
      <c r="D40" s="67" t="s">
        <v>36</v>
      </c>
      <c r="E40" s="67" t="s">
        <v>37</v>
      </c>
      <c r="F40" s="68" t="s">
        <v>742</v>
      </c>
      <c r="G40" s="68" t="s">
        <v>743</v>
      </c>
      <c r="H40" s="68" t="s">
        <v>630</v>
      </c>
      <c r="I40" s="69" t="s">
        <v>744</v>
      </c>
      <c r="J40" s="68" t="s">
        <v>745</v>
      </c>
      <c r="K40" s="12" t="s">
        <v>42</v>
      </c>
      <c r="L40" s="13">
        <v>46307</v>
      </c>
      <c r="M40" s="11" t="s">
        <v>43</v>
      </c>
      <c r="N40" s="11" t="s">
        <v>44</v>
      </c>
      <c r="O40" s="16"/>
      <c r="P40" s="16"/>
      <c r="Q40" s="16"/>
      <c r="R40" s="16"/>
      <c r="S40" s="16"/>
      <c r="T40" s="16"/>
    </row>
    <row r="41" ht="28.5" spans="1:20">
      <c r="A41" s="73"/>
      <c r="B41" s="70" t="s">
        <v>34</v>
      </c>
      <c r="C41" s="71" t="s">
        <v>35</v>
      </c>
      <c r="D41" s="67" t="s">
        <v>36</v>
      </c>
      <c r="E41" s="67" t="s">
        <v>37</v>
      </c>
      <c r="F41" s="68" t="s">
        <v>746</v>
      </c>
      <c r="G41" s="68" t="s">
        <v>747</v>
      </c>
      <c r="H41" s="68" t="s">
        <v>630</v>
      </c>
      <c r="I41" s="69" t="s">
        <v>703</v>
      </c>
      <c r="J41" s="68" t="s">
        <v>637</v>
      </c>
      <c r="K41" s="12" t="s">
        <v>42</v>
      </c>
      <c r="L41" s="13">
        <v>46307</v>
      </c>
      <c r="M41" s="11" t="s">
        <v>43</v>
      </c>
      <c r="N41" s="11" t="s">
        <v>44</v>
      </c>
      <c r="O41" s="16"/>
      <c r="P41" s="16"/>
      <c r="Q41" s="16"/>
      <c r="R41" s="16"/>
      <c r="S41" s="16"/>
      <c r="T41" s="16"/>
    </row>
    <row r="42" ht="28.5" spans="1:20">
      <c r="A42" s="73"/>
      <c r="B42" s="70" t="s">
        <v>34</v>
      </c>
      <c r="C42" s="71" t="s">
        <v>35</v>
      </c>
      <c r="D42" s="67" t="s">
        <v>36</v>
      </c>
      <c r="E42" s="67" t="s">
        <v>37</v>
      </c>
      <c r="F42" s="68" t="s">
        <v>748</v>
      </c>
      <c r="G42" s="68" t="s">
        <v>749</v>
      </c>
      <c r="H42" s="68" t="s">
        <v>630</v>
      </c>
      <c r="I42" s="69" t="s">
        <v>750</v>
      </c>
      <c r="J42" s="68" t="s">
        <v>751</v>
      </c>
      <c r="K42" s="12" t="s">
        <v>42</v>
      </c>
      <c r="L42" s="13">
        <v>46307</v>
      </c>
      <c r="M42" s="11" t="s">
        <v>43</v>
      </c>
      <c r="N42" s="11" t="s">
        <v>44</v>
      </c>
      <c r="O42" s="16"/>
      <c r="P42" s="16"/>
      <c r="Q42" s="16"/>
      <c r="R42" s="16"/>
      <c r="S42" s="16"/>
      <c r="T42" s="16"/>
    </row>
    <row r="43" ht="28.5" spans="1:20">
      <c r="A43" s="73"/>
      <c r="B43" s="70" t="s">
        <v>34</v>
      </c>
      <c r="C43" s="71" t="s">
        <v>35</v>
      </c>
      <c r="D43" s="67" t="s">
        <v>36</v>
      </c>
      <c r="E43" s="67" t="s">
        <v>37</v>
      </c>
      <c r="F43" s="68" t="s">
        <v>752</v>
      </c>
      <c r="G43" s="68" t="s">
        <v>741</v>
      </c>
      <c r="H43" s="68" t="s">
        <v>630</v>
      </c>
      <c r="I43" s="69" t="s">
        <v>703</v>
      </c>
      <c r="J43" s="68" t="s">
        <v>637</v>
      </c>
      <c r="K43" s="12" t="s">
        <v>42</v>
      </c>
      <c r="L43" s="13">
        <v>46307</v>
      </c>
      <c r="M43" s="11" t="s">
        <v>43</v>
      </c>
      <c r="N43" s="11" t="s">
        <v>44</v>
      </c>
      <c r="O43" s="16"/>
      <c r="P43" s="16"/>
      <c r="Q43" s="16"/>
      <c r="R43" s="16"/>
      <c r="S43" s="16"/>
      <c r="T43" s="16"/>
    </row>
    <row r="44" ht="28.5" spans="1:20">
      <c r="A44" s="64" t="s">
        <v>753</v>
      </c>
      <c r="B44" s="70" t="s">
        <v>34</v>
      </c>
      <c r="C44" s="71" t="s">
        <v>35</v>
      </c>
      <c r="D44" s="67" t="s">
        <v>36</v>
      </c>
      <c r="E44" s="67" t="s">
        <v>37</v>
      </c>
      <c r="F44" s="68" t="s">
        <v>754</v>
      </c>
      <c r="G44" s="68" t="s">
        <v>755</v>
      </c>
      <c r="H44" s="68" t="s">
        <v>630</v>
      </c>
      <c r="I44" s="69" t="s">
        <v>756</v>
      </c>
      <c r="J44" s="68" t="s">
        <v>757</v>
      </c>
      <c r="K44" s="12" t="s">
        <v>42</v>
      </c>
      <c r="L44" s="13">
        <v>46307</v>
      </c>
      <c r="M44" s="11" t="s">
        <v>43</v>
      </c>
      <c r="N44" s="11" t="s">
        <v>44</v>
      </c>
      <c r="O44" s="16"/>
      <c r="P44" s="16"/>
      <c r="Q44" s="16"/>
      <c r="R44" s="16"/>
      <c r="S44" s="16"/>
      <c r="T44" s="16"/>
    </row>
    <row r="45" spans="1:20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</row>
    <row r="46" spans="1:20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</row>
    <row r="47" spans="1:20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</row>
    <row r="48" spans="1:20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</row>
    <row r="49" spans="1:20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</row>
    <row r="50" spans="1:2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</row>
    <row r="51" spans="1:20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spans="1:20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</row>
    <row r="53" spans="1:20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</row>
    <row r="54" spans="1:20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</row>
    <row r="55" spans="1:20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</row>
    <row r="56" spans="1:20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</row>
    <row r="57" spans="1:20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</row>
    <row r="58" spans="1:20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</row>
    <row r="59" spans="1:20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</row>
    <row r="60" spans="1:2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</row>
    <row r="61" spans="1:20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</row>
    <row r="62" spans="1:20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</row>
    <row r="63" spans="1:20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spans="1:20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spans="1:20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spans="1:20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</row>
    <row r="67" spans="1:20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</row>
    <row r="68" spans="1:20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</row>
    <row r="69" spans="1:20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</row>
    <row r="70" spans="1:2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</row>
    <row r="71" spans="1:20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</row>
    <row r="72" spans="1:20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</row>
    <row r="73" spans="1:20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</row>
    <row r="74" spans="1:20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</row>
    <row r="75" spans="1:20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</row>
    <row r="76" spans="1:20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</row>
    <row r="77" spans="1:20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</row>
    <row r="78" spans="1:20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</row>
    <row r="79" spans="1:20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</row>
    <row r="80" spans="1:2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</row>
    <row r="81" spans="1:20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</row>
    <row r="82" spans="1:20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</row>
    <row r="83" spans="1:20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</row>
    <row r="84" spans="1:20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</row>
    <row r="85" spans="1:20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</row>
    <row r="86" spans="1:20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</row>
    <row r="87" spans="1:20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</row>
    <row r="88" spans="1:20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</row>
    <row r="89" spans="1:20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</row>
    <row r="90" spans="1:2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</row>
    <row r="91" spans="1:20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</row>
    <row r="92" spans="1:20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</row>
    <row r="93" spans="1:20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</row>
    <row r="94" spans="1:20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</row>
    <row r="95" spans="1:20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</row>
    <row r="96" spans="1:20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</row>
    <row r="97" spans="1:20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</row>
    <row r="98" spans="1:20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</row>
    <row r="99" spans="1:20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</row>
    <row r="100" spans="1:2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</row>
    <row r="101" spans="1:20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 spans="1:20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</row>
    <row r="103" spans="1:20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 spans="1:20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</row>
    <row r="105" spans="1:20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</row>
    <row r="106" spans="1:20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</row>
    <row r="107" spans="1:20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</row>
    <row r="108" spans="1:20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</row>
    <row r="109" spans="1:20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</row>
    <row r="110" spans="1:2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</row>
    <row r="111" spans="1:20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</row>
    <row r="112" spans="1:20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</row>
    <row r="113" spans="1:20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</row>
    <row r="114" spans="1:20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</row>
    <row r="115" spans="1:20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</row>
    <row r="116" spans="1:20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</row>
    <row r="117" spans="1:20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</row>
    <row r="118" spans="1:20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</row>
    <row r="119" spans="1:20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</row>
    <row r="120" spans="1: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</row>
    <row r="121" spans="1:20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</row>
    <row r="122" spans="1:20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</row>
    <row r="123" spans="1:20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</row>
    <row r="124" spans="1:20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</row>
    <row r="125" spans="1:20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</row>
    <row r="126" spans="1:20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</row>
    <row r="127" spans="1:20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</row>
    <row r="128" spans="1:20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</row>
    <row r="129" spans="1:20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</row>
    <row r="130" spans="1:2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</row>
    <row r="131" spans="1:20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</row>
    <row r="132" spans="1:20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</row>
    <row r="133" spans="1:20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</row>
    <row r="134" spans="1:20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</row>
    <row r="135" spans="1:20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</row>
    <row r="136" spans="1:20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</row>
    <row r="137" spans="1:20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</row>
    <row r="138" spans="1:20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</row>
    <row r="139" spans="1:20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</row>
    <row r="140" spans="1:2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</row>
    <row r="141" spans="1:20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</row>
    <row r="142" spans="1:20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</row>
    <row r="143" spans="1:20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</row>
  </sheetData>
  <mergeCells count="3">
    <mergeCell ref="A2:A3"/>
    <mergeCell ref="A4:A23"/>
    <mergeCell ref="A24:A43"/>
  </mergeCells>
  <dataValidations count="3">
    <dataValidation type="list" allowBlank="1" showErrorMessage="1" sqref="C2:C44">
      <formula1>"通用,天津6,南宁4,成都27,成都四线,资阳线,成都30,成都13,太原,网达/长龙"</formula1>
    </dataValidation>
    <dataValidation type="list" allowBlank="1" showErrorMessage="1" sqref="D2:D44">
      <formula1>"新增,作废"</formula1>
    </dataValidation>
    <dataValidation type="list" allowBlank="1" showErrorMessage="1" sqref="E2:E44">
      <formula1>"是,否"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69"/>
  <sheetViews>
    <sheetView workbookViewId="0">
      <selection activeCell="A1" sqref="A1"/>
    </sheetView>
  </sheetViews>
  <sheetFormatPr defaultColWidth="9" defaultRowHeight="15.75"/>
  <cols>
    <col min="7" max="7" width="15.7166666666667" customWidth="1"/>
    <col min="8" max="8" width="13.4666666666667" customWidth="1"/>
    <col min="10" max="10" width="30.4833333333333" customWidth="1"/>
  </cols>
  <sheetData>
    <row r="1" ht="25.5" spans="1:20">
      <c r="A1" s="42" t="s">
        <v>626</v>
      </c>
      <c r="B1" s="43" t="s">
        <v>20</v>
      </c>
      <c r="C1" s="44" t="s">
        <v>21</v>
      </c>
      <c r="D1" s="42" t="s">
        <v>22</v>
      </c>
      <c r="E1" s="42" t="s">
        <v>23</v>
      </c>
      <c r="F1" s="43" t="s">
        <v>24</v>
      </c>
      <c r="G1" s="45" t="s">
        <v>25</v>
      </c>
      <c r="H1" s="43" t="s">
        <v>26</v>
      </c>
      <c r="I1" s="43" t="s">
        <v>27</v>
      </c>
      <c r="J1" s="46" t="s">
        <v>28</v>
      </c>
      <c r="K1" s="43" t="s">
        <v>29</v>
      </c>
      <c r="L1" s="43" t="s">
        <v>30</v>
      </c>
      <c r="M1" s="43" t="s">
        <v>31</v>
      </c>
      <c r="N1" s="43" t="s">
        <v>281</v>
      </c>
      <c r="O1" s="47"/>
      <c r="P1" s="47"/>
      <c r="Q1" s="47"/>
      <c r="R1" s="47"/>
      <c r="S1" s="47"/>
      <c r="T1" s="47"/>
    </row>
    <row r="2" ht="25.5" spans="1:20">
      <c r="A2" s="11" t="s">
        <v>758</v>
      </c>
      <c r="B2" s="48" t="s">
        <v>34</v>
      </c>
      <c r="C2" s="17" t="s">
        <v>35</v>
      </c>
      <c r="D2" s="49" t="s">
        <v>36</v>
      </c>
      <c r="E2" s="49" t="s">
        <v>37</v>
      </c>
      <c r="F2" s="17" t="str">
        <f t="shared" ref="F2:F166" si="0">"V1.8-0001-"&amp;ROW()-1</f>
        <v>V1.8-0001-1</v>
      </c>
      <c r="G2" s="50" t="s">
        <v>759</v>
      </c>
      <c r="H2" s="51" t="s">
        <v>760</v>
      </c>
      <c r="I2" s="11" t="s">
        <v>761</v>
      </c>
      <c r="J2" s="11" t="s">
        <v>762</v>
      </c>
      <c r="K2" s="22" t="s">
        <v>42</v>
      </c>
      <c r="L2" s="23">
        <v>46308</v>
      </c>
      <c r="M2" s="22" t="s">
        <v>43</v>
      </c>
      <c r="N2" s="22" t="s">
        <v>352</v>
      </c>
      <c r="O2" s="47"/>
      <c r="P2" s="47"/>
      <c r="Q2" s="47"/>
      <c r="R2" s="47"/>
      <c r="S2" s="47"/>
      <c r="T2" s="47"/>
    </row>
    <row r="3" ht="25.5" spans="1:20">
      <c r="A3" s="11"/>
      <c r="B3" s="52" t="s">
        <v>34</v>
      </c>
      <c r="C3" s="17" t="s">
        <v>35</v>
      </c>
      <c r="D3" s="49" t="s">
        <v>36</v>
      </c>
      <c r="E3" s="49" t="s">
        <v>37</v>
      </c>
      <c r="F3" s="17" t="str">
        <f t="shared" si="0"/>
        <v>V1.8-0001-2</v>
      </c>
      <c r="G3" s="53" t="s">
        <v>763</v>
      </c>
      <c r="H3" s="54" t="s">
        <v>760</v>
      </c>
      <c r="I3" s="55" t="s">
        <v>764</v>
      </c>
      <c r="J3" s="55" t="s">
        <v>765</v>
      </c>
      <c r="K3" s="22" t="s">
        <v>42</v>
      </c>
      <c r="L3" s="23">
        <v>46308</v>
      </c>
      <c r="M3" s="22" t="s">
        <v>43</v>
      </c>
      <c r="N3" s="22" t="s">
        <v>352</v>
      </c>
      <c r="O3" s="47"/>
      <c r="P3" s="47"/>
      <c r="Q3" s="47"/>
      <c r="R3" s="47"/>
      <c r="S3" s="47"/>
      <c r="T3" s="47"/>
    </row>
    <row r="4" ht="25.5" spans="1:20">
      <c r="A4" s="11" t="s">
        <v>766</v>
      </c>
      <c r="B4" s="56" t="s">
        <v>34</v>
      </c>
      <c r="C4" s="17" t="s">
        <v>35</v>
      </c>
      <c r="D4" s="49" t="s">
        <v>36</v>
      </c>
      <c r="E4" s="49" t="s">
        <v>37</v>
      </c>
      <c r="F4" s="17" t="str">
        <f t="shared" si="0"/>
        <v>V1.8-0001-3</v>
      </c>
      <c r="G4" s="50" t="s">
        <v>767</v>
      </c>
      <c r="H4" s="11" t="s">
        <v>760</v>
      </c>
      <c r="I4" s="11" t="s">
        <v>768</v>
      </c>
      <c r="J4" s="11" t="s">
        <v>769</v>
      </c>
      <c r="K4" s="22" t="s">
        <v>42</v>
      </c>
      <c r="L4" s="23">
        <v>46308</v>
      </c>
      <c r="M4" s="22" t="s">
        <v>43</v>
      </c>
      <c r="N4" s="22" t="s">
        <v>352</v>
      </c>
      <c r="O4" s="47"/>
      <c r="P4" s="47"/>
      <c r="Q4" s="47"/>
      <c r="R4" s="47"/>
      <c r="S4" s="47"/>
      <c r="T4" s="47"/>
    </row>
    <row r="5" ht="25.5" spans="1:20">
      <c r="A5" s="11"/>
      <c r="B5" s="56" t="s">
        <v>34</v>
      </c>
      <c r="C5" s="17" t="s">
        <v>35</v>
      </c>
      <c r="D5" s="49" t="s">
        <v>36</v>
      </c>
      <c r="E5" s="49" t="s">
        <v>37</v>
      </c>
      <c r="F5" s="17" t="str">
        <f t="shared" si="0"/>
        <v>V1.8-0001-4</v>
      </c>
      <c r="G5" s="50" t="s">
        <v>770</v>
      </c>
      <c r="H5" s="11" t="s">
        <v>760</v>
      </c>
      <c r="I5" s="11" t="s">
        <v>771</v>
      </c>
      <c r="J5" s="11" t="s">
        <v>765</v>
      </c>
      <c r="K5" s="22" t="s">
        <v>42</v>
      </c>
      <c r="L5" s="23">
        <v>46308</v>
      </c>
      <c r="M5" s="22" t="s">
        <v>43</v>
      </c>
      <c r="N5" s="22" t="s">
        <v>352</v>
      </c>
      <c r="O5" s="47"/>
      <c r="P5" s="47"/>
      <c r="Q5" s="47"/>
      <c r="R5" s="47"/>
      <c r="S5" s="47"/>
      <c r="T5" s="47"/>
    </row>
    <row r="6" ht="25.5" spans="1:20">
      <c r="A6" s="11"/>
      <c r="B6" s="56" t="s">
        <v>34</v>
      </c>
      <c r="C6" s="17" t="s">
        <v>35</v>
      </c>
      <c r="D6" s="49" t="s">
        <v>36</v>
      </c>
      <c r="E6" s="49" t="s">
        <v>37</v>
      </c>
      <c r="F6" s="17" t="str">
        <f t="shared" si="0"/>
        <v>V1.8-0001-5</v>
      </c>
      <c r="G6" s="50" t="s">
        <v>772</v>
      </c>
      <c r="H6" s="11" t="s">
        <v>760</v>
      </c>
      <c r="I6" s="11" t="s">
        <v>773</v>
      </c>
      <c r="J6" s="11" t="s">
        <v>774</v>
      </c>
      <c r="K6" s="22" t="s">
        <v>42</v>
      </c>
      <c r="L6" s="23">
        <v>46308</v>
      </c>
      <c r="M6" s="22" t="s">
        <v>43</v>
      </c>
      <c r="N6" s="22" t="s">
        <v>352</v>
      </c>
      <c r="O6" s="47"/>
      <c r="P6" s="47"/>
      <c r="Q6" s="47"/>
      <c r="R6" s="47"/>
      <c r="S6" s="47"/>
      <c r="T6" s="47"/>
    </row>
    <row r="7" ht="25.5" spans="1:20">
      <c r="A7" s="11"/>
      <c r="B7" s="56" t="s">
        <v>34</v>
      </c>
      <c r="C7" s="17" t="s">
        <v>35</v>
      </c>
      <c r="D7" s="49" t="s">
        <v>36</v>
      </c>
      <c r="E7" s="49" t="s">
        <v>37</v>
      </c>
      <c r="F7" s="17" t="str">
        <f t="shared" si="0"/>
        <v>V1.8-0001-6</v>
      </c>
      <c r="G7" s="50" t="s">
        <v>775</v>
      </c>
      <c r="H7" s="11" t="s">
        <v>760</v>
      </c>
      <c r="I7" s="11" t="s">
        <v>776</v>
      </c>
      <c r="J7" s="11" t="s">
        <v>765</v>
      </c>
      <c r="K7" s="22" t="s">
        <v>42</v>
      </c>
      <c r="L7" s="23">
        <v>46308</v>
      </c>
      <c r="M7" s="22" t="s">
        <v>43</v>
      </c>
      <c r="N7" s="22" t="s">
        <v>352</v>
      </c>
      <c r="O7" s="47"/>
      <c r="P7" s="47"/>
      <c r="Q7" s="47"/>
      <c r="R7" s="47"/>
      <c r="S7" s="47"/>
      <c r="T7" s="47"/>
    </row>
    <row r="8" ht="25.5" spans="1:20">
      <c r="A8" s="11"/>
      <c r="B8" s="56" t="s">
        <v>34</v>
      </c>
      <c r="C8" s="17" t="s">
        <v>35</v>
      </c>
      <c r="D8" s="49" t="s">
        <v>36</v>
      </c>
      <c r="E8" s="49" t="s">
        <v>37</v>
      </c>
      <c r="F8" s="17" t="str">
        <f t="shared" si="0"/>
        <v>V1.8-0001-7</v>
      </c>
      <c r="G8" s="50" t="s">
        <v>777</v>
      </c>
      <c r="H8" s="11" t="s">
        <v>760</v>
      </c>
      <c r="I8" s="11" t="s">
        <v>768</v>
      </c>
      <c r="J8" s="11" t="s">
        <v>778</v>
      </c>
      <c r="K8" s="22" t="s">
        <v>42</v>
      </c>
      <c r="L8" s="23">
        <v>46308</v>
      </c>
      <c r="M8" s="22" t="s">
        <v>43</v>
      </c>
      <c r="N8" s="22" t="s">
        <v>352</v>
      </c>
      <c r="O8" s="47"/>
      <c r="P8" s="47"/>
      <c r="Q8" s="47"/>
      <c r="R8" s="47"/>
      <c r="S8" s="47"/>
      <c r="T8" s="47"/>
    </row>
    <row r="9" ht="25.5" spans="1:20">
      <c r="A9" s="11"/>
      <c r="B9" s="56" t="s">
        <v>34</v>
      </c>
      <c r="C9" s="17" t="s">
        <v>35</v>
      </c>
      <c r="D9" s="49" t="s">
        <v>36</v>
      </c>
      <c r="E9" s="49" t="s">
        <v>37</v>
      </c>
      <c r="F9" s="17" t="str">
        <f t="shared" si="0"/>
        <v>V1.8-0001-8</v>
      </c>
      <c r="G9" s="50" t="s">
        <v>779</v>
      </c>
      <c r="H9" s="11" t="s">
        <v>760</v>
      </c>
      <c r="I9" s="11" t="s">
        <v>771</v>
      </c>
      <c r="J9" s="11" t="s">
        <v>765</v>
      </c>
      <c r="K9" s="22" t="s">
        <v>42</v>
      </c>
      <c r="L9" s="23">
        <v>46308</v>
      </c>
      <c r="M9" s="22" t="s">
        <v>43</v>
      </c>
      <c r="N9" s="22" t="s">
        <v>352</v>
      </c>
      <c r="O9" s="47"/>
      <c r="P9" s="47"/>
      <c r="Q9" s="47"/>
      <c r="R9" s="47"/>
      <c r="S9" s="47"/>
      <c r="T9" s="47"/>
    </row>
    <row r="10" ht="25.5" spans="1:20">
      <c r="A10" s="11"/>
      <c r="B10" s="56" t="s">
        <v>34</v>
      </c>
      <c r="C10" s="17" t="s">
        <v>35</v>
      </c>
      <c r="D10" s="49" t="s">
        <v>36</v>
      </c>
      <c r="E10" s="49" t="s">
        <v>37</v>
      </c>
      <c r="F10" s="17" t="str">
        <f t="shared" si="0"/>
        <v>V1.8-0001-9</v>
      </c>
      <c r="G10" s="50" t="s">
        <v>780</v>
      </c>
      <c r="H10" s="11" t="s">
        <v>760</v>
      </c>
      <c r="I10" s="11" t="s">
        <v>773</v>
      </c>
      <c r="J10" s="11" t="s">
        <v>781</v>
      </c>
      <c r="K10" s="22" t="s">
        <v>42</v>
      </c>
      <c r="L10" s="23">
        <v>46308</v>
      </c>
      <c r="M10" s="22" t="s">
        <v>43</v>
      </c>
      <c r="N10" s="22" t="s">
        <v>352</v>
      </c>
      <c r="O10" s="47"/>
      <c r="P10" s="47"/>
      <c r="Q10" s="47"/>
      <c r="R10" s="47"/>
      <c r="S10" s="47"/>
      <c r="T10" s="47"/>
    </row>
    <row r="11" ht="25.5" spans="1:20">
      <c r="A11" s="11"/>
      <c r="B11" s="56" t="s">
        <v>34</v>
      </c>
      <c r="C11" s="17" t="s">
        <v>35</v>
      </c>
      <c r="D11" s="49" t="s">
        <v>36</v>
      </c>
      <c r="E11" s="49" t="s">
        <v>37</v>
      </c>
      <c r="F11" s="17" t="str">
        <f t="shared" si="0"/>
        <v>V1.8-0001-10</v>
      </c>
      <c r="G11" s="50" t="s">
        <v>782</v>
      </c>
      <c r="H11" s="11" t="s">
        <v>760</v>
      </c>
      <c r="I11" s="11" t="s">
        <v>776</v>
      </c>
      <c r="J11" s="11" t="s">
        <v>765</v>
      </c>
      <c r="K11" s="22" t="s">
        <v>42</v>
      </c>
      <c r="L11" s="23">
        <v>46308</v>
      </c>
      <c r="M11" s="22" t="s">
        <v>43</v>
      </c>
      <c r="N11" s="22" t="s">
        <v>352</v>
      </c>
      <c r="O11" s="47"/>
      <c r="P11" s="47"/>
      <c r="Q11" s="47"/>
      <c r="R11" s="47"/>
      <c r="S11" s="47"/>
      <c r="T11" s="47"/>
    </row>
    <row r="12" ht="25.5" spans="1:20">
      <c r="A12" s="11"/>
      <c r="B12" s="56" t="s">
        <v>34</v>
      </c>
      <c r="C12" s="17" t="s">
        <v>35</v>
      </c>
      <c r="D12" s="49" t="s">
        <v>36</v>
      </c>
      <c r="E12" s="49" t="s">
        <v>37</v>
      </c>
      <c r="F12" s="17" t="str">
        <f t="shared" si="0"/>
        <v>V1.8-0001-11</v>
      </c>
      <c r="G12" s="50" t="s">
        <v>783</v>
      </c>
      <c r="H12" s="11" t="s">
        <v>760</v>
      </c>
      <c r="I12" s="11" t="s">
        <v>768</v>
      </c>
      <c r="J12" s="11" t="s">
        <v>784</v>
      </c>
      <c r="K12" s="22" t="s">
        <v>42</v>
      </c>
      <c r="L12" s="23">
        <v>46308</v>
      </c>
      <c r="M12" s="22" t="s">
        <v>43</v>
      </c>
      <c r="N12" s="22" t="s">
        <v>352</v>
      </c>
      <c r="O12" s="47"/>
      <c r="P12" s="47"/>
      <c r="Q12" s="47"/>
      <c r="R12" s="47"/>
      <c r="S12" s="47"/>
      <c r="T12" s="47"/>
    </row>
    <row r="13" ht="25.5" spans="1:20">
      <c r="A13" s="11"/>
      <c r="B13" s="56" t="s">
        <v>34</v>
      </c>
      <c r="C13" s="17" t="s">
        <v>35</v>
      </c>
      <c r="D13" s="49" t="s">
        <v>36</v>
      </c>
      <c r="E13" s="49" t="s">
        <v>37</v>
      </c>
      <c r="F13" s="17" t="str">
        <f t="shared" si="0"/>
        <v>V1.8-0001-12</v>
      </c>
      <c r="G13" s="50" t="s">
        <v>785</v>
      </c>
      <c r="H13" s="11" t="s">
        <v>760</v>
      </c>
      <c r="I13" s="11" t="s">
        <v>771</v>
      </c>
      <c r="J13" s="11" t="s">
        <v>765</v>
      </c>
      <c r="K13" s="22" t="s">
        <v>42</v>
      </c>
      <c r="L13" s="23">
        <v>46308</v>
      </c>
      <c r="M13" s="22" t="s">
        <v>43</v>
      </c>
      <c r="N13" s="22" t="s">
        <v>352</v>
      </c>
      <c r="O13" s="47"/>
      <c r="P13" s="47"/>
      <c r="Q13" s="47"/>
      <c r="R13" s="47"/>
      <c r="S13" s="47"/>
      <c r="T13" s="47"/>
    </row>
    <row r="14" ht="25.5" spans="1:20">
      <c r="A14" s="11"/>
      <c r="B14" s="56" t="s">
        <v>34</v>
      </c>
      <c r="C14" s="17" t="s">
        <v>35</v>
      </c>
      <c r="D14" s="49" t="s">
        <v>36</v>
      </c>
      <c r="E14" s="49" t="s">
        <v>37</v>
      </c>
      <c r="F14" s="17" t="str">
        <f t="shared" si="0"/>
        <v>V1.8-0001-13</v>
      </c>
      <c r="G14" s="50" t="s">
        <v>786</v>
      </c>
      <c r="H14" s="11" t="s">
        <v>760</v>
      </c>
      <c r="I14" s="11" t="s">
        <v>773</v>
      </c>
      <c r="J14" s="11" t="s">
        <v>787</v>
      </c>
      <c r="K14" s="22" t="s">
        <v>42</v>
      </c>
      <c r="L14" s="23">
        <v>46308</v>
      </c>
      <c r="M14" s="22" t="s">
        <v>43</v>
      </c>
      <c r="N14" s="22" t="s">
        <v>352</v>
      </c>
      <c r="O14" s="47"/>
      <c r="P14" s="47"/>
      <c r="Q14" s="47"/>
      <c r="R14" s="47"/>
      <c r="S14" s="47"/>
      <c r="T14" s="47"/>
    </row>
    <row r="15" ht="25.5" spans="1:20">
      <c r="A15" s="11"/>
      <c r="B15" s="56" t="s">
        <v>34</v>
      </c>
      <c r="C15" s="17" t="s">
        <v>35</v>
      </c>
      <c r="D15" s="49" t="s">
        <v>36</v>
      </c>
      <c r="E15" s="49" t="s">
        <v>37</v>
      </c>
      <c r="F15" s="17" t="str">
        <f t="shared" si="0"/>
        <v>V1.8-0001-14</v>
      </c>
      <c r="G15" s="50" t="s">
        <v>788</v>
      </c>
      <c r="H15" s="11" t="s">
        <v>760</v>
      </c>
      <c r="I15" s="11" t="s">
        <v>776</v>
      </c>
      <c r="J15" s="11" t="s">
        <v>765</v>
      </c>
      <c r="K15" s="22" t="s">
        <v>42</v>
      </c>
      <c r="L15" s="23">
        <v>46308</v>
      </c>
      <c r="M15" s="22" t="s">
        <v>43</v>
      </c>
      <c r="N15" s="22" t="s">
        <v>352</v>
      </c>
      <c r="O15" s="47"/>
      <c r="P15" s="47"/>
      <c r="Q15" s="47"/>
      <c r="R15" s="47"/>
      <c r="S15" s="47"/>
      <c r="T15" s="47"/>
    </row>
    <row r="16" ht="25.5" spans="1:20">
      <c r="A16" s="11"/>
      <c r="B16" s="56" t="s">
        <v>34</v>
      </c>
      <c r="C16" s="17" t="s">
        <v>35</v>
      </c>
      <c r="D16" s="49" t="s">
        <v>36</v>
      </c>
      <c r="E16" s="49" t="s">
        <v>37</v>
      </c>
      <c r="F16" s="17" t="str">
        <f t="shared" si="0"/>
        <v>V1.8-0001-15</v>
      </c>
      <c r="G16" s="50" t="s">
        <v>789</v>
      </c>
      <c r="H16" s="11" t="s">
        <v>760</v>
      </c>
      <c r="I16" s="11" t="s">
        <v>768</v>
      </c>
      <c r="J16" s="11" t="s">
        <v>790</v>
      </c>
      <c r="K16" s="22" t="s">
        <v>42</v>
      </c>
      <c r="L16" s="23">
        <v>46308</v>
      </c>
      <c r="M16" s="22" t="s">
        <v>43</v>
      </c>
      <c r="N16" s="22" t="s">
        <v>352</v>
      </c>
      <c r="O16" s="47"/>
      <c r="P16" s="47"/>
      <c r="Q16" s="47"/>
      <c r="R16" s="47"/>
      <c r="S16" s="47"/>
      <c r="T16" s="47"/>
    </row>
    <row r="17" ht="25.5" spans="1:20">
      <c r="A17" s="11"/>
      <c r="B17" s="56" t="s">
        <v>34</v>
      </c>
      <c r="C17" s="17" t="s">
        <v>35</v>
      </c>
      <c r="D17" s="49" t="s">
        <v>36</v>
      </c>
      <c r="E17" s="49" t="s">
        <v>37</v>
      </c>
      <c r="F17" s="17" t="str">
        <f t="shared" si="0"/>
        <v>V1.8-0001-16</v>
      </c>
      <c r="G17" s="50" t="s">
        <v>791</v>
      </c>
      <c r="H17" s="11" t="s">
        <v>760</v>
      </c>
      <c r="I17" s="11" t="s">
        <v>771</v>
      </c>
      <c r="J17" s="11" t="s">
        <v>765</v>
      </c>
      <c r="K17" s="22" t="s">
        <v>42</v>
      </c>
      <c r="L17" s="23">
        <v>46308</v>
      </c>
      <c r="M17" s="22" t="s">
        <v>43</v>
      </c>
      <c r="N17" s="22" t="s">
        <v>352</v>
      </c>
      <c r="O17" s="47"/>
      <c r="P17" s="47"/>
      <c r="Q17" s="47"/>
      <c r="R17" s="47"/>
      <c r="S17" s="47"/>
      <c r="T17" s="47"/>
    </row>
    <row r="18" ht="25.5" spans="1:20">
      <c r="A18" s="11"/>
      <c r="B18" s="56" t="s">
        <v>34</v>
      </c>
      <c r="C18" s="17" t="s">
        <v>35</v>
      </c>
      <c r="D18" s="49" t="s">
        <v>36</v>
      </c>
      <c r="E18" s="49" t="s">
        <v>37</v>
      </c>
      <c r="F18" s="17" t="str">
        <f t="shared" si="0"/>
        <v>V1.8-0001-17</v>
      </c>
      <c r="G18" s="50" t="s">
        <v>792</v>
      </c>
      <c r="H18" s="11" t="s">
        <v>760</v>
      </c>
      <c r="I18" s="11" t="s">
        <v>773</v>
      </c>
      <c r="J18" s="11" t="s">
        <v>793</v>
      </c>
      <c r="K18" s="22" t="s">
        <v>42</v>
      </c>
      <c r="L18" s="23">
        <v>46308</v>
      </c>
      <c r="M18" s="22" t="s">
        <v>43</v>
      </c>
      <c r="N18" s="22" t="s">
        <v>352</v>
      </c>
      <c r="O18" s="47"/>
      <c r="P18" s="47"/>
      <c r="Q18" s="47"/>
      <c r="R18" s="47"/>
      <c r="S18" s="47"/>
      <c r="T18" s="47"/>
    </row>
    <row r="19" ht="25.5" spans="1:20">
      <c r="A19" s="11"/>
      <c r="B19" s="56" t="s">
        <v>34</v>
      </c>
      <c r="C19" s="17" t="s">
        <v>35</v>
      </c>
      <c r="D19" s="49" t="s">
        <v>36</v>
      </c>
      <c r="E19" s="49" t="s">
        <v>37</v>
      </c>
      <c r="F19" s="17" t="str">
        <f t="shared" si="0"/>
        <v>V1.8-0001-18</v>
      </c>
      <c r="G19" s="50" t="s">
        <v>794</v>
      </c>
      <c r="H19" s="11" t="s">
        <v>760</v>
      </c>
      <c r="I19" s="11" t="s">
        <v>776</v>
      </c>
      <c r="J19" s="11" t="s">
        <v>765</v>
      </c>
      <c r="K19" s="22" t="s">
        <v>42</v>
      </c>
      <c r="L19" s="23">
        <v>46308</v>
      </c>
      <c r="M19" s="22" t="s">
        <v>43</v>
      </c>
      <c r="N19" s="22" t="s">
        <v>352</v>
      </c>
      <c r="O19" s="47"/>
      <c r="P19" s="47"/>
      <c r="Q19" s="47"/>
      <c r="R19" s="47"/>
      <c r="S19" s="47"/>
      <c r="T19" s="47"/>
    </row>
    <row r="20" ht="38.25" spans="1:20">
      <c r="A20" s="11"/>
      <c r="B20" s="56" t="s">
        <v>34</v>
      </c>
      <c r="C20" s="17" t="s">
        <v>35</v>
      </c>
      <c r="D20" s="49" t="s">
        <v>36</v>
      </c>
      <c r="E20" s="49" t="s">
        <v>37</v>
      </c>
      <c r="F20" s="17" t="str">
        <f t="shared" si="0"/>
        <v>V1.8-0001-19</v>
      </c>
      <c r="G20" s="50" t="s">
        <v>795</v>
      </c>
      <c r="H20" s="11" t="s">
        <v>760</v>
      </c>
      <c r="I20" s="11" t="s">
        <v>796</v>
      </c>
      <c r="J20" s="11" t="s">
        <v>797</v>
      </c>
      <c r="K20" s="22" t="s">
        <v>42</v>
      </c>
      <c r="L20" s="23">
        <v>46308</v>
      </c>
      <c r="M20" s="22" t="s">
        <v>43</v>
      </c>
      <c r="N20" s="22" t="s">
        <v>352</v>
      </c>
      <c r="O20" s="47"/>
      <c r="P20" s="47"/>
      <c r="Q20" s="47"/>
      <c r="R20" s="47"/>
      <c r="S20" s="47"/>
      <c r="T20" s="47"/>
    </row>
    <row r="21" ht="25.5" spans="1:20">
      <c r="A21" s="11"/>
      <c r="B21" s="56" t="s">
        <v>34</v>
      </c>
      <c r="C21" s="17" t="s">
        <v>35</v>
      </c>
      <c r="D21" s="49" t="s">
        <v>36</v>
      </c>
      <c r="E21" s="49" t="s">
        <v>37</v>
      </c>
      <c r="F21" s="17" t="str">
        <f t="shared" si="0"/>
        <v>V1.8-0001-20</v>
      </c>
      <c r="G21" s="50" t="s">
        <v>798</v>
      </c>
      <c r="H21" s="11" t="s">
        <v>760</v>
      </c>
      <c r="I21" s="11" t="s">
        <v>771</v>
      </c>
      <c r="J21" s="11" t="s">
        <v>765</v>
      </c>
      <c r="K21" s="22" t="s">
        <v>42</v>
      </c>
      <c r="L21" s="23">
        <v>46308</v>
      </c>
      <c r="M21" s="22" t="s">
        <v>43</v>
      </c>
      <c r="N21" s="22" t="s">
        <v>352</v>
      </c>
      <c r="O21" s="47"/>
      <c r="P21" s="47"/>
      <c r="Q21" s="47"/>
      <c r="R21" s="47"/>
      <c r="S21" s="47"/>
      <c r="T21" s="47"/>
    </row>
    <row r="22" ht="25.5" spans="1:20">
      <c r="A22" s="11"/>
      <c r="B22" s="56" t="s">
        <v>34</v>
      </c>
      <c r="C22" s="17" t="s">
        <v>35</v>
      </c>
      <c r="D22" s="49" t="s">
        <v>36</v>
      </c>
      <c r="E22" s="49" t="s">
        <v>37</v>
      </c>
      <c r="F22" s="17" t="str">
        <f t="shared" si="0"/>
        <v>V1.8-0001-21</v>
      </c>
      <c r="G22" s="50" t="s">
        <v>799</v>
      </c>
      <c r="H22" s="11" t="s">
        <v>760</v>
      </c>
      <c r="I22" s="11" t="s">
        <v>773</v>
      </c>
      <c r="J22" s="11" t="s">
        <v>800</v>
      </c>
      <c r="K22" s="22" t="s">
        <v>42</v>
      </c>
      <c r="L22" s="23">
        <v>46308</v>
      </c>
      <c r="M22" s="22" t="s">
        <v>43</v>
      </c>
      <c r="N22" s="22" t="s">
        <v>352</v>
      </c>
      <c r="O22" s="47"/>
      <c r="P22" s="47"/>
      <c r="Q22" s="47"/>
      <c r="R22" s="47"/>
      <c r="S22" s="47"/>
      <c r="T22" s="47"/>
    </row>
    <row r="23" ht="25.5" spans="1:20">
      <c r="A23" s="11"/>
      <c r="B23" s="56" t="s">
        <v>34</v>
      </c>
      <c r="C23" s="17" t="s">
        <v>35</v>
      </c>
      <c r="D23" s="49" t="s">
        <v>36</v>
      </c>
      <c r="E23" s="49" t="s">
        <v>37</v>
      </c>
      <c r="F23" s="17" t="str">
        <f t="shared" si="0"/>
        <v>V1.8-0001-22</v>
      </c>
      <c r="G23" s="50" t="s">
        <v>801</v>
      </c>
      <c r="H23" s="11" t="s">
        <v>760</v>
      </c>
      <c r="I23" s="11" t="s">
        <v>771</v>
      </c>
      <c r="J23" s="11" t="s">
        <v>765</v>
      </c>
      <c r="K23" s="22" t="s">
        <v>42</v>
      </c>
      <c r="L23" s="23">
        <v>46308</v>
      </c>
      <c r="M23" s="22" t="s">
        <v>43</v>
      </c>
      <c r="N23" s="22" t="s">
        <v>352</v>
      </c>
      <c r="O23" s="47"/>
      <c r="P23" s="47"/>
      <c r="Q23" s="47"/>
      <c r="R23" s="47"/>
      <c r="S23" s="47"/>
      <c r="T23" s="47"/>
    </row>
    <row r="24" ht="25.5" spans="1:20">
      <c r="A24" s="11"/>
      <c r="B24" s="56" t="s">
        <v>34</v>
      </c>
      <c r="C24" s="17" t="s">
        <v>35</v>
      </c>
      <c r="D24" s="49" t="s">
        <v>36</v>
      </c>
      <c r="E24" s="49" t="s">
        <v>37</v>
      </c>
      <c r="F24" s="17" t="str">
        <f t="shared" si="0"/>
        <v>V1.8-0001-23</v>
      </c>
      <c r="G24" s="50" t="s">
        <v>802</v>
      </c>
      <c r="H24" s="11" t="s">
        <v>760</v>
      </c>
      <c r="I24" s="11" t="s">
        <v>773</v>
      </c>
      <c r="J24" s="11" t="s">
        <v>803</v>
      </c>
      <c r="K24" s="22" t="s">
        <v>42</v>
      </c>
      <c r="L24" s="23">
        <v>46308</v>
      </c>
      <c r="M24" s="22" t="s">
        <v>43</v>
      </c>
      <c r="N24" s="22" t="s">
        <v>352</v>
      </c>
      <c r="O24" s="47"/>
      <c r="P24" s="47"/>
      <c r="Q24" s="47"/>
      <c r="R24" s="47"/>
      <c r="S24" s="47"/>
      <c r="T24" s="47"/>
    </row>
    <row r="25" ht="25.5" spans="1:20">
      <c r="A25" s="11"/>
      <c r="B25" s="56" t="s">
        <v>34</v>
      </c>
      <c r="C25" s="17" t="s">
        <v>35</v>
      </c>
      <c r="D25" s="49" t="s">
        <v>36</v>
      </c>
      <c r="E25" s="49" t="s">
        <v>37</v>
      </c>
      <c r="F25" s="17" t="str">
        <f t="shared" si="0"/>
        <v>V1.8-0001-24</v>
      </c>
      <c r="G25" s="50" t="s">
        <v>804</v>
      </c>
      <c r="H25" s="11" t="s">
        <v>760</v>
      </c>
      <c r="I25" s="11" t="s">
        <v>771</v>
      </c>
      <c r="J25" s="11" t="s">
        <v>765</v>
      </c>
      <c r="K25" s="22" t="s">
        <v>42</v>
      </c>
      <c r="L25" s="23">
        <v>46308</v>
      </c>
      <c r="M25" s="22" t="s">
        <v>43</v>
      </c>
      <c r="N25" s="22" t="s">
        <v>352</v>
      </c>
      <c r="O25" s="47"/>
      <c r="P25" s="47"/>
      <c r="Q25" s="47"/>
      <c r="R25" s="47"/>
      <c r="S25" s="47"/>
      <c r="T25" s="47"/>
    </row>
    <row r="26" ht="25.5" spans="1:20">
      <c r="A26" s="11"/>
      <c r="B26" s="56" t="s">
        <v>34</v>
      </c>
      <c r="C26" s="17" t="s">
        <v>35</v>
      </c>
      <c r="D26" s="49" t="s">
        <v>36</v>
      </c>
      <c r="E26" s="49" t="s">
        <v>37</v>
      </c>
      <c r="F26" s="17" t="str">
        <f t="shared" si="0"/>
        <v>V1.8-0001-25</v>
      </c>
      <c r="G26" s="50" t="s">
        <v>805</v>
      </c>
      <c r="H26" s="11" t="s">
        <v>760</v>
      </c>
      <c r="I26" s="11" t="s">
        <v>768</v>
      </c>
      <c r="J26" s="11" t="s">
        <v>806</v>
      </c>
      <c r="K26" s="22" t="s">
        <v>42</v>
      </c>
      <c r="L26" s="23">
        <v>46308</v>
      </c>
      <c r="M26" s="22" t="s">
        <v>43</v>
      </c>
      <c r="N26" s="22" t="s">
        <v>352</v>
      </c>
      <c r="O26" s="47"/>
      <c r="P26" s="47"/>
      <c r="Q26" s="47"/>
      <c r="R26" s="47"/>
      <c r="S26" s="47"/>
      <c r="T26" s="47"/>
    </row>
    <row r="27" ht="25.5" spans="1:20">
      <c r="A27" s="11"/>
      <c r="B27" s="56" t="s">
        <v>34</v>
      </c>
      <c r="C27" s="17" t="s">
        <v>35</v>
      </c>
      <c r="D27" s="49" t="s">
        <v>36</v>
      </c>
      <c r="E27" s="49" t="s">
        <v>37</v>
      </c>
      <c r="F27" s="17" t="str">
        <f t="shared" si="0"/>
        <v>V1.8-0001-26</v>
      </c>
      <c r="G27" s="50" t="s">
        <v>807</v>
      </c>
      <c r="H27" s="11" t="s">
        <v>760</v>
      </c>
      <c r="I27" s="11" t="s">
        <v>771</v>
      </c>
      <c r="J27" s="11" t="s">
        <v>765</v>
      </c>
      <c r="K27" s="22" t="s">
        <v>42</v>
      </c>
      <c r="L27" s="23">
        <v>46308</v>
      </c>
      <c r="M27" s="22" t="s">
        <v>43</v>
      </c>
      <c r="N27" s="22" t="s">
        <v>352</v>
      </c>
      <c r="O27" s="47"/>
      <c r="P27" s="47"/>
      <c r="Q27" s="47"/>
      <c r="R27" s="47"/>
      <c r="S27" s="47"/>
      <c r="T27" s="47"/>
    </row>
    <row r="28" ht="25.5" spans="1:20">
      <c r="A28" s="11"/>
      <c r="B28" s="56" t="s">
        <v>34</v>
      </c>
      <c r="C28" s="17" t="s">
        <v>35</v>
      </c>
      <c r="D28" s="49" t="s">
        <v>36</v>
      </c>
      <c r="E28" s="49" t="s">
        <v>37</v>
      </c>
      <c r="F28" s="17" t="str">
        <f t="shared" si="0"/>
        <v>V1.8-0001-27</v>
      </c>
      <c r="G28" s="50" t="s">
        <v>808</v>
      </c>
      <c r="H28" s="11" t="s">
        <v>760</v>
      </c>
      <c r="I28" s="11" t="s">
        <v>773</v>
      </c>
      <c r="J28" s="11" t="s">
        <v>809</v>
      </c>
      <c r="K28" s="22" t="s">
        <v>42</v>
      </c>
      <c r="L28" s="23">
        <v>46308</v>
      </c>
      <c r="M28" s="22" t="s">
        <v>43</v>
      </c>
      <c r="N28" s="22" t="s">
        <v>352</v>
      </c>
      <c r="O28" s="47"/>
      <c r="P28" s="47"/>
      <c r="Q28" s="47"/>
      <c r="R28" s="47"/>
      <c r="S28" s="47"/>
      <c r="T28" s="47"/>
    </row>
    <row r="29" ht="25.5" spans="1:20">
      <c r="A29" s="11"/>
      <c r="B29" s="56" t="s">
        <v>34</v>
      </c>
      <c r="C29" s="17" t="s">
        <v>35</v>
      </c>
      <c r="D29" s="49" t="s">
        <v>36</v>
      </c>
      <c r="E29" s="49" t="s">
        <v>37</v>
      </c>
      <c r="F29" s="17" t="str">
        <f t="shared" si="0"/>
        <v>V1.8-0001-28</v>
      </c>
      <c r="G29" s="50" t="s">
        <v>807</v>
      </c>
      <c r="H29" s="11" t="s">
        <v>760</v>
      </c>
      <c r="I29" s="11" t="s">
        <v>771</v>
      </c>
      <c r="J29" s="11" t="s">
        <v>765</v>
      </c>
      <c r="K29" s="22" t="s">
        <v>42</v>
      </c>
      <c r="L29" s="23">
        <v>46308</v>
      </c>
      <c r="M29" s="22" t="s">
        <v>43</v>
      </c>
      <c r="N29" s="22" t="s">
        <v>352</v>
      </c>
      <c r="O29" s="47"/>
      <c r="P29" s="47"/>
      <c r="Q29" s="47"/>
      <c r="R29" s="47"/>
      <c r="S29" s="47"/>
      <c r="T29" s="47"/>
    </row>
    <row r="30" ht="25.5" spans="1:20">
      <c r="A30" s="11"/>
      <c r="B30" s="56" t="s">
        <v>34</v>
      </c>
      <c r="C30" s="17" t="s">
        <v>35</v>
      </c>
      <c r="D30" s="49" t="s">
        <v>36</v>
      </c>
      <c r="E30" s="49" t="s">
        <v>37</v>
      </c>
      <c r="F30" s="17" t="str">
        <f t="shared" si="0"/>
        <v>V1.8-0001-29</v>
      </c>
      <c r="G30" s="50" t="s">
        <v>810</v>
      </c>
      <c r="H30" s="11" t="s">
        <v>760</v>
      </c>
      <c r="I30" s="11" t="s">
        <v>768</v>
      </c>
      <c r="J30" s="11" t="s">
        <v>811</v>
      </c>
      <c r="K30" s="22" t="s">
        <v>42</v>
      </c>
      <c r="L30" s="23">
        <v>46308</v>
      </c>
      <c r="M30" s="22" t="s">
        <v>43</v>
      </c>
      <c r="N30" s="22" t="s">
        <v>352</v>
      </c>
      <c r="O30" s="47"/>
      <c r="P30" s="47"/>
      <c r="Q30" s="47"/>
      <c r="R30" s="47"/>
      <c r="S30" s="47"/>
      <c r="T30" s="47"/>
    </row>
    <row r="31" ht="25.5" spans="1:20">
      <c r="A31" s="11"/>
      <c r="B31" s="56" t="s">
        <v>34</v>
      </c>
      <c r="C31" s="17" t="s">
        <v>35</v>
      </c>
      <c r="D31" s="49" t="s">
        <v>36</v>
      </c>
      <c r="E31" s="49" t="s">
        <v>37</v>
      </c>
      <c r="F31" s="17" t="str">
        <f t="shared" si="0"/>
        <v>V1.8-0001-30</v>
      </c>
      <c r="G31" s="50" t="s">
        <v>812</v>
      </c>
      <c r="H31" s="11" t="s">
        <v>760</v>
      </c>
      <c r="I31" s="11" t="s">
        <v>771</v>
      </c>
      <c r="J31" s="11" t="s">
        <v>765</v>
      </c>
      <c r="K31" s="22" t="s">
        <v>42</v>
      </c>
      <c r="L31" s="23">
        <v>46308</v>
      </c>
      <c r="M31" s="22" t="s">
        <v>43</v>
      </c>
      <c r="N31" s="22" t="s">
        <v>352</v>
      </c>
      <c r="O31" s="47"/>
      <c r="P31" s="47"/>
      <c r="Q31" s="47"/>
      <c r="R31" s="47"/>
      <c r="S31" s="47"/>
      <c r="T31" s="47"/>
    </row>
    <row r="32" ht="25.5" spans="1:20">
      <c r="A32" s="11"/>
      <c r="B32" s="56" t="s">
        <v>34</v>
      </c>
      <c r="C32" s="17" t="s">
        <v>35</v>
      </c>
      <c r="D32" s="49" t="s">
        <v>36</v>
      </c>
      <c r="E32" s="49" t="s">
        <v>37</v>
      </c>
      <c r="F32" s="17" t="str">
        <f t="shared" si="0"/>
        <v>V1.8-0001-31</v>
      </c>
      <c r="G32" s="50" t="s">
        <v>813</v>
      </c>
      <c r="H32" s="11" t="s">
        <v>760</v>
      </c>
      <c r="I32" s="11" t="s">
        <v>773</v>
      </c>
      <c r="J32" s="11" t="s">
        <v>814</v>
      </c>
      <c r="K32" s="22" t="s">
        <v>42</v>
      </c>
      <c r="L32" s="23">
        <v>46308</v>
      </c>
      <c r="M32" s="22" t="s">
        <v>43</v>
      </c>
      <c r="N32" s="22" t="s">
        <v>352</v>
      </c>
      <c r="O32" s="47"/>
      <c r="P32" s="47"/>
      <c r="Q32" s="47"/>
      <c r="R32" s="47"/>
      <c r="S32" s="47"/>
      <c r="T32" s="47"/>
    </row>
    <row r="33" ht="25.5" spans="1:20">
      <c r="A33" s="11"/>
      <c r="B33" s="56" t="s">
        <v>34</v>
      </c>
      <c r="C33" s="17" t="s">
        <v>35</v>
      </c>
      <c r="D33" s="49" t="s">
        <v>36</v>
      </c>
      <c r="E33" s="49" t="s">
        <v>37</v>
      </c>
      <c r="F33" s="17" t="str">
        <f t="shared" si="0"/>
        <v>V1.8-0001-32</v>
      </c>
      <c r="G33" s="50" t="s">
        <v>815</v>
      </c>
      <c r="H33" s="11" t="s">
        <v>760</v>
      </c>
      <c r="I33" s="11" t="s">
        <v>776</v>
      </c>
      <c r="J33" s="11" t="s">
        <v>765</v>
      </c>
      <c r="K33" s="22" t="s">
        <v>42</v>
      </c>
      <c r="L33" s="23">
        <v>46308</v>
      </c>
      <c r="M33" s="22" t="s">
        <v>43</v>
      </c>
      <c r="N33" s="22" t="s">
        <v>352</v>
      </c>
      <c r="O33" s="47"/>
      <c r="P33" s="47"/>
      <c r="Q33" s="47"/>
      <c r="R33" s="47"/>
      <c r="S33" s="47"/>
      <c r="T33" s="47"/>
    </row>
    <row r="34" ht="25.5" spans="1:20">
      <c r="A34" s="11"/>
      <c r="B34" s="56" t="s">
        <v>34</v>
      </c>
      <c r="C34" s="17" t="s">
        <v>35</v>
      </c>
      <c r="D34" s="49" t="s">
        <v>36</v>
      </c>
      <c r="E34" s="49" t="s">
        <v>37</v>
      </c>
      <c r="F34" s="17" t="str">
        <f t="shared" si="0"/>
        <v>V1.8-0001-33</v>
      </c>
      <c r="G34" s="50" t="s">
        <v>816</v>
      </c>
      <c r="H34" s="11" t="s">
        <v>760</v>
      </c>
      <c r="I34" s="11" t="s">
        <v>768</v>
      </c>
      <c r="J34" s="11" t="s">
        <v>817</v>
      </c>
      <c r="K34" s="22" t="s">
        <v>42</v>
      </c>
      <c r="L34" s="23">
        <v>46308</v>
      </c>
      <c r="M34" s="22" t="s">
        <v>43</v>
      </c>
      <c r="N34" s="22" t="s">
        <v>352</v>
      </c>
      <c r="O34" s="47"/>
      <c r="P34" s="47"/>
      <c r="Q34" s="47"/>
      <c r="R34" s="47"/>
      <c r="S34" s="47"/>
      <c r="T34" s="47"/>
    </row>
    <row r="35" ht="25.5" spans="1:20">
      <c r="A35" s="11"/>
      <c r="B35" s="56" t="s">
        <v>34</v>
      </c>
      <c r="C35" s="17" t="s">
        <v>35</v>
      </c>
      <c r="D35" s="49" t="s">
        <v>36</v>
      </c>
      <c r="E35" s="49" t="s">
        <v>37</v>
      </c>
      <c r="F35" s="17" t="str">
        <f t="shared" si="0"/>
        <v>V1.8-0001-34</v>
      </c>
      <c r="G35" s="50" t="s">
        <v>818</v>
      </c>
      <c r="H35" s="11" t="s">
        <v>760</v>
      </c>
      <c r="I35" s="11" t="s">
        <v>771</v>
      </c>
      <c r="J35" s="11" t="s">
        <v>765</v>
      </c>
      <c r="K35" s="22" t="s">
        <v>42</v>
      </c>
      <c r="L35" s="23">
        <v>46308</v>
      </c>
      <c r="M35" s="22" t="s">
        <v>43</v>
      </c>
      <c r="N35" s="22" t="s">
        <v>352</v>
      </c>
      <c r="O35" s="47"/>
      <c r="P35" s="47"/>
      <c r="Q35" s="47"/>
      <c r="R35" s="47"/>
      <c r="S35" s="47"/>
      <c r="T35" s="47"/>
    </row>
    <row r="36" ht="25.5" spans="1:20">
      <c r="A36" s="11"/>
      <c r="B36" s="56" t="s">
        <v>34</v>
      </c>
      <c r="C36" s="17" t="s">
        <v>35</v>
      </c>
      <c r="D36" s="49" t="s">
        <v>36</v>
      </c>
      <c r="E36" s="49" t="s">
        <v>37</v>
      </c>
      <c r="F36" s="17" t="str">
        <f t="shared" si="0"/>
        <v>V1.8-0001-35</v>
      </c>
      <c r="G36" s="50" t="s">
        <v>819</v>
      </c>
      <c r="H36" s="11" t="s">
        <v>760</v>
      </c>
      <c r="I36" s="11" t="s">
        <v>773</v>
      </c>
      <c r="J36" s="11" t="s">
        <v>820</v>
      </c>
      <c r="K36" s="22" t="s">
        <v>42</v>
      </c>
      <c r="L36" s="23">
        <v>46308</v>
      </c>
      <c r="M36" s="22" t="s">
        <v>43</v>
      </c>
      <c r="N36" s="22" t="s">
        <v>352</v>
      </c>
      <c r="O36" s="47"/>
      <c r="P36" s="47"/>
      <c r="Q36" s="47"/>
      <c r="R36" s="47"/>
      <c r="S36" s="47"/>
      <c r="T36" s="47"/>
    </row>
    <row r="37" ht="25.5" spans="1:20">
      <c r="A37" s="11"/>
      <c r="B37" s="56" t="s">
        <v>34</v>
      </c>
      <c r="C37" s="17" t="s">
        <v>35</v>
      </c>
      <c r="D37" s="49" t="s">
        <v>36</v>
      </c>
      <c r="E37" s="49" t="s">
        <v>37</v>
      </c>
      <c r="F37" s="17" t="str">
        <f t="shared" si="0"/>
        <v>V1.8-0001-36</v>
      </c>
      <c r="G37" s="50" t="s">
        <v>821</v>
      </c>
      <c r="H37" s="11" t="s">
        <v>760</v>
      </c>
      <c r="I37" s="11" t="s">
        <v>776</v>
      </c>
      <c r="J37" s="11" t="s">
        <v>765</v>
      </c>
      <c r="K37" s="22" t="s">
        <v>42</v>
      </c>
      <c r="L37" s="23">
        <v>46308</v>
      </c>
      <c r="M37" s="22" t="s">
        <v>43</v>
      </c>
      <c r="N37" s="22" t="s">
        <v>352</v>
      </c>
      <c r="O37" s="47"/>
      <c r="P37" s="47"/>
      <c r="Q37" s="47"/>
      <c r="R37" s="47"/>
      <c r="S37" s="47"/>
      <c r="T37" s="47"/>
    </row>
    <row r="38" ht="25.5" spans="1:20">
      <c r="A38" s="11"/>
      <c r="B38" s="56" t="s">
        <v>34</v>
      </c>
      <c r="C38" s="17" t="s">
        <v>35</v>
      </c>
      <c r="D38" s="49" t="s">
        <v>36</v>
      </c>
      <c r="E38" s="49" t="s">
        <v>37</v>
      </c>
      <c r="F38" s="17" t="str">
        <f t="shared" si="0"/>
        <v>V1.8-0001-37</v>
      </c>
      <c r="G38" s="50" t="s">
        <v>822</v>
      </c>
      <c r="H38" s="11" t="s">
        <v>760</v>
      </c>
      <c r="I38" s="11" t="s">
        <v>768</v>
      </c>
      <c r="J38" s="11" t="s">
        <v>823</v>
      </c>
      <c r="K38" s="22" t="s">
        <v>42</v>
      </c>
      <c r="L38" s="23">
        <v>46308</v>
      </c>
      <c r="M38" s="22" t="s">
        <v>43</v>
      </c>
      <c r="N38" s="22" t="s">
        <v>352</v>
      </c>
      <c r="O38" s="47"/>
      <c r="P38" s="47"/>
      <c r="Q38" s="47"/>
      <c r="R38" s="47"/>
      <c r="S38" s="47"/>
      <c r="T38" s="47"/>
    </row>
    <row r="39" ht="25.5" spans="1:20">
      <c r="A39" s="11"/>
      <c r="B39" s="56" t="s">
        <v>34</v>
      </c>
      <c r="C39" s="17" t="s">
        <v>35</v>
      </c>
      <c r="D39" s="49" t="s">
        <v>36</v>
      </c>
      <c r="E39" s="49" t="s">
        <v>37</v>
      </c>
      <c r="F39" s="17" t="str">
        <f t="shared" si="0"/>
        <v>V1.8-0001-38</v>
      </c>
      <c r="G39" s="50" t="s">
        <v>824</v>
      </c>
      <c r="H39" s="11" t="s">
        <v>760</v>
      </c>
      <c r="I39" s="11" t="s">
        <v>771</v>
      </c>
      <c r="J39" s="11" t="s">
        <v>765</v>
      </c>
      <c r="K39" s="22" t="s">
        <v>42</v>
      </c>
      <c r="L39" s="23">
        <v>46308</v>
      </c>
      <c r="M39" s="22" t="s">
        <v>43</v>
      </c>
      <c r="N39" s="22" t="s">
        <v>352</v>
      </c>
      <c r="O39" s="47"/>
      <c r="P39" s="47"/>
      <c r="Q39" s="47"/>
      <c r="R39" s="47"/>
      <c r="S39" s="47"/>
      <c r="T39" s="47"/>
    </row>
    <row r="40" ht="25.5" spans="1:20">
      <c r="A40" s="11"/>
      <c r="B40" s="56" t="s">
        <v>34</v>
      </c>
      <c r="C40" s="17" t="s">
        <v>35</v>
      </c>
      <c r="D40" s="49" t="s">
        <v>36</v>
      </c>
      <c r="E40" s="49" t="s">
        <v>37</v>
      </c>
      <c r="F40" s="17" t="str">
        <f t="shared" si="0"/>
        <v>V1.8-0001-39</v>
      </c>
      <c r="G40" s="50" t="s">
        <v>825</v>
      </c>
      <c r="H40" s="11" t="s">
        <v>760</v>
      </c>
      <c r="I40" s="11" t="s">
        <v>773</v>
      </c>
      <c r="J40" s="11" t="s">
        <v>826</v>
      </c>
      <c r="K40" s="22" t="s">
        <v>42</v>
      </c>
      <c r="L40" s="23">
        <v>46308</v>
      </c>
      <c r="M40" s="22" t="s">
        <v>43</v>
      </c>
      <c r="N40" s="22" t="s">
        <v>352</v>
      </c>
      <c r="O40" s="47"/>
      <c r="P40" s="47"/>
      <c r="Q40" s="47"/>
      <c r="R40" s="47"/>
      <c r="S40" s="47"/>
      <c r="T40" s="47"/>
    </row>
    <row r="41" ht="25.5" spans="1:20">
      <c r="A41" s="11"/>
      <c r="B41" s="56" t="s">
        <v>34</v>
      </c>
      <c r="C41" s="17" t="s">
        <v>35</v>
      </c>
      <c r="D41" s="49" t="s">
        <v>36</v>
      </c>
      <c r="E41" s="49" t="s">
        <v>37</v>
      </c>
      <c r="F41" s="17" t="str">
        <f t="shared" si="0"/>
        <v>V1.8-0001-40</v>
      </c>
      <c r="G41" s="50" t="s">
        <v>827</v>
      </c>
      <c r="H41" s="11" t="s">
        <v>760</v>
      </c>
      <c r="I41" s="11" t="s">
        <v>776</v>
      </c>
      <c r="J41" s="11" t="s">
        <v>765</v>
      </c>
      <c r="K41" s="22" t="s">
        <v>42</v>
      </c>
      <c r="L41" s="23">
        <v>46308</v>
      </c>
      <c r="M41" s="22" t="s">
        <v>43</v>
      </c>
      <c r="N41" s="22" t="s">
        <v>352</v>
      </c>
      <c r="O41" s="47"/>
      <c r="P41" s="47"/>
      <c r="Q41" s="47"/>
      <c r="R41" s="47"/>
      <c r="S41" s="47"/>
      <c r="T41" s="47"/>
    </row>
    <row r="42" ht="25.5" spans="1:20">
      <c r="A42" s="11"/>
      <c r="B42" s="56" t="s">
        <v>34</v>
      </c>
      <c r="C42" s="17" t="s">
        <v>35</v>
      </c>
      <c r="D42" s="49" t="s">
        <v>36</v>
      </c>
      <c r="E42" s="49" t="s">
        <v>37</v>
      </c>
      <c r="F42" s="17" t="str">
        <f t="shared" si="0"/>
        <v>V1.8-0001-41</v>
      </c>
      <c r="G42" s="50" t="s">
        <v>828</v>
      </c>
      <c r="H42" s="11" t="s">
        <v>760</v>
      </c>
      <c r="I42" s="11" t="s">
        <v>768</v>
      </c>
      <c r="J42" s="11" t="s">
        <v>829</v>
      </c>
      <c r="K42" s="22" t="s">
        <v>42</v>
      </c>
      <c r="L42" s="23">
        <v>46308</v>
      </c>
      <c r="M42" s="22" t="s">
        <v>43</v>
      </c>
      <c r="N42" s="22" t="s">
        <v>352</v>
      </c>
      <c r="O42" s="47"/>
      <c r="P42" s="47"/>
      <c r="Q42" s="47"/>
      <c r="R42" s="47"/>
      <c r="S42" s="47"/>
      <c r="T42" s="47"/>
    </row>
    <row r="43" ht="25.5" spans="1:20">
      <c r="A43" s="11"/>
      <c r="B43" s="56" t="s">
        <v>34</v>
      </c>
      <c r="C43" s="17" t="s">
        <v>35</v>
      </c>
      <c r="D43" s="49" t="s">
        <v>36</v>
      </c>
      <c r="E43" s="49" t="s">
        <v>37</v>
      </c>
      <c r="F43" s="17" t="str">
        <f t="shared" si="0"/>
        <v>V1.8-0001-42</v>
      </c>
      <c r="G43" s="50" t="s">
        <v>830</v>
      </c>
      <c r="H43" s="11" t="s">
        <v>760</v>
      </c>
      <c r="I43" s="11" t="s">
        <v>771</v>
      </c>
      <c r="J43" s="11" t="s">
        <v>765</v>
      </c>
      <c r="K43" s="22" t="s">
        <v>42</v>
      </c>
      <c r="L43" s="23">
        <v>46308</v>
      </c>
      <c r="M43" s="22" t="s">
        <v>43</v>
      </c>
      <c r="N43" s="22" t="s">
        <v>352</v>
      </c>
      <c r="O43" s="47"/>
      <c r="P43" s="47"/>
      <c r="Q43" s="47"/>
      <c r="R43" s="47"/>
      <c r="S43" s="47"/>
      <c r="T43" s="47"/>
    </row>
    <row r="44" ht="25.5" spans="1:20">
      <c r="A44" s="11"/>
      <c r="B44" s="56" t="s">
        <v>34</v>
      </c>
      <c r="C44" s="17" t="s">
        <v>35</v>
      </c>
      <c r="D44" s="49" t="s">
        <v>36</v>
      </c>
      <c r="E44" s="49" t="s">
        <v>37</v>
      </c>
      <c r="F44" s="17" t="str">
        <f t="shared" si="0"/>
        <v>V1.8-0001-43</v>
      </c>
      <c r="G44" s="50" t="s">
        <v>831</v>
      </c>
      <c r="H44" s="11" t="s">
        <v>760</v>
      </c>
      <c r="I44" s="11" t="s">
        <v>773</v>
      </c>
      <c r="J44" s="11" t="s">
        <v>832</v>
      </c>
      <c r="K44" s="22" t="s">
        <v>42</v>
      </c>
      <c r="L44" s="23">
        <v>46308</v>
      </c>
      <c r="M44" s="22" t="s">
        <v>43</v>
      </c>
      <c r="N44" s="22" t="s">
        <v>352</v>
      </c>
      <c r="O44" s="47"/>
      <c r="P44" s="47"/>
      <c r="Q44" s="47"/>
      <c r="R44" s="47"/>
      <c r="S44" s="47"/>
      <c r="T44" s="47"/>
    </row>
    <row r="45" ht="25.5" spans="1:20">
      <c r="A45" s="11"/>
      <c r="B45" s="56" t="s">
        <v>34</v>
      </c>
      <c r="C45" s="17" t="s">
        <v>35</v>
      </c>
      <c r="D45" s="49" t="s">
        <v>36</v>
      </c>
      <c r="E45" s="49" t="s">
        <v>37</v>
      </c>
      <c r="F45" s="17" t="str">
        <f t="shared" si="0"/>
        <v>V1.8-0001-44</v>
      </c>
      <c r="G45" s="50" t="s">
        <v>833</v>
      </c>
      <c r="H45" s="11" t="s">
        <v>760</v>
      </c>
      <c r="I45" s="11" t="s">
        <v>776</v>
      </c>
      <c r="J45" s="11" t="s">
        <v>765</v>
      </c>
      <c r="K45" s="22" t="s">
        <v>42</v>
      </c>
      <c r="L45" s="23">
        <v>46308</v>
      </c>
      <c r="M45" s="22" t="s">
        <v>43</v>
      </c>
      <c r="N45" s="22" t="s">
        <v>352</v>
      </c>
      <c r="O45" s="47"/>
      <c r="P45" s="47"/>
      <c r="Q45" s="47"/>
      <c r="R45" s="47"/>
      <c r="S45" s="47"/>
      <c r="T45" s="47"/>
    </row>
    <row r="46" ht="25.5" spans="1:20">
      <c r="A46" s="11"/>
      <c r="B46" s="56" t="s">
        <v>34</v>
      </c>
      <c r="C46" s="17" t="s">
        <v>35</v>
      </c>
      <c r="D46" s="49" t="s">
        <v>36</v>
      </c>
      <c r="E46" s="49" t="s">
        <v>37</v>
      </c>
      <c r="F46" s="17" t="str">
        <f t="shared" si="0"/>
        <v>V1.8-0001-45</v>
      </c>
      <c r="G46" s="50" t="s">
        <v>834</v>
      </c>
      <c r="H46" s="11" t="s">
        <v>760</v>
      </c>
      <c r="I46" s="11" t="s">
        <v>768</v>
      </c>
      <c r="J46" s="11" t="s">
        <v>835</v>
      </c>
      <c r="K46" s="22" t="s">
        <v>42</v>
      </c>
      <c r="L46" s="23">
        <v>46308</v>
      </c>
      <c r="M46" s="22" t="s">
        <v>43</v>
      </c>
      <c r="N46" s="22" t="s">
        <v>352</v>
      </c>
      <c r="O46" s="47"/>
      <c r="P46" s="47"/>
      <c r="Q46" s="47"/>
      <c r="R46" s="47"/>
      <c r="S46" s="47"/>
      <c r="T46" s="47"/>
    </row>
    <row r="47" ht="25.5" spans="1:20">
      <c r="A47" s="11"/>
      <c r="B47" s="56" t="s">
        <v>34</v>
      </c>
      <c r="C47" s="17" t="s">
        <v>35</v>
      </c>
      <c r="D47" s="49" t="s">
        <v>36</v>
      </c>
      <c r="E47" s="49" t="s">
        <v>37</v>
      </c>
      <c r="F47" s="17" t="str">
        <f t="shared" si="0"/>
        <v>V1.8-0001-46</v>
      </c>
      <c r="G47" s="50" t="s">
        <v>836</v>
      </c>
      <c r="H47" s="11" t="s">
        <v>760</v>
      </c>
      <c r="I47" s="11" t="s">
        <v>771</v>
      </c>
      <c r="J47" s="11" t="s">
        <v>765</v>
      </c>
      <c r="K47" s="22" t="s">
        <v>42</v>
      </c>
      <c r="L47" s="23">
        <v>46308</v>
      </c>
      <c r="M47" s="22" t="s">
        <v>43</v>
      </c>
      <c r="N47" s="22" t="s">
        <v>352</v>
      </c>
      <c r="O47" s="47"/>
      <c r="P47" s="47"/>
      <c r="Q47" s="47"/>
      <c r="R47" s="47"/>
      <c r="S47" s="47"/>
      <c r="T47" s="47"/>
    </row>
    <row r="48" ht="25.5" spans="1:20">
      <c r="A48" s="11"/>
      <c r="B48" s="56" t="s">
        <v>34</v>
      </c>
      <c r="C48" s="17" t="s">
        <v>35</v>
      </c>
      <c r="D48" s="49" t="s">
        <v>36</v>
      </c>
      <c r="E48" s="49" t="s">
        <v>37</v>
      </c>
      <c r="F48" s="17" t="str">
        <f t="shared" si="0"/>
        <v>V1.8-0001-47</v>
      </c>
      <c r="G48" s="50" t="s">
        <v>837</v>
      </c>
      <c r="H48" s="11" t="s">
        <v>760</v>
      </c>
      <c r="I48" s="11" t="s">
        <v>773</v>
      </c>
      <c r="J48" s="11" t="s">
        <v>838</v>
      </c>
      <c r="K48" s="22" t="s">
        <v>42</v>
      </c>
      <c r="L48" s="23">
        <v>46308</v>
      </c>
      <c r="M48" s="22" t="s">
        <v>43</v>
      </c>
      <c r="N48" s="22" t="s">
        <v>352</v>
      </c>
      <c r="O48" s="47"/>
      <c r="P48" s="47"/>
      <c r="Q48" s="47"/>
      <c r="R48" s="47"/>
      <c r="S48" s="47"/>
      <c r="T48" s="47"/>
    </row>
    <row r="49" ht="25.5" spans="1:20">
      <c r="A49" s="11"/>
      <c r="B49" s="56" t="s">
        <v>34</v>
      </c>
      <c r="C49" s="17" t="s">
        <v>35</v>
      </c>
      <c r="D49" s="49" t="s">
        <v>36</v>
      </c>
      <c r="E49" s="49" t="s">
        <v>37</v>
      </c>
      <c r="F49" s="17" t="str">
        <f t="shared" si="0"/>
        <v>V1.8-0001-48</v>
      </c>
      <c r="G49" s="50" t="s">
        <v>839</v>
      </c>
      <c r="H49" s="11" t="s">
        <v>760</v>
      </c>
      <c r="I49" s="11" t="s">
        <v>776</v>
      </c>
      <c r="J49" s="11" t="s">
        <v>765</v>
      </c>
      <c r="K49" s="22" t="s">
        <v>42</v>
      </c>
      <c r="L49" s="23">
        <v>46308</v>
      </c>
      <c r="M49" s="22" t="s">
        <v>43</v>
      </c>
      <c r="N49" s="22" t="s">
        <v>352</v>
      </c>
      <c r="O49" s="47"/>
      <c r="P49" s="47"/>
      <c r="Q49" s="47"/>
      <c r="R49" s="47"/>
      <c r="S49" s="47"/>
      <c r="T49" s="47"/>
    </row>
    <row r="50" ht="25.5" spans="1:20">
      <c r="A50" s="11"/>
      <c r="B50" s="56" t="s">
        <v>34</v>
      </c>
      <c r="C50" s="17" t="s">
        <v>35</v>
      </c>
      <c r="D50" s="49" t="s">
        <v>36</v>
      </c>
      <c r="E50" s="49" t="s">
        <v>37</v>
      </c>
      <c r="F50" s="17" t="str">
        <f t="shared" si="0"/>
        <v>V1.8-0001-49</v>
      </c>
      <c r="G50" s="50" t="s">
        <v>840</v>
      </c>
      <c r="H50" s="11" t="s">
        <v>760</v>
      </c>
      <c r="I50" s="11" t="s">
        <v>768</v>
      </c>
      <c r="J50" s="11" t="s">
        <v>841</v>
      </c>
      <c r="K50" s="22" t="s">
        <v>42</v>
      </c>
      <c r="L50" s="23">
        <v>46308</v>
      </c>
      <c r="M50" s="22" t="s">
        <v>43</v>
      </c>
      <c r="N50" s="22" t="s">
        <v>352</v>
      </c>
      <c r="O50" s="47"/>
      <c r="P50" s="47"/>
      <c r="Q50" s="47"/>
      <c r="R50" s="47"/>
      <c r="S50" s="47"/>
      <c r="T50" s="47"/>
    </row>
    <row r="51" ht="25.5" spans="1:20">
      <c r="A51" s="11"/>
      <c r="B51" s="56" t="s">
        <v>34</v>
      </c>
      <c r="C51" s="17" t="s">
        <v>35</v>
      </c>
      <c r="D51" s="49" t="s">
        <v>36</v>
      </c>
      <c r="E51" s="49" t="s">
        <v>37</v>
      </c>
      <c r="F51" s="17" t="str">
        <f t="shared" si="0"/>
        <v>V1.8-0001-50</v>
      </c>
      <c r="G51" s="50" t="s">
        <v>842</v>
      </c>
      <c r="H51" s="11" t="s">
        <v>760</v>
      </c>
      <c r="I51" s="11" t="s">
        <v>771</v>
      </c>
      <c r="J51" s="11" t="s">
        <v>765</v>
      </c>
      <c r="K51" s="22" t="s">
        <v>42</v>
      </c>
      <c r="L51" s="23">
        <v>46308</v>
      </c>
      <c r="M51" s="22" t="s">
        <v>43</v>
      </c>
      <c r="N51" s="22" t="s">
        <v>352</v>
      </c>
      <c r="O51" s="47"/>
      <c r="P51" s="47"/>
      <c r="Q51" s="47"/>
      <c r="R51" s="47"/>
      <c r="S51" s="47"/>
      <c r="T51" s="47"/>
    </row>
    <row r="52" ht="25.5" spans="1:20">
      <c r="A52" s="11"/>
      <c r="B52" s="56" t="s">
        <v>34</v>
      </c>
      <c r="C52" s="17" t="s">
        <v>35</v>
      </c>
      <c r="D52" s="49" t="s">
        <v>36</v>
      </c>
      <c r="E52" s="49" t="s">
        <v>37</v>
      </c>
      <c r="F52" s="17" t="str">
        <f t="shared" si="0"/>
        <v>V1.8-0001-51</v>
      </c>
      <c r="G52" s="50" t="s">
        <v>843</v>
      </c>
      <c r="H52" s="11" t="s">
        <v>760</v>
      </c>
      <c r="I52" s="11" t="s">
        <v>773</v>
      </c>
      <c r="J52" s="11" t="s">
        <v>844</v>
      </c>
      <c r="K52" s="22" t="s">
        <v>42</v>
      </c>
      <c r="L52" s="23">
        <v>46308</v>
      </c>
      <c r="M52" s="22" t="s">
        <v>43</v>
      </c>
      <c r="N52" s="22" t="s">
        <v>352</v>
      </c>
      <c r="O52" s="47"/>
      <c r="P52" s="47"/>
      <c r="Q52" s="47"/>
      <c r="R52" s="47"/>
      <c r="S52" s="47"/>
      <c r="T52" s="47"/>
    </row>
    <row r="53" ht="25.5" spans="1:20">
      <c r="A53" s="11"/>
      <c r="B53" s="56" t="s">
        <v>34</v>
      </c>
      <c r="C53" s="17" t="s">
        <v>35</v>
      </c>
      <c r="D53" s="49" t="s">
        <v>36</v>
      </c>
      <c r="E53" s="49" t="s">
        <v>37</v>
      </c>
      <c r="F53" s="17" t="str">
        <f t="shared" si="0"/>
        <v>V1.8-0001-52</v>
      </c>
      <c r="G53" s="50" t="s">
        <v>845</v>
      </c>
      <c r="H53" s="11" t="s">
        <v>760</v>
      </c>
      <c r="I53" s="11" t="s">
        <v>776</v>
      </c>
      <c r="J53" s="11" t="s">
        <v>765</v>
      </c>
      <c r="K53" s="22" t="s">
        <v>42</v>
      </c>
      <c r="L53" s="23">
        <v>46308</v>
      </c>
      <c r="M53" s="22" t="s">
        <v>43</v>
      </c>
      <c r="N53" s="22" t="s">
        <v>352</v>
      </c>
      <c r="O53" s="47"/>
      <c r="P53" s="47"/>
      <c r="Q53" s="47"/>
      <c r="R53" s="47"/>
      <c r="S53" s="47"/>
      <c r="T53" s="47"/>
    </row>
    <row r="54" ht="25.5" spans="1:20">
      <c r="A54" s="11"/>
      <c r="B54" s="56" t="s">
        <v>34</v>
      </c>
      <c r="C54" s="17" t="s">
        <v>35</v>
      </c>
      <c r="D54" s="49" t="s">
        <v>36</v>
      </c>
      <c r="E54" s="49" t="s">
        <v>37</v>
      </c>
      <c r="F54" s="17" t="str">
        <f t="shared" si="0"/>
        <v>V1.8-0001-53</v>
      </c>
      <c r="G54" s="50" t="s">
        <v>846</v>
      </c>
      <c r="H54" s="11" t="s">
        <v>760</v>
      </c>
      <c r="I54" s="11" t="s">
        <v>768</v>
      </c>
      <c r="J54" s="11" t="s">
        <v>847</v>
      </c>
      <c r="K54" s="22" t="s">
        <v>42</v>
      </c>
      <c r="L54" s="23">
        <v>46308</v>
      </c>
      <c r="M54" s="22" t="s">
        <v>43</v>
      </c>
      <c r="N54" s="22" t="s">
        <v>352</v>
      </c>
      <c r="O54" s="47"/>
      <c r="P54" s="47"/>
      <c r="Q54" s="47"/>
      <c r="R54" s="47"/>
      <c r="S54" s="47"/>
      <c r="T54" s="47"/>
    </row>
    <row r="55" ht="25.5" spans="1:20">
      <c r="A55" s="11"/>
      <c r="B55" s="56" t="s">
        <v>34</v>
      </c>
      <c r="C55" s="17" t="s">
        <v>35</v>
      </c>
      <c r="D55" s="49" t="s">
        <v>36</v>
      </c>
      <c r="E55" s="49" t="s">
        <v>37</v>
      </c>
      <c r="F55" s="17" t="str">
        <f t="shared" si="0"/>
        <v>V1.8-0001-54</v>
      </c>
      <c r="G55" s="50" t="s">
        <v>848</v>
      </c>
      <c r="H55" s="11" t="s">
        <v>760</v>
      </c>
      <c r="I55" s="11" t="s">
        <v>771</v>
      </c>
      <c r="J55" s="11" t="s">
        <v>765</v>
      </c>
      <c r="K55" s="22" t="s">
        <v>42</v>
      </c>
      <c r="L55" s="23">
        <v>46308</v>
      </c>
      <c r="M55" s="22" t="s">
        <v>43</v>
      </c>
      <c r="N55" s="22" t="s">
        <v>352</v>
      </c>
      <c r="O55" s="47"/>
      <c r="P55" s="47"/>
      <c r="Q55" s="47"/>
      <c r="R55" s="47"/>
      <c r="S55" s="47"/>
      <c r="T55" s="47"/>
    </row>
    <row r="56" ht="25.5" spans="1:20">
      <c r="A56" s="11"/>
      <c r="B56" s="56" t="s">
        <v>34</v>
      </c>
      <c r="C56" s="17" t="s">
        <v>35</v>
      </c>
      <c r="D56" s="49" t="s">
        <v>36</v>
      </c>
      <c r="E56" s="49" t="s">
        <v>37</v>
      </c>
      <c r="F56" s="17" t="str">
        <f t="shared" si="0"/>
        <v>V1.8-0001-55</v>
      </c>
      <c r="G56" s="50" t="s">
        <v>849</v>
      </c>
      <c r="H56" s="11" t="s">
        <v>760</v>
      </c>
      <c r="I56" s="11" t="s">
        <v>773</v>
      </c>
      <c r="J56" s="11" t="s">
        <v>850</v>
      </c>
      <c r="K56" s="22" t="s">
        <v>42</v>
      </c>
      <c r="L56" s="23">
        <v>46308</v>
      </c>
      <c r="M56" s="22" t="s">
        <v>43</v>
      </c>
      <c r="N56" s="22" t="s">
        <v>352</v>
      </c>
      <c r="O56" s="47"/>
      <c r="P56" s="47"/>
      <c r="Q56" s="47"/>
      <c r="R56" s="47"/>
      <c r="S56" s="47"/>
      <c r="T56" s="47"/>
    </row>
    <row r="57" ht="25.5" spans="1:20">
      <c r="A57" s="11"/>
      <c r="B57" s="56" t="s">
        <v>34</v>
      </c>
      <c r="C57" s="17" t="s">
        <v>35</v>
      </c>
      <c r="D57" s="49" t="s">
        <v>36</v>
      </c>
      <c r="E57" s="49" t="s">
        <v>37</v>
      </c>
      <c r="F57" s="17" t="str">
        <f t="shared" si="0"/>
        <v>V1.8-0001-56</v>
      </c>
      <c r="G57" s="53" t="s">
        <v>851</v>
      </c>
      <c r="H57" s="11" t="s">
        <v>760</v>
      </c>
      <c r="I57" s="55" t="s">
        <v>776</v>
      </c>
      <c r="J57" s="55" t="s">
        <v>765</v>
      </c>
      <c r="K57" s="22" t="s">
        <v>42</v>
      </c>
      <c r="L57" s="23">
        <v>46308</v>
      </c>
      <c r="M57" s="22" t="s">
        <v>43</v>
      </c>
      <c r="N57" s="22" t="s">
        <v>352</v>
      </c>
      <c r="O57" s="47"/>
      <c r="P57" s="47"/>
      <c r="Q57" s="47"/>
      <c r="R57" s="47"/>
      <c r="S57" s="47"/>
      <c r="T57" s="47"/>
    </row>
    <row r="58" ht="25.5" spans="1:20">
      <c r="A58" s="11" t="s">
        <v>852</v>
      </c>
      <c r="B58" s="48" t="s">
        <v>34</v>
      </c>
      <c r="C58" s="17" t="s">
        <v>35</v>
      </c>
      <c r="D58" s="49" t="s">
        <v>36</v>
      </c>
      <c r="E58" s="49" t="s">
        <v>37</v>
      </c>
      <c r="F58" s="17" t="str">
        <f t="shared" si="0"/>
        <v>V1.8-0001-57</v>
      </c>
      <c r="G58" s="50" t="s">
        <v>853</v>
      </c>
      <c r="H58" s="57" t="s">
        <v>760</v>
      </c>
      <c r="I58" s="11" t="s">
        <v>776</v>
      </c>
      <c r="J58" s="11" t="s">
        <v>854</v>
      </c>
      <c r="K58" s="22" t="s">
        <v>42</v>
      </c>
      <c r="L58" s="23">
        <v>46308</v>
      </c>
      <c r="M58" s="22" t="s">
        <v>43</v>
      </c>
      <c r="N58" s="22" t="s">
        <v>352</v>
      </c>
      <c r="O58" s="47"/>
      <c r="P58" s="47"/>
      <c r="Q58" s="47"/>
      <c r="R58" s="47"/>
      <c r="S58" s="47"/>
      <c r="T58" s="47"/>
    </row>
    <row r="59" ht="25.5" spans="1:20">
      <c r="A59" s="11"/>
      <c r="B59" s="48" t="s">
        <v>34</v>
      </c>
      <c r="C59" s="17" t="s">
        <v>35</v>
      </c>
      <c r="D59" s="49" t="s">
        <v>36</v>
      </c>
      <c r="E59" s="49" t="s">
        <v>37</v>
      </c>
      <c r="F59" s="17" t="str">
        <f t="shared" si="0"/>
        <v>V1.8-0001-58</v>
      </c>
      <c r="G59" s="50" t="s">
        <v>855</v>
      </c>
      <c r="H59" s="57" t="s">
        <v>760</v>
      </c>
      <c r="I59" s="11" t="s">
        <v>771</v>
      </c>
      <c r="J59" s="11" t="s">
        <v>765</v>
      </c>
      <c r="K59" s="22" t="s">
        <v>42</v>
      </c>
      <c r="L59" s="23">
        <v>46308</v>
      </c>
      <c r="M59" s="22" t="s">
        <v>43</v>
      </c>
      <c r="N59" s="22" t="s">
        <v>352</v>
      </c>
      <c r="O59" s="47"/>
      <c r="P59" s="47"/>
      <c r="Q59" s="47"/>
      <c r="R59" s="47"/>
      <c r="S59" s="47"/>
      <c r="T59" s="47"/>
    </row>
    <row r="60" ht="25.5" spans="1:20">
      <c r="A60" s="11"/>
      <c r="B60" s="48" t="s">
        <v>34</v>
      </c>
      <c r="C60" s="17" t="s">
        <v>35</v>
      </c>
      <c r="D60" s="49" t="s">
        <v>36</v>
      </c>
      <c r="E60" s="49" t="s">
        <v>37</v>
      </c>
      <c r="F60" s="17" t="str">
        <f t="shared" si="0"/>
        <v>V1.8-0001-59</v>
      </c>
      <c r="G60" s="50" t="s">
        <v>856</v>
      </c>
      <c r="H60" s="57" t="s">
        <v>760</v>
      </c>
      <c r="I60" s="11" t="s">
        <v>776</v>
      </c>
      <c r="J60" s="11" t="s">
        <v>857</v>
      </c>
      <c r="K60" s="22" t="s">
        <v>42</v>
      </c>
      <c r="L60" s="23">
        <v>46308</v>
      </c>
      <c r="M60" s="22" t="s">
        <v>43</v>
      </c>
      <c r="N60" s="22" t="s">
        <v>352</v>
      </c>
      <c r="O60" s="47"/>
      <c r="P60" s="47"/>
      <c r="Q60" s="47"/>
      <c r="R60" s="47"/>
      <c r="S60" s="47"/>
      <c r="T60" s="47"/>
    </row>
    <row r="61" ht="25.5" spans="1:20">
      <c r="A61" s="11"/>
      <c r="B61" s="48" t="s">
        <v>34</v>
      </c>
      <c r="C61" s="17" t="s">
        <v>35</v>
      </c>
      <c r="D61" s="49" t="s">
        <v>36</v>
      </c>
      <c r="E61" s="49" t="s">
        <v>37</v>
      </c>
      <c r="F61" s="17" t="str">
        <f t="shared" si="0"/>
        <v>V1.8-0001-60</v>
      </c>
      <c r="G61" s="50" t="s">
        <v>858</v>
      </c>
      <c r="H61" s="57" t="s">
        <v>760</v>
      </c>
      <c r="I61" s="11" t="s">
        <v>771</v>
      </c>
      <c r="J61" s="11" t="s">
        <v>765</v>
      </c>
      <c r="K61" s="22" t="s">
        <v>42</v>
      </c>
      <c r="L61" s="23">
        <v>46308</v>
      </c>
      <c r="M61" s="22" t="s">
        <v>43</v>
      </c>
      <c r="N61" s="22" t="s">
        <v>352</v>
      </c>
      <c r="O61" s="47"/>
      <c r="P61" s="47"/>
      <c r="Q61" s="47"/>
      <c r="R61" s="47"/>
      <c r="S61" s="47"/>
      <c r="T61" s="47"/>
    </row>
    <row r="62" ht="25.5" spans="1:20">
      <c r="A62" s="11"/>
      <c r="B62" s="48" t="s">
        <v>34</v>
      </c>
      <c r="C62" s="17" t="s">
        <v>35</v>
      </c>
      <c r="D62" s="49" t="s">
        <v>36</v>
      </c>
      <c r="E62" s="49" t="s">
        <v>37</v>
      </c>
      <c r="F62" s="17" t="str">
        <f t="shared" si="0"/>
        <v>V1.8-0001-61</v>
      </c>
      <c r="G62" s="50" t="s">
        <v>859</v>
      </c>
      <c r="H62" s="57" t="s">
        <v>760</v>
      </c>
      <c r="I62" s="11" t="s">
        <v>776</v>
      </c>
      <c r="J62" s="11" t="s">
        <v>860</v>
      </c>
      <c r="K62" s="22" t="s">
        <v>42</v>
      </c>
      <c r="L62" s="23">
        <v>46308</v>
      </c>
      <c r="M62" s="22" t="s">
        <v>43</v>
      </c>
      <c r="N62" s="22" t="s">
        <v>352</v>
      </c>
      <c r="O62" s="47"/>
      <c r="P62" s="47"/>
      <c r="Q62" s="47"/>
      <c r="R62" s="47"/>
      <c r="S62" s="47"/>
      <c r="T62" s="47"/>
    </row>
    <row r="63" ht="25.5" spans="1:20">
      <c r="A63" s="11"/>
      <c r="B63" s="48" t="s">
        <v>34</v>
      </c>
      <c r="C63" s="17" t="s">
        <v>35</v>
      </c>
      <c r="D63" s="49" t="s">
        <v>36</v>
      </c>
      <c r="E63" s="49" t="s">
        <v>37</v>
      </c>
      <c r="F63" s="17" t="str">
        <f t="shared" si="0"/>
        <v>V1.8-0001-62</v>
      </c>
      <c r="G63" s="50" t="s">
        <v>861</v>
      </c>
      <c r="H63" s="57" t="s">
        <v>760</v>
      </c>
      <c r="I63" s="11" t="s">
        <v>771</v>
      </c>
      <c r="J63" s="11" t="s">
        <v>765</v>
      </c>
      <c r="K63" s="22" t="s">
        <v>42</v>
      </c>
      <c r="L63" s="23">
        <v>46308</v>
      </c>
      <c r="M63" s="22" t="s">
        <v>43</v>
      </c>
      <c r="N63" s="22" t="s">
        <v>352</v>
      </c>
      <c r="O63" s="47"/>
      <c r="P63" s="47"/>
      <c r="Q63" s="47"/>
      <c r="R63" s="47"/>
      <c r="S63" s="47"/>
      <c r="T63" s="47"/>
    </row>
    <row r="64" ht="25.5" spans="1:20">
      <c r="A64" s="11"/>
      <c r="B64" s="48" t="s">
        <v>34</v>
      </c>
      <c r="C64" s="17" t="s">
        <v>35</v>
      </c>
      <c r="D64" s="49" t="s">
        <v>36</v>
      </c>
      <c r="E64" s="49" t="s">
        <v>37</v>
      </c>
      <c r="F64" s="17" t="str">
        <f t="shared" si="0"/>
        <v>V1.8-0001-63</v>
      </c>
      <c r="G64" s="50" t="s">
        <v>862</v>
      </c>
      <c r="H64" s="57" t="s">
        <v>760</v>
      </c>
      <c r="I64" s="11" t="s">
        <v>776</v>
      </c>
      <c r="J64" s="11" t="s">
        <v>863</v>
      </c>
      <c r="K64" s="22" t="s">
        <v>42</v>
      </c>
      <c r="L64" s="23">
        <v>46308</v>
      </c>
      <c r="M64" s="22" t="s">
        <v>43</v>
      </c>
      <c r="N64" s="22" t="s">
        <v>352</v>
      </c>
      <c r="O64" s="47"/>
      <c r="P64" s="47"/>
      <c r="Q64" s="47"/>
      <c r="R64" s="47"/>
      <c r="S64" s="47"/>
      <c r="T64" s="47"/>
    </row>
    <row r="65" ht="25.5" spans="1:20">
      <c r="A65" s="11"/>
      <c r="B65" s="48" t="s">
        <v>34</v>
      </c>
      <c r="C65" s="17" t="s">
        <v>35</v>
      </c>
      <c r="D65" s="49" t="s">
        <v>36</v>
      </c>
      <c r="E65" s="49" t="s">
        <v>37</v>
      </c>
      <c r="F65" s="17" t="str">
        <f t="shared" si="0"/>
        <v>V1.8-0001-64</v>
      </c>
      <c r="G65" s="53" t="s">
        <v>864</v>
      </c>
      <c r="H65" s="58" t="s">
        <v>760</v>
      </c>
      <c r="I65" s="55" t="s">
        <v>771</v>
      </c>
      <c r="J65" s="55" t="s">
        <v>765</v>
      </c>
      <c r="K65" s="22" t="s">
        <v>42</v>
      </c>
      <c r="L65" s="23">
        <v>46308</v>
      </c>
      <c r="M65" s="22" t="s">
        <v>43</v>
      </c>
      <c r="N65" s="22" t="s">
        <v>352</v>
      </c>
      <c r="O65" s="47"/>
      <c r="P65" s="47"/>
      <c r="Q65" s="47"/>
      <c r="R65" s="47"/>
      <c r="S65" s="47"/>
      <c r="T65" s="47"/>
    </row>
    <row r="66" ht="25.5" spans="1:20">
      <c r="A66" s="11" t="s">
        <v>865</v>
      </c>
      <c r="B66" s="48" t="s">
        <v>34</v>
      </c>
      <c r="C66" s="17" t="s">
        <v>35</v>
      </c>
      <c r="D66" s="49" t="s">
        <v>36</v>
      </c>
      <c r="E66" s="49" t="s">
        <v>37</v>
      </c>
      <c r="F66" s="17" t="str">
        <f t="shared" si="0"/>
        <v>V1.8-0001-65</v>
      </c>
      <c r="G66" s="50" t="s">
        <v>866</v>
      </c>
      <c r="H66" s="11" t="s">
        <v>760</v>
      </c>
      <c r="I66" s="11" t="s">
        <v>776</v>
      </c>
      <c r="J66" s="11" t="s">
        <v>867</v>
      </c>
      <c r="K66" s="22" t="s">
        <v>42</v>
      </c>
      <c r="L66" s="23">
        <v>46308</v>
      </c>
      <c r="M66" s="22" t="s">
        <v>43</v>
      </c>
      <c r="N66" s="22" t="s">
        <v>352</v>
      </c>
      <c r="O66" s="47"/>
      <c r="P66" s="47"/>
      <c r="Q66" s="47"/>
      <c r="R66" s="47"/>
      <c r="S66" s="47"/>
      <c r="T66" s="47"/>
    </row>
    <row r="67" ht="25.5" spans="1:20">
      <c r="A67" s="11"/>
      <c r="B67" s="48" t="s">
        <v>34</v>
      </c>
      <c r="C67" s="17" t="s">
        <v>35</v>
      </c>
      <c r="D67" s="49" t="s">
        <v>36</v>
      </c>
      <c r="E67" s="49" t="s">
        <v>37</v>
      </c>
      <c r="F67" s="17" t="str">
        <f t="shared" si="0"/>
        <v>V1.8-0001-66</v>
      </c>
      <c r="G67" s="50" t="s">
        <v>868</v>
      </c>
      <c r="H67" s="11" t="s">
        <v>760</v>
      </c>
      <c r="I67" s="11" t="s">
        <v>771</v>
      </c>
      <c r="J67" s="11" t="s">
        <v>765</v>
      </c>
      <c r="K67" s="22" t="s">
        <v>42</v>
      </c>
      <c r="L67" s="23">
        <v>46308</v>
      </c>
      <c r="M67" s="22" t="s">
        <v>43</v>
      </c>
      <c r="N67" s="22" t="s">
        <v>352</v>
      </c>
      <c r="O67" s="47"/>
      <c r="P67" s="47"/>
      <c r="Q67" s="47"/>
      <c r="R67" s="47"/>
      <c r="S67" s="47"/>
      <c r="T67" s="47"/>
    </row>
    <row r="68" ht="25.5" spans="1:20">
      <c r="A68" s="11"/>
      <c r="B68" s="48" t="s">
        <v>34</v>
      </c>
      <c r="C68" s="17" t="s">
        <v>35</v>
      </c>
      <c r="D68" s="49" t="s">
        <v>36</v>
      </c>
      <c r="E68" s="49" t="s">
        <v>37</v>
      </c>
      <c r="F68" s="17" t="str">
        <f t="shared" si="0"/>
        <v>V1.8-0001-67</v>
      </c>
      <c r="G68" s="50" t="s">
        <v>869</v>
      </c>
      <c r="H68" s="11" t="s">
        <v>760</v>
      </c>
      <c r="I68" s="11" t="s">
        <v>773</v>
      </c>
      <c r="J68" s="11" t="s">
        <v>870</v>
      </c>
      <c r="K68" s="22" t="s">
        <v>42</v>
      </c>
      <c r="L68" s="23">
        <v>46308</v>
      </c>
      <c r="M68" s="22" t="s">
        <v>43</v>
      </c>
      <c r="N68" s="22" t="s">
        <v>352</v>
      </c>
      <c r="O68" s="47"/>
      <c r="P68" s="47"/>
      <c r="Q68" s="47"/>
      <c r="R68" s="47"/>
      <c r="S68" s="47"/>
      <c r="T68" s="47"/>
    </row>
    <row r="69" ht="25.5" spans="1:20">
      <c r="A69" s="11"/>
      <c r="B69" s="48" t="s">
        <v>34</v>
      </c>
      <c r="C69" s="17" t="s">
        <v>35</v>
      </c>
      <c r="D69" s="49" t="s">
        <v>36</v>
      </c>
      <c r="E69" s="49" t="s">
        <v>37</v>
      </c>
      <c r="F69" s="17" t="str">
        <f t="shared" si="0"/>
        <v>V1.8-0001-68</v>
      </c>
      <c r="G69" s="50" t="s">
        <v>868</v>
      </c>
      <c r="H69" s="11" t="s">
        <v>760</v>
      </c>
      <c r="I69" s="11" t="s">
        <v>771</v>
      </c>
      <c r="J69" s="11" t="s">
        <v>765</v>
      </c>
      <c r="K69" s="22" t="s">
        <v>42</v>
      </c>
      <c r="L69" s="23">
        <v>46308</v>
      </c>
      <c r="M69" s="22" t="s">
        <v>43</v>
      </c>
      <c r="N69" s="22" t="s">
        <v>352</v>
      </c>
      <c r="O69" s="47"/>
      <c r="P69" s="47"/>
      <c r="Q69" s="47"/>
      <c r="R69" s="47"/>
      <c r="S69" s="47"/>
      <c r="T69" s="47"/>
    </row>
    <row r="70" ht="25.5" spans="1:20">
      <c r="A70" s="11"/>
      <c r="B70" s="48" t="s">
        <v>34</v>
      </c>
      <c r="C70" s="17" t="s">
        <v>35</v>
      </c>
      <c r="D70" s="49" t="s">
        <v>36</v>
      </c>
      <c r="E70" s="49" t="s">
        <v>37</v>
      </c>
      <c r="F70" s="17" t="str">
        <f t="shared" si="0"/>
        <v>V1.8-0001-69</v>
      </c>
      <c r="G70" s="50" t="s">
        <v>871</v>
      </c>
      <c r="H70" s="11" t="s">
        <v>760</v>
      </c>
      <c r="I70" s="11" t="s">
        <v>776</v>
      </c>
      <c r="J70" s="11" t="s">
        <v>872</v>
      </c>
      <c r="K70" s="22" t="s">
        <v>42</v>
      </c>
      <c r="L70" s="23">
        <v>46308</v>
      </c>
      <c r="M70" s="22" t="s">
        <v>43</v>
      </c>
      <c r="N70" s="22" t="s">
        <v>352</v>
      </c>
      <c r="O70" s="47"/>
      <c r="P70" s="47"/>
      <c r="Q70" s="47"/>
      <c r="R70" s="47"/>
      <c r="S70" s="47"/>
      <c r="T70" s="47"/>
    </row>
    <row r="71" ht="25.5" spans="1:20">
      <c r="A71" s="11"/>
      <c r="B71" s="48" t="s">
        <v>34</v>
      </c>
      <c r="C71" s="17" t="s">
        <v>35</v>
      </c>
      <c r="D71" s="49" t="s">
        <v>36</v>
      </c>
      <c r="E71" s="49" t="s">
        <v>37</v>
      </c>
      <c r="F71" s="17" t="str">
        <f t="shared" si="0"/>
        <v>V1.8-0001-70</v>
      </c>
      <c r="G71" s="50" t="s">
        <v>873</v>
      </c>
      <c r="H71" s="11" t="s">
        <v>760</v>
      </c>
      <c r="I71" s="11" t="s">
        <v>771</v>
      </c>
      <c r="J71" s="11" t="s">
        <v>765</v>
      </c>
      <c r="K71" s="22" t="s">
        <v>42</v>
      </c>
      <c r="L71" s="23">
        <v>46308</v>
      </c>
      <c r="M71" s="22" t="s">
        <v>43</v>
      </c>
      <c r="N71" s="22" t="s">
        <v>352</v>
      </c>
      <c r="O71" s="47"/>
      <c r="P71" s="47"/>
      <c r="Q71" s="47"/>
      <c r="R71" s="47"/>
      <c r="S71" s="47"/>
      <c r="T71" s="47"/>
    </row>
    <row r="72" ht="25.5" spans="1:20">
      <c r="A72" s="11"/>
      <c r="B72" s="48" t="s">
        <v>34</v>
      </c>
      <c r="C72" s="17" t="s">
        <v>35</v>
      </c>
      <c r="D72" s="49" t="s">
        <v>36</v>
      </c>
      <c r="E72" s="49" t="s">
        <v>37</v>
      </c>
      <c r="F72" s="17" t="str">
        <f t="shared" si="0"/>
        <v>V1.8-0001-71</v>
      </c>
      <c r="G72" s="50" t="s">
        <v>874</v>
      </c>
      <c r="H72" s="11" t="s">
        <v>760</v>
      </c>
      <c r="I72" s="11" t="s">
        <v>773</v>
      </c>
      <c r="J72" s="11" t="s">
        <v>875</v>
      </c>
      <c r="K72" s="22" t="s">
        <v>42</v>
      </c>
      <c r="L72" s="23">
        <v>46308</v>
      </c>
      <c r="M72" s="22" t="s">
        <v>43</v>
      </c>
      <c r="N72" s="22" t="s">
        <v>352</v>
      </c>
      <c r="O72" s="47"/>
      <c r="P72" s="47"/>
      <c r="Q72" s="47"/>
      <c r="R72" s="47"/>
      <c r="S72" s="47"/>
      <c r="T72" s="47"/>
    </row>
    <row r="73" ht="25.5" spans="1:20">
      <c r="A73" s="11"/>
      <c r="B73" s="48" t="s">
        <v>34</v>
      </c>
      <c r="C73" s="17" t="s">
        <v>35</v>
      </c>
      <c r="D73" s="49" t="s">
        <v>36</v>
      </c>
      <c r="E73" s="49" t="s">
        <v>37</v>
      </c>
      <c r="F73" s="17" t="str">
        <f t="shared" si="0"/>
        <v>V1.8-0001-72</v>
      </c>
      <c r="G73" s="53" t="s">
        <v>873</v>
      </c>
      <c r="H73" s="11" t="s">
        <v>760</v>
      </c>
      <c r="I73" s="55" t="s">
        <v>771</v>
      </c>
      <c r="J73" s="55" t="s">
        <v>765</v>
      </c>
      <c r="K73" s="22" t="s">
        <v>42</v>
      </c>
      <c r="L73" s="23">
        <v>46308</v>
      </c>
      <c r="M73" s="22" t="s">
        <v>43</v>
      </c>
      <c r="N73" s="22" t="s">
        <v>352</v>
      </c>
      <c r="O73" s="47"/>
      <c r="P73" s="47"/>
      <c r="Q73" s="47"/>
      <c r="R73" s="47"/>
      <c r="S73" s="47"/>
      <c r="T73" s="47"/>
    </row>
    <row r="74" ht="51" spans="1:20">
      <c r="A74" s="11" t="s">
        <v>876</v>
      </c>
      <c r="B74" s="59" t="s">
        <v>145</v>
      </c>
      <c r="C74" s="17" t="s">
        <v>35</v>
      </c>
      <c r="D74" s="49" t="s">
        <v>36</v>
      </c>
      <c r="E74" s="49" t="s">
        <v>37</v>
      </c>
      <c r="F74" s="17" t="str">
        <f t="shared" si="0"/>
        <v>V1.8-0001-73</v>
      </c>
      <c r="G74" s="50" t="s">
        <v>877</v>
      </c>
      <c r="H74" s="57" t="s">
        <v>760</v>
      </c>
      <c r="I74" s="11" t="s">
        <v>878</v>
      </c>
      <c r="J74" s="11" t="s">
        <v>879</v>
      </c>
      <c r="K74" s="22" t="s">
        <v>42</v>
      </c>
      <c r="L74" s="23">
        <v>46308</v>
      </c>
      <c r="M74" s="22" t="s">
        <v>43</v>
      </c>
      <c r="N74" s="22" t="s">
        <v>352</v>
      </c>
      <c r="O74" s="47"/>
      <c r="P74" s="47"/>
      <c r="Q74" s="47"/>
      <c r="R74" s="47"/>
      <c r="S74" s="47"/>
      <c r="T74" s="47"/>
    </row>
    <row r="75" ht="51" spans="1:20">
      <c r="A75" s="11"/>
      <c r="B75" s="59" t="s">
        <v>145</v>
      </c>
      <c r="C75" s="17" t="s">
        <v>35</v>
      </c>
      <c r="D75" s="49" t="s">
        <v>36</v>
      </c>
      <c r="E75" s="49" t="s">
        <v>37</v>
      </c>
      <c r="F75" s="17" t="str">
        <f t="shared" si="0"/>
        <v>V1.8-0001-74</v>
      </c>
      <c r="G75" s="50" t="s">
        <v>880</v>
      </c>
      <c r="H75" s="57" t="s">
        <v>760</v>
      </c>
      <c r="I75" s="11" t="s">
        <v>881</v>
      </c>
      <c r="J75" s="11" t="s">
        <v>882</v>
      </c>
      <c r="K75" s="22" t="s">
        <v>42</v>
      </c>
      <c r="L75" s="23">
        <v>46308</v>
      </c>
      <c r="M75" s="22" t="s">
        <v>43</v>
      </c>
      <c r="N75" s="22" t="s">
        <v>352</v>
      </c>
      <c r="O75" s="47"/>
      <c r="P75" s="47"/>
      <c r="Q75" s="47"/>
      <c r="R75" s="47"/>
      <c r="S75" s="47"/>
      <c r="T75" s="47"/>
    </row>
    <row r="76" ht="63.75" spans="1:20">
      <c r="A76" s="11"/>
      <c r="B76" s="59" t="s">
        <v>145</v>
      </c>
      <c r="C76" s="17" t="s">
        <v>35</v>
      </c>
      <c r="D76" s="49" t="s">
        <v>36</v>
      </c>
      <c r="E76" s="49" t="s">
        <v>37</v>
      </c>
      <c r="F76" s="17" t="str">
        <f t="shared" si="0"/>
        <v>V1.8-0001-75</v>
      </c>
      <c r="G76" s="50" t="s">
        <v>883</v>
      </c>
      <c r="H76" s="57" t="s">
        <v>760</v>
      </c>
      <c r="I76" s="11" t="s">
        <v>884</v>
      </c>
      <c r="J76" s="11" t="s">
        <v>885</v>
      </c>
      <c r="K76" s="22" t="s">
        <v>42</v>
      </c>
      <c r="L76" s="23">
        <v>46308</v>
      </c>
      <c r="M76" s="22" t="s">
        <v>43</v>
      </c>
      <c r="N76" s="22" t="s">
        <v>352</v>
      </c>
      <c r="O76" s="47"/>
      <c r="P76" s="47"/>
      <c r="Q76" s="47"/>
      <c r="R76" s="47"/>
      <c r="S76" s="47"/>
      <c r="T76" s="47"/>
    </row>
    <row r="77" ht="51" spans="1:20">
      <c r="A77" s="11"/>
      <c r="B77" s="59" t="s">
        <v>145</v>
      </c>
      <c r="C77" s="17" t="s">
        <v>35</v>
      </c>
      <c r="D77" s="49" t="s">
        <v>36</v>
      </c>
      <c r="E77" s="49" t="s">
        <v>37</v>
      </c>
      <c r="F77" s="17" t="str">
        <f t="shared" si="0"/>
        <v>V1.8-0001-76</v>
      </c>
      <c r="G77" s="50" t="s">
        <v>886</v>
      </c>
      <c r="H77" s="57" t="s">
        <v>760</v>
      </c>
      <c r="I77" s="11" t="s">
        <v>887</v>
      </c>
      <c r="J77" s="11" t="s">
        <v>888</v>
      </c>
      <c r="K77" s="22" t="s">
        <v>42</v>
      </c>
      <c r="L77" s="23">
        <v>46308</v>
      </c>
      <c r="M77" s="22" t="s">
        <v>43</v>
      </c>
      <c r="N77" s="22" t="s">
        <v>352</v>
      </c>
      <c r="O77" s="47"/>
      <c r="P77" s="47"/>
      <c r="Q77" s="47"/>
      <c r="R77" s="47"/>
      <c r="S77" s="47"/>
      <c r="T77" s="47"/>
    </row>
    <row r="78" ht="51" spans="1:20">
      <c r="A78" s="11"/>
      <c r="B78" s="59" t="s">
        <v>145</v>
      </c>
      <c r="C78" s="17" t="s">
        <v>35</v>
      </c>
      <c r="D78" s="49" t="s">
        <v>36</v>
      </c>
      <c r="E78" s="49" t="s">
        <v>37</v>
      </c>
      <c r="F78" s="17" t="str">
        <f t="shared" si="0"/>
        <v>V1.8-0001-77</v>
      </c>
      <c r="G78" s="50" t="s">
        <v>889</v>
      </c>
      <c r="H78" s="57" t="s">
        <v>760</v>
      </c>
      <c r="I78" s="11" t="s">
        <v>890</v>
      </c>
      <c r="J78" s="11" t="s">
        <v>891</v>
      </c>
      <c r="K78" s="22" t="s">
        <v>42</v>
      </c>
      <c r="L78" s="23">
        <v>46308</v>
      </c>
      <c r="M78" s="22" t="s">
        <v>43</v>
      </c>
      <c r="N78" s="22" t="s">
        <v>352</v>
      </c>
      <c r="O78" s="47"/>
      <c r="P78" s="47"/>
      <c r="Q78" s="47"/>
      <c r="R78" s="47"/>
      <c r="S78" s="47"/>
      <c r="T78" s="47"/>
    </row>
    <row r="79" ht="51" spans="1:20">
      <c r="A79" s="11"/>
      <c r="B79" s="59" t="s">
        <v>145</v>
      </c>
      <c r="C79" s="17" t="s">
        <v>35</v>
      </c>
      <c r="D79" s="49" t="s">
        <v>36</v>
      </c>
      <c r="E79" s="49" t="s">
        <v>37</v>
      </c>
      <c r="F79" s="17" t="str">
        <f t="shared" si="0"/>
        <v>V1.8-0001-78</v>
      </c>
      <c r="G79" s="50" t="s">
        <v>892</v>
      </c>
      <c r="H79" s="57" t="s">
        <v>760</v>
      </c>
      <c r="I79" s="11" t="s">
        <v>893</v>
      </c>
      <c r="J79" s="11" t="s">
        <v>894</v>
      </c>
      <c r="K79" s="22" t="s">
        <v>42</v>
      </c>
      <c r="L79" s="23">
        <v>46308</v>
      </c>
      <c r="M79" s="22" t="s">
        <v>43</v>
      </c>
      <c r="N79" s="22" t="s">
        <v>352</v>
      </c>
      <c r="O79" s="47"/>
      <c r="P79" s="47"/>
      <c r="Q79" s="47"/>
      <c r="R79" s="47"/>
      <c r="S79" s="47"/>
      <c r="T79" s="47"/>
    </row>
    <row r="80" ht="51" spans="1:20">
      <c r="A80" s="11"/>
      <c r="B80" s="59" t="s">
        <v>145</v>
      </c>
      <c r="C80" s="17" t="s">
        <v>35</v>
      </c>
      <c r="D80" s="49" t="s">
        <v>36</v>
      </c>
      <c r="E80" s="49" t="s">
        <v>37</v>
      </c>
      <c r="F80" s="17" t="str">
        <f t="shared" si="0"/>
        <v>V1.8-0001-79</v>
      </c>
      <c r="G80" s="53" t="s">
        <v>895</v>
      </c>
      <c r="H80" s="58" t="s">
        <v>760</v>
      </c>
      <c r="I80" s="55" t="s">
        <v>896</v>
      </c>
      <c r="J80" s="55" t="s">
        <v>897</v>
      </c>
      <c r="K80" s="22" t="s">
        <v>42</v>
      </c>
      <c r="L80" s="23">
        <v>46308</v>
      </c>
      <c r="M80" s="22" t="s">
        <v>43</v>
      </c>
      <c r="N80" s="22" t="s">
        <v>352</v>
      </c>
      <c r="O80" s="47"/>
      <c r="P80" s="47"/>
      <c r="Q80" s="47"/>
      <c r="R80" s="47"/>
      <c r="S80" s="47"/>
      <c r="T80" s="47"/>
    </row>
    <row r="81" ht="25.5" spans="1:20">
      <c r="A81" s="11" t="s">
        <v>898</v>
      </c>
      <c r="B81" s="48" t="s">
        <v>34</v>
      </c>
      <c r="C81" s="17" t="s">
        <v>35</v>
      </c>
      <c r="D81" s="49" t="s">
        <v>36</v>
      </c>
      <c r="E81" s="49" t="s">
        <v>37</v>
      </c>
      <c r="F81" s="17" t="str">
        <f t="shared" si="0"/>
        <v>V1.8-0001-80</v>
      </c>
      <c r="G81" s="57" t="s">
        <v>899</v>
      </c>
      <c r="H81" s="11" t="s">
        <v>760</v>
      </c>
      <c r="I81" s="11" t="s">
        <v>776</v>
      </c>
      <c r="J81" s="11" t="s">
        <v>900</v>
      </c>
      <c r="K81" s="22" t="s">
        <v>42</v>
      </c>
      <c r="L81" s="23">
        <v>46308</v>
      </c>
      <c r="M81" s="22" t="s">
        <v>43</v>
      </c>
      <c r="N81" s="22" t="s">
        <v>352</v>
      </c>
      <c r="O81" s="47"/>
      <c r="P81" s="47"/>
      <c r="Q81" s="47"/>
      <c r="R81" s="47"/>
      <c r="S81" s="47"/>
      <c r="T81" s="47"/>
    </row>
    <row r="82" ht="25.5" spans="1:20">
      <c r="A82" s="11"/>
      <c r="B82" s="48" t="s">
        <v>34</v>
      </c>
      <c r="C82" s="17" t="s">
        <v>35</v>
      </c>
      <c r="D82" s="49" t="s">
        <v>36</v>
      </c>
      <c r="E82" s="49" t="s">
        <v>37</v>
      </c>
      <c r="F82" s="17" t="str">
        <f t="shared" si="0"/>
        <v>V1.8-0001-81</v>
      </c>
      <c r="G82" s="57" t="s">
        <v>901</v>
      </c>
      <c r="H82" s="11" t="s">
        <v>760</v>
      </c>
      <c r="I82" s="11" t="s">
        <v>771</v>
      </c>
      <c r="J82" s="11" t="s">
        <v>765</v>
      </c>
      <c r="K82" s="22" t="s">
        <v>42</v>
      </c>
      <c r="L82" s="23">
        <v>46308</v>
      </c>
      <c r="M82" s="22" t="s">
        <v>43</v>
      </c>
      <c r="N82" s="22" t="s">
        <v>352</v>
      </c>
      <c r="O82" s="47"/>
      <c r="P82" s="47"/>
      <c r="Q82" s="47"/>
      <c r="R82" s="47"/>
      <c r="S82" s="47"/>
      <c r="T82" s="47"/>
    </row>
    <row r="83" ht="25.5" spans="1:20">
      <c r="A83" s="11" t="s">
        <v>902</v>
      </c>
      <c r="B83" s="48" t="s">
        <v>34</v>
      </c>
      <c r="C83" s="17" t="s">
        <v>35</v>
      </c>
      <c r="D83" s="49" t="s">
        <v>36</v>
      </c>
      <c r="E83" s="49" t="s">
        <v>37</v>
      </c>
      <c r="F83" s="17" t="str">
        <f t="shared" si="0"/>
        <v>V1.8-0001-82</v>
      </c>
      <c r="G83" s="50" t="s">
        <v>903</v>
      </c>
      <c r="H83" s="11" t="s">
        <v>760</v>
      </c>
      <c r="I83" s="11" t="s">
        <v>776</v>
      </c>
      <c r="J83" s="11" t="s">
        <v>904</v>
      </c>
      <c r="K83" s="22" t="s">
        <v>42</v>
      </c>
      <c r="L83" s="23">
        <v>46308</v>
      </c>
      <c r="M83" s="22" t="s">
        <v>43</v>
      </c>
      <c r="N83" s="22" t="s">
        <v>352</v>
      </c>
      <c r="O83" s="47"/>
      <c r="P83" s="47"/>
      <c r="Q83" s="47"/>
      <c r="R83" s="47"/>
      <c r="S83" s="47"/>
      <c r="T83" s="47"/>
    </row>
    <row r="84" ht="25.5" spans="1:20">
      <c r="A84" s="11"/>
      <c r="B84" s="48" t="s">
        <v>34</v>
      </c>
      <c r="C84" s="17" t="s">
        <v>35</v>
      </c>
      <c r="D84" s="49" t="s">
        <v>36</v>
      </c>
      <c r="E84" s="49" t="s">
        <v>37</v>
      </c>
      <c r="F84" s="17" t="str">
        <f t="shared" si="0"/>
        <v>V1.8-0001-83</v>
      </c>
      <c r="G84" s="50" t="s">
        <v>905</v>
      </c>
      <c r="H84" s="11" t="s">
        <v>760</v>
      </c>
      <c r="I84" s="11" t="s">
        <v>771</v>
      </c>
      <c r="J84" s="11" t="s">
        <v>765</v>
      </c>
      <c r="K84" s="22" t="s">
        <v>42</v>
      </c>
      <c r="L84" s="23">
        <v>46308</v>
      </c>
      <c r="M84" s="22" t="s">
        <v>43</v>
      </c>
      <c r="N84" s="22" t="s">
        <v>352</v>
      </c>
      <c r="O84" s="47"/>
      <c r="P84" s="47"/>
      <c r="Q84" s="47"/>
      <c r="R84" s="47"/>
      <c r="S84" s="47"/>
      <c r="T84" s="47"/>
    </row>
    <row r="85" ht="25.5" spans="1:20">
      <c r="A85" s="11" t="s">
        <v>906</v>
      </c>
      <c r="B85" s="48" t="s">
        <v>34</v>
      </c>
      <c r="C85" s="17" t="s">
        <v>35</v>
      </c>
      <c r="D85" s="49" t="s">
        <v>36</v>
      </c>
      <c r="E85" s="49" t="s">
        <v>37</v>
      </c>
      <c r="F85" s="17" t="str">
        <f t="shared" si="0"/>
        <v>V1.8-0001-84</v>
      </c>
      <c r="G85" s="50" t="s">
        <v>907</v>
      </c>
      <c r="H85" s="11" t="s">
        <v>760</v>
      </c>
      <c r="I85" s="11" t="s">
        <v>908</v>
      </c>
      <c r="J85" s="11" t="s">
        <v>909</v>
      </c>
      <c r="K85" s="22" t="s">
        <v>42</v>
      </c>
      <c r="L85" s="23">
        <v>46308</v>
      </c>
      <c r="M85" s="22" t="s">
        <v>43</v>
      </c>
      <c r="N85" s="22" t="s">
        <v>352</v>
      </c>
      <c r="O85" s="47"/>
      <c r="P85" s="47"/>
      <c r="Q85" s="47"/>
      <c r="R85" s="47"/>
      <c r="S85" s="47"/>
      <c r="T85" s="47"/>
    </row>
    <row r="86" ht="25.5" spans="1:20">
      <c r="A86" s="11"/>
      <c r="B86" s="48" t="s">
        <v>34</v>
      </c>
      <c r="C86" s="17" t="s">
        <v>35</v>
      </c>
      <c r="D86" s="49" t="s">
        <v>36</v>
      </c>
      <c r="E86" s="49" t="s">
        <v>37</v>
      </c>
      <c r="F86" s="17" t="str">
        <f t="shared" si="0"/>
        <v>V1.8-0001-85</v>
      </c>
      <c r="G86" s="50" t="s">
        <v>910</v>
      </c>
      <c r="H86" s="11" t="s">
        <v>760</v>
      </c>
      <c r="I86" s="11" t="s">
        <v>776</v>
      </c>
      <c r="J86" s="11" t="s">
        <v>765</v>
      </c>
      <c r="K86" s="22" t="s">
        <v>42</v>
      </c>
      <c r="L86" s="23">
        <v>46308</v>
      </c>
      <c r="M86" s="22" t="s">
        <v>43</v>
      </c>
      <c r="N86" s="22" t="s">
        <v>352</v>
      </c>
      <c r="O86" s="47"/>
      <c r="P86" s="47"/>
      <c r="Q86" s="47"/>
      <c r="R86" s="47"/>
      <c r="S86" s="47"/>
      <c r="T86" s="47"/>
    </row>
    <row r="87" ht="25.5" spans="1:20">
      <c r="A87" s="11"/>
      <c r="B87" s="48" t="s">
        <v>34</v>
      </c>
      <c r="C87" s="17" t="s">
        <v>35</v>
      </c>
      <c r="D87" s="49" t="s">
        <v>36</v>
      </c>
      <c r="E87" s="49" t="s">
        <v>37</v>
      </c>
      <c r="F87" s="17" t="str">
        <f t="shared" si="0"/>
        <v>V1.8-0001-86</v>
      </c>
      <c r="G87" s="50" t="s">
        <v>911</v>
      </c>
      <c r="H87" s="11" t="s">
        <v>760</v>
      </c>
      <c r="I87" s="11" t="s">
        <v>912</v>
      </c>
      <c r="J87" s="11" t="s">
        <v>913</v>
      </c>
      <c r="K87" s="22" t="s">
        <v>42</v>
      </c>
      <c r="L87" s="23">
        <v>46308</v>
      </c>
      <c r="M87" s="22" t="s">
        <v>43</v>
      </c>
      <c r="N87" s="22" t="s">
        <v>352</v>
      </c>
      <c r="O87" s="47"/>
      <c r="P87" s="47"/>
      <c r="Q87" s="47"/>
      <c r="R87" s="47"/>
      <c r="S87" s="47"/>
      <c r="T87" s="47"/>
    </row>
    <row r="88" ht="25.5" spans="1:20">
      <c r="A88" s="11"/>
      <c r="B88" s="48" t="s">
        <v>34</v>
      </c>
      <c r="C88" s="17" t="s">
        <v>35</v>
      </c>
      <c r="D88" s="49" t="s">
        <v>36</v>
      </c>
      <c r="E88" s="49" t="s">
        <v>37</v>
      </c>
      <c r="F88" s="17" t="str">
        <f t="shared" si="0"/>
        <v>V1.8-0001-87</v>
      </c>
      <c r="G88" s="50" t="s">
        <v>914</v>
      </c>
      <c r="H88" s="11" t="s">
        <v>760</v>
      </c>
      <c r="I88" s="11" t="s">
        <v>776</v>
      </c>
      <c r="J88" s="11" t="s">
        <v>765</v>
      </c>
      <c r="K88" s="22" t="s">
        <v>42</v>
      </c>
      <c r="L88" s="23">
        <v>46308</v>
      </c>
      <c r="M88" s="22" t="s">
        <v>43</v>
      </c>
      <c r="N88" s="22" t="s">
        <v>352</v>
      </c>
      <c r="O88" s="47"/>
      <c r="P88" s="47"/>
      <c r="Q88" s="47"/>
      <c r="R88" s="47"/>
      <c r="S88" s="47"/>
      <c r="T88" s="47"/>
    </row>
    <row r="89" ht="25.5" spans="1:20">
      <c r="A89" s="11"/>
      <c r="B89" s="48" t="s">
        <v>34</v>
      </c>
      <c r="C89" s="17" t="s">
        <v>35</v>
      </c>
      <c r="D89" s="49" t="s">
        <v>36</v>
      </c>
      <c r="E89" s="49" t="s">
        <v>37</v>
      </c>
      <c r="F89" s="17" t="str">
        <f t="shared" si="0"/>
        <v>V1.8-0001-88</v>
      </c>
      <c r="G89" s="50" t="s">
        <v>915</v>
      </c>
      <c r="H89" s="11" t="s">
        <v>760</v>
      </c>
      <c r="I89" s="11" t="s">
        <v>771</v>
      </c>
      <c r="J89" s="11" t="s">
        <v>916</v>
      </c>
      <c r="K89" s="22" t="s">
        <v>42</v>
      </c>
      <c r="L89" s="23">
        <v>46308</v>
      </c>
      <c r="M89" s="22" t="s">
        <v>43</v>
      </c>
      <c r="N89" s="22" t="s">
        <v>352</v>
      </c>
      <c r="O89" s="47"/>
      <c r="P89" s="47"/>
      <c r="Q89" s="47"/>
      <c r="R89" s="47"/>
      <c r="S89" s="47"/>
      <c r="T89" s="47"/>
    </row>
    <row r="90" ht="25.5" spans="1:20">
      <c r="A90" s="11"/>
      <c r="B90" s="48" t="s">
        <v>34</v>
      </c>
      <c r="C90" s="17" t="s">
        <v>35</v>
      </c>
      <c r="D90" s="49" t="s">
        <v>36</v>
      </c>
      <c r="E90" s="49" t="s">
        <v>37</v>
      </c>
      <c r="F90" s="17" t="str">
        <f t="shared" si="0"/>
        <v>V1.8-0001-89</v>
      </c>
      <c r="G90" s="50" t="s">
        <v>917</v>
      </c>
      <c r="H90" s="11" t="s">
        <v>760</v>
      </c>
      <c r="I90" s="11" t="s">
        <v>776</v>
      </c>
      <c r="J90" s="11" t="s">
        <v>765</v>
      </c>
      <c r="K90" s="22" t="s">
        <v>42</v>
      </c>
      <c r="L90" s="23">
        <v>46308</v>
      </c>
      <c r="M90" s="22" t="s">
        <v>43</v>
      </c>
      <c r="N90" s="22" t="s">
        <v>352</v>
      </c>
      <c r="O90" s="47"/>
      <c r="P90" s="47"/>
      <c r="Q90" s="47"/>
      <c r="R90" s="47"/>
      <c r="S90" s="47"/>
      <c r="T90" s="47"/>
    </row>
    <row r="91" ht="25.5" spans="1:20">
      <c r="A91" s="11"/>
      <c r="B91" s="48" t="s">
        <v>34</v>
      </c>
      <c r="C91" s="17" t="s">
        <v>35</v>
      </c>
      <c r="D91" s="49" t="s">
        <v>36</v>
      </c>
      <c r="E91" s="49" t="s">
        <v>37</v>
      </c>
      <c r="F91" s="17" t="str">
        <f t="shared" si="0"/>
        <v>V1.8-0001-90</v>
      </c>
      <c r="G91" s="50" t="s">
        <v>918</v>
      </c>
      <c r="H91" s="11" t="s">
        <v>760</v>
      </c>
      <c r="I91" s="11" t="s">
        <v>908</v>
      </c>
      <c r="J91" s="11" t="s">
        <v>919</v>
      </c>
      <c r="K91" s="22" t="s">
        <v>42</v>
      </c>
      <c r="L91" s="23">
        <v>46308</v>
      </c>
      <c r="M91" s="22" t="s">
        <v>43</v>
      </c>
      <c r="N91" s="22" t="s">
        <v>352</v>
      </c>
      <c r="O91" s="47"/>
      <c r="P91" s="47"/>
      <c r="Q91" s="47"/>
      <c r="R91" s="47"/>
      <c r="S91" s="47"/>
      <c r="T91" s="47"/>
    </row>
    <row r="92" ht="25.5" spans="1:20">
      <c r="A92" s="11"/>
      <c r="B92" s="48" t="s">
        <v>34</v>
      </c>
      <c r="C92" s="17" t="s">
        <v>35</v>
      </c>
      <c r="D92" s="49" t="s">
        <v>36</v>
      </c>
      <c r="E92" s="49" t="s">
        <v>37</v>
      </c>
      <c r="F92" s="17" t="str">
        <f t="shared" si="0"/>
        <v>V1.8-0001-91</v>
      </c>
      <c r="G92" s="50" t="s">
        <v>920</v>
      </c>
      <c r="H92" s="11" t="s">
        <v>760</v>
      </c>
      <c r="I92" s="11" t="s">
        <v>776</v>
      </c>
      <c r="J92" s="11" t="s">
        <v>765</v>
      </c>
      <c r="K92" s="22" t="s">
        <v>42</v>
      </c>
      <c r="L92" s="23">
        <v>46308</v>
      </c>
      <c r="M92" s="22" t="s">
        <v>43</v>
      </c>
      <c r="N92" s="22" t="s">
        <v>352</v>
      </c>
      <c r="O92" s="47"/>
      <c r="P92" s="47"/>
      <c r="Q92" s="47"/>
      <c r="R92" s="47"/>
      <c r="S92" s="47"/>
      <c r="T92" s="47"/>
    </row>
    <row r="93" ht="25.5" spans="1:20">
      <c r="A93" s="11"/>
      <c r="B93" s="48" t="s">
        <v>34</v>
      </c>
      <c r="C93" s="17" t="s">
        <v>35</v>
      </c>
      <c r="D93" s="49" t="s">
        <v>36</v>
      </c>
      <c r="E93" s="49" t="s">
        <v>37</v>
      </c>
      <c r="F93" s="17" t="str">
        <f t="shared" si="0"/>
        <v>V1.8-0001-92</v>
      </c>
      <c r="G93" s="50" t="s">
        <v>921</v>
      </c>
      <c r="H93" s="11" t="s">
        <v>760</v>
      </c>
      <c r="I93" s="11" t="s">
        <v>912</v>
      </c>
      <c r="J93" s="11" t="s">
        <v>922</v>
      </c>
      <c r="K93" s="22" t="s">
        <v>42</v>
      </c>
      <c r="L93" s="23">
        <v>46308</v>
      </c>
      <c r="M93" s="22" t="s">
        <v>43</v>
      </c>
      <c r="N93" s="22" t="s">
        <v>352</v>
      </c>
      <c r="O93" s="47"/>
      <c r="P93" s="47"/>
      <c r="Q93" s="47"/>
      <c r="R93" s="47"/>
      <c r="S93" s="47"/>
      <c r="T93" s="47"/>
    </row>
    <row r="94" ht="25.5" spans="1:20">
      <c r="A94" s="11"/>
      <c r="B94" s="48" t="s">
        <v>34</v>
      </c>
      <c r="C94" s="17" t="s">
        <v>35</v>
      </c>
      <c r="D94" s="49" t="s">
        <v>36</v>
      </c>
      <c r="E94" s="49" t="s">
        <v>37</v>
      </c>
      <c r="F94" s="17" t="str">
        <f t="shared" si="0"/>
        <v>V1.8-0001-93</v>
      </c>
      <c r="G94" s="50" t="s">
        <v>923</v>
      </c>
      <c r="H94" s="11" t="s">
        <v>760</v>
      </c>
      <c r="I94" s="11" t="s">
        <v>776</v>
      </c>
      <c r="J94" s="11" t="s">
        <v>765</v>
      </c>
      <c r="K94" s="22" t="s">
        <v>42</v>
      </c>
      <c r="L94" s="23">
        <v>46308</v>
      </c>
      <c r="M94" s="22" t="s">
        <v>43</v>
      </c>
      <c r="N94" s="22" t="s">
        <v>352</v>
      </c>
      <c r="O94" s="47"/>
      <c r="P94" s="47"/>
      <c r="Q94" s="47"/>
      <c r="R94" s="47"/>
      <c r="S94" s="47"/>
      <c r="T94" s="47"/>
    </row>
    <row r="95" ht="25.5" spans="1:20">
      <c r="A95" s="11"/>
      <c r="B95" s="48" t="s">
        <v>34</v>
      </c>
      <c r="C95" s="17" t="s">
        <v>35</v>
      </c>
      <c r="D95" s="49" t="s">
        <v>36</v>
      </c>
      <c r="E95" s="49" t="s">
        <v>37</v>
      </c>
      <c r="F95" s="17" t="str">
        <f t="shared" si="0"/>
        <v>V1.8-0001-94</v>
      </c>
      <c r="G95" s="50" t="s">
        <v>924</v>
      </c>
      <c r="H95" s="11" t="s">
        <v>760</v>
      </c>
      <c r="I95" s="11" t="s">
        <v>771</v>
      </c>
      <c r="J95" s="11" t="s">
        <v>925</v>
      </c>
      <c r="K95" s="22" t="s">
        <v>42</v>
      </c>
      <c r="L95" s="23">
        <v>46308</v>
      </c>
      <c r="M95" s="22" t="s">
        <v>43</v>
      </c>
      <c r="N95" s="22" t="s">
        <v>352</v>
      </c>
      <c r="O95" s="47"/>
      <c r="P95" s="47"/>
      <c r="Q95" s="47"/>
      <c r="R95" s="47"/>
      <c r="S95" s="47"/>
      <c r="T95" s="47"/>
    </row>
    <row r="96" ht="25.5" spans="1:20">
      <c r="A96" s="11"/>
      <c r="B96" s="48" t="s">
        <v>34</v>
      </c>
      <c r="C96" s="17" t="s">
        <v>35</v>
      </c>
      <c r="D96" s="49" t="s">
        <v>36</v>
      </c>
      <c r="E96" s="49" t="s">
        <v>37</v>
      </c>
      <c r="F96" s="17" t="str">
        <f t="shared" si="0"/>
        <v>V1.8-0001-95</v>
      </c>
      <c r="G96" s="50" t="s">
        <v>926</v>
      </c>
      <c r="H96" s="11" t="s">
        <v>760</v>
      </c>
      <c r="I96" s="11" t="s">
        <v>776</v>
      </c>
      <c r="J96" s="11" t="s">
        <v>765</v>
      </c>
      <c r="K96" s="22" t="s">
        <v>42</v>
      </c>
      <c r="L96" s="23">
        <v>46308</v>
      </c>
      <c r="M96" s="22" t="s">
        <v>43</v>
      </c>
      <c r="N96" s="22" t="s">
        <v>352</v>
      </c>
      <c r="O96" s="47"/>
      <c r="P96" s="47"/>
      <c r="Q96" s="47"/>
      <c r="R96" s="47"/>
      <c r="S96" s="47"/>
      <c r="T96" s="47"/>
    </row>
    <row r="97" ht="25.5" spans="1:20">
      <c r="A97" s="11"/>
      <c r="B97" s="48" t="s">
        <v>34</v>
      </c>
      <c r="C97" s="17" t="s">
        <v>35</v>
      </c>
      <c r="D97" s="49" t="s">
        <v>36</v>
      </c>
      <c r="E97" s="49" t="s">
        <v>37</v>
      </c>
      <c r="F97" s="17" t="str">
        <f t="shared" si="0"/>
        <v>V1.8-0001-96</v>
      </c>
      <c r="G97" s="50" t="s">
        <v>927</v>
      </c>
      <c r="H97" s="11" t="s">
        <v>760</v>
      </c>
      <c r="I97" s="11" t="s">
        <v>908</v>
      </c>
      <c r="J97" s="11" t="s">
        <v>928</v>
      </c>
      <c r="K97" s="22" t="s">
        <v>42</v>
      </c>
      <c r="L97" s="23">
        <v>46308</v>
      </c>
      <c r="M97" s="22" t="s">
        <v>43</v>
      </c>
      <c r="N97" s="22" t="s">
        <v>352</v>
      </c>
      <c r="O97" s="47"/>
      <c r="P97" s="47"/>
      <c r="Q97" s="47"/>
      <c r="R97" s="47"/>
      <c r="S97" s="47"/>
      <c r="T97" s="47"/>
    </row>
    <row r="98" ht="25.5" spans="1:20">
      <c r="A98" s="11"/>
      <c r="B98" s="48" t="s">
        <v>34</v>
      </c>
      <c r="C98" s="17" t="s">
        <v>35</v>
      </c>
      <c r="D98" s="49" t="s">
        <v>36</v>
      </c>
      <c r="E98" s="49" t="s">
        <v>37</v>
      </c>
      <c r="F98" s="17" t="str">
        <f t="shared" si="0"/>
        <v>V1.8-0001-97</v>
      </c>
      <c r="G98" s="50" t="s">
        <v>929</v>
      </c>
      <c r="H98" s="11" t="s">
        <v>760</v>
      </c>
      <c r="I98" s="11" t="s">
        <v>776</v>
      </c>
      <c r="J98" s="11" t="s">
        <v>765</v>
      </c>
      <c r="K98" s="22" t="s">
        <v>42</v>
      </c>
      <c r="L98" s="23">
        <v>46308</v>
      </c>
      <c r="M98" s="22" t="s">
        <v>43</v>
      </c>
      <c r="N98" s="22" t="s">
        <v>352</v>
      </c>
      <c r="O98" s="47"/>
      <c r="P98" s="47"/>
      <c r="Q98" s="47"/>
      <c r="R98" s="47"/>
      <c r="S98" s="47"/>
      <c r="T98" s="47"/>
    </row>
    <row r="99" ht="25.5" spans="1:20">
      <c r="A99" s="11"/>
      <c r="B99" s="48" t="s">
        <v>34</v>
      </c>
      <c r="C99" s="17" t="s">
        <v>35</v>
      </c>
      <c r="D99" s="49" t="s">
        <v>36</v>
      </c>
      <c r="E99" s="49" t="s">
        <v>37</v>
      </c>
      <c r="F99" s="17" t="str">
        <f t="shared" si="0"/>
        <v>V1.8-0001-98</v>
      </c>
      <c r="G99" s="50" t="s">
        <v>930</v>
      </c>
      <c r="H99" s="11" t="s">
        <v>760</v>
      </c>
      <c r="I99" s="11" t="s">
        <v>912</v>
      </c>
      <c r="J99" s="11" t="s">
        <v>931</v>
      </c>
      <c r="K99" s="22" t="s">
        <v>42</v>
      </c>
      <c r="L99" s="23">
        <v>46308</v>
      </c>
      <c r="M99" s="22" t="s">
        <v>43</v>
      </c>
      <c r="N99" s="22" t="s">
        <v>352</v>
      </c>
      <c r="O99" s="47"/>
      <c r="P99" s="47"/>
      <c r="Q99" s="47"/>
      <c r="R99" s="47"/>
      <c r="S99" s="47"/>
      <c r="T99" s="47"/>
    </row>
    <row r="100" ht="25.5" spans="1:20">
      <c r="A100" s="11"/>
      <c r="B100" s="48" t="s">
        <v>34</v>
      </c>
      <c r="C100" s="17" t="s">
        <v>35</v>
      </c>
      <c r="D100" s="49" t="s">
        <v>36</v>
      </c>
      <c r="E100" s="49" t="s">
        <v>37</v>
      </c>
      <c r="F100" s="17" t="str">
        <f t="shared" si="0"/>
        <v>V1.8-0001-99</v>
      </c>
      <c r="G100" s="50" t="s">
        <v>932</v>
      </c>
      <c r="H100" s="11" t="s">
        <v>760</v>
      </c>
      <c r="I100" s="11" t="s">
        <v>776</v>
      </c>
      <c r="J100" s="11" t="s">
        <v>765</v>
      </c>
      <c r="K100" s="22" t="s">
        <v>42</v>
      </c>
      <c r="L100" s="23">
        <v>46308</v>
      </c>
      <c r="M100" s="22" t="s">
        <v>43</v>
      </c>
      <c r="N100" s="22" t="s">
        <v>352</v>
      </c>
      <c r="O100" s="47"/>
      <c r="P100" s="47"/>
      <c r="Q100" s="47"/>
      <c r="R100" s="47"/>
      <c r="S100" s="47"/>
      <c r="T100" s="47"/>
    </row>
    <row r="101" ht="25.5" spans="1:20">
      <c r="A101" s="11"/>
      <c r="B101" s="48" t="s">
        <v>34</v>
      </c>
      <c r="C101" s="17" t="s">
        <v>35</v>
      </c>
      <c r="D101" s="49" t="s">
        <v>36</v>
      </c>
      <c r="E101" s="49" t="s">
        <v>37</v>
      </c>
      <c r="F101" s="17" t="str">
        <f t="shared" si="0"/>
        <v>V1.8-0001-100</v>
      </c>
      <c r="G101" s="50" t="s">
        <v>933</v>
      </c>
      <c r="H101" s="11" t="s">
        <v>760</v>
      </c>
      <c r="I101" s="11" t="s">
        <v>771</v>
      </c>
      <c r="J101" s="11" t="s">
        <v>934</v>
      </c>
      <c r="K101" s="22" t="s">
        <v>42</v>
      </c>
      <c r="L101" s="23">
        <v>46308</v>
      </c>
      <c r="M101" s="22" t="s">
        <v>43</v>
      </c>
      <c r="N101" s="22" t="s">
        <v>352</v>
      </c>
      <c r="O101" s="47"/>
      <c r="P101" s="47"/>
      <c r="Q101" s="47"/>
      <c r="R101" s="47"/>
      <c r="S101" s="47"/>
      <c r="T101" s="47"/>
    </row>
    <row r="102" ht="25.5" spans="1:20">
      <c r="A102" s="11"/>
      <c r="B102" s="48" t="s">
        <v>34</v>
      </c>
      <c r="C102" s="17" t="s">
        <v>35</v>
      </c>
      <c r="D102" s="49" t="s">
        <v>36</v>
      </c>
      <c r="E102" s="49" t="s">
        <v>37</v>
      </c>
      <c r="F102" s="17" t="str">
        <f t="shared" si="0"/>
        <v>V1.8-0001-101</v>
      </c>
      <c r="G102" s="50" t="s">
        <v>935</v>
      </c>
      <c r="H102" s="11" t="s">
        <v>760</v>
      </c>
      <c r="I102" s="11" t="s">
        <v>776</v>
      </c>
      <c r="J102" s="11" t="s">
        <v>765</v>
      </c>
      <c r="K102" s="22" t="s">
        <v>42</v>
      </c>
      <c r="L102" s="23">
        <v>46308</v>
      </c>
      <c r="M102" s="22" t="s">
        <v>43</v>
      </c>
      <c r="N102" s="22" t="s">
        <v>352</v>
      </c>
      <c r="O102" s="47"/>
      <c r="P102" s="47"/>
      <c r="Q102" s="47"/>
      <c r="R102" s="47"/>
      <c r="S102" s="47"/>
      <c r="T102" s="47"/>
    </row>
    <row r="103" ht="25.5" spans="1:20">
      <c r="A103" s="11"/>
      <c r="B103" s="48" t="s">
        <v>34</v>
      </c>
      <c r="C103" s="17" t="s">
        <v>35</v>
      </c>
      <c r="D103" s="49" t="s">
        <v>36</v>
      </c>
      <c r="E103" s="49" t="s">
        <v>37</v>
      </c>
      <c r="F103" s="17" t="str">
        <f t="shared" si="0"/>
        <v>V1.8-0001-102</v>
      </c>
      <c r="G103" s="50" t="s">
        <v>936</v>
      </c>
      <c r="H103" s="11" t="s">
        <v>760</v>
      </c>
      <c r="I103" s="11" t="s">
        <v>908</v>
      </c>
      <c r="J103" s="11" t="s">
        <v>937</v>
      </c>
      <c r="K103" s="22" t="s">
        <v>42</v>
      </c>
      <c r="L103" s="23">
        <v>46308</v>
      </c>
      <c r="M103" s="22" t="s">
        <v>43</v>
      </c>
      <c r="N103" s="22" t="s">
        <v>352</v>
      </c>
      <c r="O103" s="47"/>
      <c r="P103" s="47"/>
      <c r="Q103" s="47"/>
      <c r="R103" s="47"/>
      <c r="S103" s="47"/>
      <c r="T103" s="47"/>
    </row>
    <row r="104" ht="25.5" spans="1:20">
      <c r="A104" s="11"/>
      <c r="B104" s="48" t="s">
        <v>34</v>
      </c>
      <c r="C104" s="17" t="s">
        <v>35</v>
      </c>
      <c r="D104" s="49" t="s">
        <v>36</v>
      </c>
      <c r="E104" s="49" t="s">
        <v>37</v>
      </c>
      <c r="F104" s="17" t="str">
        <f t="shared" si="0"/>
        <v>V1.8-0001-103</v>
      </c>
      <c r="G104" s="50" t="s">
        <v>938</v>
      </c>
      <c r="H104" s="11" t="s">
        <v>760</v>
      </c>
      <c r="I104" s="11" t="s">
        <v>776</v>
      </c>
      <c r="J104" s="11" t="s">
        <v>765</v>
      </c>
      <c r="K104" s="22" t="s">
        <v>42</v>
      </c>
      <c r="L104" s="23">
        <v>46308</v>
      </c>
      <c r="M104" s="22" t="s">
        <v>43</v>
      </c>
      <c r="N104" s="22" t="s">
        <v>352</v>
      </c>
      <c r="O104" s="47"/>
      <c r="P104" s="47"/>
      <c r="Q104" s="47"/>
      <c r="R104" s="47"/>
      <c r="S104" s="47"/>
      <c r="T104" s="47"/>
    </row>
    <row r="105" ht="25.5" spans="1:20">
      <c r="A105" s="11"/>
      <c r="B105" s="48" t="s">
        <v>34</v>
      </c>
      <c r="C105" s="17" t="s">
        <v>35</v>
      </c>
      <c r="D105" s="49" t="s">
        <v>36</v>
      </c>
      <c r="E105" s="49" t="s">
        <v>37</v>
      </c>
      <c r="F105" s="17" t="str">
        <f t="shared" si="0"/>
        <v>V1.8-0001-104</v>
      </c>
      <c r="G105" s="50" t="s">
        <v>939</v>
      </c>
      <c r="H105" s="11" t="s">
        <v>760</v>
      </c>
      <c r="I105" s="11" t="s">
        <v>912</v>
      </c>
      <c r="J105" s="11" t="s">
        <v>940</v>
      </c>
      <c r="K105" s="22" t="s">
        <v>42</v>
      </c>
      <c r="L105" s="23">
        <v>46308</v>
      </c>
      <c r="M105" s="22" t="s">
        <v>43</v>
      </c>
      <c r="N105" s="22" t="s">
        <v>352</v>
      </c>
      <c r="O105" s="47"/>
      <c r="P105" s="47"/>
      <c r="Q105" s="47"/>
      <c r="R105" s="47"/>
      <c r="S105" s="47"/>
      <c r="T105" s="47"/>
    </row>
    <row r="106" ht="25.5" spans="1:20">
      <c r="A106" s="11"/>
      <c r="B106" s="48" t="s">
        <v>34</v>
      </c>
      <c r="C106" s="17" t="s">
        <v>35</v>
      </c>
      <c r="D106" s="49" t="s">
        <v>36</v>
      </c>
      <c r="E106" s="49" t="s">
        <v>37</v>
      </c>
      <c r="F106" s="17" t="str">
        <f t="shared" si="0"/>
        <v>V1.8-0001-105</v>
      </c>
      <c r="G106" s="50" t="s">
        <v>941</v>
      </c>
      <c r="H106" s="11" t="s">
        <v>760</v>
      </c>
      <c r="I106" s="11" t="s">
        <v>776</v>
      </c>
      <c r="J106" s="11" t="s">
        <v>765</v>
      </c>
      <c r="K106" s="22" t="s">
        <v>42</v>
      </c>
      <c r="L106" s="23">
        <v>46308</v>
      </c>
      <c r="M106" s="22" t="s">
        <v>43</v>
      </c>
      <c r="N106" s="22" t="s">
        <v>352</v>
      </c>
      <c r="O106" s="47"/>
      <c r="P106" s="47"/>
      <c r="Q106" s="47"/>
      <c r="R106" s="47"/>
      <c r="S106" s="47"/>
      <c r="T106" s="47"/>
    </row>
    <row r="107" ht="25.5" spans="1:20">
      <c r="A107" s="11"/>
      <c r="B107" s="48" t="s">
        <v>34</v>
      </c>
      <c r="C107" s="17" t="s">
        <v>35</v>
      </c>
      <c r="D107" s="49" t="s">
        <v>36</v>
      </c>
      <c r="E107" s="49" t="s">
        <v>37</v>
      </c>
      <c r="F107" s="17" t="str">
        <f t="shared" si="0"/>
        <v>V1.8-0001-106</v>
      </c>
      <c r="G107" s="50" t="s">
        <v>942</v>
      </c>
      <c r="H107" s="11" t="s">
        <v>760</v>
      </c>
      <c r="I107" s="11" t="s">
        <v>771</v>
      </c>
      <c r="J107" s="11" t="s">
        <v>943</v>
      </c>
      <c r="K107" s="22" t="s">
        <v>42</v>
      </c>
      <c r="L107" s="23">
        <v>46308</v>
      </c>
      <c r="M107" s="22" t="s">
        <v>43</v>
      </c>
      <c r="N107" s="22" t="s">
        <v>352</v>
      </c>
      <c r="O107" s="47"/>
      <c r="P107" s="47"/>
      <c r="Q107" s="47"/>
      <c r="R107" s="47"/>
      <c r="S107" s="47"/>
      <c r="T107" s="47"/>
    </row>
    <row r="108" ht="25.5" spans="1:20">
      <c r="A108" s="11"/>
      <c r="B108" s="48" t="s">
        <v>34</v>
      </c>
      <c r="C108" s="17" t="s">
        <v>35</v>
      </c>
      <c r="D108" s="49" t="s">
        <v>36</v>
      </c>
      <c r="E108" s="49" t="s">
        <v>37</v>
      </c>
      <c r="F108" s="17" t="str">
        <f t="shared" si="0"/>
        <v>V1.8-0001-107</v>
      </c>
      <c r="G108" s="50" t="s">
        <v>944</v>
      </c>
      <c r="H108" s="11" t="s">
        <v>760</v>
      </c>
      <c r="I108" s="11" t="s">
        <v>776</v>
      </c>
      <c r="J108" s="11" t="s">
        <v>765</v>
      </c>
      <c r="K108" s="22" t="s">
        <v>42</v>
      </c>
      <c r="L108" s="23">
        <v>46308</v>
      </c>
      <c r="M108" s="22" t="s">
        <v>43</v>
      </c>
      <c r="N108" s="22" t="s">
        <v>352</v>
      </c>
      <c r="O108" s="47"/>
      <c r="P108" s="47"/>
      <c r="Q108" s="47"/>
      <c r="R108" s="47"/>
      <c r="S108" s="47"/>
      <c r="T108" s="47"/>
    </row>
    <row r="109" ht="25.5" spans="1:20">
      <c r="A109" s="11" t="s">
        <v>945</v>
      </c>
      <c r="B109" s="48" t="s">
        <v>34</v>
      </c>
      <c r="C109" s="17" t="s">
        <v>35</v>
      </c>
      <c r="D109" s="49" t="s">
        <v>36</v>
      </c>
      <c r="E109" s="49" t="s">
        <v>37</v>
      </c>
      <c r="F109" s="17" t="str">
        <f t="shared" si="0"/>
        <v>V1.8-0001-108</v>
      </c>
      <c r="G109" s="50" t="s">
        <v>946</v>
      </c>
      <c r="H109" s="11" t="s">
        <v>760</v>
      </c>
      <c r="I109" s="11" t="s">
        <v>776</v>
      </c>
      <c r="J109" s="11" t="s">
        <v>947</v>
      </c>
      <c r="K109" s="22" t="s">
        <v>42</v>
      </c>
      <c r="L109" s="23">
        <v>46308</v>
      </c>
      <c r="M109" s="22" t="s">
        <v>43</v>
      </c>
      <c r="N109" s="22" t="s">
        <v>352</v>
      </c>
      <c r="O109" s="47"/>
      <c r="P109" s="47"/>
      <c r="Q109" s="47"/>
      <c r="R109" s="47"/>
      <c r="S109" s="47"/>
      <c r="T109" s="47"/>
    </row>
    <row r="110" ht="25.5" spans="1:20">
      <c r="A110" s="11"/>
      <c r="B110" s="48" t="s">
        <v>34</v>
      </c>
      <c r="C110" s="17" t="s">
        <v>35</v>
      </c>
      <c r="D110" s="49" t="s">
        <v>36</v>
      </c>
      <c r="E110" s="49" t="s">
        <v>37</v>
      </c>
      <c r="F110" s="17" t="str">
        <f t="shared" si="0"/>
        <v>V1.8-0001-109</v>
      </c>
      <c r="G110" s="50" t="s">
        <v>948</v>
      </c>
      <c r="H110" s="11" t="s">
        <v>760</v>
      </c>
      <c r="I110" s="11" t="s">
        <v>771</v>
      </c>
      <c r="J110" s="11" t="s">
        <v>765</v>
      </c>
      <c r="K110" s="22" t="s">
        <v>42</v>
      </c>
      <c r="L110" s="23">
        <v>46308</v>
      </c>
      <c r="M110" s="22" t="s">
        <v>43</v>
      </c>
      <c r="N110" s="22" t="s">
        <v>352</v>
      </c>
      <c r="O110" s="47"/>
      <c r="P110" s="47"/>
      <c r="Q110" s="47"/>
      <c r="R110" s="47"/>
      <c r="S110" s="47"/>
      <c r="T110" s="47"/>
    </row>
    <row r="111" ht="25.5" spans="1:20">
      <c r="A111" s="11"/>
      <c r="B111" s="48" t="s">
        <v>34</v>
      </c>
      <c r="C111" s="17" t="s">
        <v>35</v>
      </c>
      <c r="D111" s="49" t="s">
        <v>36</v>
      </c>
      <c r="E111" s="49" t="s">
        <v>37</v>
      </c>
      <c r="F111" s="17" t="str">
        <f t="shared" si="0"/>
        <v>V1.8-0001-110</v>
      </c>
      <c r="G111" s="50" t="s">
        <v>949</v>
      </c>
      <c r="H111" s="11" t="s">
        <v>760</v>
      </c>
      <c r="I111" s="11" t="s">
        <v>773</v>
      </c>
      <c r="J111" s="11" t="s">
        <v>950</v>
      </c>
      <c r="K111" s="22" t="s">
        <v>42</v>
      </c>
      <c r="L111" s="23">
        <v>46308</v>
      </c>
      <c r="M111" s="22" t="s">
        <v>43</v>
      </c>
      <c r="N111" s="22" t="s">
        <v>352</v>
      </c>
      <c r="O111" s="47"/>
      <c r="P111" s="47"/>
      <c r="Q111" s="47"/>
      <c r="R111" s="47"/>
      <c r="S111" s="47"/>
      <c r="T111" s="47"/>
    </row>
    <row r="112" ht="25.5" spans="1:20">
      <c r="A112" s="11"/>
      <c r="B112" s="48" t="s">
        <v>34</v>
      </c>
      <c r="C112" s="17" t="s">
        <v>35</v>
      </c>
      <c r="D112" s="49" t="s">
        <v>36</v>
      </c>
      <c r="E112" s="49" t="s">
        <v>37</v>
      </c>
      <c r="F112" s="17" t="str">
        <f t="shared" si="0"/>
        <v>V1.8-0001-111</v>
      </c>
      <c r="G112" s="50" t="s">
        <v>948</v>
      </c>
      <c r="H112" s="11" t="s">
        <v>760</v>
      </c>
      <c r="I112" s="11" t="s">
        <v>771</v>
      </c>
      <c r="J112" s="11" t="s">
        <v>765</v>
      </c>
      <c r="K112" s="22" t="s">
        <v>42</v>
      </c>
      <c r="L112" s="23">
        <v>46308</v>
      </c>
      <c r="M112" s="22" t="s">
        <v>43</v>
      </c>
      <c r="N112" s="22" t="s">
        <v>352</v>
      </c>
      <c r="O112" s="47"/>
      <c r="P112" s="47"/>
      <c r="Q112" s="47"/>
      <c r="R112" s="47"/>
      <c r="S112" s="47"/>
      <c r="T112" s="47"/>
    </row>
    <row r="113" ht="25.5" spans="1:20">
      <c r="A113" s="11"/>
      <c r="B113" s="48" t="s">
        <v>34</v>
      </c>
      <c r="C113" s="17" t="s">
        <v>35</v>
      </c>
      <c r="D113" s="49" t="s">
        <v>36</v>
      </c>
      <c r="E113" s="49" t="s">
        <v>37</v>
      </c>
      <c r="F113" s="17" t="str">
        <f t="shared" si="0"/>
        <v>V1.8-0001-112</v>
      </c>
      <c r="G113" s="50" t="s">
        <v>951</v>
      </c>
      <c r="H113" s="11" t="s">
        <v>760</v>
      </c>
      <c r="I113" s="11" t="s">
        <v>776</v>
      </c>
      <c r="J113" s="11" t="s">
        <v>952</v>
      </c>
      <c r="K113" s="22" t="s">
        <v>42</v>
      </c>
      <c r="L113" s="23">
        <v>46308</v>
      </c>
      <c r="M113" s="22" t="s">
        <v>43</v>
      </c>
      <c r="N113" s="22" t="s">
        <v>352</v>
      </c>
      <c r="O113" s="47"/>
      <c r="P113" s="47"/>
      <c r="Q113" s="47"/>
      <c r="R113" s="47"/>
      <c r="S113" s="47"/>
      <c r="T113" s="47"/>
    </row>
    <row r="114" ht="25.5" spans="1:20">
      <c r="A114" s="11"/>
      <c r="B114" s="48" t="s">
        <v>34</v>
      </c>
      <c r="C114" s="17" t="s">
        <v>35</v>
      </c>
      <c r="D114" s="49" t="s">
        <v>36</v>
      </c>
      <c r="E114" s="49" t="s">
        <v>37</v>
      </c>
      <c r="F114" s="17" t="str">
        <f t="shared" si="0"/>
        <v>V1.8-0001-113</v>
      </c>
      <c r="G114" s="50" t="s">
        <v>953</v>
      </c>
      <c r="H114" s="11" t="s">
        <v>760</v>
      </c>
      <c r="I114" s="11" t="s">
        <v>771</v>
      </c>
      <c r="J114" s="11" t="s">
        <v>765</v>
      </c>
      <c r="K114" s="22" t="s">
        <v>42</v>
      </c>
      <c r="L114" s="23">
        <v>46308</v>
      </c>
      <c r="M114" s="22" t="s">
        <v>43</v>
      </c>
      <c r="N114" s="22" t="s">
        <v>352</v>
      </c>
      <c r="O114" s="47"/>
      <c r="P114" s="47"/>
      <c r="Q114" s="47"/>
      <c r="R114" s="47"/>
      <c r="S114" s="47"/>
      <c r="T114" s="47"/>
    </row>
    <row r="115" ht="25.5" spans="1:20">
      <c r="A115" s="11"/>
      <c r="B115" s="48" t="s">
        <v>34</v>
      </c>
      <c r="C115" s="17" t="s">
        <v>35</v>
      </c>
      <c r="D115" s="49" t="s">
        <v>36</v>
      </c>
      <c r="E115" s="49" t="s">
        <v>37</v>
      </c>
      <c r="F115" s="17" t="str">
        <f t="shared" si="0"/>
        <v>V1.8-0001-114</v>
      </c>
      <c r="G115" s="50" t="s">
        <v>954</v>
      </c>
      <c r="H115" s="11" t="s">
        <v>760</v>
      </c>
      <c r="I115" s="11" t="s">
        <v>773</v>
      </c>
      <c r="J115" s="11" t="s">
        <v>955</v>
      </c>
      <c r="K115" s="22" t="s">
        <v>42</v>
      </c>
      <c r="L115" s="23">
        <v>46308</v>
      </c>
      <c r="M115" s="22" t="s">
        <v>43</v>
      </c>
      <c r="N115" s="22" t="s">
        <v>352</v>
      </c>
      <c r="O115" s="47"/>
      <c r="P115" s="47"/>
      <c r="Q115" s="47"/>
      <c r="R115" s="47"/>
      <c r="S115" s="47"/>
      <c r="T115" s="47"/>
    </row>
    <row r="116" ht="25.5" spans="1:20">
      <c r="A116" s="11"/>
      <c r="B116" s="48" t="s">
        <v>34</v>
      </c>
      <c r="C116" s="17" t="s">
        <v>35</v>
      </c>
      <c r="D116" s="49" t="s">
        <v>36</v>
      </c>
      <c r="E116" s="49" t="s">
        <v>37</v>
      </c>
      <c r="F116" s="17" t="str">
        <f t="shared" si="0"/>
        <v>V1.8-0001-115</v>
      </c>
      <c r="G116" s="50" t="s">
        <v>953</v>
      </c>
      <c r="H116" s="11" t="s">
        <v>760</v>
      </c>
      <c r="I116" s="11" t="s">
        <v>771</v>
      </c>
      <c r="J116" s="11" t="s">
        <v>765</v>
      </c>
      <c r="K116" s="22" t="s">
        <v>42</v>
      </c>
      <c r="L116" s="23">
        <v>46308</v>
      </c>
      <c r="M116" s="22" t="s">
        <v>43</v>
      </c>
      <c r="N116" s="22" t="s">
        <v>352</v>
      </c>
      <c r="O116" s="47"/>
      <c r="P116" s="47"/>
      <c r="Q116" s="47"/>
      <c r="R116" s="47"/>
      <c r="S116" s="47"/>
      <c r="T116" s="47"/>
    </row>
    <row r="117" ht="25.5" spans="1:20">
      <c r="A117" s="11"/>
      <c r="B117" s="48" t="s">
        <v>34</v>
      </c>
      <c r="C117" s="17" t="s">
        <v>35</v>
      </c>
      <c r="D117" s="49" t="s">
        <v>36</v>
      </c>
      <c r="E117" s="49" t="s">
        <v>37</v>
      </c>
      <c r="F117" s="17" t="str">
        <f t="shared" si="0"/>
        <v>V1.8-0001-116</v>
      </c>
      <c r="G117" s="50" t="s">
        <v>956</v>
      </c>
      <c r="H117" s="11" t="s">
        <v>760</v>
      </c>
      <c r="I117" s="11" t="s">
        <v>776</v>
      </c>
      <c r="J117" s="11" t="s">
        <v>957</v>
      </c>
      <c r="K117" s="22" t="s">
        <v>42</v>
      </c>
      <c r="L117" s="23">
        <v>46308</v>
      </c>
      <c r="M117" s="22" t="s">
        <v>43</v>
      </c>
      <c r="N117" s="22" t="s">
        <v>352</v>
      </c>
      <c r="O117" s="47"/>
      <c r="P117" s="47"/>
      <c r="Q117" s="47"/>
      <c r="R117" s="47"/>
      <c r="S117" s="47"/>
      <c r="T117" s="47"/>
    </row>
    <row r="118" ht="25.5" spans="1:20">
      <c r="A118" s="11"/>
      <c r="B118" s="48" t="s">
        <v>34</v>
      </c>
      <c r="C118" s="17" t="s">
        <v>35</v>
      </c>
      <c r="D118" s="49" t="s">
        <v>36</v>
      </c>
      <c r="E118" s="49" t="s">
        <v>37</v>
      </c>
      <c r="F118" s="17" t="str">
        <f t="shared" si="0"/>
        <v>V1.8-0001-117</v>
      </c>
      <c r="G118" s="50" t="s">
        <v>958</v>
      </c>
      <c r="H118" s="11" t="s">
        <v>760</v>
      </c>
      <c r="I118" s="11" t="s">
        <v>771</v>
      </c>
      <c r="J118" s="11" t="s">
        <v>765</v>
      </c>
      <c r="K118" s="22" t="s">
        <v>42</v>
      </c>
      <c r="L118" s="23">
        <v>46308</v>
      </c>
      <c r="M118" s="22" t="s">
        <v>43</v>
      </c>
      <c r="N118" s="22" t="s">
        <v>352</v>
      </c>
      <c r="O118" s="47"/>
      <c r="P118" s="47"/>
      <c r="Q118" s="47"/>
      <c r="R118" s="47"/>
      <c r="S118" s="47"/>
      <c r="T118" s="47"/>
    </row>
    <row r="119" ht="25.5" spans="1:20">
      <c r="A119" s="11"/>
      <c r="B119" s="48" t="s">
        <v>34</v>
      </c>
      <c r="C119" s="17" t="s">
        <v>35</v>
      </c>
      <c r="D119" s="49" t="s">
        <v>36</v>
      </c>
      <c r="E119" s="49" t="s">
        <v>37</v>
      </c>
      <c r="F119" s="17" t="str">
        <f t="shared" si="0"/>
        <v>V1.8-0001-118</v>
      </c>
      <c r="G119" s="50" t="s">
        <v>959</v>
      </c>
      <c r="H119" s="11" t="s">
        <v>760</v>
      </c>
      <c r="I119" s="11" t="s">
        <v>773</v>
      </c>
      <c r="J119" s="11" t="s">
        <v>960</v>
      </c>
      <c r="K119" s="22" t="s">
        <v>42</v>
      </c>
      <c r="L119" s="23">
        <v>46308</v>
      </c>
      <c r="M119" s="22" t="s">
        <v>43</v>
      </c>
      <c r="N119" s="22" t="s">
        <v>352</v>
      </c>
      <c r="O119" s="47"/>
      <c r="P119" s="47"/>
      <c r="Q119" s="47"/>
      <c r="R119" s="47"/>
      <c r="S119" s="47"/>
      <c r="T119" s="47"/>
    </row>
    <row r="120" ht="25.5" spans="1:20">
      <c r="A120" s="11"/>
      <c r="B120" s="48" t="s">
        <v>34</v>
      </c>
      <c r="C120" s="17" t="s">
        <v>35</v>
      </c>
      <c r="D120" s="49" t="s">
        <v>36</v>
      </c>
      <c r="E120" s="49" t="s">
        <v>37</v>
      </c>
      <c r="F120" s="17" t="str">
        <f t="shared" si="0"/>
        <v>V1.8-0001-119</v>
      </c>
      <c r="G120" s="50" t="s">
        <v>958</v>
      </c>
      <c r="H120" s="11" t="s">
        <v>760</v>
      </c>
      <c r="I120" s="11" t="s">
        <v>771</v>
      </c>
      <c r="J120" s="11" t="s">
        <v>765</v>
      </c>
      <c r="K120" s="22" t="s">
        <v>42</v>
      </c>
      <c r="L120" s="23">
        <v>46308</v>
      </c>
      <c r="M120" s="22" t="s">
        <v>43</v>
      </c>
      <c r="N120" s="22" t="s">
        <v>352</v>
      </c>
      <c r="O120" s="47"/>
      <c r="P120" s="47"/>
      <c r="Q120" s="47"/>
      <c r="R120" s="47"/>
      <c r="S120" s="47"/>
      <c r="T120" s="47"/>
    </row>
    <row r="121" ht="25.5" spans="1:20">
      <c r="A121" s="11"/>
      <c r="B121" s="48" t="s">
        <v>34</v>
      </c>
      <c r="C121" s="17" t="s">
        <v>35</v>
      </c>
      <c r="D121" s="49" t="s">
        <v>36</v>
      </c>
      <c r="E121" s="49" t="s">
        <v>37</v>
      </c>
      <c r="F121" s="17" t="str">
        <f t="shared" si="0"/>
        <v>V1.8-0001-120</v>
      </c>
      <c r="G121" s="50" t="s">
        <v>961</v>
      </c>
      <c r="H121" s="11" t="s">
        <v>760</v>
      </c>
      <c r="I121" s="11" t="s">
        <v>776</v>
      </c>
      <c r="J121" s="11" t="s">
        <v>962</v>
      </c>
      <c r="K121" s="22" t="s">
        <v>42</v>
      </c>
      <c r="L121" s="23">
        <v>46308</v>
      </c>
      <c r="M121" s="22" t="s">
        <v>43</v>
      </c>
      <c r="N121" s="22" t="s">
        <v>352</v>
      </c>
      <c r="O121" s="47"/>
      <c r="P121" s="47"/>
      <c r="Q121" s="47"/>
      <c r="R121" s="47"/>
      <c r="S121" s="47"/>
      <c r="T121" s="47"/>
    </row>
    <row r="122" ht="25.5" spans="1:20">
      <c r="A122" s="11"/>
      <c r="B122" s="48" t="s">
        <v>34</v>
      </c>
      <c r="C122" s="17" t="s">
        <v>35</v>
      </c>
      <c r="D122" s="49" t="s">
        <v>36</v>
      </c>
      <c r="E122" s="49" t="s">
        <v>37</v>
      </c>
      <c r="F122" s="17" t="str">
        <f t="shared" si="0"/>
        <v>V1.8-0001-121</v>
      </c>
      <c r="G122" s="50" t="s">
        <v>963</v>
      </c>
      <c r="H122" s="11" t="s">
        <v>760</v>
      </c>
      <c r="I122" s="11" t="s">
        <v>771</v>
      </c>
      <c r="J122" s="11" t="s">
        <v>765</v>
      </c>
      <c r="K122" s="22" t="s">
        <v>42</v>
      </c>
      <c r="L122" s="23">
        <v>46308</v>
      </c>
      <c r="M122" s="22" t="s">
        <v>43</v>
      </c>
      <c r="N122" s="22" t="s">
        <v>352</v>
      </c>
      <c r="O122" s="47"/>
      <c r="P122" s="47"/>
      <c r="Q122" s="47"/>
      <c r="R122" s="47"/>
      <c r="S122" s="47"/>
      <c r="T122" s="47"/>
    </row>
    <row r="123" ht="25.5" spans="1:20">
      <c r="A123" s="11"/>
      <c r="B123" s="48" t="s">
        <v>34</v>
      </c>
      <c r="C123" s="17" t="s">
        <v>35</v>
      </c>
      <c r="D123" s="49" t="s">
        <v>36</v>
      </c>
      <c r="E123" s="49" t="s">
        <v>37</v>
      </c>
      <c r="F123" s="17" t="str">
        <f t="shared" si="0"/>
        <v>V1.8-0001-122</v>
      </c>
      <c r="G123" s="50" t="s">
        <v>964</v>
      </c>
      <c r="H123" s="11" t="s">
        <v>760</v>
      </c>
      <c r="I123" s="11" t="s">
        <v>773</v>
      </c>
      <c r="J123" s="11" t="s">
        <v>965</v>
      </c>
      <c r="K123" s="22" t="s">
        <v>42</v>
      </c>
      <c r="L123" s="23">
        <v>46308</v>
      </c>
      <c r="M123" s="22" t="s">
        <v>43</v>
      </c>
      <c r="N123" s="22" t="s">
        <v>352</v>
      </c>
      <c r="O123" s="47"/>
      <c r="P123" s="47"/>
      <c r="Q123" s="47"/>
      <c r="R123" s="47"/>
      <c r="S123" s="47"/>
      <c r="T123" s="47"/>
    </row>
    <row r="124" ht="25.5" spans="1:20">
      <c r="A124" s="11"/>
      <c r="B124" s="48" t="s">
        <v>34</v>
      </c>
      <c r="C124" s="17" t="s">
        <v>35</v>
      </c>
      <c r="D124" s="49" t="s">
        <v>36</v>
      </c>
      <c r="E124" s="49" t="s">
        <v>37</v>
      </c>
      <c r="F124" s="17" t="str">
        <f t="shared" si="0"/>
        <v>V1.8-0001-123</v>
      </c>
      <c r="G124" s="50" t="s">
        <v>963</v>
      </c>
      <c r="H124" s="11" t="s">
        <v>760</v>
      </c>
      <c r="I124" s="11" t="s">
        <v>771</v>
      </c>
      <c r="J124" s="11" t="s">
        <v>765</v>
      </c>
      <c r="K124" s="22" t="s">
        <v>42</v>
      </c>
      <c r="L124" s="23">
        <v>46308</v>
      </c>
      <c r="M124" s="22" t="s">
        <v>43</v>
      </c>
      <c r="N124" s="22" t="s">
        <v>352</v>
      </c>
      <c r="O124" s="47"/>
      <c r="P124" s="47"/>
      <c r="Q124" s="47"/>
      <c r="R124" s="47"/>
      <c r="S124" s="47"/>
      <c r="T124" s="47"/>
    </row>
    <row r="125" ht="25.5" spans="1:20">
      <c r="A125" s="11"/>
      <c r="B125" s="48" t="s">
        <v>34</v>
      </c>
      <c r="C125" s="17" t="s">
        <v>35</v>
      </c>
      <c r="D125" s="49" t="s">
        <v>36</v>
      </c>
      <c r="E125" s="49" t="s">
        <v>37</v>
      </c>
      <c r="F125" s="17" t="str">
        <f t="shared" si="0"/>
        <v>V1.8-0001-124</v>
      </c>
      <c r="G125" s="50" t="s">
        <v>966</v>
      </c>
      <c r="H125" s="11" t="s">
        <v>760</v>
      </c>
      <c r="I125" s="11" t="s">
        <v>776</v>
      </c>
      <c r="J125" s="11" t="s">
        <v>967</v>
      </c>
      <c r="K125" s="22" t="s">
        <v>42</v>
      </c>
      <c r="L125" s="23">
        <v>46308</v>
      </c>
      <c r="M125" s="22" t="s">
        <v>43</v>
      </c>
      <c r="N125" s="22" t="s">
        <v>352</v>
      </c>
      <c r="O125" s="47"/>
      <c r="P125" s="47"/>
      <c r="Q125" s="47"/>
      <c r="R125" s="47"/>
      <c r="S125" s="47"/>
      <c r="T125" s="47"/>
    </row>
    <row r="126" ht="25.5" spans="1:20">
      <c r="A126" s="11"/>
      <c r="B126" s="48" t="s">
        <v>34</v>
      </c>
      <c r="C126" s="17" t="s">
        <v>35</v>
      </c>
      <c r="D126" s="49" t="s">
        <v>36</v>
      </c>
      <c r="E126" s="49" t="s">
        <v>37</v>
      </c>
      <c r="F126" s="17" t="str">
        <f t="shared" si="0"/>
        <v>V1.8-0001-125</v>
      </c>
      <c r="G126" s="50" t="s">
        <v>968</v>
      </c>
      <c r="H126" s="11" t="s">
        <v>760</v>
      </c>
      <c r="I126" s="11" t="s">
        <v>771</v>
      </c>
      <c r="J126" s="11" t="s">
        <v>765</v>
      </c>
      <c r="K126" s="22" t="s">
        <v>42</v>
      </c>
      <c r="L126" s="23">
        <v>46308</v>
      </c>
      <c r="M126" s="22" t="s">
        <v>43</v>
      </c>
      <c r="N126" s="22" t="s">
        <v>352</v>
      </c>
      <c r="O126" s="47"/>
      <c r="P126" s="47"/>
      <c r="Q126" s="47"/>
      <c r="R126" s="47"/>
      <c r="S126" s="47"/>
      <c r="T126" s="47"/>
    </row>
    <row r="127" ht="25.5" spans="1:20">
      <c r="A127" s="11"/>
      <c r="B127" s="48" t="s">
        <v>34</v>
      </c>
      <c r="C127" s="17" t="s">
        <v>35</v>
      </c>
      <c r="D127" s="49" t="s">
        <v>36</v>
      </c>
      <c r="E127" s="49" t="s">
        <v>37</v>
      </c>
      <c r="F127" s="17" t="str">
        <f t="shared" si="0"/>
        <v>V1.8-0001-126</v>
      </c>
      <c r="G127" s="50" t="s">
        <v>969</v>
      </c>
      <c r="H127" s="11" t="s">
        <v>760</v>
      </c>
      <c r="I127" s="11" t="s">
        <v>773</v>
      </c>
      <c r="J127" s="11" t="s">
        <v>970</v>
      </c>
      <c r="K127" s="22" t="s">
        <v>42</v>
      </c>
      <c r="L127" s="23">
        <v>46308</v>
      </c>
      <c r="M127" s="22" t="s">
        <v>43</v>
      </c>
      <c r="N127" s="22" t="s">
        <v>352</v>
      </c>
      <c r="O127" s="47"/>
      <c r="P127" s="47"/>
      <c r="Q127" s="47"/>
      <c r="R127" s="47"/>
      <c r="S127" s="47"/>
      <c r="T127" s="47"/>
    </row>
    <row r="128" ht="25.5" spans="1:20">
      <c r="A128" s="11"/>
      <c r="B128" s="48" t="s">
        <v>34</v>
      </c>
      <c r="C128" s="17" t="s">
        <v>35</v>
      </c>
      <c r="D128" s="49" t="s">
        <v>36</v>
      </c>
      <c r="E128" s="49" t="s">
        <v>37</v>
      </c>
      <c r="F128" s="17" t="str">
        <f t="shared" si="0"/>
        <v>V1.8-0001-127</v>
      </c>
      <c r="G128" s="53" t="s">
        <v>968</v>
      </c>
      <c r="H128" s="11" t="s">
        <v>760</v>
      </c>
      <c r="I128" s="55" t="s">
        <v>771</v>
      </c>
      <c r="J128" s="55" t="s">
        <v>765</v>
      </c>
      <c r="K128" s="22" t="s">
        <v>42</v>
      </c>
      <c r="L128" s="23">
        <v>46308</v>
      </c>
      <c r="M128" s="22" t="s">
        <v>43</v>
      </c>
      <c r="N128" s="22" t="s">
        <v>352</v>
      </c>
      <c r="O128" s="47"/>
      <c r="P128" s="47"/>
      <c r="Q128" s="47"/>
      <c r="R128" s="47"/>
      <c r="S128" s="47"/>
      <c r="T128" s="47"/>
    </row>
    <row r="129" ht="38.25" spans="1:20">
      <c r="A129" s="55" t="s">
        <v>971</v>
      </c>
      <c r="B129" s="48" t="s">
        <v>34</v>
      </c>
      <c r="C129" s="17" t="s">
        <v>35</v>
      </c>
      <c r="D129" s="49" t="s">
        <v>36</v>
      </c>
      <c r="E129" s="49" t="s">
        <v>37</v>
      </c>
      <c r="F129" s="17" t="str">
        <f t="shared" si="0"/>
        <v>V1.8-0001-128</v>
      </c>
      <c r="G129" s="53" t="s">
        <v>972</v>
      </c>
      <c r="H129" s="11" t="s">
        <v>760</v>
      </c>
      <c r="I129" s="55" t="s">
        <v>776</v>
      </c>
      <c r="J129" s="55" t="s">
        <v>973</v>
      </c>
      <c r="K129" s="22" t="s">
        <v>42</v>
      </c>
      <c r="L129" s="23">
        <v>46308</v>
      </c>
      <c r="M129" s="22" t="s">
        <v>43</v>
      </c>
      <c r="N129" s="22" t="s">
        <v>352</v>
      </c>
      <c r="O129" s="47"/>
      <c r="P129" s="47"/>
      <c r="Q129" s="47"/>
      <c r="R129" s="47"/>
      <c r="S129" s="47"/>
      <c r="T129" s="47"/>
    </row>
    <row r="130" ht="38.25" spans="1:20">
      <c r="A130" s="55"/>
      <c r="B130" s="48" t="s">
        <v>34</v>
      </c>
      <c r="C130" s="17" t="s">
        <v>35</v>
      </c>
      <c r="D130" s="49" t="s">
        <v>36</v>
      </c>
      <c r="E130" s="49" t="s">
        <v>37</v>
      </c>
      <c r="F130" s="17" t="str">
        <f t="shared" si="0"/>
        <v>V1.8-0001-129</v>
      </c>
      <c r="G130" s="53" t="s">
        <v>974</v>
      </c>
      <c r="H130" s="11" t="s">
        <v>760</v>
      </c>
      <c r="I130" s="55" t="s">
        <v>771</v>
      </c>
      <c r="J130" s="55" t="s">
        <v>765</v>
      </c>
      <c r="K130" s="22" t="s">
        <v>42</v>
      </c>
      <c r="L130" s="23">
        <v>46308</v>
      </c>
      <c r="M130" s="22" t="s">
        <v>43</v>
      </c>
      <c r="N130" s="22" t="s">
        <v>352</v>
      </c>
      <c r="O130" s="47"/>
      <c r="P130" s="47"/>
      <c r="Q130" s="47"/>
      <c r="R130" s="47"/>
      <c r="S130" s="47"/>
      <c r="T130" s="47"/>
    </row>
    <row r="131" ht="38.25" spans="1:20">
      <c r="A131" s="55"/>
      <c r="B131" s="48" t="s">
        <v>34</v>
      </c>
      <c r="C131" s="17" t="s">
        <v>35</v>
      </c>
      <c r="D131" s="49" t="s">
        <v>36</v>
      </c>
      <c r="E131" s="49" t="s">
        <v>37</v>
      </c>
      <c r="F131" s="17" t="str">
        <f t="shared" si="0"/>
        <v>V1.8-0001-130</v>
      </c>
      <c r="G131" s="53" t="s">
        <v>975</v>
      </c>
      <c r="H131" s="11" t="s">
        <v>760</v>
      </c>
      <c r="I131" s="55" t="s">
        <v>773</v>
      </c>
      <c r="J131" s="55" t="s">
        <v>976</v>
      </c>
      <c r="K131" s="22" t="s">
        <v>42</v>
      </c>
      <c r="L131" s="23">
        <v>46308</v>
      </c>
      <c r="M131" s="22" t="s">
        <v>43</v>
      </c>
      <c r="N131" s="22" t="s">
        <v>352</v>
      </c>
      <c r="O131" s="47"/>
      <c r="P131" s="47"/>
      <c r="Q131" s="47"/>
      <c r="R131" s="47"/>
      <c r="S131" s="47"/>
      <c r="T131" s="47"/>
    </row>
    <row r="132" ht="38.25" spans="1:20">
      <c r="A132" s="55"/>
      <c r="B132" s="48" t="s">
        <v>34</v>
      </c>
      <c r="C132" s="17" t="s">
        <v>35</v>
      </c>
      <c r="D132" s="49" t="s">
        <v>36</v>
      </c>
      <c r="E132" s="49" t="s">
        <v>37</v>
      </c>
      <c r="F132" s="17" t="str">
        <f t="shared" si="0"/>
        <v>V1.8-0001-131</v>
      </c>
      <c r="G132" s="53" t="s">
        <v>974</v>
      </c>
      <c r="H132" s="11" t="s">
        <v>760</v>
      </c>
      <c r="I132" s="55" t="s">
        <v>771</v>
      </c>
      <c r="J132" s="55" t="s">
        <v>765</v>
      </c>
      <c r="K132" s="22" t="s">
        <v>42</v>
      </c>
      <c r="L132" s="23">
        <v>46308</v>
      </c>
      <c r="M132" s="22" t="s">
        <v>43</v>
      </c>
      <c r="N132" s="22" t="s">
        <v>352</v>
      </c>
      <c r="O132" s="47"/>
      <c r="P132" s="47"/>
      <c r="Q132" s="47"/>
      <c r="R132" s="47"/>
      <c r="S132" s="47"/>
      <c r="T132" s="47"/>
    </row>
    <row r="133" ht="25.5" spans="1:20">
      <c r="A133" s="11" t="s">
        <v>977</v>
      </c>
      <c r="B133" s="48" t="s">
        <v>34</v>
      </c>
      <c r="C133" s="17" t="s">
        <v>35</v>
      </c>
      <c r="D133" s="49" t="s">
        <v>36</v>
      </c>
      <c r="E133" s="49" t="s">
        <v>37</v>
      </c>
      <c r="F133" s="17" t="str">
        <f t="shared" si="0"/>
        <v>V1.8-0001-132</v>
      </c>
      <c r="G133" s="50" t="s">
        <v>978</v>
      </c>
      <c r="H133" s="60" t="s">
        <v>760</v>
      </c>
      <c r="I133" s="11" t="s">
        <v>776</v>
      </c>
      <c r="J133" s="11" t="s">
        <v>979</v>
      </c>
      <c r="K133" s="22" t="s">
        <v>42</v>
      </c>
      <c r="L133" s="23">
        <v>46308</v>
      </c>
      <c r="M133" s="22" t="s">
        <v>43</v>
      </c>
      <c r="N133" s="22" t="s">
        <v>352</v>
      </c>
      <c r="O133" s="47"/>
      <c r="P133" s="47"/>
      <c r="Q133" s="47"/>
      <c r="R133" s="47"/>
      <c r="S133" s="47"/>
      <c r="T133" s="47"/>
    </row>
    <row r="134" ht="25.5" spans="1:20">
      <c r="A134" s="11"/>
      <c r="B134" s="48" t="s">
        <v>34</v>
      </c>
      <c r="C134" s="17" t="s">
        <v>35</v>
      </c>
      <c r="D134" s="49" t="s">
        <v>36</v>
      </c>
      <c r="E134" s="49" t="s">
        <v>37</v>
      </c>
      <c r="F134" s="17" t="str">
        <f t="shared" si="0"/>
        <v>V1.8-0001-133</v>
      </c>
      <c r="G134" s="50" t="s">
        <v>980</v>
      </c>
      <c r="H134" s="60" t="s">
        <v>760</v>
      </c>
      <c r="I134" s="11" t="s">
        <v>771</v>
      </c>
      <c r="J134" s="11" t="s">
        <v>765</v>
      </c>
      <c r="K134" s="22" t="s">
        <v>42</v>
      </c>
      <c r="L134" s="23">
        <v>46308</v>
      </c>
      <c r="M134" s="22" t="s">
        <v>43</v>
      </c>
      <c r="N134" s="22" t="s">
        <v>352</v>
      </c>
      <c r="O134" s="47"/>
      <c r="P134" s="47"/>
      <c r="Q134" s="47"/>
      <c r="R134" s="47"/>
      <c r="S134" s="47"/>
      <c r="T134" s="47"/>
    </row>
    <row r="135" ht="25.5" spans="1:20">
      <c r="A135" s="11"/>
      <c r="B135" s="48" t="s">
        <v>34</v>
      </c>
      <c r="C135" s="17" t="s">
        <v>35</v>
      </c>
      <c r="D135" s="49" t="s">
        <v>36</v>
      </c>
      <c r="E135" s="49" t="s">
        <v>37</v>
      </c>
      <c r="F135" s="17" t="str">
        <f t="shared" si="0"/>
        <v>V1.8-0001-134</v>
      </c>
      <c r="G135" s="50" t="s">
        <v>981</v>
      </c>
      <c r="H135" s="60" t="s">
        <v>760</v>
      </c>
      <c r="I135" s="11" t="s">
        <v>776</v>
      </c>
      <c r="J135" s="11" t="s">
        <v>982</v>
      </c>
      <c r="K135" s="22" t="s">
        <v>42</v>
      </c>
      <c r="L135" s="23">
        <v>46308</v>
      </c>
      <c r="M135" s="22" t="s">
        <v>43</v>
      </c>
      <c r="N135" s="22" t="s">
        <v>352</v>
      </c>
      <c r="O135" s="47"/>
      <c r="P135" s="47"/>
      <c r="Q135" s="47"/>
      <c r="R135" s="47"/>
      <c r="S135" s="47"/>
      <c r="T135" s="47"/>
    </row>
    <row r="136" ht="25.5" spans="1:20">
      <c r="A136" s="11"/>
      <c r="B136" s="48" t="s">
        <v>34</v>
      </c>
      <c r="C136" s="17" t="s">
        <v>35</v>
      </c>
      <c r="D136" s="49" t="s">
        <v>36</v>
      </c>
      <c r="E136" s="49" t="s">
        <v>37</v>
      </c>
      <c r="F136" s="17" t="str">
        <f t="shared" si="0"/>
        <v>V1.8-0001-135</v>
      </c>
      <c r="G136" s="50" t="s">
        <v>983</v>
      </c>
      <c r="H136" s="60" t="s">
        <v>760</v>
      </c>
      <c r="I136" s="11" t="s">
        <v>771</v>
      </c>
      <c r="J136" s="11" t="s">
        <v>765</v>
      </c>
      <c r="K136" s="22" t="s">
        <v>42</v>
      </c>
      <c r="L136" s="23">
        <v>46308</v>
      </c>
      <c r="M136" s="22" t="s">
        <v>43</v>
      </c>
      <c r="N136" s="22" t="s">
        <v>352</v>
      </c>
      <c r="O136" s="47"/>
      <c r="P136" s="47"/>
      <c r="Q136" s="47"/>
      <c r="R136" s="47"/>
      <c r="S136" s="47"/>
      <c r="T136" s="47"/>
    </row>
    <row r="137" ht="25.5" spans="1:20">
      <c r="A137" s="11"/>
      <c r="B137" s="48" t="s">
        <v>34</v>
      </c>
      <c r="C137" s="17" t="s">
        <v>35</v>
      </c>
      <c r="D137" s="49" t="s">
        <v>36</v>
      </c>
      <c r="E137" s="49" t="s">
        <v>37</v>
      </c>
      <c r="F137" s="17" t="str">
        <f t="shared" si="0"/>
        <v>V1.8-0001-136</v>
      </c>
      <c r="G137" s="50" t="s">
        <v>984</v>
      </c>
      <c r="H137" s="60" t="s">
        <v>760</v>
      </c>
      <c r="I137" s="11" t="s">
        <v>776</v>
      </c>
      <c r="J137" s="11" t="s">
        <v>985</v>
      </c>
      <c r="K137" s="22" t="s">
        <v>42</v>
      </c>
      <c r="L137" s="23">
        <v>46308</v>
      </c>
      <c r="M137" s="22" t="s">
        <v>43</v>
      </c>
      <c r="N137" s="22" t="s">
        <v>352</v>
      </c>
      <c r="O137" s="47"/>
      <c r="P137" s="47"/>
      <c r="Q137" s="47"/>
      <c r="R137" s="47"/>
      <c r="S137" s="47"/>
      <c r="T137" s="47"/>
    </row>
    <row r="138" ht="25.5" spans="1:20">
      <c r="A138" s="11"/>
      <c r="B138" s="48" t="s">
        <v>34</v>
      </c>
      <c r="C138" s="17" t="s">
        <v>35</v>
      </c>
      <c r="D138" s="49" t="s">
        <v>36</v>
      </c>
      <c r="E138" s="49" t="s">
        <v>37</v>
      </c>
      <c r="F138" s="17" t="str">
        <f t="shared" si="0"/>
        <v>V1.8-0001-137</v>
      </c>
      <c r="G138" s="50" t="s">
        <v>986</v>
      </c>
      <c r="H138" s="60" t="s">
        <v>760</v>
      </c>
      <c r="I138" s="11" t="s">
        <v>771</v>
      </c>
      <c r="J138" s="11" t="s">
        <v>765</v>
      </c>
      <c r="K138" s="22" t="s">
        <v>42</v>
      </c>
      <c r="L138" s="23">
        <v>46308</v>
      </c>
      <c r="M138" s="22" t="s">
        <v>43</v>
      </c>
      <c r="N138" s="22" t="s">
        <v>352</v>
      </c>
      <c r="O138" s="47"/>
      <c r="P138" s="47"/>
      <c r="Q138" s="47"/>
      <c r="R138" s="47"/>
      <c r="S138" s="47"/>
      <c r="T138" s="47"/>
    </row>
    <row r="139" ht="25.5" spans="1:20">
      <c r="A139" s="11"/>
      <c r="B139" s="48" t="s">
        <v>34</v>
      </c>
      <c r="C139" s="17" t="s">
        <v>35</v>
      </c>
      <c r="D139" s="49" t="s">
        <v>36</v>
      </c>
      <c r="E139" s="49" t="s">
        <v>37</v>
      </c>
      <c r="F139" s="17" t="str">
        <f t="shared" si="0"/>
        <v>V1.8-0001-138</v>
      </c>
      <c r="G139" s="50" t="s">
        <v>987</v>
      </c>
      <c r="H139" s="60" t="s">
        <v>760</v>
      </c>
      <c r="I139" s="11" t="s">
        <v>776</v>
      </c>
      <c r="J139" s="11" t="s">
        <v>988</v>
      </c>
      <c r="K139" s="22" t="s">
        <v>42</v>
      </c>
      <c r="L139" s="23">
        <v>46308</v>
      </c>
      <c r="M139" s="22" t="s">
        <v>43</v>
      </c>
      <c r="N139" s="22" t="s">
        <v>352</v>
      </c>
      <c r="O139" s="47"/>
      <c r="P139" s="47"/>
      <c r="Q139" s="47"/>
      <c r="R139" s="47"/>
      <c r="S139" s="47"/>
      <c r="T139" s="47"/>
    </row>
    <row r="140" ht="25.5" spans="1:20">
      <c r="A140" s="11"/>
      <c r="B140" s="48" t="s">
        <v>34</v>
      </c>
      <c r="C140" s="17" t="s">
        <v>35</v>
      </c>
      <c r="D140" s="49" t="s">
        <v>36</v>
      </c>
      <c r="E140" s="49" t="s">
        <v>37</v>
      </c>
      <c r="F140" s="17" t="str">
        <f t="shared" si="0"/>
        <v>V1.8-0001-139</v>
      </c>
      <c r="G140" s="50" t="s">
        <v>987</v>
      </c>
      <c r="H140" s="60" t="s">
        <v>760</v>
      </c>
      <c r="I140" s="11" t="s">
        <v>771</v>
      </c>
      <c r="J140" s="11" t="s">
        <v>765</v>
      </c>
      <c r="K140" s="22" t="s">
        <v>42</v>
      </c>
      <c r="L140" s="23">
        <v>46308</v>
      </c>
      <c r="M140" s="22" t="s">
        <v>43</v>
      </c>
      <c r="N140" s="22" t="s">
        <v>352</v>
      </c>
      <c r="O140" s="47"/>
      <c r="P140" s="47"/>
      <c r="Q140" s="47"/>
      <c r="R140" s="47"/>
      <c r="S140" s="47"/>
      <c r="T140" s="47"/>
    </row>
    <row r="141" ht="25.5" spans="1:20">
      <c r="A141" s="11"/>
      <c r="B141" s="48" t="s">
        <v>34</v>
      </c>
      <c r="C141" s="17" t="s">
        <v>35</v>
      </c>
      <c r="D141" s="49" t="s">
        <v>36</v>
      </c>
      <c r="E141" s="49" t="s">
        <v>37</v>
      </c>
      <c r="F141" s="17" t="str">
        <f t="shared" si="0"/>
        <v>V1.8-0001-140</v>
      </c>
      <c r="G141" s="50" t="s">
        <v>989</v>
      </c>
      <c r="H141" s="60" t="s">
        <v>760</v>
      </c>
      <c r="I141" s="11" t="s">
        <v>776</v>
      </c>
      <c r="J141" s="11" t="s">
        <v>990</v>
      </c>
      <c r="K141" s="22" t="s">
        <v>42</v>
      </c>
      <c r="L141" s="23">
        <v>46308</v>
      </c>
      <c r="M141" s="22" t="s">
        <v>43</v>
      </c>
      <c r="N141" s="22" t="s">
        <v>352</v>
      </c>
      <c r="O141" s="47"/>
      <c r="P141" s="47"/>
      <c r="Q141" s="47"/>
      <c r="R141" s="47"/>
      <c r="S141" s="47"/>
      <c r="T141" s="47"/>
    </row>
    <row r="142" ht="25.5" spans="1:20">
      <c r="A142" s="11"/>
      <c r="B142" s="48" t="s">
        <v>34</v>
      </c>
      <c r="C142" s="17" t="s">
        <v>35</v>
      </c>
      <c r="D142" s="49" t="s">
        <v>36</v>
      </c>
      <c r="E142" s="49" t="s">
        <v>37</v>
      </c>
      <c r="F142" s="17" t="str">
        <f t="shared" si="0"/>
        <v>V1.8-0001-141</v>
      </c>
      <c r="G142" s="50" t="s">
        <v>991</v>
      </c>
      <c r="H142" s="60" t="s">
        <v>760</v>
      </c>
      <c r="I142" s="11" t="s">
        <v>771</v>
      </c>
      <c r="J142" s="11" t="s">
        <v>765</v>
      </c>
      <c r="K142" s="22" t="s">
        <v>42</v>
      </c>
      <c r="L142" s="23">
        <v>46308</v>
      </c>
      <c r="M142" s="22" t="s">
        <v>43</v>
      </c>
      <c r="N142" s="22" t="s">
        <v>352</v>
      </c>
      <c r="O142" s="47"/>
      <c r="P142" s="47"/>
      <c r="Q142" s="47"/>
      <c r="R142" s="47"/>
      <c r="S142" s="47"/>
      <c r="T142" s="47"/>
    </row>
    <row r="143" ht="25.5" spans="1:20">
      <c r="A143" s="11"/>
      <c r="B143" s="48" t="s">
        <v>34</v>
      </c>
      <c r="C143" s="17" t="s">
        <v>35</v>
      </c>
      <c r="D143" s="49" t="s">
        <v>36</v>
      </c>
      <c r="E143" s="49" t="s">
        <v>37</v>
      </c>
      <c r="F143" s="17" t="str">
        <f t="shared" si="0"/>
        <v>V1.8-0001-142</v>
      </c>
      <c r="G143" s="50" t="s">
        <v>992</v>
      </c>
      <c r="H143" s="60" t="s">
        <v>760</v>
      </c>
      <c r="I143" s="11" t="s">
        <v>776</v>
      </c>
      <c r="J143" s="11" t="s">
        <v>993</v>
      </c>
      <c r="K143" s="22" t="s">
        <v>42</v>
      </c>
      <c r="L143" s="23">
        <v>46308</v>
      </c>
      <c r="M143" s="22" t="s">
        <v>43</v>
      </c>
      <c r="N143" s="22" t="s">
        <v>352</v>
      </c>
      <c r="O143" s="47"/>
      <c r="P143" s="47"/>
      <c r="Q143" s="47"/>
      <c r="R143" s="47"/>
      <c r="S143" s="47"/>
      <c r="T143" s="47"/>
    </row>
    <row r="144" ht="25.5" spans="1:20">
      <c r="A144" s="11"/>
      <c r="B144" s="48" t="s">
        <v>34</v>
      </c>
      <c r="C144" s="17" t="s">
        <v>35</v>
      </c>
      <c r="D144" s="49" t="s">
        <v>36</v>
      </c>
      <c r="E144" s="49" t="s">
        <v>37</v>
      </c>
      <c r="F144" s="17" t="str">
        <f t="shared" si="0"/>
        <v>V1.8-0001-143</v>
      </c>
      <c r="G144" s="50" t="s">
        <v>994</v>
      </c>
      <c r="H144" s="60" t="s">
        <v>760</v>
      </c>
      <c r="I144" s="11" t="s">
        <v>771</v>
      </c>
      <c r="J144" s="11" t="s">
        <v>765</v>
      </c>
      <c r="K144" s="22" t="s">
        <v>42</v>
      </c>
      <c r="L144" s="23">
        <v>46308</v>
      </c>
      <c r="M144" s="22" t="s">
        <v>43</v>
      </c>
      <c r="N144" s="22" t="s">
        <v>352</v>
      </c>
      <c r="O144" s="47"/>
      <c r="P144" s="47"/>
      <c r="Q144" s="47"/>
      <c r="R144" s="47"/>
      <c r="S144" s="47"/>
      <c r="T144" s="47"/>
    </row>
    <row r="145" ht="25.5" spans="1:20">
      <c r="A145" s="11"/>
      <c r="B145" s="48" t="s">
        <v>34</v>
      </c>
      <c r="C145" s="17" t="s">
        <v>35</v>
      </c>
      <c r="D145" s="49" t="s">
        <v>36</v>
      </c>
      <c r="E145" s="49" t="s">
        <v>37</v>
      </c>
      <c r="F145" s="17" t="str">
        <f t="shared" si="0"/>
        <v>V1.8-0001-144</v>
      </c>
      <c r="G145" s="50" t="s">
        <v>995</v>
      </c>
      <c r="H145" s="60" t="s">
        <v>760</v>
      </c>
      <c r="I145" s="11" t="s">
        <v>776</v>
      </c>
      <c r="J145" s="11" t="s">
        <v>996</v>
      </c>
      <c r="K145" s="22" t="s">
        <v>42</v>
      </c>
      <c r="L145" s="23">
        <v>46308</v>
      </c>
      <c r="M145" s="22" t="s">
        <v>43</v>
      </c>
      <c r="N145" s="22" t="s">
        <v>352</v>
      </c>
      <c r="O145" s="47"/>
      <c r="P145" s="47"/>
      <c r="Q145" s="47"/>
      <c r="R145" s="47"/>
      <c r="S145" s="47"/>
      <c r="T145" s="47"/>
    </row>
    <row r="146" ht="25.5" spans="1:20">
      <c r="A146" s="11"/>
      <c r="B146" s="48" t="s">
        <v>34</v>
      </c>
      <c r="C146" s="17" t="s">
        <v>35</v>
      </c>
      <c r="D146" s="49" t="s">
        <v>36</v>
      </c>
      <c r="E146" s="49" t="s">
        <v>37</v>
      </c>
      <c r="F146" s="17" t="str">
        <f t="shared" si="0"/>
        <v>V1.8-0001-145</v>
      </c>
      <c r="G146" s="50" t="s">
        <v>997</v>
      </c>
      <c r="H146" s="60" t="s">
        <v>760</v>
      </c>
      <c r="I146" s="11" t="s">
        <v>771</v>
      </c>
      <c r="J146" s="11" t="s">
        <v>765</v>
      </c>
      <c r="K146" s="22" t="s">
        <v>42</v>
      </c>
      <c r="L146" s="23">
        <v>46308</v>
      </c>
      <c r="M146" s="22" t="s">
        <v>43</v>
      </c>
      <c r="N146" s="22" t="s">
        <v>352</v>
      </c>
      <c r="O146" s="47"/>
      <c r="P146" s="47"/>
      <c r="Q146" s="47"/>
      <c r="R146" s="47"/>
      <c r="S146" s="47"/>
      <c r="T146" s="47"/>
    </row>
    <row r="147" ht="25.5" spans="1:20">
      <c r="A147" s="11"/>
      <c r="B147" s="48" t="s">
        <v>34</v>
      </c>
      <c r="C147" s="17" t="s">
        <v>35</v>
      </c>
      <c r="D147" s="49" t="s">
        <v>36</v>
      </c>
      <c r="E147" s="49" t="s">
        <v>37</v>
      </c>
      <c r="F147" s="17" t="str">
        <f t="shared" si="0"/>
        <v>V1.8-0001-146</v>
      </c>
      <c r="G147" s="50" t="s">
        <v>998</v>
      </c>
      <c r="H147" s="60" t="s">
        <v>760</v>
      </c>
      <c r="I147" s="11" t="s">
        <v>776</v>
      </c>
      <c r="J147" s="11" t="s">
        <v>999</v>
      </c>
      <c r="K147" s="22" t="s">
        <v>42</v>
      </c>
      <c r="L147" s="23">
        <v>46308</v>
      </c>
      <c r="M147" s="22" t="s">
        <v>43</v>
      </c>
      <c r="N147" s="22" t="s">
        <v>352</v>
      </c>
      <c r="O147" s="47"/>
      <c r="P147" s="47"/>
      <c r="Q147" s="47"/>
      <c r="R147" s="47"/>
      <c r="S147" s="47"/>
      <c r="T147" s="47"/>
    </row>
    <row r="148" ht="25.5" spans="1:20">
      <c r="A148" s="11"/>
      <c r="B148" s="48" t="s">
        <v>34</v>
      </c>
      <c r="C148" s="17" t="s">
        <v>35</v>
      </c>
      <c r="D148" s="49" t="s">
        <v>36</v>
      </c>
      <c r="E148" s="49" t="s">
        <v>37</v>
      </c>
      <c r="F148" s="17" t="str">
        <f t="shared" si="0"/>
        <v>V1.8-0001-147</v>
      </c>
      <c r="G148" s="53" t="s">
        <v>1000</v>
      </c>
      <c r="H148" s="61" t="s">
        <v>760</v>
      </c>
      <c r="I148" s="55" t="s">
        <v>771</v>
      </c>
      <c r="J148" s="55" t="s">
        <v>765</v>
      </c>
      <c r="K148" s="22" t="s">
        <v>42</v>
      </c>
      <c r="L148" s="23">
        <v>46308</v>
      </c>
      <c r="M148" s="22" t="s">
        <v>43</v>
      </c>
      <c r="N148" s="22" t="s">
        <v>352</v>
      </c>
      <c r="O148" s="47"/>
      <c r="P148" s="47"/>
      <c r="Q148" s="47"/>
      <c r="R148" s="47"/>
      <c r="S148" s="47"/>
      <c r="T148" s="47"/>
    </row>
    <row r="149" ht="25.5" spans="1:20">
      <c r="A149" s="11" t="s">
        <v>1001</v>
      </c>
      <c r="B149" s="48" t="s">
        <v>34</v>
      </c>
      <c r="C149" s="17" t="s">
        <v>35</v>
      </c>
      <c r="D149" s="49" t="s">
        <v>36</v>
      </c>
      <c r="E149" s="49" t="s">
        <v>37</v>
      </c>
      <c r="F149" s="17" t="str">
        <f t="shared" si="0"/>
        <v>V1.8-0001-148</v>
      </c>
      <c r="G149" s="50" t="s">
        <v>1002</v>
      </c>
      <c r="H149" s="61" t="s">
        <v>760</v>
      </c>
      <c r="I149" s="11" t="s">
        <v>776</v>
      </c>
      <c r="J149" s="11" t="s">
        <v>1003</v>
      </c>
      <c r="K149" s="22" t="s">
        <v>42</v>
      </c>
      <c r="L149" s="23">
        <v>46308</v>
      </c>
      <c r="M149" s="22" t="s">
        <v>43</v>
      </c>
      <c r="N149" s="22" t="s">
        <v>352</v>
      </c>
      <c r="O149" s="47"/>
      <c r="P149" s="47"/>
      <c r="Q149" s="47"/>
      <c r="R149" s="47"/>
      <c r="S149" s="47"/>
      <c r="T149" s="47"/>
    </row>
    <row r="150" ht="25.5" spans="1:20">
      <c r="A150" s="11"/>
      <c r="B150" s="48" t="s">
        <v>34</v>
      </c>
      <c r="C150" s="17" t="s">
        <v>35</v>
      </c>
      <c r="D150" s="49" t="s">
        <v>36</v>
      </c>
      <c r="E150" s="49" t="s">
        <v>37</v>
      </c>
      <c r="F150" s="17" t="str">
        <f t="shared" si="0"/>
        <v>V1.8-0001-149</v>
      </c>
      <c r="G150" s="50" t="s">
        <v>1004</v>
      </c>
      <c r="H150" s="61" t="s">
        <v>760</v>
      </c>
      <c r="I150" s="11" t="s">
        <v>771</v>
      </c>
      <c r="J150" s="11" t="s">
        <v>765</v>
      </c>
      <c r="K150" s="22" t="s">
        <v>42</v>
      </c>
      <c r="L150" s="23">
        <v>46308</v>
      </c>
      <c r="M150" s="22" t="s">
        <v>43</v>
      </c>
      <c r="N150" s="22" t="s">
        <v>352</v>
      </c>
      <c r="O150" s="47"/>
      <c r="P150" s="47"/>
      <c r="Q150" s="47"/>
      <c r="R150" s="47"/>
      <c r="S150" s="47"/>
      <c r="T150" s="47"/>
    </row>
    <row r="151" ht="25.5" spans="1:20">
      <c r="A151" s="11"/>
      <c r="B151" s="48" t="s">
        <v>34</v>
      </c>
      <c r="C151" s="17" t="s">
        <v>35</v>
      </c>
      <c r="D151" s="49" t="s">
        <v>36</v>
      </c>
      <c r="E151" s="49" t="s">
        <v>37</v>
      </c>
      <c r="F151" s="17" t="str">
        <f t="shared" si="0"/>
        <v>V1.8-0001-150</v>
      </c>
      <c r="G151" s="50" t="s">
        <v>1005</v>
      </c>
      <c r="H151" s="61" t="s">
        <v>760</v>
      </c>
      <c r="I151" s="11" t="s">
        <v>776</v>
      </c>
      <c r="J151" s="11" t="s">
        <v>1006</v>
      </c>
      <c r="K151" s="22" t="s">
        <v>42</v>
      </c>
      <c r="L151" s="23">
        <v>46308</v>
      </c>
      <c r="M151" s="22" t="s">
        <v>43</v>
      </c>
      <c r="N151" s="22" t="s">
        <v>352</v>
      </c>
      <c r="O151" s="47"/>
      <c r="P151" s="47"/>
      <c r="Q151" s="47"/>
      <c r="R151" s="47"/>
      <c r="S151" s="47"/>
      <c r="T151" s="47"/>
    </row>
    <row r="152" ht="25.5" spans="1:20">
      <c r="A152" s="11"/>
      <c r="B152" s="48" t="s">
        <v>34</v>
      </c>
      <c r="C152" s="17" t="s">
        <v>35</v>
      </c>
      <c r="D152" s="49" t="s">
        <v>36</v>
      </c>
      <c r="E152" s="49" t="s">
        <v>37</v>
      </c>
      <c r="F152" s="17" t="str">
        <f t="shared" si="0"/>
        <v>V1.8-0001-151</v>
      </c>
      <c r="G152" s="50" t="s">
        <v>1007</v>
      </c>
      <c r="H152" s="61" t="s">
        <v>760</v>
      </c>
      <c r="I152" s="11" t="s">
        <v>771</v>
      </c>
      <c r="J152" s="11" t="s">
        <v>765</v>
      </c>
      <c r="K152" s="22" t="s">
        <v>42</v>
      </c>
      <c r="L152" s="23">
        <v>46308</v>
      </c>
      <c r="M152" s="22" t="s">
        <v>43</v>
      </c>
      <c r="N152" s="22" t="s">
        <v>352</v>
      </c>
      <c r="O152" s="47"/>
      <c r="P152" s="47"/>
      <c r="Q152" s="47"/>
      <c r="R152" s="47"/>
      <c r="S152" s="47"/>
      <c r="T152" s="47"/>
    </row>
    <row r="153" ht="25.5" spans="1:20">
      <c r="A153" s="11"/>
      <c r="B153" s="48" t="s">
        <v>34</v>
      </c>
      <c r="C153" s="17" t="s">
        <v>35</v>
      </c>
      <c r="D153" s="49" t="s">
        <v>36</v>
      </c>
      <c r="E153" s="49" t="s">
        <v>37</v>
      </c>
      <c r="F153" s="17" t="str">
        <f t="shared" si="0"/>
        <v>V1.8-0001-152</v>
      </c>
      <c r="G153" s="50" t="s">
        <v>1008</v>
      </c>
      <c r="H153" s="61" t="s">
        <v>760</v>
      </c>
      <c r="I153" s="11" t="s">
        <v>776</v>
      </c>
      <c r="J153" s="11" t="s">
        <v>1009</v>
      </c>
      <c r="K153" s="22" t="s">
        <v>42</v>
      </c>
      <c r="L153" s="23">
        <v>46308</v>
      </c>
      <c r="M153" s="22" t="s">
        <v>43</v>
      </c>
      <c r="N153" s="22" t="s">
        <v>352</v>
      </c>
      <c r="O153" s="47"/>
      <c r="P153" s="47"/>
      <c r="Q153" s="47"/>
      <c r="R153" s="47"/>
      <c r="S153" s="47"/>
      <c r="T153" s="47"/>
    </row>
    <row r="154" ht="25.5" spans="1:20">
      <c r="A154" s="11"/>
      <c r="B154" s="48" t="s">
        <v>34</v>
      </c>
      <c r="C154" s="17" t="s">
        <v>35</v>
      </c>
      <c r="D154" s="49" t="s">
        <v>36</v>
      </c>
      <c r="E154" s="49" t="s">
        <v>37</v>
      </c>
      <c r="F154" s="17" t="str">
        <f t="shared" si="0"/>
        <v>V1.8-0001-153</v>
      </c>
      <c r="G154" s="50" t="s">
        <v>1010</v>
      </c>
      <c r="H154" s="61" t="s">
        <v>760</v>
      </c>
      <c r="I154" s="11" t="s">
        <v>771</v>
      </c>
      <c r="J154" s="11" t="s">
        <v>765</v>
      </c>
      <c r="K154" s="22" t="s">
        <v>42</v>
      </c>
      <c r="L154" s="23">
        <v>46308</v>
      </c>
      <c r="M154" s="22" t="s">
        <v>43</v>
      </c>
      <c r="N154" s="22" t="s">
        <v>352</v>
      </c>
      <c r="O154" s="47"/>
      <c r="P154" s="47"/>
      <c r="Q154" s="47"/>
      <c r="R154" s="47"/>
      <c r="S154" s="47"/>
      <c r="T154" s="47"/>
    </row>
    <row r="155" ht="25.5" spans="1:20">
      <c r="A155" s="11"/>
      <c r="B155" s="48" t="s">
        <v>34</v>
      </c>
      <c r="C155" s="17" t="s">
        <v>35</v>
      </c>
      <c r="D155" s="49" t="s">
        <v>36</v>
      </c>
      <c r="E155" s="49" t="s">
        <v>37</v>
      </c>
      <c r="F155" s="17" t="str">
        <f t="shared" si="0"/>
        <v>V1.8-0001-154</v>
      </c>
      <c r="G155" s="50" t="s">
        <v>1011</v>
      </c>
      <c r="H155" s="61" t="s">
        <v>760</v>
      </c>
      <c r="I155" s="11" t="s">
        <v>776</v>
      </c>
      <c r="J155" s="11" t="s">
        <v>1012</v>
      </c>
      <c r="K155" s="22" t="s">
        <v>42</v>
      </c>
      <c r="L155" s="23">
        <v>46308</v>
      </c>
      <c r="M155" s="22" t="s">
        <v>43</v>
      </c>
      <c r="N155" s="22" t="s">
        <v>352</v>
      </c>
      <c r="O155" s="47"/>
      <c r="P155" s="47"/>
      <c r="Q155" s="47"/>
      <c r="R155" s="47"/>
      <c r="S155" s="47"/>
      <c r="T155" s="47"/>
    </row>
    <row r="156" ht="25.5" spans="1:20">
      <c r="A156" s="11"/>
      <c r="B156" s="48" t="s">
        <v>34</v>
      </c>
      <c r="C156" s="17" t="s">
        <v>35</v>
      </c>
      <c r="D156" s="49" t="s">
        <v>36</v>
      </c>
      <c r="E156" s="49" t="s">
        <v>37</v>
      </c>
      <c r="F156" s="17" t="str">
        <f t="shared" si="0"/>
        <v>V1.8-0001-155</v>
      </c>
      <c r="G156" s="50" t="s">
        <v>1013</v>
      </c>
      <c r="H156" s="61" t="s">
        <v>760</v>
      </c>
      <c r="I156" s="11" t="s">
        <v>771</v>
      </c>
      <c r="J156" s="11" t="s">
        <v>765</v>
      </c>
      <c r="K156" s="22" t="s">
        <v>42</v>
      </c>
      <c r="L156" s="23">
        <v>46308</v>
      </c>
      <c r="M156" s="22" t="s">
        <v>43</v>
      </c>
      <c r="N156" s="22" t="s">
        <v>352</v>
      </c>
      <c r="O156" s="47"/>
      <c r="P156" s="47"/>
      <c r="Q156" s="47"/>
      <c r="R156" s="47"/>
      <c r="S156" s="47"/>
      <c r="T156" s="47"/>
    </row>
    <row r="157" ht="25.5" spans="1:20">
      <c r="A157" s="11"/>
      <c r="B157" s="48" t="s">
        <v>34</v>
      </c>
      <c r="C157" s="17" t="s">
        <v>35</v>
      </c>
      <c r="D157" s="49" t="s">
        <v>36</v>
      </c>
      <c r="E157" s="49" t="s">
        <v>37</v>
      </c>
      <c r="F157" s="17" t="str">
        <f t="shared" si="0"/>
        <v>V1.8-0001-156</v>
      </c>
      <c r="G157" s="50" t="s">
        <v>1014</v>
      </c>
      <c r="H157" s="61" t="s">
        <v>760</v>
      </c>
      <c r="I157" s="11" t="s">
        <v>776</v>
      </c>
      <c r="J157" s="11" t="s">
        <v>1015</v>
      </c>
      <c r="K157" s="22" t="s">
        <v>42</v>
      </c>
      <c r="L157" s="23">
        <v>46308</v>
      </c>
      <c r="M157" s="22" t="s">
        <v>43</v>
      </c>
      <c r="N157" s="22" t="s">
        <v>352</v>
      </c>
      <c r="O157" s="47"/>
      <c r="P157" s="47"/>
      <c r="Q157" s="47"/>
      <c r="R157" s="47"/>
      <c r="S157" s="47"/>
      <c r="T157" s="47"/>
    </row>
    <row r="158" ht="25.5" spans="1:20">
      <c r="A158" s="11"/>
      <c r="B158" s="48" t="s">
        <v>34</v>
      </c>
      <c r="C158" s="17" t="s">
        <v>35</v>
      </c>
      <c r="D158" s="49" t="s">
        <v>36</v>
      </c>
      <c r="E158" s="49" t="s">
        <v>37</v>
      </c>
      <c r="F158" s="17" t="str">
        <f t="shared" si="0"/>
        <v>V1.8-0001-157</v>
      </c>
      <c r="G158" s="50" t="s">
        <v>1016</v>
      </c>
      <c r="H158" s="61" t="s">
        <v>760</v>
      </c>
      <c r="I158" s="11" t="s">
        <v>771</v>
      </c>
      <c r="J158" s="11" t="s">
        <v>765</v>
      </c>
      <c r="K158" s="22" t="s">
        <v>42</v>
      </c>
      <c r="L158" s="23">
        <v>46308</v>
      </c>
      <c r="M158" s="22" t="s">
        <v>43</v>
      </c>
      <c r="N158" s="22" t="s">
        <v>352</v>
      </c>
      <c r="O158" s="47"/>
      <c r="P158" s="47"/>
      <c r="Q158" s="47"/>
      <c r="R158" s="47"/>
      <c r="S158" s="47"/>
      <c r="T158" s="47"/>
    </row>
    <row r="159" ht="25.5" spans="1:20">
      <c r="A159" s="11"/>
      <c r="B159" s="48" t="s">
        <v>34</v>
      </c>
      <c r="C159" s="17" t="s">
        <v>35</v>
      </c>
      <c r="D159" s="49" t="s">
        <v>36</v>
      </c>
      <c r="E159" s="49" t="s">
        <v>37</v>
      </c>
      <c r="F159" s="17" t="str">
        <f t="shared" si="0"/>
        <v>V1.8-0001-158</v>
      </c>
      <c r="G159" s="50" t="s">
        <v>1017</v>
      </c>
      <c r="H159" s="61" t="s">
        <v>760</v>
      </c>
      <c r="I159" s="11" t="s">
        <v>776</v>
      </c>
      <c r="J159" s="11" t="s">
        <v>1018</v>
      </c>
      <c r="K159" s="22" t="s">
        <v>42</v>
      </c>
      <c r="L159" s="23">
        <v>46308</v>
      </c>
      <c r="M159" s="22" t="s">
        <v>43</v>
      </c>
      <c r="N159" s="22" t="s">
        <v>352</v>
      </c>
      <c r="O159" s="47"/>
      <c r="P159" s="47"/>
      <c r="Q159" s="47"/>
      <c r="R159" s="47"/>
      <c r="S159" s="47"/>
      <c r="T159" s="47"/>
    </row>
    <row r="160" ht="25.5" spans="1:20">
      <c r="A160" s="11"/>
      <c r="B160" s="48" t="s">
        <v>34</v>
      </c>
      <c r="C160" s="17" t="s">
        <v>35</v>
      </c>
      <c r="D160" s="49" t="s">
        <v>36</v>
      </c>
      <c r="E160" s="49" t="s">
        <v>37</v>
      </c>
      <c r="F160" s="17" t="str">
        <f t="shared" si="0"/>
        <v>V1.8-0001-159</v>
      </c>
      <c r="G160" s="50" t="s">
        <v>1019</v>
      </c>
      <c r="H160" s="61" t="s">
        <v>760</v>
      </c>
      <c r="I160" s="11" t="s">
        <v>771</v>
      </c>
      <c r="J160" s="11" t="s">
        <v>765</v>
      </c>
      <c r="K160" s="22" t="s">
        <v>42</v>
      </c>
      <c r="L160" s="23">
        <v>46308</v>
      </c>
      <c r="M160" s="22" t="s">
        <v>43</v>
      </c>
      <c r="N160" s="22" t="s">
        <v>352</v>
      </c>
      <c r="O160" s="47"/>
      <c r="P160" s="47"/>
      <c r="Q160" s="47"/>
      <c r="R160" s="47"/>
      <c r="S160" s="47"/>
      <c r="T160" s="47"/>
    </row>
    <row r="161" ht="25.5" spans="1:20">
      <c r="A161" s="11"/>
      <c r="B161" s="48" t="s">
        <v>34</v>
      </c>
      <c r="C161" s="17" t="s">
        <v>35</v>
      </c>
      <c r="D161" s="49" t="s">
        <v>36</v>
      </c>
      <c r="E161" s="49" t="s">
        <v>37</v>
      </c>
      <c r="F161" s="17" t="str">
        <f t="shared" si="0"/>
        <v>V1.8-0001-160</v>
      </c>
      <c r="G161" s="50" t="s">
        <v>1020</v>
      </c>
      <c r="H161" s="61" t="s">
        <v>760</v>
      </c>
      <c r="I161" s="11" t="s">
        <v>776</v>
      </c>
      <c r="J161" s="11" t="s">
        <v>1021</v>
      </c>
      <c r="K161" s="22" t="s">
        <v>42</v>
      </c>
      <c r="L161" s="23">
        <v>46308</v>
      </c>
      <c r="M161" s="22" t="s">
        <v>43</v>
      </c>
      <c r="N161" s="22" t="s">
        <v>352</v>
      </c>
      <c r="O161" s="47"/>
      <c r="P161" s="47"/>
      <c r="Q161" s="47"/>
      <c r="R161" s="47"/>
      <c r="S161" s="47"/>
      <c r="T161" s="47"/>
    </row>
    <row r="162" ht="25.5" spans="1:20">
      <c r="A162" s="11"/>
      <c r="B162" s="48" t="s">
        <v>34</v>
      </c>
      <c r="C162" s="17" t="s">
        <v>35</v>
      </c>
      <c r="D162" s="49" t="s">
        <v>36</v>
      </c>
      <c r="E162" s="49" t="s">
        <v>37</v>
      </c>
      <c r="F162" s="17" t="str">
        <f t="shared" si="0"/>
        <v>V1.8-0001-161</v>
      </c>
      <c r="G162" s="50" t="s">
        <v>1022</v>
      </c>
      <c r="H162" s="61" t="s">
        <v>760</v>
      </c>
      <c r="I162" s="11" t="s">
        <v>771</v>
      </c>
      <c r="J162" s="11" t="s">
        <v>765</v>
      </c>
      <c r="K162" s="22" t="s">
        <v>42</v>
      </c>
      <c r="L162" s="23">
        <v>46308</v>
      </c>
      <c r="M162" s="22" t="s">
        <v>43</v>
      </c>
      <c r="N162" s="22" t="s">
        <v>352</v>
      </c>
      <c r="O162" s="47"/>
      <c r="P162" s="47"/>
      <c r="Q162" s="47"/>
      <c r="R162" s="47"/>
      <c r="S162" s="47"/>
      <c r="T162" s="47"/>
    </row>
    <row r="163" ht="25.5" spans="1:20">
      <c r="A163" s="11"/>
      <c r="B163" s="48" t="s">
        <v>34</v>
      </c>
      <c r="C163" s="17" t="s">
        <v>35</v>
      </c>
      <c r="D163" s="49" t="s">
        <v>36</v>
      </c>
      <c r="E163" s="49" t="s">
        <v>37</v>
      </c>
      <c r="F163" s="17" t="str">
        <f t="shared" si="0"/>
        <v>V1.8-0001-162</v>
      </c>
      <c r="G163" s="50" t="s">
        <v>1023</v>
      </c>
      <c r="H163" s="61" t="s">
        <v>760</v>
      </c>
      <c r="I163" s="11" t="s">
        <v>776</v>
      </c>
      <c r="J163" s="11" t="s">
        <v>1024</v>
      </c>
      <c r="K163" s="22" t="s">
        <v>42</v>
      </c>
      <c r="L163" s="23">
        <v>46308</v>
      </c>
      <c r="M163" s="22" t="s">
        <v>43</v>
      </c>
      <c r="N163" s="22" t="s">
        <v>352</v>
      </c>
      <c r="O163" s="47"/>
      <c r="P163" s="47"/>
      <c r="Q163" s="47"/>
      <c r="R163" s="47"/>
      <c r="S163" s="47"/>
      <c r="T163" s="47"/>
    </row>
    <row r="164" ht="25.5" spans="1:20">
      <c r="A164" s="11"/>
      <c r="B164" s="48" t="s">
        <v>34</v>
      </c>
      <c r="C164" s="17" t="s">
        <v>35</v>
      </c>
      <c r="D164" s="49" t="s">
        <v>36</v>
      </c>
      <c r="E164" s="49" t="s">
        <v>37</v>
      </c>
      <c r="F164" s="17" t="str">
        <f t="shared" si="0"/>
        <v>V1.8-0001-163</v>
      </c>
      <c r="G164" s="58" t="s">
        <v>1025</v>
      </c>
      <c r="H164" s="55" t="s">
        <v>760</v>
      </c>
      <c r="I164" s="53" t="s">
        <v>771</v>
      </c>
      <c r="J164" s="55" t="s">
        <v>765</v>
      </c>
      <c r="K164" s="22" t="s">
        <v>42</v>
      </c>
      <c r="L164" s="23">
        <v>46308</v>
      </c>
      <c r="M164" s="22" t="s">
        <v>43</v>
      </c>
      <c r="N164" s="22" t="s">
        <v>352</v>
      </c>
      <c r="O164" s="47"/>
      <c r="P164" s="47"/>
      <c r="Q164" s="47"/>
      <c r="R164" s="47"/>
      <c r="S164" s="47"/>
      <c r="T164" s="47"/>
    </row>
    <row r="165" ht="25.5" spans="1:20">
      <c r="A165" s="11" t="s">
        <v>1026</v>
      </c>
      <c r="B165" s="48" t="s">
        <v>34</v>
      </c>
      <c r="C165" s="17" t="s">
        <v>35</v>
      </c>
      <c r="D165" s="49" t="s">
        <v>36</v>
      </c>
      <c r="E165" s="49" t="s">
        <v>37</v>
      </c>
      <c r="F165" s="17" t="str">
        <f t="shared" si="0"/>
        <v>V1.8-0001-164</v>
      </c>
      <c r="G165" s="50" t="s">
        <v>1027</v>
      </c>
      <c r="H165" s="11" t="s">
        <v>760</v>
      </c>
      <c r="I165" s="11" t="s">
        <v>771</v>
      </c>
      <c r="J165" s="11" t="s">
        <v>1028</v>
      </c>
      <c r="K165" s="22" t="s">
        <v>42</v>
      </c>
      <c r="L165" s="23">
        <v>46308</v>
      </c>
      <c r="M165" s="22" t="s">
        <v>43</v>
      </c>
      <c r="N165" s="22" t="s">
        <v>352</v>
      </c>
      <c r="O165" s="47"/>
      <c r="P165" s="47"/>
      <c r="Q165" s="47"/>
      <c r="R165" s="47"/>
      <c r="S165" s="47"/>
      <c r="T165" s="47"/>
    </row>
    <row r="166" ht="25.5" spans="1:20">
      <c r="A166" s="11"/>
      <c r="B166" s="48" t="s">
        <v>34</v>
      </c>
      <c r="C166" s="17" t="s">
        <v>35</v>
      </c>
      <c r="D166" s="49" t="s">
        <v>36</v>
      </c>
      <c r="E166" s="49" t="s">
        <v>37</v>
      </c>
      <c r="F166" s="17" t="str">
        <f t="shared" si="0"/>
        <v>V1.8-0001-165</v>
      </c>
      <c r="G166" s="50" t="s">
        <v>1029</v>
      </c>
      <c r="H166" s="11" t="s">
        <v>760</v>
      </c>
      <c r="I166" s="11" t="s">
        <v>776</v>
      </c>
      <c r="J166" s="11" t="s">
        <v>765</v>
      </c>
      <c r="K166" s="22" t="s">
        <v>42</v>
      </c>
      <c r="L166" s="23">
        <v>46308</v>
      </c>
      <c r="M166" s="22" t="s">
        <v>43</v>
      </c>
      <c r="N166" s="22" t="s">
        <v>352</v>
      </c>
      <c r="O166" s="47"/>
      <c r="P166" s="47"/>
      <c r="Q166" s="47"/>
      <c r="R166" s="47"/>
      <c r="S166" s="47"/>
      <c r="T166" s="47"/>
    </row>
    <row r="167" spans="1:20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22"/>
      <c r="L167" s="23"/>
      <c r="M167" s="22"/>
      <c r="N167" s="22"/>
      <c r="O167" s="47"/>
      <c r="P167" s="47"/>
      <c r="Q167" s="47"/>
      <c r="R167" s="47"/>
      <c r="S167" s="47"/>
      <c r="T167" s="47"/>
    </row>
    <row r="168" spans="1:20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</row>
    <row r="169" spans="1:20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</row>
  </sheetData>
  <mergeCells count="13">
    <mergeCell ref="A2:A3"/>
    <mergeCell ref="A4:A57"/>
    <mergeCell ref="A58:A65"/>
    <mergeCell ref="A66:A73"/>
    <mergeCell ref="A74:A80"/>
    <mergeCell ref="A81:A82"/>
    <mergeCell ref="A83:A84"/>
    <mergeCell ref="A85:A108"/>
    <mergeCell ref="A109:A128"/>
    <mergeCell ref="A129:A132"/>
    <mergeCell ref="A133:A148"/>
    <mergeCell ref="A149:A164"/>
    <mergeCell ref="A165:A166"/>
  </mergeCells>
  <dataValidations count="3">
    <dataValidation type="list" allowBlank="1" showErrorMessage="1" sqref="C2:C166">
      <formula1>"通用,天津6,南宁4,成都27,成都四线,资阳线,成都30,成都13,太原,网达/长龙"</formula1>
    </dataValidation>
    <dataValidation type="list" allowBlank="1" showErrorMessage="1" sqref="D2:D166">
      <formula1>"新增,作废"</formula1>
    </dataValidation>
    <dataValidation type="list" allowBlank="1" showErrorMessage="1" sqref="E2:E166">
      <formula1>"是,否"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86"/>
  <sheetViews>
    <sheetView workbookViewId="0">
      <selection activeCell="A1" sqref="A1"/>
    </sheetView>
  </sheetViews>
  <sheetFormatPr defaultColWidth="9" defaultRowHeight="15.75"/>
  <cols>
    <col min="1" max="4" width="11.2083333333333" customWidth="1"/>
    <col min="5" max="5" width="12.5666666666667" customWidth="1"/>
    <col min="6" max="6" width="11.2083333333333" customWidth="1"/>
    <col min="7" max="7" width="33.2916666666667" customWidth="1"/>
    <col min="8" max="8" width="15.1583333333333" customWidth="1"/>
    <col min="9" max="9" width="30.025" customWidth="1"/>
    <col min="10" max="10" width="49.8583333333333" customWidth="1"/>
    <col min="11" max="20" width="11.2083333333333" customWidth="1"/>
  </cols>
  <sheetData>
    <row r="1" ht="28.5" spans="1:20">
      <c r="A1" s="15" t="s">
        <v>0</v>
      </c>
      <c r="B1" s="15" t="s">
        <v>20</v>
      </c>
      <c r="C1" s="15" t="s">
        <v>21</v>
      </c>
      <c r="D1" s="15" t="s">
        <v>22</v>
      </c>
      <c r="E1" s="15" t="s">
        <v>23</v>
      </c>
      <c r="F1" s="15" t="s">
        <v>24</v>
      </c>
      <c r="G1" s="15" t="s">
        <v>25</v>
      </c>
      <c r="H1" s="15" t="s">
        <v>26</v>
      </c>
      <c r="I1" s="15" t="s">
        <v>27</v>
      </c>
      <c r="J1" s="15" t="s">
        <v>28</v>
      </c>
      <c r="K1" s="15" t="s">
        <v>29</v>
      </c>
      <c r="L1" s="15" t="s">
        <v>30</v>
      </c>
      <c r="M1" s="15" t="s">
        <v>31</v>
      </c>
      <c r="N1" s="15" t="s">
        <v>281</v>
      </c>
      <c r="O1" s="16"/>
      <c r="P1" s="16"/>
      <c r="Q1" s="16"/>
      <c r="R1" s="16"/>
      <c r="S1" s="16"/>
      <c r="T1" s="16"/>
    </row>
    <row r="2" ht="28.5" spans="1:20">
      <c r="A2" s="17" t="s">
        <v>758</v>
      </c>
      <c r="B2" s="18" t="s">
        <v>34</v>
      </c>
      <c r="C2" s="17" t="s">
        <v>35</v>
      </c>
      <c r="D2" s="19" t="s">
        <v>36</v>
      </c>
      <c r="E2" s="19" t="s">
        <v>37</v>
      </c>
      <c r="F2" s="10" t="s">
        <v>1030</v>
      </c>
      <c r="G2" s="20" t="s">
        <v>1031</v>
      </c>
      <c r="H2" s="10" t="s">
        <v>1032</v>
      </c>
      <c r="I2" s="21" t="s">
        <v>761</v>
      </c>
      <c r="J2" s="20" t="s">
        <v>1033</v>
      </c>
      <c r="K2" s="22" t="s">
        <v>42</v>
      </c>
      <c r="L2" s="23">
        <v>46308</v>
      </c>
      <c r="M2" s="22" t="s">
        <v>43</v>
      </c>
      <c r="N2" s="22" t="s">
        <v>352</v>
      </c>
      <c r="O2" s="16"/>
      <c r="P2" s="16"/>
      <c r="Q2" s="16"/>
      <c r="R2" s="16"/>
      <c r="S2" s="16"/>
      <c r="T2" s="16"/>
    </row>
    <row r="3" ht="28.5" spans="1:20">
      <c r="A3" s="17"/>
      <c r="B3" s="18" t="s">
        <v>34</v>
      </c>
      <c r="C3" s="17" t="s">
        <v>35</v>
      </c>
      <c r="D3" s="19" t="s">
        <v>36</v>
      </c>
      <c r="E3" s="19" t="s">
        <v>37</v>
      </c>
      <c r="F3" s="10" t="s">
        <v>1034</v>
      </c>
      <c r="G3" s="24" t="s">
        <v>1035</v>
      </c>
      <c r="H3" s="10" t="s">
        <v>1032</v>
      </c>
      <c r="I3" s="25" t="s">
        <v>1036</v>
      </c>
      <c r="J3" s="24" t="s">
        <v>765</v>
      </c>
      <c r="K3" s="22" t="s">
        <v>42</v>
      </c>
      <c r="L3" s="23">
        <v>46308</v>
      </c>
      <c r="M3" s="22" t="s">
        <v>43</v>
      </c>
      <c r="N3" s="22" t="s">
        <v>352</v>
      </c>
      <c r="O3" s="16"/>
      <c r="P3" s="16"/>
      <c r="Q3" s="16"/>
      <c r="R3" s="16"/>
      <c r="S3" s="16"/>
      <c r="T3" s="16"/>
    </row>
    <row r="4" ht="28.5" spans="1:20">
      <c r="A4" s="26" t="s">
        <v>766</v>
      </c>
      <c r="B4" s="18" t="s">
        <v>34</v>
      </c>
      <c r="C4" s="17" t="s">
        <v>35</v>
      </c>
      <c r="D4" s="19" t="s">
        <v>36</v>
      </c>
      <c r="E4" s="19" t="s">
        <v>37</v>
      </c>
      <c r="F4" s="10" t="s">
        <v>1037</v>
      </c>
      <c r="G4" s="22" t="s">
        <v>767</v>
      </c>
      <c r="H4" s="10" t="s">
        <v>1032</v>
      </c>
      <c r="I4" s="22" t="s">
        <v>768</v>
      </c>
      <c r="J4" s="22" t="s">
        <v>1038</v>
      </c>
      <c r="K4" s="22" t="s">
        <v>42</v>
      </c>
      <c r="L4" s="23">
        <v>46308</v>
      </c>
      <c r="M4" s="22" t="s">
        <v>43</v>
      </c>
      <c r="N4" s="22" t="s">
        <v>352</v>
      </c>
      <c r="O4" s="16"/>
      <c r="P4" s="16"/>
      <c r="Q4" s="16"/>
      <c r="R4" s="16"/>
      <c r="S4" s="16"/>
      <c r="T4" s="16"/>
    </row>
    <row r="5" ht="28.5" spans="1:20">
      <c r="A5" s="26"/>
      <c r="B5" s="18" t="s">
        <v>34</v>
      </c>
      <c r="C5" s="17" t="s">
        <v>35</v>
      </c>
      <c r="D5" s="19" t="s">
        <v>36</v>
      </c>
      <c r="E5" s="19" t="s">
        <v>37</v>
      </c>
      <c r="F5" s="10" t="s">
        <v>1039</v>
      </c>
      <c r="G5" s="22" t="s">
        <v>770</v>
      </c>
      <c r="H5" s="10" t="s">
        <v>1032</v>
      </c>
      <c r="I5" s="22" t="s">
        <v>771</v>
      </c>
      <c r="J5" s="22" t="s">
        <v>765</v>
      </c>
      <c r="K5" s="22" t="s">
        <v>42</v>
      </c>
      <c r="L5" s="23">
        <v>46308</v>
      </c>
      <c r="M5" s="22" t="s">
        <v>43</v>
      </c>
      <c r="N5" s="22" t="s">
        <v>352</v>
      </c>
      <c r="O5" s="16"/>
      <c r="P5" s="16"/>
      <c r="Q5" s="16"/>
      <c r="R5" s="16"/>
      <c r="S5" s="16"/>
      <c r="T5" s="16"/>
    </row>
    <row r="6" ht="28.5" spans="1:20">
      <c r="A6" s="26"/>
      <c r="B6" s="18" t="s">
        <v>34</v>
      </c>
      <c r="C6" s="17" t="s">
        <v>35</v>
      </c>
      <c r="D6" s="19" t="s">
        <v>36</v>
      </c>
      <c r="E6" s="19" t="s">
        <v>37</v>
      </c>
      <c r="F6" s="10" t="s">
        <v>1040</v>
      </c>
      <c r="G6" s="22" t="s">
        <v>772</v>
      </c>
      <c r="H6" s="10" t="s">
        <v>1032</v>
      </c>
      <c r="I6" s="22" t="s">
        <v>773</v>
      </c>
      <c r="J6" s="22" t="s">
        <v>1041</v>
      </c>
      <c r="K6" s="22" t="s">
        <v>42</v>
      </c>
      <c r="L6" s="23">
        <v>46308</v>
      </c>
      <c r="M6" s="22" t="s">
        <v>43</v>
      </c>
      <c r="N6" s="22" t="s">
        <v>352</v>
      </c>
      <c r="O6" s="16"/>
      <c r="P6" s="16"/>
      <c r="Q6" s="16"/>
      <c r="R6" s="16"/>
      <c r="S6" s="16"/>
      <c r="T6" s="16"/>
    </row>
    <row r="7" ht="28.5" spans="1:20">
      <c r="A7" s="26"/>
      <c r="B7" s="18" t="s">
        <v>34</v>
      </c>
      <c r="C7" s="17" t="s">
        <v>35</v>
      </c>
      <c r="D7" s="19" t="s">
        <v>36</v>
      </c>
      <c r="E7" s="19" t="s">
        <v>37</v>
      </c>
      <c r="F7" s="10" t="s">
        <v>1042</v>
      </c>
      <c r="G7" s="22" t="s">
        <v>775</v>
      </c>
      <c r="H7" s="10" t="s">
        <v>1032</v>
      </c>
      <c r="I7" s="22" t="s">
        <v>776</v>
      </c>
      <c r="J7" s="22" t="s">
        <v>765</v>
      </c>
      <c r="K7" s="22" t="s">
        <v>42</v>
      </c>
      <c r="L7" s="23">
        <v>46308</v>
      </c>
      <c r="M7" s="22" t="s">
        <v>43</v>
      </c>
      <c r="N7" s="22" t="s">
        <v>352</v>
      </c>
      <c r="O7" s="16"/>
      <c r="P7" s="16"/>
      <c r="Q7" s="16"/>
      <c r="R7" s="16"/>
      <c r="S7" s="16"/>
      <c r="T7" s="16"/>
    </row>
    <row r="8" ht="28.5" spans="1:20">
      <c r="A8" s="26"/>
      <c r="B8" s="18" t="s">
        <v>34</v>
      </c>
      <c r="C8" s="17" t="s">
        <v>35</v>
      </c>
      <c r="D8" s="19" t="s">
        <v>36</v>
      </c>
      <c r="E8" s="19" t="s">
        <v>37</v>
      </c>
      <c r="F8" s="10" t="s">
        <v>1043</v>
      </c>
      <c r="G8" s="22" t="s">
        <v>777</v>
      </c>
      <c r="H8" s="10" t="s">
        <v>1032</v>
      </c>
      <c r="I8" s="22" t="s">
        <v>768</v>
      </c>
      <c r="J8" s="22" t="s">
        <v>1044</v>
      </c>
      <c r="K8" s="22" t="s">
        <v>42</v>
      </c>
      <c r="L8" s="23">
        <v>46308</v>
      </c>
      <c r="M8" s="22" t="s">
        <v>43</v>
      </c>
      <c r="N8" s="22" t="s">
        <v>352</v>
      </c>
      <c r="O8" s="16"/>
      <c r="P8" s="16"/>
      <c r="Q8" s="16"/>
      <c r="R8" s="16"/>
      <c r="S8" s="16"/>
      <c r="T8" s="16"/>
    </row>
    <row r="9" ht="28.5" spans="1:20">
      <c r="A9" s="26"/>
      <c r="B9" s="18" t="s">
        <v>34</v>
      </c>
      <c r="C9" s="17" t="s">
        <v>35</v>
      </c>
      <c r="D9" s="27" t="s">
        <v>36</v>
      </c>
      <c r="E9" s="27" t="s">
        <v>37</v>
      </c>
      <c r="F9" s="10" t="s">
        <v>1045</v>
      </c>
      <c r="G9" s="22" t="s">
        <v>779</v>
      </c>
      <c r="H9" s="10" t="s">
        <v>1032</v>
      </c>
      <c r="I9" s="22" t="s">
        <v>771</v>
      </c>
      <c r="J9" s="22" t="s">
        <v>765</v>
      </c>
      <c r="K9" s="22" t="s">
        <v>42</v>
      </c>
      <c r="L9" s="23">
        <v>46308</v>
      </c>
      <c r="M9" s="22" t="s">
        <v>43</v>
      </c>
      <c r="N9" s="22" t="s">
        <v>352</v>
      </c>
      <c r="O9" s="16"/>
      <c r="P9" s="16"/>
      <c r="Q9" s="16"/>
      <c r="R9" s="16"/>
      <c r="S9" s="16"/>
      <c r="T9" s="16"/>
    </row>
    <row r="10" ht="28.5" spans="1:20">
      <c r="A10" s="26"/>
      <c r="B10" s="18" t="s">
        <v>34</v>
      </c>
      <c r="C10" s="17" t="s">
        <v>35</v>
      </c>
      <c r="D10" s="27" t="s">
        <v>36</v>
      </c>
      <c r="E10" s="27" t="s">
        <v>37</v>
      </c>
      <c r="F10" s="10" t="s">
        <v>1046</v>
      </c>
      <c r="G10" s="22" t="s">
        <v>780</v>
      </c>
      <c r="H10" s="10" t="s">
        <v>1032</v>
      </c>
      <c r="I10" s="22" t="s">
        <v>773</v>
      </c>
      <c r="J10" s="22" t="s">
        <v>1047</v>
      </c>
      <c r="K10" s="22" t="s">
        <v>42</v>
      </c>
      <c r="L10" s="23">
        <v>46308</v>
      </c>
      <c r="M10" s="22" t="s">
        <v>43</v>
      </c>
      <c r="N10" s="22" t="s">
        <v>352</v>
      </c>
      <c r="O10" s="16"/>
      <c r="P10" s="16"/>
      <c r="Q10" s="16"/>
      <c r="R10" s="16"/>
      <c r="S10" s="16"/>
      <c r="T10" s="16"/>
    </row>
    <row r="11" ht="28.5" spans="1:20">
      <c r="A11" s="26"/>
      <c r="B11" s="18" t="s">
        <v>34</v>
      </c>
      <c r="C11" s="17" t="s">
        <v>35</v>
      </c>
      <c r="D11" s="27" t="s">
        <v>36</v>
      </c>
      <c r="E11" s="27" t="s">
        <v>37</v>
      </c>
      <c r="F11" s="10" t="s">
        <v>1048</v>
      </c>
      <c r="G11" s="22" t="s">
        <v>782</v>
      </c>
      <c r="H11" s="10" t="s">
        <v>1032</v>
      </c>
      <c r="I11" s="22" t="s">
        <v>776</v>
      </c>
      <c r="J11" s="22" t="s">
        <v>765</v>
      </c>
      <c r="K11" s="22" t="s">
        <v>42</v>
      </c>
      <c r="L11" s="23">
        <v>46308</v>
      </c>
      <c r="M11" s="22" t="s">
        <v>43</v>
      </c>
      <c r="N11" s="22" t="s">
        <v>352</v>
      </c>
      <c r="O11" s="16"/>
      <c r="P11" s="16"/>
      <c r="Q11" s="16"/>
      <c r="R11" s="16"/>
      <c r="S11" s="16"/>
      <c r="T11" s="16"/>
    </row>
    <row r="12" ht="28.5" spans="1:20">
      <c r="A12" s="26"/>
      <c r="B12" s="18" t="s">
        <v>34</v>
      </c>
      <c r="C12" s="17" t="s">
        <v>35</v>
      </c>
      <c r="D12" s="27" t="s">
        <v>36</v>
      </c>
      <c r="E12" s="27" t="s">
        <v>37</v>
      </c>
      <c r="F12" s="10" t="s">
        <v>1049</v>
      </c>
      <c r="G12" s="22" t="s">
        <v>783</v>
      </c>
      <c r="H12" s="10" t="s">
        <v>1032</v>
      </c>
      <c r="I12" s="22" t="s">
        <v>768</v>
      </c>
      <c r="J12" s="22" t="s">
        <v>1050</v>
      </c>
      <c r="K12" s="22" t="s">
        <v>42</v>
      </c>
      <c r="L12" s="23">
        <v>46308</v>
      </c>
      <c r="M12" s="22" t="s">
        <v>43</v>
      </c>
      <c r="N12" s="22" t="s">
        <v>352</v>
      </c>
      <c r="O12" s="16"/>
      <c r="P12" s="16"/>
      <c r="Q12" s="16"/>
      <c r="R12" s="16"/>
      <c r="S12" s="16"/>
      <c r="T12" s="16"/>
    </row>
    <row r="13" ht="28.5" spans="1:20">
      <c r="A13" s="26"/>
      <c r="B13" s="18" t="s">
        <v>34</v>
      </c>
      <c r="C13" s="17" t="s">
        <v>35</v>
      </c>
      <c r="D13" s="27" t="s">
        <v>36</v>
      </c>
      <c r="E13" s="27" t="s">
        <v>37</v>
      </c>
      <c r="F13" s="10" t="s">
        <v>1051</v>
      </c>
      <c r="G13" s="22" t="s">
        <v>785</v>
      </c>
      <c r="H13" s="10" t="s">
        <v>1032</v>
      </c>
      <c r="I13" s="22" t="s">
        <v>771</v>
      </c>
      <c r="J13" s="22" t="s">
        <v>765</v>
      </c>
      <c r="K13" s="22" t="s">
        <v>42</v>
      </c>
      <c r="L13" s="23">
        <v>46308</v>
      </c>
      <c r="M13" s="22" t="s">
        <v>43</v>
      </c>
      <c r="N13" s="22" t="s">
        <v>352</v>
      </c>
      <c r="O13" s="16"/>
      <c r="P13" s="16"/>
      <c r="Q13" s="16"/>
      <c r="R13" s="16"/>
      <c r="S13" s="16"/>
      <c r="T13" s="16"/>
    </row>
    <row r="14" ht="28.5" spans="1:20">
      <c r="A14" s="26"/>
      <c r="B14" s="18" t="s">
        <v>34</v>
      </c>
      <c r="C14" s="17" t="s">
        <v>35</v>
      </c>
      <c r="D14" s="27" t="s">
        <v>36</v>
      </c>
      <c r="E14" s="27" t="s">
        <v>37</v>
      </c>
      <c r="F14" s="10" t="s">
        <v>1052</v>
      </c>
      <c r="G14" s="22" t="s">
        <v>786</v>
      </c>
      <c r="H14" s="10" t="s">
        <v>1032</v>
      </c>
      <c r="I14" s="22" t="s">
        <v>773</v>
      </c>
      <c r="J14" s="22" t="s">
        <v>1053</v>
      </c>
      <c r="K14" s="22" t="s">
        <v>42</v>
      </c>
      <c r="L14" s="23">
        <v>46308</v>
      </c>
      <c r="M14" s="22" t="s">
        <v>43</v>
      </c>
      <c r="N14" s="22" t="s">
        <v>352</v>
      </c>
      <c r="O14" s="16"/>
      <c r="P14" s="16"/>
      <c r="Q14" s="16"/>
      <c r="R14" s="16"/>
      <c r="S14" s="16"/>
      <c r="T14" s="16"/>
    </row>
    <row r="15" ht="28.5" spans="1:20">
      <c r="A15" s="26"/>
      <c r="B15" s="18" t="s">
        <v>34</v>
      </c>
      <c r="C15" s="17" t="s">
        <v>35</v>
      </c>
      <c r="D15" s="27" t="s">
        <v>36</v>
      </c>
      <c r="E15" s="27" t="s">
        <v>37</v>
      </c>
      <c r="F15" s="10" t="s">
        <v>1054</v>
      </c>
      <c r="G15" s="22" t="s">
        <v>788</v>
      </c>
      <c r="H15" s="10" t="s">
        <v>1032</v>
      </c>
      <c r="I15" s="22" t="s">
        <v>776</v>
      </c>
      <c r="J15" s="22" t="s">
        <v>765</v>
      </c>
      <c r="K15" s="22" t="s">
        <v>42</v>
      </c>
      <c r="L15" s="23">
        <v>46308</v>
      </c>
      <c r="M15" s="22" t="s">
        <v>43</v>
      </c>
      <c r="N15" s="22" t="s">
        <v>352</v>
      </c>
      <c r="O15" s="16"/>
      <c r="P15" s="16"/>
      <c r="Q15" s="16"/>
      <c r="R15" s="16"/>
      <c r="S15" s="16"/>
      <c r="T15" s="16"/>
    </row>
    <row r="16" ht="28.5" spans="1:20">
      <c r="A16" s="26"/>
      <c r="B16" s="18" t="s">
        <v>34</v>
      </c>
      <c r="C16" s="17" t="s">
        <v>35</v>
      </c>
      <c r="D16" s="27" t="s">
        <v>36</v>
      </c>
      <c r="E16" s="27" t="s">
        <v>37</v>
      </c>
      <c r="F16" s="10" t="s">
        <v>1055</v>
      </c>
      <c r="G16" s="22" t="s">
        <v>789</v>
      </c>
      <c r="H16" s="10" t="s">
        <v>1032</v>
      </c>
      <c r="I16" s="22" t="s">
        <v>768</v>
      </c>
      <c r="J16" s="22" t="s">
        <v>1056</v>
      </c>
      <c r="K16" s="22" t="s">
        <v>42</v>
      </c>
      <c r="L16" s="23">
        <v>46308</v>
      </c>
      <c r="M16" s="22" t="s">
        <v>43</v>
      </c>
      <c r="N16" s="22" t="s">
        <v>352</v>
      </c>
      <c r="O16" s="16"/>
      <c r="P16" s="16"/>
      <c r="Q16" s="16"/>
      <c r="R16" s="16"/>
      <c r="S16" s="16"/>
      <c r="T16" s="16"/>
    </row>
    <row r="17" ht="28.5" spans="1:20">
      <c r="A17" s="26"/>
      <c r="B17" s="18" t="s">
        <v>34</v>
      </c>
      <c r="C17" s="17" t="s">
        <v>35</v>
      </c>
      <c r="D17" s="27" t="s">
        <v>36</v>
      </c>
      <c r="E17" s="27" t="s">
        <v>37</v>
      </c>
      <c r="F17" s="10" t="s">
        <v>1057</v>
      </c>
      <c r="G17" s="22" t="s">
        <v>791</v>
      </c>
      <c r="H17" s="10" t="s">
        <v>1032</v>
      </c>
      <c r="I17" s="22" t="s">
        <v>771</v>
      </c>
      <c r="J17" s="22" t="s">
        <v>765</v>
      </c>
      <c r="K17" s="22" t="s">
        <v>42</v>
      </c>
      <c r="L17" s="23">
        <v>46308</v>
      </c>
      <c r="M17" s="22" t="s">
        <v>43</v>
      </c>
      <c r="N17" s="22" t="s">
        <v>352</v>
      </c>
      <c r="O17" s="16"/>
      <c r="P17" s="16"/>
      <c r="Q17" s="16"/>
      <c r="R17" s="16"/>
      <c r="S17" s="16"/>
      <c r="T17" s="16"/>
    </row>
    <row r="18" ht="28.5" spans="1:20">
      <c r="A18" s="26"/>
      <c r="B18" s="18" t="s">
        <v>34</v>
      </c>
      <c r="C18" s="17" t="s">
        <v>35</v>
      </c>
      <c r="D18" s="27" t="s">
        <v>36</v>
      </c>
      <c r="E18" s="27" t="s">
        <v>37</v>
      </c>
      <c r="F18" s="10" t="s">
        <v>1058</v>
      </c>
      <c r="G18" s="22" t="s">
        <v>792</v>
      </c>
      <c r="H18" s="10" t="s">
        <v>1032</v>
      </c>
      <c r="I18" s="22" t="s">
        <v>773</v>
      </c>
      <c r="J18" s="22" t="s">
        <v>1059</v>
      </c>
      <c r="K18" s="22" t="s">
        <v>42</v>
      </c>
      <c r="L18" s="23">
        <v>46308</v>
      </c>
      <c r="M18" s="22" t="s">
        <v>43</v>
      </c>
      <c r="N18" s="22" t="s">
        <v>352</v>
      </c>
      <c r="O18" s="16"/>
      <c r="P18" s="16"/>
      <c r="Q18" s="16"/>
      <c r="R18" s="16"/>
      <c r="S18" s="16"/>
      <c r="T18" s="16"/>
    </row>
    <row r="19" ht="28.5" spans="1:20">
      <c r="A19" s="26"/>
      <c r="B19" s="18" t="s">
        <v>34</v>
      </c>
      <c r="C19" s="17" t="s">
        <v>35</v>
      </c>
      <c r="D19" s="27" t="s">
        <v>36</v>
      </c>
      <c r="E19" s="27" t="s">
        <v>37</v>
      </c>
      <c r="F19" s="10" t="s">
        <v>1060</v>
      </c>
      <c r="G19" s="22" t="s">
        <v>794</v>
      </c>
      <c r="H19" s="10" t="s">
        <v>1032</v>
      </c>
      <c r="I19" s="22" t="s">
        <v>776</v>
      </c>
      <c r="J19" s="22" t="s">
        <v>765</v>
      </c>
      <c r="K19" s="22" t="s">
        <v>42</v>
      </c>
      <c r="L19" s="23">
        <v>46308</v>
      </c>
      <c r="M19" s="22" t="s">
        <v>43</v>
      </c>
      <c r="N19" s="22" t="s">
        <v>352</v>
      </c>
      <c r="O19" s="16"/>
      <c r="P19" s="16"/>
      <c r="Q19" s="16"/>
      <c r="R19" s="16"/>
      <c r="S19" s="16"/>
      <c r="T19" s="16"/>
    </row>
    <row r="20" ht="28.5" spans="1:20">
      <c r="A20" s="26"/>
      <c r="B20" s="18" t="s">
        <v>34</v>
      </c>
      <c r="C20" s="17" t="s">
        <v>35</v>
      </c>
      <c r="D20" s="27" t="s">
        <v>36</v>
      </c>
      <c r="E20" s="27" t="s">
        <v>37</v>
      </c>
      <c r="F20" s="10" t="s">
        <v>1061</v>
      </c>
      <c r="G20" s="22" t="s">
        <v>1062</v>
      </c>
      <c r="H20" s="10" t="s">
        <v>1032</v>
      </c>
      <c r="I20" s="22" t="s">
        <v>796</v>
      </c>
      <c r="J20" s="22" t="s">
        <v>1063</v>
      </c>
      <c r="K20" s="22" t="s">
        <v>42</v>
      </c>
      <c r="L20" s="23">
        <v>46308</v>
      </c>
      <c r="M20" s="22" t="s">
        <v>43</v>
      </c>
      <c r="N20" s="22" t="s">
        <v>352</v>
      </c>
      <c r="O20" s="16"/>
      <c r="P20" s="16"/>
      <c r="Q20" s="16"/>
      <c r="R20" s="16"/>
      <c r="S20" s="16"/>
      <c r="T20" s="16"/>
    </row>
    <row r="21" ht="28.5" spans="1:20">
      <c r="A21" s="26"/>
      <c r="B21" s="18" t="s">
        <v>34</v>
      </c>
      <c r="C21" s="17" t="s">
        <v>35</v>
      </c>
      <c r="D21" s="27" t="s">
        <v>36</v>
      </c>
      <c r="E21" s="27" t="s">
        <v>37</v>
      </c>
      <c r="F21" s="10" t="s">
        <v>1064</v>
      </c>
      <c r="G21" s="22" t="s">
        <v>1065</v>
      </c>
      <c r="H21" s="10" t="s">
        <v>1032</v>
      </c>
      <c r="I21" s="22" t="s">
        <v>771</v>
      </c>
      <c r="J21" s="22" t="s">
        <v>765</v>
      </c>
      <c r="K21" s="22" t="s">
        <v>42</v>
      </c>
      <c r="L21" s="23">
        <v>46308</v>
      </c>
      <c r="M21" s="22" t="s">
        <v>43</v>
      </c>
      <c r="N21" s="22" t="s">
        <v>352</v>
      </c>
      <c r="O21" s="16"/>
      <c r="P21" s="16"/>
      <c r="Q21" s="16"/>
      <c r="R21" s="16"/>
      <c r="S21" s="16"/>
      <c r="T21" s="16"/>
    </row>
    <row r="22" ht="28.5" spans="1:20">
      <c r="A22" s="26"/>
      <c r="B22" s="18" t="s">
        <v>34</v>
      </c>
      <c r="C22" s="17" t="s">
        <v>35</v>
      </c>
      <c r="D22" s="27" t="s">
        <v>36</v>
      </c>
      <c r="E22" s="27" t="s">
        <v>37</v>
      </c>
      <c r="F22" s="10" t="s">
        <v>1066</v>
      </c>
      <c r="G22" s="22" t="s">
        <v>799</v>
      </c>
      <c r="H22" s="10" t="s">
        <v>1032</v>
      </c>
      <c r="I22" s="22" t="s">
        <v>773</v>
      </c>
      <c r="J22" s="22" t="s">
        <v>1067</v>
      </c>
      <c r="K22" s="22" t="s">
        <v>42</v>
      </c>
      <c r="L22" s="23">
        <v>46308</v>
      </c>
      <c r="M22" s="22" t="s">
        <v>43</v>
      </c>
      <c r="N22" s="22" t="s">
        <v>352</v>
      </c>
      <c r="O22" s="16"/>
      <c r="P22" s="16"/>
      <c r="Q22" s="16"/>
      <c r="R22" s="16"/>
      <c r="S22" s="16"/>
      <c r="T22" s="16"/>
    </row>
    <row r="23" ht="28.5" spans="1:20">
      <c r="A23" s="26"/>
      <c r="B23" s="18" t="s">
        <v>34</v>
      </c>
      <c r="C23" s="17" t="s">
        <v>35</v>
      </c>
      <c r="D23" s="27" t="s">
        <v>36</v>
      </c>
      <c r="E23" s="27" t="s">
        <v>37</v>
      </c>
      <c r="F23" s="10" t="s">
        <v>1068</v>
      </c>
      <c r="G23" s="22" t="s">
        <v>801</v>
      </c>
      <c r="H23" s="10" t="s">
        <v>1032</v>
      </c>
      <c r="I23" s="22" t="s">
        <v>771</v>
      </c>
      <c r="J23" s="22" t="s">
        <v>765</v>
      </c>
      <c r="K23" s="22" t="s">
        <v>42</v>
      </c>
      <c r="L23" s="23">
        <v>46308</v>
      </c>
      <c r="M23" s="22" t="s">
        <v>43</v>
      </c>
      <c r="N23" s="22" t="s">
        <v>352</v>
      </c>
      <c r="O23" s="16"/>
      <c r="P23" s="16"/>
      <c r="Q23" s="16"/>
      <c r="R23" s="16"/>
      <c r="S23" s="16"/>
      <c r="T23" s="16"/>
    </row>
    <row r="24" ht="28.5" spans="1:20">
      <c r="A24" s="26"/>
      <c r="B24" s="18" t="s">
        <v>34</v>
      </c>
      <c r="C24" s="17" t="s">
        <v>35</v>
      </c>
      <c r="D24" s="27" t="s">
        <v>36</v>
      </c>
      <c r="E24" s="27" t="s">
        <v>37</v>
      </c>
      <c r="F24" s="10" t="s">
        <v>1069</v>
      </c>
      <c r="G24" s="22" t="s">
        <v>802</v>
      </c>
      <c r="H24" s="10" t="s">
        <v>1032</v>
      </c>
      <c r="I24" s="22" t="s">
        <v>773</v>
      </c>
      <c r="J24" s="22" t="s">
        <v>1070</v>
      </c>
      <c r="K24" s="22" t="s">
        <v>42</v>
      </c>
      <c r="L24" s="23">
        <v>46308</v>
      </c>
      <c r="M24" s="22" t="s">
        <v>43</v>
      </c>
      <c r="N24" s="22" t="s">
        <v>352</v>
      </c>
      <c r="O24" s="16"/>
      <c r="P24" s="16"/>
      <c r="Q24" s="16"/>
      <c r="R24" s="16"/>
      <c r="S24" s="16"/>
      <c r="T24" s="16"/>
    </row>
    <row r="25" ht="28.5" spans="1:20">
      <c r="A25" s="26"/>
      <c r="B25" s="18" t="s">
        <v>34</v>
      </c>
      <c r="C25" s="17" t="s">
        <v>35</v>
      </c>
      <c r="D25" s="27" t="s">
        <v>36</v>
      </c>
      <c r="E25" s="27" t="s">
        <v>37</v>
      </c>
      <c r="F25" s="10" t="s">
        <v>1071</v>
      </c>
      <c r="G25" s="22" t="s">
        <v>804</v>
      </c>
      <c r="H25" s="10" t="s">
        <v>1032</v>
      </c>
      <c r="I25" s="22" t="s">
        <v>771</v>
      </c>
      <c r="J25" s="22" t="s">
        <v>765</v>
      </c>
      <c r="K25" s="22" t="s">
        <v>42</v>
      </c>
      <c r="L25" s="23">
        <v>46308</v>
      </c>
      <c r="M25" s="22" t="s">
        <v>43</v>
      </c>
      <c r="N25" s="22" t="s">
        <v>352</v>
      </c>
      <c r="O25" s="16"/>
      <c r="P25" s="16"/>
      <c r="Q25" s="16"/>
      <c r="R25" s="16"/>
      <c r="S25" s="16"/>
      <c r="T25" s="16"/>
    </row>
    <row r="26" ht="28.5" spans="1:20">
      <c r="A26" s="26"/>
      <c r="B26" s="18" t="s">
        <v>34</v>
      </c>
      <c r="C26" s="17" t="s">
        <v>35</v>
      </c>
      <c r="D26" s="27" t="s">
        <v>36</v>
      </c>
      <c r="E26" s="27" t="s">
        <v>37</v>
      </c>
      <c r="F26" s="10" t="s">
        <v>1072</v>
      </c>
      <c r="G26" s="22" t="s">
        <v>805</v>
      </c>
      <c r="H26" s="10" t="s">
        <v>1032</v>
      </c>
      <c r="I26" s="22" t="s">
        <v>768</v>
      </c>
      <c r="J26" s="22" t="s">
        <v>1073</v>
      </c>
      <c r="K26" s="22" t="s">
        <v>42</v>
      </c>
      <c r="L26" s="23">
        <v>46308</v>
      </c>
      <c r="M26" s="22" t="s">
        <v>43</v>
      </c>
      <c r="N26" s="22" t="s">
        <v>352</v>
      </c>
      <c r="O26" s="16"/>
      <c r="P26" s="16"/>
      <c r="Q26" s="16"/>
      <c r="R26" s="16"/>
      <c r="S26" s="16"/>
      <c r="T26" s="16"/>
    </row>
    <row r="27" ht="28.5" spans="1:20">
      <c r="A27" s="26"/>
      <c r="B27" s="18" t="s">
        <v>34</v>
      </c>
      <c r="C27" s="17" t="s">
        <v>35</v>
      </c>
      <c r="D27" s="27" t="s">
        <v>36</v>
      </c>
      <c r="E27" s="27" t="s">
        <v>37</v>
      </c>
      <c r="F27" s="10" t="s">
        <v>1074</v>
      </c>
      <c r="G27" s="22" t="s">
        <v>1075</v>
      </c>
      <c r="H27" s="10" t="s">
        <v>1032</v>
      </c>
      <c r="I27" s="22" t="s">
        <v>771</v>
      </c>
      <c r="J27" s="22" t="s">
        <v>765</v>
      </c>
      <c r="K27" s="22" t="s">
        <v>42</v>
      </c>
      <c r="L27" s="23">
        <v>46308</v>
      </c>
      <c r="M27" s="22" t="s">
        <v>43</v>
      </c>
      <c r="N27" s="22" t="s">
        <v>352</v>
      </c>
      <c r="O27" s="16"/>
      <c r="P27" s="16"/>
      <c r="Q27" s="16"/>
      <c r="R27" s="16"/>
      <c r="S27" s="16"/>
      <c r="T27" s="16"/>
    </row>
    <row r="28" ht="28.5" spans="1:20">
      <c r="A28" s="26"/>
      <c r="B28" s="18" t="s">
        <v>34</v>
      </c>
      <c r="C28" s="17" t="s">
        <v>35</v>
      </c>
      <c r="D28" s="27" t="s">
        <v>36</v>
      </c>
      <c r="E28" s="27" t="s">
        <v>37</v>
      </c>
      <c r="F28" s="10" t="s">
        <v>1076</v>
      </c>
      <c r="G28" s="22" t="s">
        <v>808</v>
      </c>
      <c r="H28" s="10" t="s">
        <v>1032</v>
      </c>
      <c r="I28" s="22" t="s">
        <v>773</v>
      </c>
      <c r="J28" s="22" t="s">
        <v>1077</v>
      </c>
      <c r="K28" s="22" t="s">
        <v>42</v>
      </c>
      <c r="L28" s="23">
        <v>46308</v>
      </c>
      <c r="M28" s="22" t="s">
        <v>43</v>
      </c>
      <c r="N28" s="22" t="s">
        <v>352</v>
      </c>
      <c r="O28" s="16"/>
      <c r="P28" s="16"/>
      <c r="Q28" s="16"/>
      <c r="R28" s="16"/>
      <c r="S28" s="16"/>
      <c r="T28" s="16"/>
    </row>
    <row r="29" ht="28.5" spans="1:20">
      <c r="A29" s="26"/>
      <c r="B29" s="18" t="s">
        <v>34</v>
      </c>
      <c r="C29" s="17" t="s">
        <v>35</v>
      </c>
      <c r="D29" s="27" t="s">
        <v>36</v>
      </c>
      <c r="E29" s="27" t="s">
        <v>37</v>
      </c>
      <c r="F29" s="10" t="s">
        <v>1078</v>
      </c>
      <c r="G29" s="22" t="s">
        <v>1079</v>
      </c>
      <c r="H29" s="10" t="s">
        <v>1032</v>
      </c>
      <c r="I29" s="22" t="s">
        <v>776</v>
      </c>
      <c r="J29" s="22" t="s">
        <v>765</v>
      </c>
      <c r="K29" s="22" t="s">
        <v>42</v>
      </c>
      <c r="L29" s="23">
        <v>46308</v>
      </c>
      <c r="M29" s="22" t="s">
        <v>43</v>
      </c>
      <c r="N29" s="22" t="s">
        <v>352</v>
      </c>
      <c r="O29" s="16"/>
      <c r="P29" s="16"/>
      <c r="Q29" s="16"/>
      <c r="R29" s="16"/>
      <c r="S29" s="16"/>
      <c r="T29" s="16"/>
    </row>
    <row r="30" ht="28.5" spans="1:20">
      <c r="A30" s="26"/>
      <c r="B30" s="18" t="s">
        <v>34</v>
      </c>
      <c r="C30" s="17" t="s">
        <v>35</v>
      </c>
      <c r="D30" s="27" t="s">
        <v>36</v>
      </c>
      <c r="E30" s="27" t="s">
        <v>37</v>
      </c>
      <c r="F30" s="10" t="s">
        <v>1080</v>
      </c>
      <c r="G30" s="22" t="s">
        <v>810</v>
      </c>
      <c r="H30" s="10" t="s">
        <v>1032</v>
      </c>
      <c r="I30" s="22" t="s">
        <v>768</v>
      </c>
      <c r="J30" s="22" t="s">
        <v>1081</v>
      </c>
      <c r="K30" s="22" t="s">
        <v>42</v>
      </c>
      <c r="L30" s="23">
        <v>46308</v>
      </c>
      <c r="M30" s="22" t="s">
        <v>43</v>
      </c>
      <c r="N30" s="22" t="s">
        <v>352</v>
      </c>
      <c r="O30" s="16"/>
      <c r="P30" s="16"/>
      <c r="Q30" s="16"/>
      <c r="R30" s="16"/>
      <c r="S30" s="16"/>
      <c r="T30" s="16"/>
    </row>
    <row r="31" ht="28.5" spans="1:20">
      <c r="A31" s="26"/>
      <c r="B31" s="18" t="s">
        <v>34</v>
      </c>
      <c r="C31" s="17" t="s">
        <v>35</v>
      </c>
      <c r="D31" s="27" t="s">
        <v>36</v>
      </c>
      <c r="E31" s="27" t="s">
        <v>37</v>
      </c>
      <c r="F31" s="10" t="s">
        <v>1082</v>
      </c>
      <c r="G31" s="22" t="s">
        <v>1083</v>
      </c>
      <c r="H31" s="10" t="s">
        <v>1032</v>
      </c>
      <c r="I31" s="22" t="s">
        <v>771</v>
      </c>
      <c r="J31" s="22" t="s">
        <v>765</v>
      </c>
      <c r="K31" s="22" t="s">
        <v>42</v>
      </c>
      <c r="L31" s="23">
        <v>46308</v>
      </c>
      <c r="M31" s="22" t="s">
        <v>43</v>
      </c>
      <c r="N31" s="22" t="s">
        <v>352</v>
      </c>
      <c r="O31" s="16"/>
      <c r="P31" s="16"/>
      <c r="Q31" s="16"/>
      <c r="R31" s="16"/>
      <c r="S31" s="16"/>
      <c r="T31" s="16"/>
    </row>
    <row r="32" ht="28.5" spans="1:20">
      <c r="A32" s="26"/>
      <c r="B32" s="18" t="s">
        <v>34</v>
      </c>
      <c r="C32" s="17" t="s">
        <v>35</v>
      </c>
      <c r="D32" s="27" t="s">
        <v>36</v>
      </c>
      <c r="E32" s="27" t="s">
        <v>37</v>
      </c>
      <c r="F32" s="10" t="s">
        <v>1084</v>
      </c>
      <c r="G32" s="22" t="s">
        <v>813</v>
      </c>
      <c r="H32" s="10" t="s">
        <v>1032</v>
      </c>
      <c r="I32" s="22" t="s">
        <v>773</v>
      </c>
      <c r="J32" s="22" t="s">
        <v>1085</v>
      </c>
      <c r="K32" s="22" t="s">
        <v>42</v>
      </c>
      <c r="L32" s="23">
        <v>46308</v>
      </c>
      <c r="M32" s="22" t="s">
        <v>43</v>
      </c>
      <c r="N32" s="22" t="s">
        <v>352</v>
      </c>
      <c r="O32" s="16"/>
      <c r="P32" s="16"/>
      <c r="Q32" s="16"/>
      <c r="R32" s="16"/>
      <c r="S32" s="16"/>
      <c r="T32" s="16"/>
    </row>
    <row r="33" ht="28.5" spans="1:20">
      <c r="A33" s="26"/>
      <c r="B33" s="18" t="s">
        <v>34</v>
      </c>
      <c r="C33" s="17" t="s">
        <v>35</v>
      </c>
      <c r="D33" s="27" t="s">
        <v>36</v>
      </c>
      <c r="E33" s="27" t="s">
        <v>37</v>
      </c>
      <c r="F33" s="10" t="s">
        <v>1086</v>
      </c>
      <c r="G33" s="22" t="s">
        <v>815</v>
      </c>
      <c r="H33" s="10" t="s">
        <v>1032</v>
      </c>
      <c r="I33" s="22" t="s">
        <v>776</v>
      </c>
      <c r="J33" s="22" t="s">
        <v>765</v>
      </c>
      <c r="K33" s="22" t="s">
        <v>42</v>
      </c>
      <c r="L33" s="23">
        <v>46308</v>
      </c>
      <c r="M33" s="22" t="s">
        <v>43</v>
      </c>
      <c r="N33" s="22" t="s">
        <v>352</v>
      </c>
      <c r="O33" s="16"/>
      <c r="P33" s="16"/>
      <c r="Q33" s="16"/>
      <c r="R33" s="16"/>
      <c r="S33" s="16"/>
      <c r="T33" s="16"/>
    </row>
    <row r="34" ht="28.5" spans="1:20">
      <c r="A34" s="26"/>
      <c r="B34" s="18" t="s">
        <v>34</v>
      </c>
      <c r="C34" s="17" t="s">
        <v>35</v>
      </c>
      <c r="D34" s="27" t="s">
        <v>36</v>
      </c>
      <c r="E34" s="27" t="s">
        <v>37</v>
      </c>
      <c r="F34" s="10" t="s">
        <v>1087</v>
      </c>
      <c r="G34" s="22" t="s">
        <v>816</v>
      </c>
      <c r="H34" s="10" t="s">
        <v>1032</v>
      </c>
      <c r="I34" s="22" t="s">
        <v>768</v>
      </c>
      <c r="J34" s="22" t="s">
        <v>1088</v>
      </c>
      <c r="K34" s="22" t="s">
        <v>42</v>
      </c>
      <c r="L34" s="23">
        <v>46308</v>
      </c>
      <c r="M34" s="22" t="s">
        <v>43</v>
      </c>
      <c r="N34" s="22" t="s">
        <v>352</v>
      </c>
      <c r="O34" s="16"/>
      <c r="P34" s="16"/>
      <c r="Q34" s="16"/>
      <c r="R34" s="16"/>
      <c r="S34" s="16"/>
      <c r="T34" s="16"/>
    </row>
    <row r="35" ht="28.5" spans="1:20">
      <c r="A35" s="26"/>
      <c r="B35" s="18" t="s">
        <v>34</v>
      </c>
      <c r="C35" s="17" t="s">
        <v>35</v>
      </c>
      <c r="D35" s="27" t="s">
        <v>36</v>
      </c>
      <c r="E35" s="27" t="s">
        <v>37</v>
      </c>
      <c r="F35" s="10" t="s">
        <v>1089</v>
      </c>
      <c r="G35" s="22" t="s">
        <v>1090</v>
      </c>
      <c r="H35" s="10" t="s">
        <v>1032</v>
      </c>
      <c r="I35" s="22" t="s">
        <v>771</v>
      </c>
      <c r="J35" s="22" t="s">
        <v>765</v>
      </c>
      <c r="K35" s="22" t="s">
        <v>42</v>
      </c>
      <c r="L35" s="23">
        <v>46308</v>
      </c>
      <c r="M35" s="22" t="s">
        <v>43</v>
      </c>
      <c r="N35" s="22" t="s">
        <v>352</v>
      </c>
      <c r="O35" s="16"/>
      <c r="P35" s="16"/>
      <c r="Q35" s="16"/>
      <c r="R35" s="16"/>
      <c r="S35" s="16"/>
      <c r="T35" s="16"/>
    </row>
    <row r="36" ht="28.5" spans="1:20">
      <c r="A36" s="26"/>
      <c r="B36" s="18" t="s">
        <v>34</v>
      </c>
      <c r="C36" s="17" t="s">
        <v>35</v>
      </c>
      <c r="D36" s="27" t="s">
        <v>36</v>
      </c>
      <c r="E36" s="27" t="s">
        <v>37</v>
      </c>
      <c r="F36" s="10" t="s">
        <v>1091</v>
      </c>
      <c r="G36" s="22" t="s">
        <v>819</v>
      </c>
      <c r="H36" s="10" t="s">
        <v>1032</v>
      </c>
      <c r="I36" s="22" t="s">
        <v>773</v>
      </c>
      <c r="J36" s="28" t="s">
        <v>1092</v>
      </c>
      <c r="K36" s="22" t="s">
        <v>42</v>
      </c>
      <c r="L36" s="23">
        <v>46308</v>
      </c>
      <c r="M36" s="22" t="s">
        <v>43</v>
      </c>
      <c r="N36" s="22" t="s">
        <v>352</v>
      </c>
      <c r="O36" s="16"/>
      <c r="P36" s="16"/>
      <c r="Q36" s="16"/>
      <c r="R36" s="16"/>
      <c r="S36" s="16"/>
      <c r="T36" s="16"/>
    </row>
    <row r="37" ht="28.5" spans="1:20">
      <c r="A37" s="26"/>
      <c r="B37" s="18" t="s">
        <v>34</v>
      </c>
      <c r="C37" s="17" t="s">
        <v>35</v>
      </c>
      <c r="D37" s="27" t="s">
        <v>36</v>
      </c>
      <c r="E37" s="27" t="s">
        <v>37</v>
      </c>
      <c r="F37" s="10" t="s">
        <v>1093</v>
      </c>
      <c r="G37" s="22" t="s">
        <v>821</v>
      </c>
      <c r="H37" s="10" t="s">
        <v>1032</v>
      </c>
      <c r="I37" s="22" t="s">
        <v>776</v>
      </c>
      <c r="J37" s="28" t="s">
        <v>765</v>
      </c>
      <c r="K37" s="22" t="s">
        <v>42</v>
      </c>
      <c r="L37" s="23">
        <v>46308</v>
      </c>
      <c r="M37" s="22" t="s">
        <v>43</v>
      </c>
      <c r="N37" s="22" t="s">
        <v>352</v>
      </c>
      <c r="O37" s="16"/>
      <c r="P37" s="16"/>
      <c r="Q37" s="16"/>
      <c r="R37" s="16"/>
      <c r="S37" s="16"/>
      <c r="T37" s="16"/>
    </row>
    <row r="38" ht="28.5" spans="1:20">
      <c r="A38" s="26"/>
      <c r="B38" s="18" t="s">
        <v>34</v>
      </c>
      <c r="C38" s="17" t="s">
        <v>35</v>
      </c>
      <c r="D38" s="27" t="s">
        <v>36</v>
      </c>
      <c r="E38" s="27" t="s">
        <v>37</v>
      </c>
      <c r="F38" s="10" t="s">
        <v>1094</v>
      </c>
      <c r="G38" s="22" t="s">
        <v>822</v>
      </c>
      <c r="H38" s="10" t="s">
        <v>1032</v>
      </c>
      <c r="I38" s="22" t="s">
        <v>768</v>
      </c>
      <c r="J38" s="28" t="s">
        <v>1095</v>
      </c>
      <c r="K38" s="22" t="s">
        <v>42</v>
      </c>
      <c r="L38" s="23">
        <v>46308</v>
      </c>
      <c r="M38" s="22" t="s">
        <v>43</v>
      </c>
      <c r="N38" s="22" t="s">
        <v>352</v>
      </c>
      <c r="O38" s="16"/>
      <c r="P38" s="16"/>
      <c r="Q38" s="16"/>
      <c r="R38" s="16"/>
      <c r="S38" s="16"/>
      <c r="T38" s="16"/>
    </row>
    <row r="39" ht="28.5" spans="1:20">
      <c r="A39" s="26"/>
      <c r="B39" s="18" t="s">
        <v>34</v>
      </c>
      <c r="C39" s="17" t="s">
        <v>35</v>
      </c>
      <c r="D39" s="27" t="s">
        <v>36</v>
      </c>
      <c r="E39" s="27" t="s">
        <v>37</v>
      </c>
      <c r="F39" s="10" t="s">
        <v>1096</v>
      </c>
      <c r="G39" s="22" t="s">
        <v>1097</v>
      </c>
      <c r="H39" s="10" t="s">
        <v>1032</v>
      </c>
      <c r="I39" s="22" t="s">
        <v>771</v>
      </c>
      <c r="J39" s="28" t="s">
        <v>765</v>
      </c>
      <c r="K39" s="22" t="s">
        <v>42</v>
      </c>
      <c r="L39" s="23">
        <v>46308</v>
      </c>
      <c r="M39" s="22" t="s">
        <v>43</v>
      </c>
      <c r="N39" s="22" t="s">
        <v>352</v>
      </c>
      <c r="O39" s="16"/>
      <c r="P39" s="16"/>
      <c r="Q39" s="16"/>
      <c r="R39" s="16"/>
      <c r="S39" s="16"/>
      <c r="T39" s="16"/>
    </row>
    <row r="40" ht="28.5" spans="1:20">
      <c r="A40" s="26"/>
      <c r="B40" s="18" t="s">
        <v>34</v>
      </c>
      <c r="C40" s="17" t="s">
        <v>35</v>
      </c>
      <c r="D40" s="27" t="s">
        <v>36</v>
      </c>
      <c r="E40" s="27" t="s">
        <v>37</v>
      </c>
      <c r="F40" s="10" t="s">
        <v>1098</v>
      </c>
      <c r="G40" s="22" t="s">
        <v>825</v>
      </c>
      <c r="H40" s="10" t="s">
        <v>1032</v>
      </c>
      <c r="I40" s="22" t="s">
        <v>773</v>
      </c>
      <c r="J40" s="28" t="s">
        <v>1099</v>
      </c>
      <c r="K40" s="22" t="s">
        <v>42</v>
      </c>
      <c r="L40" s="23">
        <v>46308</v>
      </c>
      <c r="M40" s="22" t="s">
        <v>43</v>
      </c>
      <c r="N40" s="22" t="s">
        <v>352</v>
      </c>
      <c r="O40" s="16"/>
      <c r="P40" s="16"/>
      <c r="Q40" s="16"/>
      <c r="R40" s="16"/>
      <c r="S40" s="16"/>
      <c r="T40" s="16"/>
    </row>
    <row r="41" ht="28.5" spans="1:20">
      <c r="A41" s="26"/>
      <c r="B41" s="18" t="s">
        <v>34</v>
      </c>
      <c r="C41" s="17" t="s">
        <v>35</v>
      </c>
      <c r="D41" s="27" t="s">
        <v>36</v>
      </c>
      <c r="E41" s="27" t="s">
        <v>37</v>
      </c>
      <c r="F41" s="10" t="s">
        <v>1100</v>
      </c>
      <c r="G41" s="22" t="s">
        <v>827</v>
      </c>
      <c r="H41" s="10" t="s">
        <v>1032</v>
      </c>
      <c r="I41" s="22" t="s">
        <v>776</v>
      </c>
      <c r="J41" s="28" t="s">
        <v>765</v>
      </c>
      <c r="K41" s="22" t="s">
        <v>42</v>
      </c>
      <c r="L41" s="23">
        <v>46308</v>
      </c>
      <c r="M41" s="22" t="s">
        <v>43</v>
      </c>
      <c r="N41" s="22" t="s">
        <v>352</v>
      </c>
      <c r="O41" s="16"/>
      <c r="P41" s="16"/>
      <c r="Q41" s="16"/>
      <c r="R41" s="16"/>
      <c r="S41" s="16"/>
      <c r="T41" s="16"/>
    </row>
    <row r="42" ht="28.5" spans="1:20">
      <c r="A42" s="26"/>
      <c r="B42" s="18" t="s">
        <v>34</v>
      </c>
      <c r="C42" s="17" t="s">
        <v>35</v>
      </c>
      <c r="D42" s="27" t="s">
        <v>36</v>
      </c>
      <c r="E42" s="27" t="s">
        <v>37</v>
      </c>
      <c r="F42" s="10" t="s">
        <v>1101</v>
      </c>
      <c r="G42" s="22" t="s">
        <v>828</v>
      </c>
      <c r="H42" s="10" t="s">
        <v>1032</v>
      </c>
      <c r="I42" s="22" t="s">
        <v>768</v>
      </c>
      <c r="J42" s="28" t="s">
        <v>1102</v>
      </c>
      <c r="K42" s="22" t="s">
        <v>42</v>
      </c>
      <c r="L42" s="23">
        <v>46308</v>
      </c>
      <c r="M42" s="22" t="s">
        <v>43</v>
      </c>
      <c r="N42" s="22" t="s">
        <v>352</v>
      </c>
      <c r="O42" s="16"/>
      <c r="P42" s="16"/>
      <c r="Q42" s="16"/>
      <c r="R42" s="16"/>
      <c r="S42" s="16"/>
      <c r="T42" s="16"/>
    </row>
    <row r="43" ht="28.5" spans="1:20">
      <c r="A43" s="26"/>
      <c r="B43" s="18" t="s">
        <v>34</v>
      </c>
      <c r="C43" s="17" t="s">
        <v>35</v>
      </c>
      <c r="D43" s="27" t="s">
        <v>36</v>
      </c>
      <c r="E43" s="27" t="s">
        <v>37</v>
      </c>
      <c r="F43" s="10" t="s">
        <v>1103</v>
      </c>
      <c r="G43" s="22" t="s">
        <v>1104</v>
      </c>
      <c r="H43" s="10" t="s">
        <v>1032</v>
      </c>
      <c r="I43" s="22" t="s">
        <v>771</v>
      </c>
      <c r="J43" s="28" t="s">
        <v>765</v>
      </c>
      <c r="K43" s="22" t="s">
        <v>42</v>
      </c>
      <c r="L43" s="23">
        <v>46308</v>
      </c>
      <c r="M43" s="22" t="s">
        <v>43</v>
      </c>
      <c r="N43" s="22" t="s">
        <v>352</v>
      </c>
      <c r="O43" s="16"/>
      <c r="P43" s="16"/>
      <c r="Q43" s="16"/>
      <c r="R43" s="16"/>
      <c r="S43" s="16"/>
      <c r="T43" s="16"/>
    </row>
    <row r="44" ht="28.5" spans="1:20">
      <c r="A44" s="26"/>
      <c r="B44" s="18" t="s">
        <v>34</v>
      </c>
      <c r="C44" s="17" t="s">
        <v>35</v>
      </c>
      <c r="D44" s="27" t="s">
        <v>36</v>
      </c>
      <c r="E44" s="27" t="s">
        <v>37</v>
      </c>
      <c r="F44" s="10" t="s">
        <v>1105</v>
      </c>
      <c r="G44" s="22" t="s">
        <v>831</v>
      </c>
      <c r="H44" s="10" t="s">
        <v>1032</v>
      </c>
      <c r="I44" s="22" t="s">
        <v>773</v>
      </c>
      <c r="J44" s="28" t="s">
        <v>1106</v>
      </c>
      <c r="K44" s="22" t="s">
        <v>42</v>
      </c>
      <c r="L44" s="23">
        <v>46308</v>
      </c>
      <c r="M44" s="22" t="s">
        <v>43</v>
      </c>
      <c r="N44" s="22" t="s">
        <v>352</v>
      </c>
      <c r="O44" s="16"/>
      <c r="P44" s="16"/>
      <c r="Q44" s="16"/>
      <c r="R44" s="16"/>
      <c r="S44" s="16"/>
      <c r="T44" s="16"/>
    </row>
    <row r="45" ht="28.5" spans="1:20">
      <c r="A45" s="26"/>
      <c r="B45" s="18" t="s">
        <v>34</v>
      </c>
      <c r="C45" s="17" t="s">
        <v>35</v>
      </c>
      <c r="D45" s="27" t="s">
        <v>36</v>
      </c>
      <c r="E45" s="27" t="s">
        <v>37</v>
      </c>
      <c r="F45" s="10" t="s">
        <v>1107</v>
      </c>
      <c r="G45" s="22" t="s">
        <v>833</v>
      </c>
      <c r="H45" s="10" t="s">
        <v>1032</v>
      </c>
      <c r="I45" s="22" t="s">
        <v>776</v>
      </c>
      <c r="J45" s="28" t="s">
        <v>765</v>
      </c>
      <c r="K45" s="22" t="s">
        <v>42</v>
      </c>
      <c r="L45" s="23">
        <v>46308</v>
      </c>
      <c r="M45" s="22" t="s">
        <v>43</v>
      </c>
      <c r="N45" s="22" t="s">
        <v>352</v>
      </c>
      <c r="O45" s="16"/>
      <c r="P45" s="16"/>
      <c r="Q45" s="16"/>
      <c r="R45" s="16"/>
      <c r="S45" s="16"/>
      <c r="T45" s="16"/>
    </row>
    <row r="46" ht="28.5" spans="1:20">
      <c r="A46" s="26"/>
      <c r="B46" s="18" t="s">
        <v>34</v>
      </c>
      <c r="C46" s="17" t="s">
        <v>35</v>
      </c>
      <c r="D46" s="27" t="s">
        <v>36</v>
      </c>
      <c r="E46" s="27" t="s">
        <v>37</v>
      </c>
      <c r="F46" s="10" t="s">
        <v>1108</v>
      </c>
      <c r="G46" s="22" t="s">
        <v>834</v>
      </c>
      <c r="H46" s="10" t="s">
        <v>1032</v>
      </c>
      <c r="I46" s="22" t="s">
        <v>768</v>
      </c>
      <c r="J46" s="28" t="s">
        <v>1109</v>
      </c>
      <c r="K46" s="22" t="s">
        <v>42</v>
      </c>
      <c r="L46" s="23">
        <v>46308</v>
      </c>
      <c r="M46" s="22" t="s">
        <v>43</v>
      </c>
      <c r="N46" s="22" t="s">
        <v>352</v>
      </c>
      <c r="O46" s="16"/>
      <c r="P46" s="16"/>
      <c r="Q46" s="16"/>
      <c r="R46" s="16"/>
      <c r="S46" s="16"/>
      <c r="T46" s="16"/>
    </row>
    <row r="47" ht="28.5" spans="1:20">
      <c r="A47" s="26"/>
      <c r="B47" s="18" t="s">
        <v>34</v>
      </c>
      <c r="C47" s="17" t="s">
        <v>35</v>
      </c>
      <c r="D47" s="27" t="s">
        <v>36</v>
      </c>
      <c r="E47" s="27" t="s">
        <v>37</v>
      </c>
      <c r="F47" s="10" t="s">
        <v>1110</v>
      </c>
      <c r="G47" s="22" t="s">
        <v>1111</v>
      </c>
      <c r="H47" s="10" t="s">
        <v>1032</v>
      </c>
      <c r="I47" s="22" t="s">
        <v>771</v>
      </c>
      <c r="J47" s="28" t="s">
        <v>765</v>
      </c>
      <c r="K47" s="22" t="s">
        <v>42</v>
      </c>
      <c r="L47" s="23">
        <v>46308</v>
      </c>
      <c r="M47" s="22" t="s">
        <v>43</v>
      </c>
      <c r="N47" s="22" t="s">
        <v>352</v>
      </c>
      <c r="O47" s="16"/>
      <c r="P47" s="16"/>
      <c r="Q47" s="16"/>
      <c r="R47" s="16"/>
      <c r="S47" s="16"/>
      <c r="T47" s="16"/>
    </row>
    <row r="48" ht="28.5" spans="1:20">
      <c r="A48" s="26"/>
      <c r="B48" s="18" t="s">
        <v>34</v>
      </c>
      <c r="C48" s="17" t="s">
        <v>35</v>
      </c>
      <c r="D48" s="27" t="s">
        <v>36</v>
      </c>
      <c r="E48" s="27" t="s">
        <v>37</v>
      </c>
      <c r="F48" s="10" t="s">
        <v>1112</v>
      </c>
      <c r="G48" s="22" t="s">
        <v>837</v>
      </c>
      <c r="H48" s="10" t="s">
        <v>1032</v>
      </c>
      <c r="I48" s="22" t="s">
        <v>773</v>
      </c>
      <c r="J48" s="28" t="s">
        <v>1113</v>
      </c>
      <c r="K48" s="22" t="s">
        <v>42</v>
      </c>
      <c r="L48" s="23">
        <v>46308</v>
      </c>
      <c r="M48" s="22" t="s">
        <v>43</v>
      </c>
      <c r="N48" s="22" t="s">
        <v>352</v>
      </c>
      <c r="O48" s="16"/>
      <c r="P48" s="16"/>
      <c r="Q48" s="16"/>
      <c r="R48" s="16"/>
      <c r="S48" s="16"/>
      <c r="T48" s="16"/>
    </row>
    <row r="49" ht="28.5" spans="1:20">
      <c r="A49" s="26"/>
      <c r="B49" s="18" t="s">
        <v>34</v>
      </c>
      <c r="C49" s="17" t="s">
        <v>35</v>
      </c>
      <c r="D49" s="27" t="s">
        <v>36</v>
      </c>
      <c r="E49" s="27" t="s">
        <v>37</v>
      </c>
      <c r="F49" s="10" t="s">
        <v>1114</v>
      </c>
      <c r="G49" s="22" t="s">
        <v>839</v>
      </c>
      <c r="H49" s="10" t="s">
        <v>1032</v>
      </c>
      <c r="I49" s="22" t="s">
        <v>776</v>
      </c>
      <c r="J49" s="28" t="s">
        <v>765</v>
      </c>
      <c r="K49" s="22" t="s">
        <v>42</v>
      </c>
      <c r="L49" s="23">
        <v>46308</v>
      </c>
      <c r="M49" s="22" t="s">
        <v>43</v>
      </c>
      <c r="N49" s="22" t="s">
        <v>352</v>
      </c>
      <c r="O49" s="16"/>
      <c r="P49" s="16"/>
      <c r="Q49" s="16"/>
      <c r="R49" s="16"/>
      <c r="S49" s="16"/>
      <c r="T49" s="16"/>
    </row>
    <row r="50" ht="28.5" spans="1:20">
      <c r="A50" s="26"/>
      <c r="B50" s="18" t="s">
        <v>34</v>
      </c>
      <c r="C50" s="17" t="s">
        <v>35</v>
      </c>
      <c r="D50" s="27" t="s">
        <v>36</v>
      </c>
      <c r="E50" s="27" t="s">
        <v>37</v>
      </c>
      <c r="F50" s="10" t="s">
        <v>1115</v>
      </c>
      <c r="G50" s="22" t="s">
        <v>840</v>
      </c>
      <c r="H50" s="10" t="s">
        <v>1032</v>
      </c>
      <c r="I50" s="22" t="s">
        <v>768</v>
      </c>
      <c r="J50" s="28" t="s">
        <v>1116</v>
      </c>
      <c r="K50" s="22" t="s">
        <v>42</v>
      </c>
      <c r="L50" s="23">
        <v>46308</v>
      </c>
      <c r="M50" s="22" t="s">
        <v>43</v>
      </c>
      <c r="N50" s="22" t="s">
        <v>352</v>
      </c>
      <c r="O50" s="16"/>
      <c r="P50" s="16"/>
      <c r="Q50" s="16"/>
      <c r="R50" s="16"/>
      <c r="S50" s="16"/>
      <c r="T50" s="16"/>
    </row>
    <row r="51" ht="28.5" spans="1:20">
      <c r="A51" s="26"/>
      <c r="B51" s="18" t="s">
        <v>34</v>
      </c>
      <c r="C51" s="17" t="s">
        <v>35</v>
      </c>
      <c r="D51" s="27" t="s">
        <v>36</v>
      </c>
      <c r="E51" s="27" t="s">
        <v>37</v>
      </c>
      <c r="F51" s="10" t="s">
        <v>1117</v>
      </c>
      <c r="G51" s="22" t="s">
        <v>1118</v>
      </c>
      <c r="H51" s="10" t="s">
        <v>1032</v>
      </c>
      <c r="I51" s="22" t="s">
        <v>771</v>
      </c>
      <c r="J51" s="28" t="s">
        <v>765</v>
      </c>
      <c r="K51" s="22" t="s">
        <v>42</v>
      </c>
      <c r="L51" s="23">
        <v>46308</v>
      </c>
      <c r="M51" s="22" t="s">
        <v>43</v>
      </c>
      <c r="N51" s="22" t="s">
        <v>352</v>
      </c>
      <c r="O51" s="16"/>
      <c r="P51" s="16"/>
      <c r="Q51" s="16"/>
      <c r="R51" s="16"/>
      <c r="S51" s="16"/>
      <c r="T51" s="16"/>
    </row>
    <row r="52" ht="28.5" spans="1:20">
      <c r="A52" s="26"/>
      <c r="B52" s="18" t="s">
        <v>34</v>
      </c>
      <c r="C52" s="17" t="s">
        <v>35</v>
      </c>
      <c r="D52" s="27" t="s">
        <v>36</v>
      </c>
      <c r="E52" s="27" t="s">
        <v>37</v>
      </c>
      <c r="F52" s="10" t="s">
        <v>1119</v>
      </c>
      <c r="G52" s="22" t="s">
        <v>843</v>
      </c>
      <c r="H52" s="10" t="s">
        <v>1032</v>
      </c>
      <c r="I52" s="22" t="s">
        <v>773</v>
      </c>
      <c r="J52" s="28" t="s">
        <v>1120</v>
      </c>
      <c r="K52" s="22" t="s">
        <v>42</v>
      </c>
      <c r="L52" s="23">
        <v>46308</v>
      </c>
      <c r="M52" s="22" t="s">
        <v>43</v>
      </c>
      <c r="N52" s="22" t="s">
        <v>352</v>
      </c>
      <c r="O52" s="16"/>
      <c r="P52" s="16"/>
      <c r="Q52" s="16"/>
      <c r="R52" s="16"/>
      <c r="S52" s="16"/>
      <c r="T52" s="16"/>
    </row>
    <row r="53" ht="28.5" spans="1:20">
      <c r="A53" s="26"/>
      <c r="B53" s="18" t="s">
        <v>34</v>
      </c>
      <c r="C53" s="17" t="s">
        <v>35</v>
      </c>
      <c r="D53" s="27" t="s">
        <v>36</v>
      </c>
      <c r="E53" s="27" t="s">
        <v>37</v>
      </c>
      <c r="F53" s="10" t="s">
        <v>1121</v>
      </c>
      <c r="G53" s="22" t="s">
        <v>845</v>
      </c>
      <c r="H53" s="10" t="s">
        <v>1032</v>
      </c>
      <c r="I53" s="22" t="s">
        <v>776</v>
      </c>
      <c r="J53" s="28" t="s">
        <v>765</v>
      </c>
      <c r="K53" s="22" t="s">
        <v>42</v>
      </c>
      <c r="L53" s="23">
        <v>46308</v>
      </c>
      <c r="M53" s="22" t="s">
        <v>43</v>
      </c>
      <c r="N53" s="22" t="s">
        <v>352</v>
      </c>
      <c r="O53" s="16"/>
      <c r="P53" s="16"/>
      <c r="Q53" s="16"/>
      <c r="R53" s="16"/>
      <c r="S53" s="16"/>
      <c r="T53" s="16"/>
    </row>
    <row r="54" ht="28.5" spans="1:20">
      <c r="A54" s="26"/>
      <c r="B54" s="18" t="s">
        <v>34</v>
      </c>
      <c r="C54" s="17" t="s">
        <v>35</v>
      </c>
      <c r="D54" s="27" t="s">
        <v>36</v>
      </c>
      <c r="E54" s="27" t="s">
        <v>37</v>
      </c>
      <c r="F54" s="10" t="s">
        <v>1122</v>
      </c>
      <c r="G54" s="22" t="s">
        <v>846</v>
      </c>
      <c r="H54" s="10" t="s">
        <v>1032</v>
      </c>
      <c r="I54" s="22" t="s">
        <v>768</v>
      </c>
      <c r="J54" s="28" t="s">
        <v>1123</v>
      </c>
      <c r="K54" s="22" t="s">
        <v>42</v>
      </c>
      <c r="L54" s="23">
        <v>46308</v>
      </c>
      <c r="M54" s="22" t="s">
        <v>43</v>
      </c>
      <c r="N54" s="22" t="s">
        <v>352</v>
      </c>
      <c r="O54" s="16"/>
      <c r="P54" s="16"/>
      <c r="Q54" s="16"/>
      <c r="R54" s="16"/>
      <c r="S54" s="16"/>
      <c r="T54" s="16"/>
    </row>
    <row r="55" ht="28.5" spans="1:20">
      <c r="A55" s="26"/>
      <c r="B55" s="18" t="s">
        <v>34</v>
      </c>
      <c r="C55" s="17" t="s">
        <v>35</v>
      </c>
      <c r="D55" s="27" t="s">
        <v>36</v>
      </c>
      <c r="E55" s="27" t="s">
        <v>37</v>
      </c>
      <c r="F55" s="10" t="s">
        <v>1124</v>
      </c>
      <c r="G55" s="22" t="s">
        <v>1125</v>
      </c>
      <c r="H55" s="10" t="s">
        <v>1032</v>
      </c>
      <c r="I55" s="22" t="s">
        <v>771</v>
      </c>
      <c r="J55" s="28" t="s">
        <v>765</v>
      </c>
      <c r="K55" s="22" t="s">
        <v>42</v>
      </c>
      <c r="L55" s="23">
        <v>46308</v>
      </c>
      <c r="M55" s="22" t="s">
        <v>43</v>
      </c>
      <c r="N55" s="22" t="s">
        <v>352</v>
      </c>
      <c r="O55" s="16"/>
      <c r="P55" s="16"/>
      <c r="Q55" s="16"/>
      <c r="R55" s="16"/>
      <c r="S55" s="16"/>
      <c r="T55" s="16"/>
    </row>
    <row r="56" ht="28.5" spans="1:20">
      <c r="A56" s="26"/>
      <c r="B56" s="18" t="s">
        <v>34</v>
      </c>
      <c r="C56" s="17" t="s">
        <v>35</v>
      </c>
      <c r="D56" s="27" t="s">
        <v>36</v>
      </c>
      <c r="E56" s="27" t="s">
        <v>37</v>
      </c>
      <c r="F56" s="10" t="s">
        <v>1126</v>
      </c>
      <c r="G56" s="22" t="s">
        <v>849</v>
      </c>
      <c r="H56" s="10" t="s">
        <v>1032</v>
      </c>
      <c r="I56" s="22" t="s">
        <v>773</v>
      </c>
      <c r="J56" s="28" t="s">
        <v>1127</v>
      </c>
      <c r="K56" s="22" t="s">
        <v>42</v>
      </c>
      <c r="L56" s="23">
        <v>46308</v>
      </c>
      <c r="M56" s="22" t="s">
        <v>43</v>
      </c>
      <c r="N56" s="22" t="s">
        <v>352</v>
      </c>
      <c r="O56" s="16"/>
      <c r="P56" s="16"/>
      <c r="Q56" s="16"/>
      <c r="R56" s="16"/>
      <c r="S56" s="16"/>
      <c r="T56" s="16"/>
    </row>
    <row r="57" ht="28.5" spans="1:20">
      <c r="A57" s="26"/>
      <c r="B57" s="18" t="s">
        <v>34</v>
      </c>
      <c r="C57" s="17" t="s">
        <v>35</v>
      </c>
      <c r="D57" s="27" t="s">
        <v>36</v>
      </c>
      <c r="E57" s="27" t="s">
        <v>37</v>
      </c>
      <c r="F57" s="10" t="s">
        <v>1128</v>
      </c>
      <c r="G57" s="22" t="s">
        <v>851</v>
      </c>
      <c r="H57" s="10" t="s">
        <v>1032</v>
      </c>
      <c r="I57" s="22" t="s">
        <v>776</v>
      </c>
      <c r="J57" s="28" t="s">
        <v>765</v>
      </c>
      <c r="K57" s="22" t="s">
        <v>42</v>
      </c>
      <c r="L57" s="23">
        <v>46308</v>
      </c>
      <c r="M57" s="22" t="s">
        <v>43</v>
      </c>
      <c r="N57" s="22" t="s">
        <v>352</v>
      </c>
      <c r="O57" s="16"/>
      <c r="P57" s="16"/>
      <c r="Q57" s="16"/>
      <c r="R57" s="16"/>
      <c r="S57" s="16"/>
      <c r="T57" s="16"/>
    </row>
    <row r="58" ht="28.5" spans="1:20">
      <c r="A58" s="10" t="s">
        <v>865</v>
      </c>
      <c r="B58" s="18" t="s">
        <v>34</v>
      </c>
      <c r="C58" s="17" t="s">
        <v>35</v>
      </c>
      <c r="D58" s="27" t="s">
        <v>36</v>
      </c>
      <c r="E58" s="27" t="s">
        <v>37</v>
      </c>
      <c r="F58" s="10" t="s">
        <v>1129</v>
      </c>
      <c r="G58" s="22" t="s">
        <v>1130</v>
      </c>
      <c r="H58" s="10" t="s">
        <v>1032</v>
      </c>
      <c r="I58" s="22" t="s">
        <v>776</v>
      </c>
      <c r="J58" s="29" t="s">
        <v>1131</v>
      </c>
      <c r="K58" s="22" t="s">
        <v>42</v>
      </c>
      <c r="L58" s="23">
        <v>46308</v>
      </c>
      <c r="M58" s="22" t="s">
        <v>43</v>
      </c>
      <c r="N58" s="22" t="s">
        <v>352</v>
      </c>
      <c r="O58" s="16"/>
      <c r="P58" s="16"/>
      <c r="Q58" s="16"/>
      <c r="R58" s="16"/>
      <c r="S58" s="16"/>
      <c r="T58" s="16"/>
    </row>
    <row r="59" ht="28.5" spans="1:20">
      <c r="A59" s="10"/>
      <c r="B59" s="18" t="s">
        <v>34</v>
      </c>
      <c r="C59" s="17" t="s">
        <v>35</v>
      </c>
      <c r="D59" s="27" t="s">
        <v>36</v>
      </c>
      <c r="E59" s="27" t="s">
        <v>37</v>
      </c>
      <c r="F59" s="10" t="s">
        <v>1132</v>
      </c>
      <c r="G59" s="22" t="s">
        <v>1133</v>
      </c>
      <c r="H59" s="10" t="s">
        <v>1032</v>
      </c>
      <c r="I59" s="22" t="s">
        <v>771</v>
      </c>
      <c r="J59" s="29" t="s">
        <v>765</v>
      </c>
      <c r="K59" s="22" t="s">
        <v>42</v>
      </c>
      <c r="L59" s="23">
        <v>46308</v>
      </c>
      <c r="M59" s="22" t="s">
        <v>43</v>
      </c>
      <c r="N59" s="22" t="s">
        <v>352</v>
      </c>
      <c r="O59" s="16"/>
      <c r="P59" s="16"/>
      <c r="Q59" s="16"/>
      <c r="R59" s="16"/>
      <c r="S59" s="16"/>
      <c r="T59" s="16"/>
    </row>
    <row r="60" ht="28.5" spans="1:20">
      <c r="A60" s="10"/>
      <c r="B60" s="18" t="s">
        <v>34</v>
      </c>
      <c r="C60" s="17" t="s">
        <v>35</v>
      </c>
      <c r="D60" s="27" t="s">
        <v>36</v>
      </c>
      <c r="E60" s="27" t="s">
        <v>37</v>
      </c>
      <c r="F60" s="10" t="s">
        <v>1134</v>
      </c>
      <c r="G60" s="22" t="s">
        <v>1135</v>
      </c>
      <c r="H60" s="10" t="s">
        <v>1032</v>
      </c>
      <c r="I60" s="22" t="s">
        <v>773</v>
      </c>
      <c r="J60" s="29" t="s">
        <v>1136</v>
      </c>
      <c r="K60" s="22" t="s">
        <v>42</v>
      </c>
      <c r="L60" s="23">
        <v>46308</v>
      </c>
      <c r="M60" s="22" t="s">
        <v>43</v>
      </c>
      <c r="N60" s="22" t="s">
        <v>352</v>
      </c>
      <c r="O60" s="16"/>
      <c r="P60" s="16"/>
      <c r="Q60" s="16"/>
      <c r="R60" s="16"/>
      <c r="S60" s="16"/>
      <c r="T60" s="16"/>
    </row>
    <row r="61" ht="28.5" spans="1:20">
      <c r="A61" s="10"/>
      <c r="B61" s="18" t="s">
        <v>34</v>
      </c>
      <c r="C61" s="17" t="s">
        <v>35</v>
      </c>
      <c r="D61" s="27" t="s">
        <v>36</v>
      </c>
      <c r="E61" s="27" t="s">
        <v>37</v>
      </c>
      <c r="F61" s="10" t="s">
        <v>1137</v>
      </c>
      <c r="G61" s="22" t="s">
        <v>1133</v>
      </c>
      <c r="H61" s="10" t="s">
        <v>1032</v>
      </c>
      <c r="I61" s="22" t="s">
        <v>771</v>
      </c>
      <c r="J61" s="29" t="s">
        <v>765</v>
      </c>
      <c r="K61" s="22" t="s">
        <v>42</v>
      </c>
      <c r="L61" s="23">
        <v>46308</v>
      </c>
      <c r="M61" s="22" t="s">
        <v>43</v>
      </c>
      <c r="N61" s="22" t="s">
        <v>352</v>
      </c>
      <c r="O61" s="16"/>
      <c r="P61" s="16"/>
      <c r="Q61" s="16"/>
      <c r="R61" s="16"/>
      <c r="S61" s="16"/>
      <c r="T61" s="16"/>
    </row>
    <row r="62" ht="28.5" spans="1:20">
      <c r="A62" s="10"/>
      <c r="B62" s="18" t="s">
        <v>34</v>
      </c>
      <c r="C62" s="17" t="s">
        <v>35</v>
      </c>
      <c r="D62" s="27" t="s">
        <v>36</v>
      </c>
      <c r="E62" s="27" t="s">
        <v>37</v>
      </c>
      <c r="F62" s="10" t="s">
        <v>1138</v>
      </c>
      <c r="G62" s="22" t="s">
        <v>1139</v>
      </c>
      <c r="H62" s="10" t="s">
        <v>1032</v>
      </c>
      <c r="I62" s="22" t="s">
        <v>776</v>
      </c>
      <c r="J62" s="29" t="s">
        <v>1140</v>
      </c>
      <c r="K62" s="22" t="s">
        <v>42</v>
      </c>
      <c r="L62" s="23">
        <v>46308</v>
      </c>
      <c r="M62" s="22" t="s">
        <v>43</v>
      </c>
      <c r="N62" s="22" t="s">
        <v>352</v>
      </c>
      <c r="O62" s="16"/>
      <c r="P62" s="16"/>
      <c r="Q62" s="16"/>
      <c r="R62" s="16"/>
      <c r="S62" s="16"/>
      <c r="T62" s="16"/>
    </row>
    <row r="63" ht="28.5" spans="1:20">
      <c r="A63" s="10"/>
      <c r="B63" s="18" t="s">
        <v>34</v>
      </c>
      <c r="C63" s="17" t="s">
        <v>35</v>
      </c>
      <c r="D63" s="27" t="s">
        <v>36</v>
      </c>
      <c r="E63" s="27" t="s">
        <v>37</v>
      </c>
      <c r="F63" s="10" t="s">
        <v>1141</v>
      </c>
      <c r="G63" s="22" t="s">
        <v>1142</v>
      </c>
      <c r="H63" s="10" t="s">
        <v>1032</v>
      </c>
      <c r="I63" s="22" t="s">
        <v>771</v>
      </c>
      <c r="J63" s="29" t="s">
        <v>765</v>
      </c>
      <c r="K63" s="22" t="s">
        <v>42</v>
      </c>
      <c r="L63" s="23">
        <v>46308</v>
      </c>
      <c r="M63" s="22" t="s">
        <v>43</v>
      </c>
      <c r="N63" s="22" t="s">
        <v>352</v>
      </c>
      <c r="O63" s="16"/>
      <c r="P63" s="16"/>
      <c r="Q63" s="16"/>
      <c r="R63" s="16"/>
      <c r="S63" s="16"/>
      <c r="T63" s="16"/>
    </row>
    <row r="64" ht="28.5" spans="1:20">
      <c r="A64" s="10"/>
      <c r="B64" s="18" t="s">
        <v>34</v>
      </c>
      <c r="C64" s="17" t="s">
        <v>35</v>
      </c>
      <c r="D64" s="27" t="s">
        <v>36</v>
      </c>
      <c r="E64" s="27" t="s">
        <v>37</v>
      </c>
      <c r="F64" s="10" t="s">
        <v>1143</v>
      </c>
      <c r="G64" s="22" t="s">
        <v>1144</v>
      </c>
      <c r="H64" s="30" t="s">
        <v>1032</v>
      </c>
      <c r="I64" s="22" t="s">
        <v>773</v>
      </c>
      <c r="J64" s="29" t="s">
        <v>1145</v>
      </c>
      <c r="K64" s="22" t="s">
        <v>42</v>
      </c>
      <c r="L64" s="23">
        <v>46308</v>
      </c>
      <c r="M64" s="22" t="s">
        <v>43</v>
      </c>
      <c r="N64" s="22" t="s">
        <v>352</v>
      </c>
      <c r="O64" s="16"/>
      <c r="P64" s="16"/>
      <c r="Q64" s="16"/>
      <c r="R64" s="16"/>
      <c r="S64" s="16"/>
      <c r="T64" s="16"/>
    </row>
    <row r="65" ht="28.5" spans="1:20">
      <c r="A65" s="10"/>
      <c r="B65" s="18" t="s">
        <v>34</v>
      </c>
      <c r="C65" s="17" t="s">
        <v>35</v>
      </c>
      <c r="D65" s="27" t="s">
        <v>36</v>
      </c>
      <c r="E65" s="27" t="s">
        <v>37</v>
      </c>
      <c r="F65" s="10" t="s">
        <v>1146</v>
      </c>
      <c r="G65" s="22" t="s">
        <v>1142</v>
      </c>
      <c r="H65" s="30" t="s">
        <v>1032</v>
      </c>
      <c r="I65" s="22" t="s">
        <v>771</v>
      </c>
      <c r="J65" s="29" t="s">
        <v>765</v>
      </c>
      <c r="K65" s="22" t="s">
        <v>42</v>
      </c>
      <c r="L65" s="23">
        <v>46308</v>
      </c>
      <c r="M65" s="22" t="s">
        <v>43</v>
      </c>
      <c r="N65" s="22" t="s">
        <v>352</v>
      </c>
      <c r="O65" s="16"/>
      <c r="P65" s="16"/>
      <c r="Q65" s="16"/>
      <c r="R65" s="16"/>
      <c r="S65" s="16"/>
      <c r="T65" s="16"/>
    </row>
    <row r="66" ht="28.5" spans="1:20">
      <c r="A66" s="10" t="s">
        <v>1147</v>
      </c>
      <c r="B66" s="18" t="s">
        <v>145</v>
      </c>
      <c r="C66" s="17" t="s">
        <v>35</v>
      </c>
      <c r="D66" s="27" t="s">
        <v>36</v>
      </c>
      <c r="E66" s="27" t="s">
        <v>37</v>
      </c>
      <c r="F66" s="10" t="s">
        <v>1148</v>
      </c>
      <c r="G66" s="10" t="s">
        <v>1149</v>
      </c>
      <c r="H66" s="30" t="s">
        <v>1032</v>
      </c>
      <c r="I66" s="10" t="s">
        <v>1150</v>
      </c>
      <c r="J66" s="29" t="s">
        <v>1151</v>
      </c>
      <c r="K66" s="22" t="s">
        <v>42</v>
      </c>
      <c r="L66" s="23">
        <v>46308</v>
      </c>
      <c r="M66" s="22" t="s">
        <v>43</v>
      </c>
      <c r="N66" s="22" t="s">
        <v>352</v>
      </c>
      <c r="O66" s="16"/>
      <c r="P66" s="16"/>
      <c r="Q66" s="16"/>
      <c r="R66" s="16"/>
      <c r="S66" s="16"/>
      <c r="T66" s="16"/>
    </row>
    <row r="67" ht="28.5" spans="1:20">
      <c r="A67" s="10"/>
      <c r="B67" s="18" t="s">
        <v>145</v>
      </c>
      <c r="C67" s="17" t="s">
        <v>35</v>
      </c>
      <c r="D67" s="27" t="s">
        <v>36</v>
      </c>
      <c r="E67" s="27" t="s">
        <v>37</v>
      </c>
      <c r="F67" s="10" t="s">
        <v>1152</v>
      </c>
      <c r="G67" s="10" t="s">
        <v>1153</v>
      </c>
      <c r="H67" s="30" t="s">
        <v>1032</v>
      </c>
      <c r="I67" s="10" t="s">
        <v>1154</v>
      </c>
      <c r="J67" s="29" t="s">
        <v>1155</v>
      </c>
      <c r="K67" s="22" t="s">
        <v>42</v>
      </c>
      <c r="L67" s="23">
        <v>46308</v>
      </c>
      <c r="M67" s="22" t="s">
        <v>43</v>
      </c>
      <c r="N67" s="22" t="s">
        <v>352</v>
      </c>
      <c r="O67" s="16"/>
      <c r="P67" s="16"/>
      <c r="Q67" s="16"/>
      <c r="R67" s="16"/>
      <c r="S67" s="16"/>
      <c r="T67" s="16"/>
    </row>
    <row r="68" ht="28.5" spans="1:20">
      <c r="A68" s="10"/>
      <c r="B68" s="18" t="s">
        <v>145</v>
      </c>
      <c r="C68" s="17" t="s">
        <v>35</v>
      </c>
      <c r="D68" s="27" t="s">
        <v>36</v>
      </c>
      <c r="E68" s="27" t="s">
        <v>37</v>
      </c>
      <c r="F68" s="10" t="s">
        <v>1156</v>
      </c>
      <c r="G68" s="10" t="s">
        <v>1157</v>
      </c>
      <c r="H68" s="30" t="s">
        <v>1032</v>
      </c>
      <c r="I68" s="10" t="s">
        <v>1158</v>
      </c>
      <c r="J68" s="29" t="s">
        <v>1159</v>
      </c>
      <c r="K68" s="22" t="s">
        <v>42</v>
      </c>
      <c r="L68" s="23">
        <v>46308</v>
      </c>
      <c r="M68" s="22" t="s">
        <v>43</v>
      </c>
      <c r="N68" s="22" t="s">
        <v>352</v>
      </c>
      <c r="O68" s="16"/>
      <c r="P68" s="16"/>
      <c r="Q68" s="16"/>
      <c r="R68" s="16"/>
      <c r="S68" s="16"/>
      <c r="T68" s="16"/>
    </row>
    <row r="69" ht="28.5" spans="1:20">
      <c r="A69" s="10"/>
      <c r="B69" s="18" t="s">
        <v>145</v>
      </c>
      <c r="C69" s="17" t="s">
        <v>35</v>
      </c>
      <c r="D69" s="27" t="s">
        <v>36</v>
      </c>
      <c r="E69" s="27" t="s">
        <v>37</v>
      </c>
      <c r="F69" s="10" t="s">
        <v>1160</v>
      </c>
      <c r="G69" s="10" t="s">
        <v>1161</v>
      </c>
      <c r="H69" s="30" t="s">
        <v>1032</v>
      </c>
      <c r="I69" s="10" t="s">
        <v>1162</v>
      </c>
      <c r="J69" s="29" t="s">
        <v>1163</v>
      </c>
      <c r="K69" s="22" t="s">
        <v>42</v>
      </c>
      <c r="L69" s="23">
        <v>46308</v>
      </c>
      <c r="M69" s="22" t="s">
        <v>43</v>
      </c>
      <c r="N69" s="22" t="s">
        <v>352</v>
      </c>
      <c r="O69" s="16"/>
      <c r="P69" s="16"/>
      <c r="Q69" s="16"/>
      <c r="R69" s="16"/>
      <c r="S69" s="16"/>
      <c r="T69" s="16"/>
    </row>
    <row r="70" ht="28.5" spans="1:20">
      <c r="A70" s="10"/>
      <c r="B70" s="18" t="s">
        <v>145</v>
      </c>
      <c r="C70" s="17" t="s">
        <v>35</v>
      </c>
      <c r="D70" s="27" t="s">
        <v>36</v>
      </c>
      <c r="E70" s="27" t="s">
        <v>37</v>
      </c>
      <c r="F70" s="10" t="s">
        <v>1164</v>
      </c>
      <c r="G70" s="10" t="s">
        <v>1165</v>
      </c>
      <c r="H70" s="30" t="s">
        <v>1032</v>
      </c>
      <c r="I70" s="10" t="s">
        <v>1166</v>
      </c>
      <c r="J70" s="29" t="s">
        <v>1167</v>
      </c>
      <c r="K70" s="22" t="s">
        <v>42</v>
      </c>
      <c r="L70" s="23">
        <v>46308</v>
      </c>
      <c r="M70" s="22" t="s">
        <v>43</v>
      </c>
      <c r="N70" s="22" t="s">
        <v>352</v>
      </c>
      <c r="O70" s="16"/>
      <c r="P70" s="16"/>
      <c r="Q70" s="16"/>
      <c r="R70" s="16"/>
      <c r="S70" s="16"/>
      <c r="T70" s="16"/>
    </row>
    <row r="71" ht="28.5" spans="1:20">
      <c r="A71" s="10" t="s">
        <v>753</v>
      </c>
      <c r="B71" s="18" t="s">
        <v>145</v>
      </c>
      <c r="C71" s="17" t="s">
        <v>35</v>
      </c>
      <c r="D71" s="27" t="s">
        <v>36</v>
      </c>
      <c r="E71" s="27" t="s">
        <v>37</v>
      </c>
      <c r="F71" s="10" t="s">
        <v>1168</v>
      </c>
      <c r="G71" s="10" t="s">
        <v>1169</v>
      </c>
      <c r="H71" s="30" t="s">
        <v>1032</v>
      </c>
      <c r="I71" s="22" t="s">
        <v>1170</v>
      </c>
      <c r="J71" s="29" t="s">
        <v>1171</v>
      </c>
      <c r="K71" s="22" t="s">
        <v>42</v>
      </c>
      <c r="L71" s="23">
        <v>46308</v>
      </c>
      <c r="M71" s="22" t="s">
        <v>43</v>
      </c>
      <c r="N71" s="22" t="s">
        <v>352</v>
      </c>
      <c r="O71" s="16"/>
      <c r="P71" s="16"/>
      <c r="Q71" s="16"/>
      <c r="R71" s="16"/>
      <c r="S71" s="16"/>
      <c r="T71" s="16"/>
    </row>
    <row r="72" ht="28.5" spans="1:20">
      <c r="A72" s="10"/>
      <c r="B72" s="18" t="s">
        <v>145</v>
      </c>
      <c r="C72" s="17" t="s">
        <v>35</v>
      </c>
      <c r="D72" s="27" t="s">
        <v>36</v>
      </c>
      <c r="E72" s="27" t="s">
        <v>37</v>
      </c>
      <c r="F72" s="10" t="s">
        <v>1172</v>
      </c>
      <c r="G72" s="10" t="s">
        <v>1173</v>
      </c>
      <c r="H72" s="30" t="s">
        <v>1032</v>
      </c>
      <c r="I72" s="22" t="s">
        <v>1174</v>
      </c>
      <c r="J72" s="29" t="s">
        <v>1175</v>
      </c>
      <c r="K72" s="22" t="s">
        <v>42</v>
      </c>
      <c r="L72" s="23">
        <v>46308</v>
      </c>
      <c r="M72" s="22" t="s">
        <v>43</v>
      </c>
      <c r="N72" s="22" t="s">
        <v>352</v>
      </c>
      <c r="O72" s="16"/>
      <c r="P72" s="16"/>
      <c r="Q72" s="16"/>
      <c r="R72" s="16"/>
      <c r="S72" s="16"/>
      <c r="T72" s="16"/>
    </row>
    <row r="73" ht="28.5" spans="1:20">
      <c r="A73" s="10"/>
      <c r="B73" s="18" t="s">
        <v>145</v>
      </c>
      <c r="C73" s="17" t="s">
        <v>35</v>
      </c>
      <c r="D73" s="27" t="s">
        <v>36</v>
      </c>
      <c r="E73" s="27" t="s">
        <v>37</v>
      </c>
      <c r="F73" s="10" t="s">
        <v>1176</v>
      </c>
      <c r="G73" s="10" t="s">
        <v>883</v>
      </c>
      <c r="H73" s="30" t="s">
        <v>1032</v>
      </c>
      <c r="I73" s="22" t="s">
        <v>1177</v>
      </c>
      <c r="J73" s="29" t="s">
        <v>1178</v>
      </c>
      <c r="K73" s="22" t="s">
        <v>42</v>
      </c>
      <c r="L73" s="23">
        <v>46308</v>
      </c>
      <c r="M73" s="22" t="s">
        <v>43</v>
      </c>
      <c r="N73" s="22" t="s">
        <v>352</v>
      </c>
      <c r="O73" s="16"/>
      <c r="P73" s="16"/>
      <c r="Q73" s="16"/>
      <c r="R73" s="16"/>
      <c r="S73" s="16"/>
      <c r="T73" s="16"/>
    </row>
    <row r="74" ht="28.5" spans="1:20">
      <c r="A74" s="10"/>
      <c r="B74" s="18" t="s">
        <v>145</v>
      </c>
      <c r="C74" s="17" t="s">
        <v>35</v>
      </c>
      <c r="D74" s="27" t="s">
        <v>36</v>
      </c>
      <c r="E74" s="27" t="s">
        <v>37</v>
      </c>
      <c r="F74" s="10" t="s">
        <v>1179</v>
      </c>
      <c r="G74" s="10" t="s">
        <v>886</v>
      </c>
      <c r="H74" s="30" t="s">
        <v>1032</v>
      </c>
      <c r="I74" s="22" t="s">
        <v>1180</v>
      </c>
      <c r="J74" s="29" t="s">
        <v>1181</v>
      </c>
      <c r="K74" s="22" t="s">
        <v>42</v>
      </c>
      <c r="L74" s="23">
        <v>46308</v>
      </c>
      <c r="M74" s="22" t="s">
        <v>43</v>
      </c>
      <c r="N74" s="22" t="s">
        <v>352</v>
      </c>
      <c r="O74" s="16"/>
      <c r="P74" s="16"/>
      <c r="Q74" s="16"/>
      <c r="R74" s="16"/>
      <c r="S74" s="16"/>
      <c r="T74" s="16"/>
    </row>
    <row r="75" ht="28.5" spans="1:20">
      <c r="A75" s="10"/>
      <c r="B75" s="18" t="s">
        <v>145</v>
      </c>
      <c r="C75" s="17" t="s">
        <v>35</v>
      </c>
      <c r="D75" s="27" t="s">
        <v>36</v>
      </c>
      <c r="E75" s="27" t="s">
        <v>37</v>
      </c>
      <c r="F75" s="10" t="s">
        <v>1182</v>
      </c>
      <c r="G75" s="30" t="s">
        <v>889</v>
      </c>
      <c r="H75" s="30" t="s">
        <v>1032</v>
      </c>
      <c r="I75" s="22" t="s">
        <v>1183</v>
      </c>
      <c r="J75" s="29" t="s">
        <v>1184</v>
      </c>
      <c r="K75" s="22" t="s">
        <v>42</v>
      </c>
      <c r="L75" s="23">
        <v>46308</v>
      </c>
      <c r="M75" s="22" t="s">
        <v>43</v>
      </c>
      <c r="N75" s="22" t="s">
        <v>352</v>
      </c>
      <c r="O75" s="16"/>
      <c r="P75" s="16"/>
      <c r="Q75" s="16"/>
      <c r="R75" s="16"/>
      <c r="S75" s="16"/>
      <c r="T75" s="16"/>
    </row>
    <row r="76" ht="28.5" spans="1:20">
      <c r="A76" s="10"/>
      <c r="B76" s="18" t="s">
        <v>145</v>
      </c>
      <c r="C76" s="17" t="s">
        <v>35</v>
      </c>
      <c r="D76" s="27" t="s">
        <v>36</v>
      </c>
      <c r="E76" s="27" t="s">
        <v>37</v>
      </c>
      <c r="F76" s="10" t="s">
        <v>1185</v>
      </c>
      <c r="G76" s="10" t="s">
        <v>1186</v>
      </c>
      <c r="H76" s="30" t="s">
        <v>1032</v>
      </c>
      <c r="I76" s="31" t="s">
        <v>1187</v>
      </c>
      <c r="J76" s="29" t="s">
        <v>1188</v>
      </c>
      <c r="K76" s="22" t="s">
        <v>42</v>
      </c>
      <c r="L76" s="23">
        <v>46308</v>
      </c>
      <c r="M76" s="22" t="s">
        <v>43</v>
      </c>
      <c r="N76" s="22" t="s">
        <v>352</v>
      </c>
      <c r="O76" s="16"/>
      <c r="P76" s="16"/>
      <c r="Q76" s="16"/>
      <c r="R76" s="16"/>
      <c r="S76" s="16"/>
      <c r="T76" s="16"/>
    </row>
    <row r="77" ht="28.5" spans="1:20">
      <c r="A77" s="22" t="s">
        <v>1189</v>
      </c>
      <c r="B77" s="15" t="s">
        <v>34</v>
      </c>
      <c r="C77" s="17" t="s">
        <v>35</v>
      </c>
      <c r="D77" s="27" t="s">
        <v>36</v>
      </c>
      <c r="E77" s="27" t="s">
        <v>37</v>
      </c>
      <c r="F77" s="10" t="s">
        <v>1190</v>
      </c>
      <c r="G77" s="22" t="s">
        <v>1191</v>
      </c>
      <c r="H77" s="30" t="s">
        <v>1032</v>
      </c>
      <c r="I77" s="32" t="s">
        <v>1192</v>
      </c>
      <c r="J77" s="29" t="s">
        <v>1193</v>
      </c>
      <c r="K77" s="22" t="s">
        <v>42</v>
      </c>
      <c r="L77" s="23">
        <v>46308</v>
      </c>
      <c r="M77" s="22" t="s">
        <v>43</v>
      </c>
      <c r="N77" s="22" t="s">
        <v>352</v>
      </c>
      <c r="O77" s="16"/>
      <c r="P77" s="16"/>
      <c r="Q77" s="16"/>
      <c r="R77" s="16"/>
      <c r="S77" s="16"/>
      <c r="T77" s="16"/>
    </row>
    <row r="78" ht="28.5" spans="1:20">
      <c r="A78" s="22"/>
      <c r="B78" s="15" t="s">
        <v>34</v>
      </c>
      <c r="C78" s="17" t="s">
        <v>35</v>
      </c>
      <c r="D78" s="27" t="s">
        <v>36</v>
      </c>
      <c r="E78" s="27" t="s">
        <v>37</v>
      </c>
      <c r="F78" s="10" t="s">
        <v>1194</v>
      </c>
      <c r="G78" s="33" t="s">
        <v>1195</v>
      </c>
      <c r="H78" s="30" t="s">
        <v>1032</v>
      </c>
      <c r="I78" s="28" t="s">
        <v>1196</v>
      </c>
      <c r="J78" s="29" t="s">
        <v>1197</v>
      </c>
      <c r="K78" s="22" t="s">
        <v>42</v>
      </c>
      <c r="L78" s="23">
        <v>46308</v>
      </c>
      <c r="M78" s="22" t="s">
        <v>43</v>
      </c>
      <c r="N78" s="22" t="s">
        <v>352</v>
      </c>
      <c r="O78" s="16"/>
      <c r="P78" s="16"/>
      <c r="Q78" s="16"/>
      <c r="R78" s="16"/>
      <c r="S78" s="16"/>
      <c r="T78" s="16"/>
    </row>
    <row r="79" ht="28.5" spans="1:20">
      <c r="A79" s="22"/>
      <c r="B79" s="15" t="s">
        <v>34</v>
      </c>
      <c r="C79" s="17" t="s">
        <v>35</v>
      </c>
      <c r="D79" s="27" t="s">
        <v>36</v>
      </c>
      <c r="E79" s="27" t="s">
        <v>37</v>
      </c>
      <c r="F79" s="10" t="s">
        <v>1198</v>
      </c>
      <c r="G79" s="33" t="s">
        <v>1199</v>
      </c>
      <c r="H79" s="30" t="s">
        <v>1032</v>
      </c>
      <c r="I79" s="28" t="s">
        <v>1200</v>
      </c>
      <c r="J79" s="29" t="s">
        <v>1201</v>
      </c>
      <c r="K79" s="22" t="s">
        <v>42</v>
      </c>
      <c r="L79" s="23">
        <v>46308</v>
      </c>
      <c r="M79" s="22" t="s">
        <v>43</v>
      </c>
      <c r="N79" s="22" t="s">
        <v>352</v>
      </c>
      <c r="O79" s="16"/>
      <c r="P79" s="16"/>
      <c r="Q79" s="16"/>
      <c r="R79" s="16"/>
      <c r="S79" s="16"/>
      <c r="T79" s="16"/>
    </row>
    <row r="80" ht="28.5" spans="1:20">
      <c r="A80" s="22"/>
      <c r="B80" s="15" t="s">
        <v>34</v>
      </c>
      <c r="C80" s="17" t="s">
        <v>35</v>
      </c>
      <c r="D80" s="27" t="s">
        <v>36</v>
      </c>
      <c r="E80" s="27" t="s">
        <v>37</v>
      </c>
      <c r="F80" s="10" t="s">
        <v>1202</v>
      </c>
      <c r="G80" s="33" t="s">
        <v>1203</v>
      </c>
      <c r="H80" s="30" t="s">
        <v>1032</v>
      </c>
      <c r="I80" s="28" t="s">
        <v>1200</v>
      </c>
      <c r="J80" s="29" t="s">
        <v>1204</v>
      </c>
      <c r="K80" s="22" t="s">
        <v>42</v>
      </c>
      <c r="L80" s="23">
        <v>46308</v>
      </c>
      <c r="M80" s="22" t="s">
        <v>43</v>
      </c>
      <c r="N80" s="22" t="s">
        <v>352</v>
      </c>
      <c r="O80" s="16"/>
      <c r="P80" s="16"/>
      <c r="Q80" s="16"/>
      <c r="R80" s="16"/>
      <c r="S80" s="16"/>
      <c r="T80" s="16"/>
    </row>
    <row r="81" ht="28.5" spans="1:20">
      <c r="A81" s="22"/>
      <c r="B81" s="15" t="s">
        <v>34</v>
      </c>
      <c r="C81" s="17" t="s">
        <v>35</v>
      </c>
      <c r="D81" s="27" t="s">
        <v>36</v>
      </c>
      <c r="E81" s="27" t="s">
        <v>37</v>
      </c>
      <c r="F81" s="10" t="s">
        <v>1205</v>
      </c>
      <c r="G81" s="33" t="s">
        <v>1206</v>
      </c>
      <c r="H81" s="30" t="s">
        <v>1032</v>
      </c>
      <c r="I81" s="32" t="s">
        <v>1192</v>
      </c>
      <c r="J81" s="29" t="s">
        <v>1207</v>
      </c>
      <c r="K81" s="22" t="s">
        <v>42</v>
      </c>
      <c r="L81" s="23">
        <v>46308</v>
      </c>
      <c r="M81" s="22" t="s">
        <v>43</v>
      </c>
      <c r="N81" s="22" t="s">
        <v>352</v>
      </c>
      <c r="O81" s="16"/>
      <c r="P81" s="16"/>
      <c r="Q81" s="16"/>
      <c r="R81" s="16"/>
      <c r="S81" s="16"/>
      <c r="T81" s="16"/>
    </row>
    <row r="82" ht="28.5" spans="1:20">
      <c r="A82" s="22"/>
      <c r="B82" s="15" t="s">
        <v>34</v>
      </c>
      <c r="C82" s="17" t="s">
        <v>35</v>
      </c>
      <c r="D82" s="27" t="s">
        <v>36</v>
      </c>
      <c r="E82" s="27" t="s">
        <v>37</v>
      </c>
      <c r="F82" s="10" t="s">
        <v>1208</v>
      </c>
      <c r="G82" s="33" t="s">
        <v>1209</v>
      </c>
      <c r="H82" s="30" t="s">
        <v>1032</v>
      </c>
      <c r="I82" s="28" t="s">
        <v>1196</v>
      </c>
      <c r="J82" s="29" t="s">
        <v>1210</v>
      </c>
      <c r="K82" s="22" t="s">
        <v>42</v>
      </c>
      <c r="L82" s="23">
        <v>46308</v>
      </c>
      <c r="M82" s="22" t="s">
        <v>43</v>
      </c>
      <c r="N82" s="22" t="s">
        <v>352</v>
      </c>
      <c r="O82" s="16"/>
      <c r="P82" s="16"/>
      <c r="Q82" s="16"/>
      <c r="R82" s="16"/>
      <c r="S82" s="16"/>
      <c r="T82" s="16"/>
    </row>
    <row r="83" ht="28.5" spans="1:20">
      <c r="A83" s="22"/>
      <c r="B83" s="15" t="s">
        <v>34</v>
      </c>
      <c r="C83" s="17" t="s">
        <v>35</v>
      </c>
      <c r="D83" s="27" t="s">
        <v>36</v>
      </c>
      <c r="E83" s="27" t="s">
        <v>37</v>
      </c>
      <c r="F83" s="10" t="s">
        <v>1211</v>
      </c>
      <c r="G83" s="33" t="s">
        <v>1212</v>
      </c>
      <c r="H83" s="30" t="s">
        <v>1032</v>
      </c>
      <c r="I83" s="28" t="s">
        <v>1196</v>
      </c>
      <c r="J83" s="29" t="s">
        <v>1213</v>
      </c>
      <c r="K83" s="22" t="s">
        <v>42</v>
      </c>
      <c r="L83" s="23">
        <v>46308</v>
      </c>
      <c r="M83" s="22" t="s">
        <v>43</v>
      </c>
      <c r="N83" s="22" t="s">
        <v>352</v>
      </c>
      <c r="O83" s="16"/>
      <c r="P83" s="16"/>
      <c r="Q83" s="16"/>
      <c r="R83" s="16"/>
      <c r="S83" s="16"/>
      <c r="T83" s="16"/>
    </row>
    <row r="84" ht="28.5" spans="1:20">
      <c r="A84" s="10" t="s">
        <v>906</v>
      </c>
      <c r="B84" s="15" t="s">
        <v>34</v>
      </c>
      <c r="C84" s="17" t="s">
        <v>35</v>
      </c>
      <c r="D84" s="27" t="s">
        <v>36</v>
      </c>
      <c r="E84" s="27" t="s">
        <v>37</v>
      </c>
      <c r="F84" s="10" t="s">
        <v>1214</v>
      </c>
      <c r="G84" s="22" t="s">
        <v>907</v>
      </c>
      <c r="H84" s="30" t="s">
        <v>1032</v>
      </c>
      <c r="I84" s="22" t="s">
        <v>908</v>
      </c>
      <c r="J84" s="10" t="s">
        <v>1215</v>
      </c>
      <c r="K84" s="22" t="s">
        <v>42</v>
      </c>
      <c r="L84" s="23">
        <v>46308</v>
      </c>
      <c r="M84" s="22" t="s">
        <v>43</v>
      </c>
      <c r="N84" s="22" t="s">
        <v>352</v>
      </c>
      <c r="O84" s="16"/>
      <c r="P84" s="16"/>
      <c r="Q84" s="16"/>
      <c r="R84" s="16"/>
      <c r="S84" s="16"/>
      <c r="T84" s="16"/>
    </row>
    <row r="85" ht="28.5" spans="1:20">
      <c r="A85" s="10"/>
      <c r="B85" s="15" t="s">
        <v>34</v>
      </c>
      <c r="C85" s="17" t="s">
        <v>35</v>
      </c>
      <c r="D85" s="27" t="s">
        <v>36</v>
      </c>
      <c r="E85" s="27" t="s">
        <v>37</v>
      </c>
      <c r="F85" s="10" t="s">
        <v>1216</v>
      </c>
      <c r="G85" s="22" t="s">
        <v>910</v>
      </c>
      <c r="H85" s="30" t="s">
        <v>1032</v>
      </c>
      <c r="I85" s="22" t="s">
        <v>776</v>
      </c>
      <c r="J85" s="10" t="s">
        <v>765</v>
      </c>
      <c r="K85" s="22" t="s">
        <v>42</v>
      </c>
      <c r="L85" s="23">
        <v>46308</v>
      </c>
      <c r="M85" s="22" t="s">
        <v>43</v>
      </c>
      <c r="N85" s="22" t="s">
        <v>352</v>
      </c>
      <c r="O85" s="16"/>
      <c r="P85" s="16"/>
      <c r="Q85" s="16"/>
      <c r="R85" s="16"/>
      <c r="S85" s="16"/>
      <c r="T85" s="16"/>
    </row>
    <row r="86" ht="28.5" spans="1:20">
      <c r="A86" s="10"/>
      <c r="B86" s="15" t="s">
        <v>34</v>
      </c>
      <c r="C86" s="17" t="s">
        <v>35</v>
      </c>
      <c r="D86" s="27" t="s">
        <v>36</v>
      </c>
      <c r="E86" s="27" t="s">
        <v>37</v>
      </c>
      <c r="F86" s="10" t="s">
        <v>1217</v>
      </c>
      <c r="G86" s="22" t="s">
        <v>911</v>
      </c>
      <c r="H86" s="30" t="s">
        <v>1032</v>
      </c>
      <c r="I86" s="22" t="s">
        <v>912</v>
      </c>
      <c r="J86" s="10" t="s">
        <v>1218</v>
      </c>
      <c r="K86" s="22" t="s">
        <v>42</v>
      </c>
      <c r="L86" s="23">
        <v>46308</v>
      </c>
      <c r="M86" s="22" t="s">
        <v>43</v>
      </c>
      <c r="N86" s="22" t="s">
        <v>352</v>
      </c>
      <c r="O86" s="16"/>
      <c r="P86" s="16"/>
      <c r="Q86" s="16"/>
      <c r="R86" s="16"/>
      <c r="S86" s="16"/>
      <c r="T86" s="16"/>
    </row>
    <row r="87" ht="28.5" spans="1:20">
      <c r="A87" s="10"/>
      <c r="B87" s="15" t="s">
        <v>34</v>
      </c>
      <c r="C87" s="17" t="s">
        <v>35</v>
      </c>
      <c r="D87" s="27" t="s">
        <v>36</v>
      </c>
      <c r="E87" s="27" t="s">
        <v>37</v>
      </c>
      <c r="F87" s="10" t="s">
        <v>1219</v>
      </c>
      <c r="G87" s="22" t="s">
        <v>914</v>
      </c>
      <c r="H87" s="30" t="s">
        <v>1032</v>
      </c>
      <c r="I87" s="22" t="s">
        <v>776</v>
      </c>
      <c r="J87" s="29" t="s">
        <v>765</v>
      </c>
      <c r="K87" s="22" t="s">
        <v>42</v>
      </c>
      <c r="L87" s="23">
        <v>46308</v>
      </c>
      <c r="M87" s="22" t="s">
        <v>43</v>
      </c>
      <c r="N87" s="22" t="s">
        <v>352</v>
      </c>
      <c r="O87" s="16"/>
      <c r="P87" s="16"/>
      <c r="Q87" s="16"/>
      <c r="R87" s="16"/>
      <c r="S87" s="16"/>
      <c r="T87" s="16"/>
    </row>
    <row r="88" ht="28.5" spans="1:20">
      <c r="A88" s="10"/>
      <c r="B88" s="15" t="s">
        <v>34</v>
      </c>
      <c r="C88" s="17" t="s">
        <v>35</v>
      </c>
      <c r="D88" s="27" t="s">
        <v>36</v>
      </c>
      <c r="E88" s="27" t="s">
        <v>37</v>
      </c>
      <c r="F88" s="10" t="s">
        <v>1220</v>
      </c>
      <c r="G88" s="22" t="s">
        <v>915</v>
      </c>
      <c r="H88" s="30" t="s">
        <v>1032</v>
      </c>
      <c r="I88" s="22" t="s">
        <v>771</v>
      </c>
      <c r="J88" s="29" t="s">
        <v>916</v>
      </c>
      <c r="K88" s="22" t="s">
        <v>42</v>
      </c>
      <c r="L88" s="23">
        <v>46308</v>
      </c>
      <c r="M88" s="22" t="s">
        <v>43</v>
      </c>
      <c r="N88" s="22" t="s">
        <v>352</v>
      </c>
      <c r="O88" s="16"/>
      <c r="P88" s="16"/>
      <c r="Q88" s="16"/>
      <c r="R88" s="16"/>
      <c r="S88" s="16"/>
      <c r="T88" s="16"/>
    </row>
    <row r="89" ht="28.5" spans="1:20">
      <c r="A89" s="10"/>
      <c r="B89" s="15" t="s">
        <v>34</v>
      </c>
      <c r="C89" s="17" t="s">
        <v>35</v>
      </c>
      <c r="D89" s="27" t="s">
        <v>36</v>
      </c>
      <c r="E89" s="27" t="s">
        <v>37</v>
      </c>
      <c r="F89" s="10" t="s">
        <v>1221</v>
      </c>
      <c r="G89" s="22" t="s">
        <v>917</v>
      </c>
      <c r="H89" s="30" t="s">
        <v>1032</v>
      </c>
      <c r="I89" s="22" t="s">
        <v>776</v>
      </c>
      <c r="J89" s="29" t="s">
        <v>765</v>
      </c>
      <c r="K89" s="22" t="s">
        <v>42</v>
      </c>
      <c r="L89" s="23">
        <v>46308</v>
      </c>
      <c r="M89" s="22" t="s">
        <v>43</v>
      </c>
      <c r="N89" s="22" t="s">
        <v>352</v>
      </c>
      <c r="O89" s="16"/>
      <c r="P89" s="16"/>
      <c r="Q89" s="16"/>
      <c r="R89" s="16"/>
      <c r="S89" s="16"/>
      <c r="T89" s="16"/>
    </row>
    <row r="90" ht="28.5" spans="1:20">
      <c r="A90" s="10"/>
      <c r="B90" s="15" t="s">
        <v>34</v>
      </c>
      <c r="C90" s="17" t="s">
        <v>35</v>
      </c>
      <c r="D90" s="27" t="s">
        <v>36</v>
      </c>
      <c r="E90" s="27" t="s">
        <v>37</v>
      </c>
      <c r="F90" s="10" t="s">
        <v>1222</v>
      </c>
      <c r="G90" s="22" t="s">
        <v>918</v>
      </c>
      <c r="H90" s="30" t="s">
        <v>1032</v>
      </c>
      <c r="I90" s="22" t="s">
        <v>908</v>
      </c>
      <c r="J90" s="29" t="s">
        <v>1223</v>
      </c>
      <c r="K90" s="22" t="s">
        <v>42</v>
      </c>
      <c r="L90" s="23">
        <v>46308</v>
      </c>
      <c r="M90" s="22" t="s">
        <v>43</v>
      </c>
      <c r="N90" s="22" t="s">
        <v>352</v>
      </c>
      <c r="O90" s="16"/>
      <c r="P90" s="16"/>
      <c r="Q90" s="16"/>
      <c r="R90" s="16"/>
      <c r="S90" s="16"/>
      <c r="T90" s="16"/>
    </row>
    <row r="91" ht="28.5" spans="1:20">
      <c r="A91" s="10"/>
      <c r="B91" s="15" t="s">
        <v>34</v>
      </c>
      <c r="C91" s="17" t="s">
        <v>35</v>
      </c>
      <c r="D91" s="27" t="s">
        <v>36</v>
      </c>
      <c r="E91" s="27" t="s">
        <v>37</v>
      </c>
      <c r="F91" s="10" t="s">
        <v>1224</v>
      </c>
      <c r="G91" s="22" t="s">
        <v>920</v>
      </c>
      <c r="H91" s="30" t="s">
        <v>1032</v>
      </c>
      <c r="I91" s="22" t="s">
        <v>776</v>
      </c>
      <c r="J91" s="29" t="s">
        <v>765</v>
      </c>
      <c r="K91" s="22" t="s">
        <v>42</v>
      </c>
      <c r="L91" s="23">
        <v>46308</v>
      </c>
      <c r="M91" s="22" t="s">
        <v>43</v>
      </c>
      <c r="N91" s="22" t="s">
        <v>352</v>
      </c>
      <c r="O91" s="16"/>
      <c r="P91" s="16"/>
      <c r="Q91" s="16"/>
      <c r="R91" s="16"/>
      <c r="S91" s="16"/>
      <c r="T91" s="16"/>
    </row>
    <row r="92" ht="28.5" spans="1:20">
      <c r="A92" s="10"/>
      <c r="B92" s="15" t="s">
        <v>34</v>
      </c>
      <c r="C92" s="17" t="s">
        <v>35</v>
      </c>
      <c r="D92" s="27" t="s">
        <v>36</v>
      </c>
      <c r="E92" s="27" t="s">
        <v>37</v>
      </c>
      <c r="F92" s="10" t="s">
        <v>1225</v>
      </c>
      <c r="G92" s="22" t="s">
        <v>921</v>
      </c>
      <c r="H92" s="30" t="s">
        <v>1032</v>
      </c>
      <c r="I92" s="22" t="s">
        <v>912</v>
      </c>
      <c r="J92" s="29" t="s">
        <v>1226</v>
      </c>
      <c r="K92" s="22" t="s">
        <v>42</v>
      </c>
      <c r="L92" s="23">
        <v>46308</v>
      </c>
      <c r="M92" s="22" t="s">
        <v>43</v>
      </c>
      <c r="N92" s="22" t="s">
        <v>352</v>
      </c>
      <c r="O92" s="16"/>
      <c r="P92" s="16"/>
      <c r="Q92" s="16"/>
      <c r="R92" s="16"/>
      <c r="S92" s="16"/>
      <c r="T92" s="16"/>
    </row>
    <row r="93" ht="28.5" spans="1:20">
      <c r="A93" s="10"/>
      <c r="B93" s="15" t="s">
        <v>34</v>
      </c>
      <c r="C93" s="17" t="s">
        <v>35</v>
      </c>
      <c r="D93" s="27" t="s">
        <v>36</v>
      </c>
      <c r="E93" s="27" t="s">
        <v>37</v>
      </c>
      <c r="F93" s="10" t="s">
        <v>1227</v>
      </c>
      <c r="G93" s="22" t="s">
        <v>923</v>
      </c>
      <c r="H93" s="30" t="s">
        <v>1032</v>
      </c>
      <c r="I93" s="22" t="s">
        <v>776</v>
      </c>
      <c r="J93" s="29" t="s">
        <v>765</v>
      </c>
      <c r="K93" s="22" t="s">
        <v>42</v>
      </c>
      <c r="L93" s="23">
        <v>46308</v>
      </c>
      <c r="M93" s="22" t="s">
        <v>43</v>
      </c>
      <c r="N93" s="22" t="s">
        <v>352</v>
      </c>
      <c r="O93" s="16"/>
      <c r="P93" s="16"/>
      <c r="Q93" s="16"/>
      <c r="R93" s="16"/>
      <c r="S93" s="16"/>
      <c r="T93" s="16"/>
    </row>
    <row r="94" ht="28.5" spans="1:20">
      <c r="A94" s="10"/>
      <c r="B94" s="15" t="s">
        <v>34</v>
      </c>
      <c r="C94" s="17" t="s">
        <v>35</v>
      </c>
      <c r="D94" s="27" t="s">
        <v>36</v>
      </c>
      <c r="E94" s="27" t="s">
        <v>37</v>
      </c>
      <c r="F94" s="10" t="s">
        <v>1228</v>
      </c>
      <c r="G94" s="22" t="s">
        <v>924</v>
      </c>
      <c r="H94" s="30" t="s">
        <v>1032</v>
      </c>
      <c r="I94" s="22" t="s">
        <v>771</v>
      </c>
      <c r="J94" s="29" t="s">
        <v>925</v>
      </c>
      <c r="K94" s="22" t="s">
        <v>42</v>
      </c>
      <c r="L94" s="23">
        <v>46308</v>
      </c>
      <c r="M94" s="22" t="s">
        <v>43</v>
      </c>
      <c r="N94" s="22" t="s">
        <v>352</v>
      </c>
      <c r="O94" s="16"/>
      <c r="P94" s="16"/>
      <c r="Q94" s="16"/>
      <c r="R94" s="16"/>
      <c r="S94" s="16"/>
      <c r="T94" s="16"/>
    </row>
    <row r="95" ht="28.5" spans="1:20">
      <c r="A95" s="10"/>
      <c r="B95" s="15" t="s">
        <v>34</v>
      </c>
      <c r="C95" s="17" t="s">
        <v>35</v>
      </c>
      <c r="D95" s="27" t="s">
        <v>36</v>
      </c>
      <c r="E95" s="27" t="s">
        <v>37</v>
      </c>
      <c r="F95" s="10" t="s">
        <v>1229</v>
      </c>
      <c r="G95" s="22" t="s">
        <v>926</v>
      </c>
      <c r="H95" s="30" t="s">
        <v>1032</v>
      </c>
      <c r="I95" s="22" t="s">
        <v>776</v>
      </c>
      <c r="J95" s="29" t="s">
        <v>765</v>
      </c>
      <c r="K95" s="22" t="s">
        <v>42</v>
      </c>
      <c r="L95" s="23">
        <v>46308</v>
      </c>
      <c r="M95" s="22" t="s">
        <v>43</v>
      </c>
      <c r="N95" s="22" t="s">
        <v>352</v>
      </c>
      <c r="O95" s="16"/>
      <c r="P95" s="16"/>
      <c r="Q95" s="16"/>
      <c r="R95" s="16"/>
      <c r="S95" s="16"/>
      <c r="T95" s="16"/>
    </row>
    <row r="96" ht="28.5" spans="1:20">
      <c r="A96" s="10"/>
      <c r="B96" s="15" t="s">
        <v>34</v>
      </c>
      <c r="C96" s="17" t="s">
        <v>35</v>
      </c>
      <c r="D96" s="27" t="s">
        <v>36</v>
      </c>
      <c r="E96" s="27" t="s">
        <v>37</v>
      </c>
      <c r="F96" s="10" t="s">
        <v>1230</v>
      </c>
      <c r="G96" s="22" t="s">
        <v>927</v>
      </c>
      <c r="H96" s="30" t="s">
        <v>1032</v>
      </c>
      <c r="I96" s="22" t="s">
        <v>908</v>
      </c>
      <c r="J96" s="29" t="s">
        <v>1231</v>
      </c>
      <c r="K96" s="22" t="s">
        <v>42</v>
      </c>
      <c r="L96" s="23">
        <v>46308</v>
      </c>
      <c r="M96" s="22" t="s">
        <v>43</v>
      </c>
      <c r="N96" s="22" t="s">
        <v>352</v>
      </c>
      <c r="O96" s="16"/>
      <c r="P96" s="16"/>
      <c r="Q96" s="16"/>
      <c r="R96" s="16"/>
      <c r="S96" s="16"/>
      <c r="T96" s="16"/>
    </row>
    <row r="97" ht="28.5" spans="1:20">
      <c r="A97" s="10"/>
      <c r="B97" s="15" t="s">
        <v>34</v>
      </c>
      <c r="C97" s="17" t="s">
        <v>35</v>
      </c>
      <c r="D97" s="27" t="s">
        <v>36</v>
      </c>
      <c r="E97" s="27" t="s">
        <v>37</v>
      </c>
      <c r="F97" s="10" t="s">
        <v>1232</v>
      </c>
      <c r="G97" s="22" t="s">
        <v>929</v>
      </c>
      <c r="H97" s="30" t="s">
        <v>1032</v>
      </c>
      <c r="I97" s="22" t="s">
        <v>776</v>
      </c>
      <c r="J97" s="29" t="s">
        <v>765</v>
      </c>
      <c r="K97" s="22" t="s">
        <v>42</v>
      </c>
      <c r="L97" s="23">
        <v>46308</v>
      </c>
      <c r="M97" s="22" t="s">
        <v>43</v>
      </c>
      <c r="N97" s="22" t="s">
        <v>352</v>
      </c>
      <c r="O97" s="16"/>
      <c r="P97" s="16"/>
      <c r="Q97" s="16"/>
      <c r="R97" s="16"/>
      <c r="S97" s="16"/>
      <c r="T97" s="16"/>
    </row>
    <row r="98" ht="28.5" spans="1:20">
      <c r="A98" s="10"/>
      <c r="B98" s="15" t="s">
        <v>34</v>
      </c>
      <c r="C98" s="17" t="s">
        <v>35</v>
      </c>
      <c r="D98" s="27" t="s">
        <v>36</v>
      </c>
      <c r="E98" s="27" t="s">
        <v>37</v>
      </c>
      <c r="F98" s="10" t="s">
        <v>1233</v>
      </c>
      <c r="G98" s="22" t="s">
        <v>930</v>
      </c>
      <c r="H98" s="30" t="s">
        <v>1032</v>
      </c>
      <c r="I98" s="22" t="s">
        <v>912</v>
      </c>
      <c r="J98" s="29" t="s">
        <v>1234</v>
      </c>
      <c r="K98" s="22" t="s">
        <v>42</v>
      </c>
      <c r="L98" s="23">
        <v>46308</v>
      </c>
      <c r="M98" s="22" t="s">
        <v>43</v>
      </c>
      <c r="N98" s="22" t="s">
        <v>352</v>
      </c>
      <c r="O98" s="16"/>
      <c r="P98" s="16"/>
      <c r="Q98" s="16"/>
      <c r="R98" s="16"/>
      <c r="S98" s="16"/>
      <c r="T98" s="16"/>
    </row>
    <row r="99" ht="28.5" spans="1:20">
      <c r="A99" s="10"/>
      <c r="B99" s="15" t="s">
        <v>34</v>
      </c>
      <c r="C99" s="17" t="s">
        <v>35</v>
      </c>
      <c r="D99" s="27" t="s">
        <v>36</v>
      </c>
      <c r="E99" s="27" t="s">
        <v>37</v>
      </c>
      <c r="F99" s="10" t="s">
        <v>1235</v>
      </c>
      <c r="G99" s="22" t="s">
        <v>932</v>
      </c>
      <c r="H99" s="30" t="s">
        <v>1032</v>
      </c>
      <c r="I99" s="22" t="s">
        <v>776</v>
      </c>
      <c r="J99" s="29" t="s">
        <v>765</v>
      </c>
      <c r="K99" s="22" t="s">
        <v>42</v>
      </c>
      <c r="L99" s="23">
        <v>46308</v>
      </c>
      <c r="M99" s="22" t="s">
        <v>43</v>
      </c>
      <c r="N99" s="22" t="s">
        <v>352</v>
      </c>
      <c r="O99" s="16"/>
      <c r="P99" s="16"/>
      <c r="Q99" s="16"/>
      <c r="R99" s="16"/>
      <c r="S99" s="16"/>
      <c r="T99" s="16"/>
    </row>
    <row r="100" ht="28.5" spans="1:20">
      <c r="A100" s="10"/>
      <c r="B100" s="15" t="s">
        <v>34</v>
      </c>
      <c r="C100" s="17" t="s">
        <v>35</v>
      </c>
      <c r="D100" s="27" t="s">
        <v>36</v>
      </c>
      <c r="E100" s="27" t="s">
        <v>37</v>
      </c>
      <c r="F100" s="10" t="s">
        <v>1236</v>
      </c>
      <c r="G100" s="22" t="s">
        <v>933</v>
      </c>
      <c r="H100" s="30" t="s">
        <v>1032</v>
      </c>
      <c r="I100" s="22" t="s">
        <v>771</v>
      </c>
      <c r="J100" s="29" t="s">
        <v>934</v>
      </c>
      <c r="K100" s="22" t="s">
        <v>42</v>
      </c>
      <c r="L100" s="23">
        <v>46308</v>
      </c>
      <c r="M100" s="22" t="s">
        <v>43</v>
      </c>
      <c r="N100" s="22" t="s">
        <v>352</v>
      </c>
      <c r="O100" s="16"/>
      <c r="P100" s="16"/>
      <c r="Q100" s="16"/>
      <c r="R100" s="16"/>
      <c r="S100" s="16"/>
      <c r="T100" s="16"/>
    </row>
    <row r="101" ht="28.5" spans="1:20">
      <c r="A101" s="10"/>
      <c r="B101" s="15" t="s">
        <v>34</v>
      </c>
      <c r="C101" s="17" t="s">
        <v>35</v>
      </c>
      <c r="D101" s="27" t="s">
        <v>36</v>
      </c>
      <c r="E101" s="27" t="s">
        <v>37</v>
      </c>
      <c r="F101" s="10" t="s">
        <v>1237</v>
      </c>
      <c r="G101" s="22" t="s">
        <v>935</v>
      </c>
      <c r="H101" s="30" t="s">
        <v>1032</v>
      </c>
      <c r="I101" s="22" t="s">
        <v>776</v>
      </c>
      <c r="J101" s="29" t="s">
        <v>765</v>
      </c>
      <c r="K101" s="22" t="s">
        <v>42</v>
      </c>
      <c r="L101" s="23">
        <v>46308</v>
      </c>
      <c r="M101" s="22" t="s">
        <v>43</v>
      </c>
      <c r="N101" s="22" t="s">
        <v>352</v>
      </c>
      <c r="O101" s="16"/>
      <c r="P101" s="16"/>
      <c r="Q101" s="16"/>
      <c r="R101" s="16"/>
      <c r="S101" s="16"/>
      <c r="T101" s="16"/>
    </row>
    <row r="102" ht="28.5" spans="1:20">
      <c r="A102" s="10"/>
      <c r="B102" s="15" t="s">
        <v>34</v>
      </c>
      <c r="C102" s="17" t="s">
        <v>35</v>
      </c>
      <c r="D102" s="27" t="s">
        <v>36</v>
      </c>
      <c r="E102" s="27" t="s">
        <v>37</v>
      </c>
      <c r="F102" s="10" t="s">
        <v>1238</v>
      </c>
      <c r="G102" s="22" t="s">
        <v>936</v>
      </c>
      <c r="H102" s="30" t="s">
        <v>1032</v>
      </c>
      <c r="I102" s="22" t="s">
        <v>908</v>
      </c>
      <c r="J102" s="29" t="s">
        <v>1239</v>
      </c>
      <c r="K102" s="22" t="s">
        <v>42</v>
      </c>
      <c r="L102" s="23">
        <v>46308</v>
      </c>
      <c r="M102" s="22" t="s">
        <v>43</v>
      </c>
      <c r="N102" s="22" t="s">
        <v>352</v>
      </c>
      <c r="O102" s="16"/>
      <c r="P102" s="16"/>
      <c r="Q102" s="16"/>
      <c r="R102" s="16"/>
      <c r="S102" s="16"/>
      <c r="T102" s="16"/>
    </row>
    <row r="103" ht="28.5" spans="1:20">
      <c r="A103" s="10"/>
      <c r="B103" s="15" t="s">
        <v>34</v>
      </c>
      <c r="C103" s="17" t="s">
        <v>35</v>
      </c>
      <c r="D103" s="27" t="s">
        <v>36</v>
      </c>
      <c r="E103" s="27" t="s">
        <v>37</v>
      </c>
      <c r="F103" s="10" t="s">
        <v>1240</v>
      </c>
      <c r="G103" s="22" t="s">
        <v>938</v>
      </c>
      <c r="H103" s="30" t="s">
        <v>1032</v>
      </c>
      <c r="I103" s="22" t="s">
        <v>776</v>
      </c>
      <c r="J103" s="29" t="s">
        <v>765</v>
      </c>
      <c r="K103" s="22" t="s">
        <v>42</v>
      </c>
      <c r="L103" s="23">
        <v>46308</v>
      </c>
      <c r="M103" s="22" t="s">
        <v>43</v>
      </c>
      <c r="N103" s="22" t="s">
        <v>352</v>
      </c>
      <c r="O103" s="16"/>
      <c r="P103" s="16"/>
      <c r="Q103" s="16"/>
      <c r="R103" s="16"/>
      <c r="S103" s="16"/>
      <c r="T103" s="16"/>
    </row>
    <row r="104" ht="28.5" spans="1:20">
      <c r="A104" s="10"/>
      <c r="B104" s="15" t="s">
        <v>34</v>
      </c>
      <c r="C104" s="17" t="s">
        <v>35</v>
      </c>
      <c r="D104" s="27" t="s">
        <v>36</v>
      </c>
      <c r="E104" s="27" t="s">
        <v>37</v>
      </c>
      <c r="F104" s="10" t="s">
        <v>1241</v>
      </c>
      <c r="G104" s="22" t="s">
        <v>939</v>
      </c>
      <c r="H104" s="30" t="s">
        <v>1032</v>
      </c>
      <c r="I104" s="22" t="s">
        <v>912</v>
      </c>
      <c r="J104" s="29" t="s">
        <v>1242</v>
      </c>
      <c r="K104" s="22" t="s">
        <v>42</v>
      </c>
      <c r="L104" s="23">
        <v>46308</v>
      </c>
      <c r="M104" s="22" t="s">
        <v>43</v>
      </c>
      <c r="N104" s="22" t="s">
        <v>352</v>
      </c>
      <c r="O104" s="16"/>
      <c r="P104" s="16"/>
      <c r="Q104" s="16"/>
      <c r="R104" s="16"/>
      <c r="S104" s="16"/>
      <c r="T104" s="16"/>
    </row>
    <row r="105" ht="28.5" spans="1:20">
      <c r="A105" s="10"/>
      <c r="B105" s="15" t="s">
        <v>34</v>
      </c>
      <c r="C105" s="17" t="s">
        <v>35</v>
      </c>
      <c r="D105" s="27" t="s">
        <v>36</v>
      </c>
      <c r="E105" s="27" t="s">
        <v>37</v>
      </c>
      <c r="F105" s="10" t="s">
        <v>1243</v>
      </c>
      <c r="G105" s="22" t="s">
        <v>941</v>
      </c>
      <c r="H105" s="30" t="s">
        <v>1032</v>
      </c>
      <c r="I105" s="22" t="s">
        <v>776</v>
      </c>
      <c r="J105" s="29" t="s">
        <v>765</v>
      </c>
      <c r="K105" s="22" t="s">
        <v>42</v>
      </c>
      <c r="L105" s="23">
        <v>46308</v>
      </c>
      <c r="M105" s="22" t="s">
        <v>43</v>
      </c>
      <c r="N105" s="22" t="s">
        <v>352</v>
      </c>
      <c r="O105" s="16"/>
      <c r="P105" s="16"/>
      <c r="Q105" s="16"/>
      <c r="R105" s="16"/>
      <c r="S105" s="16"/>
      <c r="T105" s="16"/>
    </row>
    <row r="106" ht="28.5" spans="1:20">
      <c r="A106" s="10"/>
      <c r="B106" s="15" t="s">
        <v>34</v>
      </c>
      <c r="C106" s="17" t="s">
        <v>35</v>
      </c>
      <c r="D106" s="27" t="s">
        <v>36</v>
      </c>
      <c r="E106" s="27" t="s">
        <v>37</v>
      </c>
      <c r="F106" s="10" t="s">
        <v>1244</v>
      </c>
      <c r="G106" s="22" t="s">
        <v>942</v>
      </c>
      <c r="H106" s="30" t="s">
        <v>1032</v>
      </c>
      <c r="I106" s="22" t="s">
        <v>771</v>
      </c>
      <c r="J106" s="29" t="s">
        <v>943</v>
      </c>
      <c r="K106" s="22" t="s">
        <v>42</v>
      </c>
      <c r="L106" s="23">
        <v>46308</v>
      </c>
      <c r="M106" s="22" t="s">
        <v>43</v>
      </c>
      <c r="N106" s="22" t="s">
        <v>352</v>
      </c>
      <c r="O106" s="16"/>
      <c r="P106" s="16"/>
      <c r="Q106" s="16"/>
      <c r="R106" s="16"/>
      <c r="S106" s="16"/>
      <c r="T106" s="16"/>
    </row>
    <row r="107" ht="28.5" spans="1:20">
      <c r="A107" s="10"/>
      <c r="B107" s="34" t="s">
        <v>34</v>
      </c>
      <c r="C107" s="35" t="s">
        <v>35</v>
      </c>
      <c r="D107" s="27" t="s">
        <v>36</v>
      </c>
      <c r="E107" s="27" t="s">
        <v>37</v>
      </c>
      <c r="F107" s="10" t="s">
        <v>1245</v>
      </c>
      <c r="G107" s="36" t="s">
        <v>944</v>
      </c>
      <c r="H107" s="30" t="s">
        <v>1032</v>
      </c>
      <c r="I107" s="37" t="s">
        <v>776</v>
      </c>
      <c r="J107" s="38" t="s">
        <v>765</v>
      </c>
      <c r="K107" s="22" t="s">
        <v>42</v>
      </c>
      <c r="L107" s="23">
        <v>46308</v>
      </c>
      <c r="M107" s="22" t="s">
        <v>43</v>
      </c>
      <c r="N107" s="22" t="s">
        <v>352</v>
      </c>
      <c r="O107" s="16"/>
      <c r="P107" s="16"/>
      <c r="Q107" s="16"/>
      <c r="R107" s="16"/>
      <c r="S107" s="16"/>
      <c r="T107" s="16"/>
    </row>
    <row r="108" ht="28.5" spans="1:20">
      <c r="A108" s="10" t="s">
        <v>945</v>
      </c>
      <c r="B108" s="39" t="s">
        <v>34</v>
      </c>
      <c r="C108" s="17" t="s">
        <v>35</v>
      </c>
      <c r="D108" s="40" t="s">
        <v>36</v>
      </c>
      <c r="E108" s="40" t="s">
        <v>37</v>
      </c>
      <c r="F108" s="10" t="s">
        <v>1246</v>
      </c>
      <c r="G108" s="10" t="s">
        <v>946</v>
      </c>
      <c r="H108" s="10" t="s">
        <v>1032</v>
      </c>
      <c r="I108" s="10" t="s">
        <v>776</v>
      </c>
      <c r="J108" s="10" t="s">
        <v>1247</v>
      </c>
      <c r="K108" s="22" t="s">
        <v>42</v>
      </c>
      <c r="L108" s="23">
        <v>46308</v>
      </c>
      <c r="M108" s="22" t="s">
        <v>43</v>
      </c>
      <c r="N108" s="22" t="s">
        <v>352</v>
      </c>
      <c r="O108" s="16"/>
      <c r="P108" s="16"/>
      <c r="Q108" s="16"/>
      <c r="R108" s="16"/>
      <c r="S108" s="16"/>
      <c r="T108" s="16"/>
    </row>
    <row r="109" ht="28.5" spans="1:20">
      <c r="A109" s="10"/>
      <c r="B109" s="39" t="s">
        <v>34</v>
      </c>
      <c r="C109" s="17" t="s">
        <v>35</v>
      </c>
      <c r="D109" s="40" t="s">
        <v>36</v>
      </c>
      <c r="E109" s="40" t="s">
        <v>37</v>
      </c>
      <c r="F109" s="10" t="s">
        <v>1248</v>
      </c>
      <c r="G109" s="10" t="s">
        <v>948</v>
      </c>
      <c r="H109" s="10" t="s">
        <v>1032</v>
      </c>
      <c r="I109" s="10" t="s">
        <v>771</v>
      </c>
      <c r="J109" s="10" t="s">
        <v>765</v>
      </c>
      <c r="K109" s="22" t="s">
        <v>42</v>
      </c>
      <c r="L109" s="23">
        <v>46308</v>
      </c>
      <c r="M109" s="22" t="s">
        <v>43</v>
      </c>
      <c r="N109" s="22" t="s">
        <v>352</v>
      </c>
      <c r="O109" s="16"/>
      <c r="P109" s="16"/>
      <c r="Q109" s="16"/>
      <c r="R109" s="16"/>
      <c r="S109" s="16"/>
      <c r="T109" s="16"/>
    </row>
    <row r="110" ht="28.5" spans="1:20">
      <c r="A110" s="10"/>
      <c r="B110" s="39" t="s">
        <v>34</v>
      </c>
      <c r="C110" s="17" t="s">
        <v>35</v>
      </c>
      <c r="D110" s="40" t="s">
        <v>36</v>
      </c>
      <c r="E110" s="40" t="s">
        <v>37</v>
      </c>
      <c r="F110" s="10" t="s">
        <v>1249</v>
      </c>
      <c r="G110" s="10" t="s">
        <v>949</v>
      </c>
      <c r="H110" s="10" t="s">
        <v>1032</v>
      </c>
      <c r="I110" s="10" t="s">
        <v>773</v>
      </c>
      <c r="J110" s="10" t="s">
        <v>1250</v>
      </c>
      <c r="K110" s="22" t="s">
        <v>42</v>
      </c>
      <c r="L110" s="23">
        <v>46308</v>
      </c>
      <c r="M110" s="22" t="s">
        <v>43</v>
      </c>
      <c r="N110" s="22" t="s">
        <v>352</v>
      </c>
      <c r="O110" s="16"/>
      <c r="P110" s="16"/>
      <c r="Q110" s="16"/>
      <c r="R110" s="16"/>
      <c r="S110" s="16"/>
      <c r="T110" s="16"/>
    </row>
    <row r="111" ht="28.5" spans="1:20">
      <c r="A111" s="10"/>
      <c r="B111" s="39" t="s">
        <v>34</v>
      </c>
      <c r="C111" s="17" t="s">
        <v>35</v>
      </c>
      <c r="D111" s="40" t="s">
        <v>36</v>
      </c>
      <c r="E111" s="40" t="s">
        <v>37</v>
      </c>
      <c r="F111" s="10" t="s">
        <v>1251</v>
      </c>
      <c r="G111" s="10" t="s">
        <v>948</v>
      </c>
      <c r="H111" s="10" t="s">
        <v>1032</v>
      </c>
      <c r="I111" s="10" t="s">
        <v>771</v>
      </c>
      <c r="J111" s="10" t="s">
        <v>765</v>
      </c>
      <c r="K111" s="22" t="s">
        <v>42</v>
      </c>
      <c r="L111" s="23">
        <v>46308</v>
      </c>
      <c r="M111" s="22" t="s">
        <v>43</v>
      </c>
      <c r="N111" s="22" t="s">
        <v>352</v>
      </c>
      <c r="O111" s="16"/>
      <c r="P111" s="16"/>
      <c r="Q111" s="16"/>
      <c r="R111" s="16"/>
      <c r="S111" s="16"/>
      <c r="T111" s="16"/>
    </row>
    <row r="112" ht="28.5" spans="1:20">
      <c r="A112" s="10"/>
      <c r="B112" s="39" t="s">
        <v>34</v>
      </c>
      <c r="C112" s="17" t="s">
        <v>35</v>
      </c>
      <c r="D112" s="40" t="s">
        <v>36</v>
      </c>
      <c r="E112" s="40" t="s">
        <v>37</v>
      </c>
      <c r="F112" s="10" t="s">
        <v>1252</v>
      </c>
      <c r="G112" s="10" t="s">
        <v>951</v>
      </c>
      <c r="H112" s="10" t="s">
        <v>1032</v>
      </c>
      <c r="I112" s="10" t="s">
        <v>776</v>
      </c>
      <c r="J112" s="10" t="s">
        <v>1253</v>
      </c>
      <c r="K112" s="22" t="s">
        <v>42</v>
      </c>
      <c r="L112" s="23">
        <v>46308</v>
      </c>
      <c r="M112" s="22" t="s">
        <v>43</v>
      </c>
      <c r="N112" s="22" t="s">
        <v>352</v>
      </c>
      <c r="O112" s="16"/>
      <c r="P112" s="16"/>
      <c r="Q112" s="16"/>
      <c r="R112" s="16"/>
      <c r="S112" s="16"/>
      <c r="T112" s="16"/>
    </row>
    <row r="113" ht="28.5" spans="1:20">
      <c r="A113" s="10"/>
      <c r="B113" s="39" t="s">
        <v>34</v>
      </c>
      <c r="C113" s="17" t="s">
        <v>35</v>
      </c>
      <c r="D113" s="40" t="s">
        <v>36</v>
      </c>
      <c r="E113" s="40" t="s">
        <v>37</v>
      </c>
      <c r="F113" s="10" t="s">
        <v>1254</v>
      </c>
      <c r="G113" s="10" t="s">
        <v>953</v>
      </c>
      <c r="H113" s="10" t="s">
        <v>1032</v>
      </c>
      <c r="I113" s="10" t="s">
        <v>771</v>
      </c>
      <c r="J113" s="10" t="s">
        <v>765</v>
      </c>
      <c r="K113" s="22" t="s">
        <v>42</v>
      </c>
      <c r="L113" s="23">
        <v>46308</v>
      </c>
      <c r="M113" s="22" t="s">
        <v>43</v>
      </c>
      <c r="N113" s="22" t="s">
        <v>352</v>
      </c>
      <c r="O113" s="16"/>
      <c r="P113" s="16"/>
      <c r="Q113" s="16"/>
      <c r="R113" s="16"/>
      <c r="S113" s="16"/>
      <c r="T113" s="16"/>
    </row>
    <row r="114" ht="28.5" spans="1:20">
      <c r="A114" s="10"/>
      <c r="B114" s="39" t="s">
        <v>34</v>
      </c>
      <c r="C114" s="17" t="s">
        <v>35</v>
      </c>
      <c r="D114" s="40" t="s">
        <v>36</v>
      </c>
      <c r="E114" s="40" t="s">
        <v>37</v>
      </c>
      <c r="F114" s="10" t="s">
        <v>1255</v>
      </c>
      <c r="G114" s="10" t="s">
        <v>954</v>
      </c>
      <c r="H114" s="10" t="s">
        <v>1032</v>
      </c>
      <c r="I114" s="10" t="s">
        <v>773</v>
      </c>
      <c r="J114" s="10" t="s">
        <v>1256</v>
      </c>
      <c r="K114" s="22" t="s">
        <v>42</v>
      </c>
      <c r="L114" s="23">
        <v>46308</v>
      </c>
      <c r="M114" s="22" t="s">
        <v>43</v>
      </c>
      <c r="N114" s="22" t="s">
        <v>352</v>
      </c>
      <c r="O114" s="16"/>
      <c r="P114" s="16"/>
      <c r="Q114" s="16"/>
      <c r="R114" s="16"/>
      <c r="S114" s="16"/>
      <c r="T114" s="16"/>
    </row>
    <row r="115" ht="28.5" spans="1:20">
      <c r="A115" s="10"/>
      <c r="B115" s="39" t="s">
        <v>34</v>
      </c>
      <c r="C115" s="17" t="s">
        <v>35</v>
      </c>
      <c r="D115" s="40" t="s">
        <v>36</v>
      </c>
      <c r="E115" s="40" t="s">
        <v>37</v>
      </c>
      <c r="F115" s="10" t="s">
        <v>1257</v>
      </c>
      <c r="G115" s="10" t="s">
        <v>953</v>
      </c>
      <c r="H115" s="10" t="s">
        <v>1032</v>
      </c>
      <c r="I115" s="10" t="s">
        <v>771</v>
      </c>
      <c r="J115" s="10" t="s">
        <v>765</v>
      </c>
      <c r="K115" s="22" t="s">
        <v>42</v>
      </c>
      <c r="L115" s="23">
        <v>46308</v>
      </c>
      <c r="M115" s="22" t="s">
        <v>43</v>
      </c>
      <c r="N115" s="22" t="s">
        <v>352</v>
      </c>
      <c r="O115" s="16"/>
      <c r="P115" s="16"/>
      <c r="Q115" s="16"/>
      <c r="R115" s="16"/>
      <c r="S115" s="16"/>
      <c r="T115" s="16"/>
    </row>
    <row r="116" ht="28.5" spans="1:20">
      <c r="A116" s="10"/>
      <c r="B116" s="39" t="s">
        <v>34</v>
      </c>
      <c r="C116" s="17" t="s">
        <v>35</v>
      </c>
      <c r="D116" s="40" t="s">
        <v>36</v>
      </c>
      <c r="E116" s="40" t="s">
        <v>37</v>
      </c>
      <c r="F116" s="10" t="s">
        <v>1258</v>
      </c>
      <c r="G116" s="10" t="s">
        <v>1259</v>
      </c>
      <c r="H116" s="10" t="s">
        <v>1032</v>
      </c>
      <c r="I116" s="10" t="s">
        <v>776</v>
      </c>
      <c r="J116" s="10" t="s">
        <v>1260</v>
      </c>
      <c r="K116" s="22" t="s">
        <v>42</v>
      </c>
      <c r="L116" s="23">
        <v>46308</v>
      </c>
      <c r="M116" s="22" t="s">
        <v>43</v>
      </c>
      <c r="N116" s="22" t="s">
        <v>352</v>
      </c>
      <c r="O116" s="16"/>
      <c r="P116" s="16"/>
      <c r="Q116" s="16"/>
      <c r="R116" s="16"/>
      <c r="S116" s="16"/>
      <c r="T116" s="16"/>
    </row>
    <row r="117" ht="28.5" spans="1:20">
      <c r="A117" s="10"/>
      <c r="B117" s="39" t="s">
        <v>34</v>
      </c>
      <c r="C117" s="17" t="s">
        <v>35</v>
      </c>
      <c r="D117" s="40" t="s">
        <v>36</v>
      </c>
      <c r="E117" s="40" t="s">
        <v>37</v>
      </c>
      <c r="F117" s="10" t="s">
        <v>1261</v>
      </c>
      <c r="G117" s="10" t="s">
        <v>1262</v>
      </c>
      <c r="H117" s="10" t="s">
        <v>1032</v>
      </c>
      <c r="I117" s="10" t="s">
        <v>771</v>
      </c>
      <c r="J117" s="10" t="s">
        <v>765</v>
      </c>
      <c r="K117" s="22" t="s">
        <v>42</v>
      </c>
      <c r="L117" s="23">
        <v>46308</v>
      </c>
      <c r="M117" s="22" t="s">
        <v>43</v>
      </c>
      <c r="N117" s="22" t="s">
        <v>352</v>
      </c>
      <c r="O117" s="16"/>
      <c r="P117" s="16"/>
      <c r="Q117" s="16"/>
      <c r="R117" s="16"/>
      <c r="S117" s="16"/>
      <c r="T117" s="16"/>
    </row>
    <row r="118" ht="28.5" spans="1:20">
      <c r="A118" s="10"/>
      <c r="B118" s="39" t="s">
        <v>34</v>
      </c>
      <c r="C118" s="17" t="s">
        <v>35</v>
      </c>
      <c r="D118" s="40" t="s">
        <v>36</v>
      </c>
      <c r="E118" s="40" t="s">
        <v>37</v>
      </c>
      <c r="F118" s="10" t="s">
        <v>1263</v>
      </c>
      <c r="G118" s="10" t="s">
        <v>1264</v>
      </c>
      <c r="H118" s="10" t="s">
        <v>1032</v>
      </c>
      <c r="I118" s="10" t="s">
        <v>773</v>
      </c>
      <c r="J118" s="10" t="s">
        <v>1265</v>
      </c>
      <c r="K118" s="22" t="s">
        <v>42</v>
      </c>
      <c r="L118" s="23">
        <v>46308</v>
      </c>
      <c r="M118" s="22" t="s">
        <v>43</v>
      </c>
      <c r="N118" s="22" t="s">
        <v>352</v>
      </c>
      <c r="O118" s="16"/>
      <c r="P118" s="16"/>
      <c r="Q118" s="16"/>
      <c r="R118" s="16"/>
      <c r="S118" s="16"/>
      <c r="T118" s="16"/>
    </row>
    <row r="119" ht="28.5" spans="1:20">
      <c r="A119" s="10"/>
      <c r="B119" s="39" t="s">
        <v>34</v>
      </c>
      <c r="C119" s="17" t="s">
        <v>35</v>
      </c>
      <c r="D119" s="40" t="s">
        <v>36</v>
      </c>
      <c r="E119" s="40" t="s">
        <v>37</v>
      </c>
      <c r="F119" s="10" t="s">
        <v>1266</v>
      </c>
      <c r="G119" s="10" t="s">
        <v>1262</v>
      </c>
      <c r="H119" s="10" t="s">
        <v>1032</v>
      </c>
      <c r="I119" s="10" t="s">
        <v>771</v>
      </c>
      <c r="J119" s="10" t="s">
        <v>765</v>
      </c>
      <c r="K119" s="22" t="s">
        <v>42</v>
      </c>
      <c r="L119" s="23">
        <v>46308</v>
      </c>
      <c r="M119" s="22" t="s">
        <v>43</v>
      </c>
      <c r="N119" s="22" t="s">
        <v>352</v>
      </c>
      <c r="O119" s="16"/>
      <c r="P119" s="16"/>
      <c r="Q119" s="16"/>
      <c r="R119" s="16"/>
      <c r="S119" s="16"/>
      <c r="T119" s="16"/>
    </row>
    <row r="120" ht="28.5" spans="1:20">
      <c r="A120" s="10"/>
      <c r="B120" s="39" t="s">
        <v>34</v>
      </c>
      <c r="C120" s="17" t="s">
        <v>35</v>
      </c>
      <c r="D120" s="40" t="s">
        <v>36</v>
      </c>
      <c r="E120" s="40" t="s">
        <v>37</v>
      </c>
      <c r="F120" s="10" t="s">
        <v>1267</v>
      </c>
      <c r="G120" s="10" t="s">
        <v>1268</v>
      </c>
      <c r="H120" s="10" t="s">
        <v>1032</v>
      </c>
      <c r="I120" s="10" t="s">
        <v>776</v>
      </c>
      <c r="J120" s="10" t="s">
        <v>1269</v>
      </c>
      <c r="K120" s="22" t="s">
        <v>42</v>
      </c>
      <c r="L120" s="23">
        <v>46308</v>
      </c>
      <c r="M120" s="22" t="s">
        <v>43</v>
      </c>
      <c r="N120" s="22" t="s">
        <v>352</v>
      </c>
      <c r="O120" s="16"/>
      <c r="P120" s="16"/>
      <c r="Q120" s="16"/>
      <c r="R120" s="16"/>
      <c r="S120" s="16"/>
      <c r="T120" s="16"/>
    </row>
    <row r="121" ht="28.5" spans="1:20">
      <c r="A121" s="10"/>
      <c r="B121" s="39" t="s">
        <v>34</v>
      </c>
      <c r="C121" s="17" t="s">
        <v>35</v>
      </c>
      <c r="D121" s="40" t="s">
        <v>36</v>
      </c>
      <c r="E121" s="40" t="s">
        <v>37</v>
      </c>
      <c r="F121" s="10" t="s">
        <v>1270</v>
      </c>
      <c r="G121" s="10" t="s">
        <v>1271</v>
      </c>
      <c r="H121" s="10" t="s">
        <v>1032</v>
      </c>
      <c r="I121" s="10" t="s">
        <v>771</v>
      </c>
      <c r="J121" s="10" t="s">
        <v>765</v>
      </c>
      <c r="K121" s="22" t="s">
        <v>42</v>
      </c>
      <c r="L121" s="23">
        <v>46308</v>
      </c>
      <c r="M121" s="22" t="s">
        <v>43</v>
      </c>
      <c r="N121" s="22" t="s">
        <v>352</v>
      </c>
      <c r="O121" s="16"/>
      <c r="P121" s="16"/>
      <c r="Q121" s="16"/>
      <c r="R121" s="16"/>
      <c r="S121" s="16"/>
      <c r="T121" s="16"/>
    </row>
    <row r="122" ht="28.5" spans="1:20">
      <c r="A122" s="10"/>
      <c r="B122" s="39" t="s">
        <v>34</v>
      </c>
      <c r="C122" s="17" t="s">
        <v>35</v>
      </c>
      <c r="D122" s="40" t="s">
        <v>36</v>
      </c>
      <c r="E122" s="40" t="s">
        <v>37</v>
      </c>
      <c r="F122" s="10" t="s">
        <v>1272</v>
      </c>
      <c r="G122" s="10" t="s">
        <v>1273</v>
      </c>
      <c r="H122" s="10" t="s">
        <v>1032</v>
      </c>
      <c r="I122" s="10" t="s">
        <v>773</v>
      </c>
      <c r="J122" s="10" t="s">
        <v>1274</v>
      </c>
      <c r="K122" s="22" t="s">
        <v>42</v>
      </c>
      <c r="L122" s="23">
        <v>46308</v>
      </c>
      <c r="M122" s="22" t="s">
        <v>43</v>
      </c>
      <c r="N122" s="22" t="s">
        <v>352</v>
      </c>
      <c r="O122" s="16"/>
      <c r="P122" s="16"/>
      <c r="Q122" s="16"/>
      <c r="R122" s="16"/>
      <c r="S122" s="16"/>
      <c r="T122" s="16"/>
    </row>
    <row r="123" ht="28.5" spans="1:20">
      <c r="A123" s="10"/>
      <c r="B123" s="39" t="s">
        <v>34</v>
      </c>
      <c r="C123" s="17" t="s">
        <v>35</v>
      </c>
      <c r="D123" s="40" t="s">
        <v>36</v>
      </c>
      <c r="E123" s="40" t="s">
        <v>37</v>
      </c>
      <c r="F123" s="10" t="s">
        <v>1275</v>
      </c>
      <c r="G123" s="10" t="s">
        <v>1271</v>
      </c>
      <c r="H123" s="10" t="s">
        <v>1032</v>
      </c>
      <c r="I123" s="10" t="s">
        <v>771</v>
      </c>
      <c r="J123" s="10" t="s">
        <v>765</v>
      </c>
      <c r="K123" s="22" t="s">
        <v>42</v>
      </c>
      <c r="L123" s="23">
        <v>46308</v>
      </c>
      <c r="M123" s="22" t="s">
        <v>43</v>
      </c>
      <c r="N123" s="22" t="s">
        <v>352</v>
      </c>
      <c r="O123" s="16"/>
      <c r="P123" s="16"/>
      <c r="Q123" s="16"/>
      <c r="R123" s="16"/>
      <c r="S123" s="16"/>
      <c r="T123" s="16"/>
    </row>
    <row r="124" ht="28.5" spans="1:20">
      <c r="A124" s="10"/>
      <c r="B124" s="39" t="s">
        <v>34</v>
      </c>
      <c r="C124" s="17" t="s">
        <v>35</v>
      </c>
      <c r="D124" s="40" t="s">
        <v>36</v>
      </c>
      <c r="E124" s="40" t="s">
        <v>37</v>
      </c>
      <c r="F124" s="10" t="s">
        <v>1276</v>
      </c>
      <c r="G124" s="10" t="s">
        <v>1277</v>
      </c>
      <c r="H124" s="10" t="s">
        <v>1032</v>
      </c>
      <c r="I124" s="10" t="s">
        <v>776</v>
      </c>
      <c r="J124" s="10" t="s">
        <v>1278</v>
      </c>
      <c r="K124" s="22" t="s">
        <v>42</v>
      </c>
      <c r="L124" s="23">
        <v>46308</v>
      </c>
      <c r="M124" s="22" t="s">
        <v>43</v>
      </c>
      <c r="N124" s="22" t="s">
        <v>352</v>
      </c>
      <c r="O124" s="16"/>
      <c r="P124" s="16"/>
      <c r="Q124" s="16"/>
      <c r="R124" s="16"/>
      <c r="S124" s="16"/>
      <c r="T124" s="16"/>
    </row>
    <row r="125" ht="28.5" spans="1:20">
      <c r="A125" s="10"/>
      <c r="B125" s="39" t="s">
        <v>34</v>
      </c>
      <c r="C125" s="17" t="s">
        <v>35</v>
      </c>
      <c r="D125" s="40" t="s">
        <v>36</v>
      </c>
      <c r="E125" s="40" t="s">
        <v>37</v>
      </c>
      <c r="F125" s="10" t="s">
        <v>1279</v>
      </c>
      <c r="G125" s="10" t="s">
        <v>1280</v>
      </c>
      <c r="H125" s="10" t="s">
        <v>1032</v>
      </c>
      <c r="I125" s="10" t="s">
        <v>771</v>
      </c>
      <c r="J125" s="10" t="s">
        <v>765</v>
      </c>
      <c r="K125" s="22" t="s">
        <v>42</v>
      </c>
      <c r="L125" s="23">
        <v>46308</v>
      </c>
      <c r="M125" s="22" t="s">
        <v>43</v>
      </c>
      <c r="N125" s="22" t="s">
        <v>352</v>
      </c>
      <c r="O125" s="16"/>
      <c r="P125" s="16"/>
      <c r="Q125" s="16"/>
      <c r="R125" s="16"/>
      <c r="S125" s="16"/>
      <c r="T125" s="16"/>
    </row>
    <row r="126" ht="28.5" spans="1:20">
      <c r="A126" s="10"/>
      <c r="B126" s="39" t="s">
        <v>34</v>
      </c>
      <c r="C126" s="17" t="s">
        <v>35</v>
      </c>
      <c r="D126" s="40" t="s">
        <v>36</v>
      </c>
      <c r="E126" s="40" t="s">
        <v>37</v>
      </c>
      <c r="F126" s="10" t="s">
        <v>1281</v>
      </c>
      <c r="G126" s="10" t="s">
        <v>1282</v>
      </c>
      <c r="H126" s="10" t="s">
        <v>1032</v>
      </c>
      <c r="I126" s="10" t="s">
        <v>773</v>
      </c>
      <c r="J126" s="10" t="s">
        <v>1283</v>
      </c>
      <c r="K126" s="22" t="s">
        <v>42</v>
      </c>
      <c r="L126" s="23">
        <v>46308</v>
      </c>
      <c r="M126" s="22" t="s">
        <v>43</v>
      </c>
      <c r="N126" s="22" t="s">
        <v>352</v>
      </c>
      <c r="O126" s="16"/>
      <c r="P126" s="16"/>
      <c r="Q126" s="16"/>
      <c r="R126" s="16"/>
      <c r="S126" s="16"/>
      <c r="T126" s="16"/>
    </row>
    <row r="127" ht="28.5" spans="1:20">
      <c r="A127" s="10"/>
      <c r="B127" s="39" t="s">
        <v>34</v>
      </c>
      <c r="C127" s="17" t="s">
        <v>35</v>
      </c>
      <c r="D127" s="40" t="s">
        <v>36</v>
      </c>
      <c r="E127" s="40" t="s">
        <v>37</v>
      </c>
      <c r="F127" s="10" t="s">
        <v>1284</v>
      </c>
      <c r="G127" s="10" t="s">
        <v>1280</v>
      </c>
      <c r="H127" s="10" t="s">
        <v>1032</v>
      </c>
      <c r="I127" s="10" t="s">
        <v>771</v>
      </c>
      <c r="J127" s="10" t="s">
        <v>765</v>
      </c>
      <c r="K127" s="22" t="s">
        <v>42</v>
      </c>
      <c r="L127" s="23">
        <v>46308</v>
      </c>
      <c r="M127" s="22" t="s">
        <v>43</v>
      </c>
      <c r="N127" s="22" t="s">
        <v>352</v>
      </c>
      <c r="O127" s="16"/>
      <c r="P127" s="16"/>
      <c r="Q127" s="16"/>
      <c r="R127" s="16"/>
      <c r="S127" s="16"/>
      <c r="T127" s="16"/>
    </row>
    <row r="128" ht="28.5" spans="1:20">
      <c r="A128" s="10" t="s">
        <v>971</v>
      </c>
      <c r="B128" s="39" t="s">
        <v>34</v>
      </c>
      <c r="C128" s="17" t="s">
        <v>35</v>
      </c>
      <c r="D128" s="40" t="s">
        <v>36</v>
      </c>
      <c r="E128" s="40" t="s">
        <v>37</v>
      </c>
      <c r="F128" s="10" t="s">
        <v>1285</v>
      </c>
      <c r="G128" s="10" t="s">
        <v>972</v>
      </c>
      <c r="H128" s="10" t="s">
        <v>1032</v>
      </c>
      <c r="I128" s="10" t="s">
        <v>776</v>
      </c>
      <c r="J128" s="10" t="s">
        <v>1286</v>
      </c>
      <c r="K128" s="22" t="s">
        <v>42</v>
      </c>
      <c r="L128" s="23">
        <v>46308</v>
      </c>
      <c r="M128" s="22" t="s">
        <v>43</v>
      </c>
      <c r="N128" s="22" t="s">
        <v>352</v>
      </c>
      <c r="O128" s="16"/>
      <c r="P128" s="16"/>
      <c r="Q128" s="16"/>
      <c r="R128" s="16"/>
      <c r="S128" s="16"/>
      <c r="T128" s="16"/>
    </row>
    <row r="129" ht="28.5" spans="1:20">
      <c r="A129" s="10"/>
      <c r="B129" s="39" t="s">
        <v>34</v>
      </c>
      <c r="C129" s="17" t="s">
        <v>35</v>
      </c>
      <c r="D129" s="40" t="s">
        <v>36</v>
      </c>
      <c r="E129" s="40" t="s">
        <v>37</v>
      </c>
      <c r="F129" s="10" t="s">
        <v>1287</v>
      </c>
      <c r="G129" s="10" t="s">
        <v>974</v>
      </c>
      <c r="H129" s="10" t="s">
        <v>1032</v>
      </c>
      <c r="I129" s="10" t="s">
        <v>771</v>
      </c>
      <c r="J129" s="10" t="s">
        <v>765</v>
      </c>
      <c r="K129" s="22" t="s">
        <v>42</v>
      </c>
      <c r="L129" s="23">
        <v>46308</v>
      </c>
      <c r="M129" s="22" t="s">
        <v>43</v>
      </c>
      <c r="N129" s="22" t="s">
        <v>352</v>
      </c>
      <c r="O129" s="16"/>
      <c r="P129" s="16"/>
      <c r="Q129" s="16"/>
      <c r="R129" s="16"/>
      <c r="S129" s="16"/>
      <c r="T129" s="16"/>
    </row>
    <row r="130" ht="28.5" spans="1:20">
      <c r="A130" s="10"/>
      <c r="B130" s="39" t="s">
        <v>34</v>
      </c>
      <c r="C130" s="17" t="s">
        <v>35</v>
      </c>
      <c r="D130" s="40" t="s">
        <v>36</v>
      </c>
      <c r="E130" s="40" t="s">
        <v>37</v>
      </c>
      <c r="F130" s="10" t="s">
        <v>1288</v>
      </c>
      <c r="G130" s="10" t="s">
        <v>975</v>
      </c>
      <c r="H130" s="10" t="s">
        <v>1032</v>
      </c>
      <c r="I130" s="10" t="s">
        <v>773</v>
      </c>
      <c r="J130" s="10" t="s">
        <v>1289</v>
      </c>
      <c r="K130" s="22" t="s">
        <v>42</v>
      </c>
      <c r="L130" s="23">
        <v>46308</v>
      </c>
      <c r="M130" s="22" t="s">
        <v>43</v>
      </c>
      <c r="N130" s="22" t="s">
        <v>352</v>
      </c>
      <c r="O130" s="16"/>
      <c r="P130" s="16"/>
      <c r="Q130" s="16"/>
      <c r="R130" s="16"/>
      <c r="S130" s="16"/>
      <c r="T130" s="16"/>
    </row>
    <row r="131" ht="28.5" spans="1:20">
      <c r="A131" s="10"/>
      <c r="B131" s="39" t="s">
        <v>34</v>
      </c>
      <c r="C131" s="17" t="s">
        <v>35</v>
      </c>
      <c r="D131" s="40" t="s">
        <v>36</v>
      </c>
      <c r="E131" s="40" t="s">
        <v>37</v>
      </c>
      <c r="F131" s="10" t="s">
        <v>1290</v>
      </c>
      <c r="G131" s="10" t="s">
        <v>974</v>
      </c>
      <c r="H131" s="10" t="s">
        <v>1032</v>
      </c>
      <c r="I131" s="10" t="s">
        <v>771</v>
      </c>
      <c r="J131" s="10" t="s">
        <v>765</v>
      </c>
      <c r="K131" s="22" t="s">
        <v>42</v>
      </c>
      <c r="L131" s="23">
        <v>46308</v>
      </c>
      <c r="M131" s="22" t="s">
        <v>43</v>
      </c>
      <c r="N131" s="22" t="s">
        <v>352</v>
      </c>
      <c r="O131" s="16"/>
      <c r="P131" s="16"/>
      <c r="Q131" s="16"/>
      <c r="R131" s="16"/>
      <c r="S131" s="16"/>
      <c r="T131" s="16"/>
    </row>
    <row r="132" ht="28.5" spans="1:20">
      <c r="A132" s="10"/>
      <c r="B132" s="39" t="s">
        <v>34</v>
      </c>
      <c r="C132" s="17" t="s">
        <v>35</v>
      </c>
      <c r="D132" s="40" t="s">
        <v>36</v>
      </c>
      <c r="E132" s="40" t="s">
        <v>37</v>
      </c>
      <c r="F132" s="10" t="s">
        <v>1291</v>
      </c>
      <c r="G132" s="10" t="s">
        <v>1292</v>
      </c>
      <c r="H132" s="10" t="s">
        <v>1032</v>
      </c>
      <c r="I132" s="10" t="s">
        <v>776</v>
      </c>
      <c r="J132" s="10" t="s">
        <v>1286</v>
      </c>
      <c r="K132" s="22" t="s">
        <v>42</v>
      </c>
      <c r="L132" s="23">
        <v>46308</v>
      </c>
      <c r="M132" s="22" t="s">
        <v>43</v>
      </c>
      <c r="N132" s="22" t="s">
        <v>352</v>
      </c>
      <c r="O132" s="16"/>
      <c r="P132" s="16"/>
      <c r="Q132" s="16"/>
      <c r="R132" s="16"/>
      <c r="S132" s="16"/>
      <c r="T132" s="16"/>
    </row>
    <row r="133" ht="28.5" spans="1:20">
      <c r="A133" s="10"/>
      <c r="B133" s="39" t="s">
        <v>34</v>
      </c>
      <c r="C133" s="17" t="s">
        <v>35</v>
      </c>
      <c r="D133" s="40" t="s">
        <v>36</v>
      </c>
      <c r="E133" s="40" t="s">
        <v>37</v>
      </c>
      <c r="F133" s="10" t="s">
        <v>1293</v>
      </c>
      <c r="G133" s="10" t="s">
        <v>1294</v>
      </c>
      <c r="H133" s="10" t="s">
        <v>1032</v>
      </c>
      <c r="I133" s="10" t="s">
        <v>771</v>
      </c>
      <c r="J133" s="10" t="s">
        <v>765</v>
      </c>
      <c r="K133" s="22" t="s">
        <v>42</v>
      </c>
      <c r="L133" s="23">
        <v>46308</v>
      </c>
      <c r="M133" s="22" t="s">
        <v>43</v>
      </c>
      <c r="N133" s="22" t="s">
        <v>352</v>
      </c>
      <c r="O133" s="16"/>
      <c r="P133" s="16"/>
      <c r="Q133" s="16"/>
      <c r="R133" s="16"/>
      <c r="S133" s="16"/>
      <c r="T133" s="16"/>
    </row>
    <row r="134" ht="28.5" spans="1:20">
      <c r="A134" s="10"/>
      <c r="B134" s="39" t="s">
        <v>34</v>
      </c>
      <c r="C134" s="17" t="s">
        <v>35</v>
      </c>
      <c r="D134" s="40" t="s">
        <v>36</v>
      </c>
      <c r="E134" s="40" t="s">
        <v>37</v>
      </c>
      <c r="F134" s="10" t="s">
        <v>1295</v>
      </c>
      <c r="G134" s="10" t="s">
        <v>1296</v>
      </c>
      <c r="H134" s="10" t="s">
        <v>1032</v>
      </c>
      <c r="I134" s="10" t="s">
        <v>773</v>
      </c>
      <c r="J134" s="10" t="s">
        <v>1289</v>
      </c>
      <c r="K134" s="22" t="s">
        <v>42</v>
      </c>
      <c r="L134" s="23">
        <v>46308</v>
      </c>
      <c r="M134" s="22" t="s">
        <v>43</v>
      </c>
      <c r="N134" s="22" t="s">
        <v>352</v>
      </c>
      <c r="O134" s="16"/>
      <c r="P134" s="16"/>
      <c r="Q134" s="16"/>
      <c r="R134" s="16"/>
      <c r="S134" s="16"/>
      <c r="T134" s="16"/>
    </row>
    <row r="135" ht="28.5" spans="1:20">
      <c r="A135" s="10"/>
      <c r="B135" s="39" t="s">
        <v>34</v>
      </c>
      <c r="C135" s="17" t="s">
        <v>35</v>
      </c>
      <c r="D135" s="40" t="s">
        <v>36</v>
      </c>
      <c r="E135" s="40" t="s">
        <v>37</v>
      </c>
      <c r="F135" s="10" t="s">
        <v>1297</v>
      </c>
      <c r="G135" s="10" t="s">
        <v>1294</v>
      </c>
      <c r="H135" s="10" t="s">
        <v>1032</v>
      </c>
      <c r="I135" s="10" t="s">
        <v>771</v>
      </c>
      <c r="J135" s="10" t="s">
        <v>765</v>
      </c>
      <c r="K135" s="22" t="s">
        <v>42</v>
      </c>
      <c r="L135" s="23">
        <v>46308</v>
      </c>
      <c r="M135" s="22" t="s">
        <v>43</v>
      </c>
      <c r="N135" s="22" t="s">
        <v>352</v>
      </c>
      <c r="O135" s="16"/>
      <c r="P135" s="16"/>
      <c r="Q135" s="16"/>
      <c r="R135" s="16"/>
      <c r="S135" s="16"/>
      <c r="T135" s="16"/>
    </row>
    <row r="136" ht="28.5" spans="1:20">
      <c r="A136" s="10" t="s">
        <v>977</v>
      </c>
      <c r="B136" s="39" t="s">
        <v>34</v>
      </c>
      <c r="C136" s="17" t="s">
        <v>35</v>
      </c>
      <c r="D136" s="40" t="s">
        <v>36</v>
      </c>
      <c r="E136" s="40" t="s">
        <v>37</v>
      </c>
      <c r="F136" s="10" t="s">
        <v>1298</v>
      </c>
      <c r="G136" s="10" t="s">
        <v>978</v>
      </c>
      <c r="H136" s="10" t="s">
        <v>1032</v>
      </c>
      <c r="I136" s="10" t="s">
        <v>776</v>
      </c>
      <c r="J136" s="10" t="s">
        <v>1299</v>
      </c>
      <c r="K136" s="22" t="s">
        <v>42</v>
      </c>
      <c r="L136" s="23">
        <v>46308</v>
      </c>
      <c r="M136" s="22" t="s">
        <v>43</v>
      </c>
      <c r="N136" s="22" t="s">
        <v>352</v>
      </c>
      <c r="O136" s="16"/>
      <c r="P136" s="16"/>
      <c r="Q136" s="16"/>
      <c r="R136" s="16"/>
      <c r="S136" s="16"/>
      <c r="T136" s="16"/>
    </row>
    <row r="137" ht="28.5" spans="1:20">
      <c r="A137" s="10"/>
      <c r="B137" s="39" t="s">
        <v>34</v>
      </c>
      <c r="C137" s="17" t="s">
        <v>35</v>
      </c>
      <c r="D137" s="40" t="s">
        <v>36</v>
      </c>
      <c r="E137" s="40" t="s">
        <v>37</v>
      </c>
      <c r="F137" s="10" t="s">
        <v>1300</v>
      </c>
      <c r="G137" s="10" t="s">
        <v>980</v>
      </c>
      <c r="H137" s="10" t="s">
        <v>1032</v>
      </c>
      <c r="I137" s="10" t="s">
        <v>771</v>
      </c>
      <c r="J137" s="10" t="s">
        <v>765</v>
      </c>
      <c r="K137" s="22" t="s">
        <v>42</v>
      </c>
      <c r="L137" s="23">
        <v>46308</v>
      </c>
      <c r="M137" s="22" t="s">
        <v>43</v>
      </c>
      <c r="N137" s="22" t="s">
        <v>352</v>
      </c>
      <c r="O137" s="16"/>
      <c r="P137" s="16"/>
      <c r="Q137" s="16"/>
      <c r="R137" s="16"/>
      <c r="S137" s="16"/>
      <c r="T137" s="16"/>
    </row>
    <row r="138" ht="28.5" spans="1:20">
      <c r="A138" s="10"/>
      <c r="B138" s="39" t="s">
        <v>34</v>
      </c>
      <c r="C138" s="17" t="s">
        <v>35</v>
      </c>
      <c r="D138" s="40" t="s">
        <v>36</v>
      </c>
      <c r="E138" s="40" t="s">
        <v>37</v>
      </c>
      <c r="F138" s="10" t="s">
        <v>1301</v>
      </c>
      <c r="G138" s="10" t="s">
        <v>981</v>
      </c>
      <c r="H138" s="10" t="s">
        <v>1032</v>
      </c>
      <c r="I138" s="10" t="s">
        <v>776</v>
      </c>
      <c r="J138" s="10" t="s">
        <v>1302</v>
      </c>
      <c r="K138" s="22" t="s">
        <v>42</v>
      </c>
      <c r="L138" s="23">
        <v>46308</v>
      </c>
      <c r="M138" s="22" t="s">
        <v>43</v>
      </c>
      <c r="N138" s="22" t="s">
        <v>352</v>
      </c>
      <c r="O138" s="16"/>
      <c r="P138" s="16"/>
      <c r="Q138" s="16"/>
      <c r="R138" s="16"/>
      <c r="S138" s="16"/>
      <c r="T138" s="16"/>
    </row>
    <row r="139" ht="28.5" spans="1:20">
      <c r="A139" s="10"/>
      <c r="B139" s="39" t="s">
        <v>34</v>
      </c>
      <c r="C139" s="17" t="s">
        <v>35</v>
      </c>
      <c r="D139" s="40" t="s">
        <v>36</v>
      </c>
      <c r="E139" s="40" t="s">
        <v>37</v>
      </c>
      <c r="F139" s="10" t="s">
        <v>1303</v>
      </c>
      <c r="G139" s="10" t="s">
        <v>983</v>
      </c>
      <c r="H139" s="10" t="s">
        <v>1032</v>
      </c>
      <c r="I139" s="10" t="s">
        <v>771</v>
      </c>
      <c r="J139" s="10" t="s">
        <v>765</v>
      </c>
      <c r="K139" s="22" t="s">
        <v>42</v>
      </c>
      <c r="L139" s="23">
        <v>46308</v>
      </c>
      <c r="M139" s="22" t="s">
        <v>43</v>
      </c>
      <c r="N139" s="22" t="s">
        <v>352</v>
      </c>
      <c r="O139" s="16"/>
      <c r="P139" s="16"/>
      <c r="Q139" s="16"/>
      <c r="R139" s="16"/>
      <c r="S139" s="16"/>
      <c r="T139" s="16"/>
    </row>
    <row r="140" ht="28.5" spans="1:20">
      <c r="A140" s="10"/>
      <c r="B140" s="39" t="s">
        <v>34</v>
      </c>
      <c r="C140" s="17" t="s">
        <v>35</v>
      </c>
      <c r="D140" s="40" t="s">
        <v>36</v>
      </c>
      <c r="E140" s="40" t="s">
        <v>37</v>
      </c>
      <c r="F140" s="10" t="s">
        <v>1304</v>
      </c>
      <c r="G140" s="10" t="s">
        <v>984</v>
      </c>
      <c r="H140" s="10" t="s">
        <v>1032</v>
      </c>
      <c r="I140" s="10" t="s">
        <v>776</v>
      </c>
      <c r="J140" s="10" t="s">
        <v>1305</v>
      </c>
      <c r="K140" s="22" t="s">
        <v>42</v>
      </c>
      <c r="L140" s="23">
        <v>46308</v>
      </c>
      <c r="M140" s="22" t="s">
        <v>43</v>
      </c>
      <c r="N140" s="22" t="s">
        <v>352</v>
      </c>
      <c r="O140" s="16"/>
      <c r="P140" s="16"/>
      <c r="Q140" s="16"/>
      <c r="R140" s="16"/>
      <c r="S140" s="16"/>
      <c r="T140" s="16"/>
    </row>
    <row r="141" ht="28.5" spans="1:20">
      <c r="A141" s="10"/>
      <c r="B141" s="39" t="s">
        <v>34</v>
      </c>
      <c r="C141" s="17" t="s">
        <v>35</v>
      </c>
      <c r="D141" s="40" t="s">
        <v>36</v>
      </c>
      <c r="E141" s="40" t="s">
        <v>37</v>
      </c>
      <c r="F141" s="10" t="s">
        <v>1306</v>
      </c>
      <c r="G141" s="10" t="s">
        <v>986</v>
      </c>
      <c r="H141" s="10" t="s">
        <v>1032</v>
      </c>
      <c r="I141" s="10" t="s">
        <v>771</v>
      </c>
      <c r="J141" s="10" t="s">
        <v>765</v>
      </c>
      <c r="K141" s="22" t="s">
        <v>42</v>
      </c>
      <c r="L141" s="23">
        <v>46308</v>
      </c>
      <c r="M141" s="22" t="s">
        <v>43</v>
      </c>
      <c r="N141" s="22" t="s">
        <v>352</v>
      </c>
      <c r="O141" s="16"/>
      <c r="P141" s="16"/>
      <c r="Q141" s="16"/>
      <c r="R141" s="16"/>
      <c r="S141" s="16"/>
      <c r="T141" s="16"/>
    </row>
    <row r="142" ht="28.5" spans="1:20">
      <c r="A142" s="10"/>
      <c r="B142" s="39" t="s">
        <v>34</v>
      </c>
      <c r="C142" s="17" t="s">
        <v>35</v>
      </c>
      <c r="D142" s="40" t="s">
        <v>36</v>
      </c>
      <c r="E142" s="40" t="s">
        <v>37</v>
      </c>
      <c r="F142" s="10" t="s">
        <v>1307</v>
      </c>
      <c r="G142" s="10" t="s">
        <v>987</v>
      </c>
      <c r="H142" s="10" t="s">
        <v>1032</v>
      </c>
      <c r="I142" s="10" t="s">
        <v>776</v>
      </c>
      <c r="J142" s="10" t="s">
        <v>1308</v>
      </c>
      <c r="K142" s="22" t="s">
        <v>42</v>
      </c>
      <c r="L142" s="23">
        <v>46308</v>
      </c>
      <c r="M142" s="22" t="s">
        <v>43</v>
      </c>
      <c r="N142" s="22" t="s">
        <v>352</v>
      </c>
      <c r="O142" s="16"/>
      <c r="P142" s="16"/>
      <c r="Q142" s="16"/>
      <c r="R142" s="16"/>
      <c r="S142" s="16"/>
      <c r="T142" s="16"/>
    </row>
    <row r="143" ht="28.5" spans="1:20">
      <c r="A143" s="10"/>
      <c r="B143" s="39" t="s">
        <v>34</v>
      </c>
      <c r="C143" s="17" t="s">
        <v>35</v>
      </c>
      <c r="D143" s="40" t="s">
        <v>36</v>
      </c>
      <c r="E143" s="40" t="s">
        <v>37</v>
      </c>
      <c r="F143" s="10" t="s">
        <v>1309</v>
      </c>
      <c r="G143" s="10" t="s">
        <v>987</v>
      </c>
      <c r="H143" s="10" t="s">
        <v>1032</v>
      </c>
      <c r="I143" s="10" t="s">
        <v>771</v>
      </c>
      <c r="J143" s="10" t="s">
        <v>765</v>
      </c>
      <c r="K143" s="22" t="s">
        <v>42</v>
      </c>
      <c r="L143" s="23">
        <v>46308</v>
      </c>
      <c r="M143" s="22" t="s">
        <v>43</v>
      </c>
      <c r="N143" s="22" t="s">
        <v>352</v>
      </c>
      <c r="O143" s="16"/>
      <c r="P143" s="16"/>
      <c r="Q143" s="16"/>
      <c r="R143" s="16"/>
      <c r="S143" s="16"/>
      <c r="T143" s="16"/>
    </row>
    <row r="144" ht="28.5" spans="1:20">
      <c r="A144" s="10"/>
      <c r="B144" s="39" t="s">
        <v>34</v>
      </c>
      <c r="C144" s="17" t="s">
        <v>35</v>
      </c>
      <c r="D144" s="40" t="s">
        <v>36</v>
      </c>
      <c r="E144" s="40" t="s">
        <v>37</v>
      </c>
      <c r="F144" s="10" t="s">
        <v>1310</v>
      </c>
      <c r="G144" s="10" t="s">
        <v>989</v>
      </c>
      <c r="H144" s="10" t="s">
        <v>1032</v>
      </c>
      <c r="I144" s="10" t="s">
        <v>776</v>
      </c>
      <c r="J144" s="10" t="s">
        <v>1311</v>
      </c>
      <c r="K144" s="22" t="s">
        <v>42</v>
      </c>
      <c r="L144" s="23">
        <v>46308</v>
      </c>
      <c r="M144" s="22" t="s">
        <v>43</v>
      </c>
      <c r="N144" s="22" t="s">
        <v>352</v>
      </c>
      <c r="O144" s="16"/>
      <c r="P144" s="16"/>
      <c r="Q144" s="16"/>
      <c r="R144" s="16"/>
      <c r="S144" s="16"/>
      <c r="T144" s="16"/>
    </row>
    <row r="145" ht="28.5" spans="1:20">
      <c r="A145" s="10"/>
      <c r="B145" s="39" t="s">
        <v>34</v>
      </c>
      <c r="C145" s="17" t="s">
        <v>35</v>
      </c>
      <c r="D145" s="40" t="s">
        <v>36</v>
      </c>
      <c r="E145" s="40" t="s">
        <v>37</v>
      </c>
      <c r="F145" s="10" t="s">
        <v>1312</v>
      </c>
      <c r="G145" s="10" t="s">
        <v>991</v>
      </c>
      <c r="H145" s="10" t="s">
        <v>1032</v>
      </c>
      <c r="I145" s="10" t="s">
        <v>771</v>
      </c>
      <c r="J145" s="10" t="s">
        <v>765</v>
      </c>
      <c r="K145" s="22" t="s">
        <v>42</v>
      </c>
      <c r="L145" s="23">
        <v>46308</v>
      </c>
      <c r="M145" s="22" t="s">
        <v>43</v>
      </c>
      <c r="N145" s="22" t="s">
        <v>352</v>
      </c>
      <c r="O145" s="16"/>
      <c r="P145" s="16"/>
      <c r="Q145" s="16"/>
      <c r="R145" s="16"/>
      <c r="S145" s="16"/>
      <c r="T145" s="16"/>
    </row>
    <row r="146" ht="28.5" spans="1:20">
      <c r="A146" s="10"/>
      <c r="B146" s="39" t="s">
        <v>34</v>
      </c>
      <c r="C146" s="17" t="s">
        <v>35</v>
      </c>
      <c r="D146" s="40" t="s">
        <v>36</v>
      </c>
      <c r="E146" s="40" t="s">
        <v>37</v>
      </c>
      <c r="F146" s="10" t="s">
        <v>1313</v>
      </c>
      <c r="G146" s="10" t="s">
        <v>992</v>
      </c>
      <c r="H146" s="10" t="s">
        <v>1032</v>
      </c>
      <c r="I146" s="10" t="s">
        <v>776</v>
      </c>
      <c r="J146" s="10" t="s">
        <v>1314</v>
      </c>
      <c r="K146" s="22" t="s">
        <v>42</v>
      </c>
      <c r="L146" s="23">
        <v>46308</v>
      </c>
      <c r="M146" s="22" t="s">
        <v>43</v>
      </c>
      <c r="N146" s="22" t="s">
        <v>352</v>
      </c>
      <c r="O146" s="16"/>
      <c r="P146" s="16"/>
      <c r="Q146" s="16"/>
      <c r="R146" s="16"/>
      <c r="S146" s="16"/>
      <c r="T146" s="16"/>
    </row>
    <row r="147" ht="28.5" spans="1:20">
      <c r="A147" s="10"/>
      <c r="B147" s="39" t="s">
        <v>34</v>
      </c>
      <c r="C147" s="17" t="s">
        <v>35</v>
      </c>
      <c r="D147" s="40" t="s">
        <v>36</v>
      </c>
      <c r="E147" s="40" t="s">
        <v>37</v>
      </c>
      <c r="F147" s="10" t="s">
        <v>1315</v>
      </c>
      <c r="G147" s="10" t="s">
        <v>994</v>
      </c>
      <c r="H147" s="10" t="s">
        <v>1032</v>
      </c>
      <c r="I147" s="10" t="s">
        <v>771</v>
      </c>
      <c r="J147" s="10" t="s">
        <v>765</v>
      </c>
      <c r="K147" s="22" t="s">
        <v>42</v>
      </c>
      <c r="L147" s="23">
        <v>46308</v>
      </c>
      <c r="M147" s="22" t="s">
        <v>43</v>
      </c>
      <c r="N147" s="22" t="s">
        <v>352</v>
      </c>
      <c r="O147" s="16"/>
      <c r="P147" s="16"/>
      <c r="Q147" s="16"/>
      <c r="R147" s="16"/>
      <c r="S147" s="16"/>
      <c r="T147" s="16"/>
    </row>
    <row r="148" ht="28.5" spans="1:20">
      <c r="A148" s="10"/>
      <c r="B148" s="39" t="s">
        <v>34</v>
      </c>
      <c r="C148" s="17" t="s">
        <v>35</v>
      </c>
      <c r="D148" s="40" t="s">
        <v>36</v>
      </c>
      <c r="E148" s="40" t="s">
        <v>37</v>
      </c>
      <c r="F148" s="10" t="s">
        <v>1316</v>
      </c>
      <c r="G148" s="10" t="s">
        <v>995</v>
      </c>
      <c r="H148" s="10" t="s">
        <v>1032</v>
      </c>
      <c r="I148" s="10" t="s">
        <v>776</v>
      </c>
      <c r="J148" s="10" t="s">
        <v>1317</v>
      </c>
      <c r="K148" s="22" t="s">
        <v>42</v>
      </c>
      <c r="L148" s="23">
        <v>46308</v>
      </c>
      <c r="M148" s="22" t="s">
        <v>43</v>
      </c>
      <c r="N148" s="22" t="s">
        <v>352</v>
      </c>
      <c r="O148" s="16"/>
      <c r="P148" s="16"/>
      <c r="Q148" s="16"/>
      <c r="R148" s="16"/>
      <c r="S148" s="16"/>
      <c r="T148" s="16"/>
    </row>
    <row r="149" ht="28.5" spans="1:20">
      <c r="A149" s="10"/>
      <c r="B149" s="39" t="s">
        <v>34</v>
      </c>
      <c r="C149" s="17" t="s">
        <v>35</v>
      </c>
      <c r="D149" s="40" t="s">
        <v>36</v>
      </c>
      <c r="E149" s="40" t="s">
        <v>37</v>
      </c>
      <c r="F149" s="10" t="s">
        <v>1318</v>
      </c>
      <c r="G149" s="10" t="s">
        <v>997</v>
      </c>
      <c r="H149" s="10" t="s">
        <v>1032</v>
      </c>
      <c r="I149" s="10" t="s">
        <v>771</v>
      </c>
      <c r="J149" s="10" t="s">
        <v>765</v>
      </c>
      <c r="K149" s="22" t="s">
        <v>42</v>
      </c>
      <c r="L149" s="23">
        <v>46308</v>
      </c>
      <c r="M149" s="22" t="s">
        <v>43</v>
      </c>
      <c r="N149" s="22" t="s">
        <v>352</v>
      </c>
      <c r="O149" s="16"/>
      <c r="P149" s="16"/>
      <c r="Q149" s="16"/>
      <c r="R149" s="16"/>
      <c r="S149" s="16"/>
      <c r="T149" s="16"/>
    </row>
    <row r="150" ht="28.5" spans="1:20">
      <c r="A150" s="10"/>
      <c r="B150" s="39" t="s">
        <v>34</v>
      </c>
      <c r="C150" s="17" t="s">
        <v>35</v>
      </c>
      <c r="D150" s="40" t="s">
        <v>36</v>
      </c>
      <c r="E150" s="40" t="s">
        <v>37</v>
      </c>
      <c r="F150" s="10" t="s">
        <v>1319</v>
      </c>
      <c r="G150" s="10" t="s">
        <v>998</v>
      </c>
      <c r="H150" s="10" t="s">
        <v>1032</v>
      </c>
      <c r="I150" s="10" t="s">
        <v>776</v>
      </c>
      <c r="J150" s="10" t="s">
        <v>1320</v>
      </c>
      <c r="K150" s="22" t="s">
        <v>42</v>
      </c>
      <c r="L150" s="23">
        <v>46308</v>
      </c>
      <c r="M150" s="22" t="s">
        <v>43</v>
      </c>
      <c r="N150" s="22" t="s">
        <v>352</v>
      </c>
      <c r="O150" s="16"/>
      <c r="P150" s="16"/>
      <c r="Q150" s="16"/>
      <c r="R150" s="16"/>
      <c r="S150" s="16"/>
      <c r="T150" s="16"/>
    </row>
    <row r="151" ht="28.5" spans="1:20">
      <c r="A151" s="10"/>
      <c r="B151" s="39" t="s">
        <v>34</v>
      </c>
      <c r="C151" s="17" t="s">
        <v>35</v>
      </c>
      <c r="D151" s="40" t="s">
        <v>36</v>
      </c>
      <c r="E151" s="40" t="s">
        <v>37</v>
      </c>
      <c r="F151" s="10" t="s">
        <v>1321</v>
      </c>
      <c r="G151" s="10" t="s">
        <v>1000</v>
      </c>
      <c r="H151" s="10" t="s">
        <v>1032</v>
      </c>
      <c r="I151" s="10" t="s">
        <v>771</v>
      </c>
      <c r="J151" s="10" t="s">
        <v>765</v>
      </c>
      <c r="K151" s="22" t="s">
        <v>42</v>
      </c>
      <c r="L151" s="23">
        <v>46308</v>
      </c>
      <c r="M151" s="22" t="s">
        <v>43</v>
      </c>
      <c r="N151" s="22" t="s">
        <v>352</v>
      </c>
      <c r="O151" s="16"/>
      <c r="P151" s="16"/>
      <c r="Q151" s="16"/>
      <c r="R151" s="16"/>
      <c r="S151" s="16"/>
      <c r="T151" s="16"/>
    </row>
    <row r="152" ht="28.5" spans="1:20">
      <c r="A152" s="10" t="s">
        <v>1001</v>
      </c>
      <c r="B152" s="39" t="s">
        <v>34</v>
      </c>
      <c r="C152" s="17" t="s">
        <v>35</v>
      </c>
      <c r="D152" s="40" t="s">
        <v>36</v>
      </c>
      <c r="E152" s="40" t="s">
        <v>37</v>
      </c>
      <c r="F152" s="10" t="s">
        <v>1322</v>
      </c>
      <c r="G152" s="10" t="s">
        <v>1323</v>
      </c>
      <c r="H152" s="10" t="s">
        <v>1032</v>
      </c>
      <c r="I152" s="10" t="s">
        <v>776</v>
      </c>
      <c r="J152" s="10" t="s">
        <v>1324</v>
      </c>
      <c r="K152" s="22" t="s">
        <v>42</v>
      </c>
      <c r="L152" s="23">
        <v>46308</v>
      </c>
      <c r="M152" s="22" t="s">
        <v>43</v>
      </c>
      <c r="N152" s="22" t="s">
        <v>352</v>
      </c>
      <c r="O152" s="16"/>
      <c r="P152" s="16"/>
      <c r="Q152" s="16"/>
      <c r="R152" s="16"/>
      <c r="S152" s="16"/>
      <c r="T152" s="16"/>
    </row>
    <row r="153" ht="28.5" spans="1:20">
      <c r="A153" s="10"/>
      <c r="B153" s="39" t="s">
        <v>34</v>
      </c>
      <c r="C153" s="17" t="s">
        <v>35</v>
      </c>
      <c r="D153" s="40" t="s">
        <v>36</v>
      </c>
      <c r="E153" s="40" t="s">
        <v>37</v>
      </c>
      <c r="F153" s="10" t="s">
        <v>1325</v>
      </c>
      <c r="G153" s="10" t="s">
        <v>1004</v>
      </c>
      <c r="H153" s="10" t="s">
        <v>1032</v>
      </c>
      <c r="I153" s="10" t="s">
        <v>771</v>
      </c>
      <c r="J153" s="10" t="s">
        <v>765</v>
      </c>
      <c r="K153" s="22" t="s">
        <v>42</v>
      </c>
      <c r="L153" s="23">
        <v>46308</v>
      </c>
      <c r="M153" s="22" t="s">
        <v>43</v>
      </c>
      <c r="N153" s="22" t="s">
        <v>352</v>
      </c>
      <c r="O153" s="16"/>
      <c r="P153" s="16"/>
      <c r="Q153" s="16"/>
      <c r="R153" s="16"/>
      <c r="S153" s="16"/>
      <c r="T153" s="16"/>
    </row>
    <row r="154" ht="28.5" spans="1:20">
      <c r="A154" s="10"/>
      <c r="B154" s="39" t="s">
        <v>34</v>
      </c>
      <c r="C154" s="17" t="s">
        <v>35</v>
      </c>
      <c r="D154" s="40" t="s">
        <v>36</v>
      </c>
      <c r="E154" s="40" t="s">
        <v>37</v>
      </c>
      <c r="F154" s="10" t="s">
        <v>1326</v>
      </c>
      <c r="G154" s="10" t="s">
        <v>1327</v>
      </c>
      <c r="H154" s="10" t="s">
        <v>1032</v>
      </c>
      <c r="I154" s="10" t="s">
        <v>776</v>
      </c>
      <c r="J154" s="10" t="s">
        <v>1328</v>
      </c>
      <c r="K154" s="22" t="s">
        <v>42</v>
      </c>
      <c r="L154" s="23">
        <v>46308</v>
      </c>
      <c r="M154" s="22" t="s">
        <v>43</v>
      </c>
      <c r="N154" s="22" t="s">
        <v>352</v>
      </c>
      <c r="O154" s="16"/>
      <c r="P154" s="16"/>
      <c r="Q154" s="16"/>
      <c r="R154" s="16"/>
      <c r="S154" s="16"/>
      <c r="T154" s="16"/>
    </row>
    <row r="155" ht="28.5" spans="1:20">
      <c r="A155" s="10"/>
      <c r="B155" s="39" t="s">
        <v>34</v>
      </c>
      <c r="C155" s="17" t="s">
        <v>35</v>
      </c>
      <c r="D155" s="40" t="s">
        <v>36</v>
      </c>
      <c r="E155" s="40" t="s">
        <v>37</v>
      </c>
      <c r="F155" s="10" t="s">
        <v>1329</v>
      </c>
      <c r="G155" s="10" t="s">
        <v>1007</v>
      </c>
      <c r="H155" s="10" t="s">
        <v>1032</v>
      </c>
      <c r="I155" s="10" t="s">
        <v>771</v>
      </c>
      <c r="J155" s="10" t="s">
        <v>765</v>
      </c>
      <c r="K155" s="22" t="s">
        <v>42</v>
      </c>
      <c r="L155" s="23">
        <v>46308</v>
      </c>
      <c r="M155" s="22" t="s">
        <v>43</v>
      </c>
      <c r="N155" s="22" t="s">
        <v>352</v>
      </c>
      <c r="O155" s="16"/>
      <c r="P155" s="16"/>
      <c r="Q155" s="16"/>
      <c r="R155" s="16"/>
      <c r="S155" s="16"/>
      <c r="T155" s="16"/>
    </row>
    <row r="156" ht="28.5" spans="1:20">
      <c r="A156" s="10"/>
      <c r="B156" s="39" t="s">
        <v>34</v>
      </c>
      <c r="C156" s="17" t="s">
        <v>35</v>
      </c>
      <c r="D156" s="40" t="s">
        <v>36</v>
      </c>
      <c r="E156" s="40" t="s">
        <v>37</v>
      </c>
      <c r="F156" s="10" t="s">
        <v>1330</v>
      </c>
      <c r="G156" s="10" t="s">
        <v>1331</v>
      </c>
      <c r="H156" s="10" t="s">
        <v>1032</v>
      </c>
      <c r="I156" s="10" t="s">
        <v>776</v>
      </c>
      <c r="J156" s="10" t="s">
        <v>1332</v>
      </c>
      <c r="K156" s="22" t="s">
        <v>42</v>
      </c>
      <c r="L156" s="23">
        <v>46308</v>
      </c>
      <c r="M156" s="22" t="s">
        <v>43</v>
      </c>
      <c r="N156" s="22" t="s">
        <v>352</v>
      </c>
      <c r="O156" s="16"/>
      <c r="P156" s="16"/>
      <c r="Q156" s="16"/>
      <c r="R156" s="16"/>
      <c r="S156" s="16"/>
      <c r="T156" s="16"/>
    </row>
    <row r="157" ht="28.5" spans="1:20">
      <c r="A157" s="10"/>
      <c r="B157" s="39" t="s">
        <v>34</v>
      </c>
      <c r="C157" s="17" t="s">
        <v>35</v>
      </c>
      <c r="D157" s="40" t="s">
        <v>36</v>
      </c>
      <c r="E157" s="40" t="s">
        <v>37</v>
      </c>
      <c r="F157" s="10" t="s">
        <v>1333</v>
      </c>
      <c r="G157" s="10" t="s">
        <v>1010</v>
      </c>
      <c r="H157" s="10" t="s">
        <v>1032</v>
      </c>
      <c r="I157" s="10" t="s">
        <v>771</v>
      </c>
      <c r="J157" s="10" t="s">
        <v>765</v>
      </c>
      <c r="K157" s="22" t="s">
        <v>42</v>
      </c>
      <c r="L157" s="23">
        <v>46308</v>
      </c>
      <c r="M157" s="22" t="s">
        <v>43</v>
      </c>
      <c r="N157" s="22" t="s">
        <v>352</v>
      </c>
      <c r="O157" s="16"/>
      <c r="P157" s="16"/>
      <c r="Q157" s="16"/>
      <c r="R157" s="16"/>
      <c r="S157" s="16"/>
      <c r="T157" s="16"/>
    </row>
    <row r="158" ht="28.5" spans="1:20">
      <c r="A158" s="10"/>
      <c r="B158" s="39" t="s">
        <v>34</v>
      </c>
      <c r="C158" s="17" t="s">
        <v>35</v>
      </c>
      <c r="D158" s="40" t="s">
        <v>36</v>
      </c>
      <c r="E158" s="40" t="s">
        <v>37</v>
      </c>
      <c r="F158" s="10" t="s">
        <v>1334</v>
      </c>
      <c r="G158" s="10" t="s">
        <v>1335</v>
      </c>
      <c r="H158" s="10" t="s">
        <v>1032</v>
      </c>
      <c r="I158" s="10" t="s">
        <v>776</v>
      </c>
      <c r="J158" s="10" t="s">
        <v>1336</v>
      </c>
      <c r="K158" s="22" t="s">
        <v>42</v>
      </c>
      <c r="L158" s="23">
        <v>46308</v>
      </c>
      <c r="M158" s="22" t="s">
        <v>43</v>
      </c>
      <c r="N158" s="22" t="s">
        <v>352</v>
      </c>
      <c r="O158" s="16"/>
      <c r="P158" s="16"/>
      <c r="Q158" s="16"/>
      <c r="R158" s="16"/>
      <c r="S158" s="16"/>
      <c r="T158" s="16"/>
    </row>
    <row r="159" ht="28.5" spans="1:20">
      <c r="A159" s="10"/>
      <c r="B159" s="39" t="s">
        <v>34</v>
      </c>
      <c r="C159" s="17" t="s">
        <v>35</v>
      </c>
      <c r="D159" s="40" t="s">
        <v>36</v>
      </c>
      <c r="E159" s="40" t="s">
        <v>37</v>
      </c>
      <c r="F159" s="10" t="s">
        <v>1337</v>
      </c>
      <c r="G159" s="10" t="s">
        <v>1013</v>
      </c>
      <c r="H159" s="10" t="s">
        <v>1032</v>
      </c>
      <c r="I159" s="10" t="s">
        <v>771</v>
      </c>
      <c r="J159" s="10" t="s">
        <v>765</v>
      </c>
      <c r="K159" s="22" t="s">
        <v>42</v>
      </c>
      <c r="L159" s="23">
        <v>46308</v>
      </c>
      <c r="M159" s="22" t="s">
        <v>43</v>
      </c>
      <c r="N159" s="22" t="s">
        <v>352</v>
      </c>
      <c r="O159" s="16"/>
      <c r="P159" s="16"/>
      <c r="Q159" s="16"/>
      <c r="R159" s="16"/>
      <c r="S159" s="16"/>
      <c r="T159" s="16"/>
    </row>
    <row r="160" ht="28.5" spans="1:20">
      <c r="A160" s="10"/>
      <c r="B160" s="39" t="s">
        <v>34</v>
      </c>
      <c r="C160" s="17" t="s">
        <v>35</v>
      </c>
      <c r="D160" s="40" t="s">
        <v>36</v>
      </c>
      <c r="E160" s="40" t="s">
        <v>37</v>
      </c>
      <c r="F160" s="10" t="s">
        <v>1338</v>
      </c>
      <c r="G160" s="10" t="s">
        <v>1339</v>
      </c>
      <c r="H160" s="10" t="s">
        <v>1032</v>
      </c>
      <c r="I160" s="10" t="s">
        <v>776</v>
      </c>
      <c r="J160" s="10" t="s">
        <v>1340</v>
      </c>
      <c r="K160" s="22" t="s">
        <v>42</v>
      </c>
      <c r="L160" s="23">
        <v>46308</v>
      </c>
      <c r="M160" s="22" t="s">
        <v>43</v>
      </c>
      <c r="N160" s="22" t="s">
        <v>352</v>
      </c>
      <c r="O160" s="16"/>
      <c r="P160" s="16"/>
      <c r="Q160" s="16"/>
      <c r="R160" s="16"/>
      <c r="S160" s="16"/>
      <c r="T160" s="16"/>
    </row>
    <row r="161" ht="28.5" spans="1:20">
      <c r="A161" s="10"/>
      <c r="B161" s="39" t="s">
        <v>34</v>
      </c>
      <c r="C161" s="17" t="s">
        <v>35</v>
      </c>
      <c r="D161" s="40" t="s">
        <v>36</v>
      </c>
      <c r="E161" s="40" t="s">
        <v>37</v>
      </c>
      <c r="F161" s="10" t="s">
        <v>1341</v>
      </c>
      <c r="G161" s="10" t="s">
        <v>1016</v>
      </c>
      <c r="H161" s="10" t="s">
        <v>1032</v>
      </c>
      <c r="I161" s="10" t="s">
        <v>771</v>
      </c>
      <c r="J161" s="10" t="s">
        <v>765</v>
      </c>
      <c r="K161" s="22" t="s">
        <v>42</v>
      </c>
      <c r="L161" s="23">
        <v>46308</v>
      </c>
      <c r="M161" s="22" t="s">
        <v>43</v>
      </c>
      <c r="N161" s="22" t="s">
        <v>352</v>
      </c>
      <c r="O161" s="16"/>
      <c r="P161" s="16"/>
      <c r="Q161" s="16"/>
      <c r="R161" s="16"/>
      <c r="S161" s="16"/>
      <c r="T161" s="16"/>
    </row>
    <row r="162" ht="28.5" spans="1:20">
      <c r="A162" s="10"/>
      <c r="B162" s="39" t="s">
        <v>34</v>
      </c>
      <c r="C162" s="17" t="s">
        <v>35</v>
      </c>
      <c r="D162" s="40" t="s">
        <v>36</v>
      </c>
      <c r="E162" s="40" t="s">
        <v>37</v>
      </c>
      <c r="F162" s="10" t="s">
        <v>1342</v>
      </c>
      <c r="G162" s="10" t="s">
        <v>1343</v>
      </c>
      <c r="H162" s="10" t="s">
        <v>1032</v>
      </c>
      <c r="I162" s="10" t="s">
        <v>776</v>
      </c>
      <c r="J162" s="10" t="s">
        <v>1344</v>
      </c>
      <c r="K162" s="22" t="s">
        <v>42</v>
      </c>
      <c r="L162" s="23">
        <v>46308</v>
      </c>
      <c r="M162" s="22" t="s">
        <v>43</v>
      </c>
      <c r="N162" s="22" t="s">
        <v>352</v>
      </c>
      <c r="O162" s="16"/>
      <c r="P162" s="16"/>
      <c r="Q162" s="16"/>
      <c r="R162" s="16"/>
      <c r="S162" s="16"/>
      <c r="T162" s="16"/>
    </row>
    <row r="163" ht="28.5" spans="1:20">
      <c r="A163" s="10"/>
      <c r="B163" s="39" t="s">
        <v>34</v>
      </c>
      <c r="C163" s="17" t="s">
        <v>35</v>
      </c>
      <c r="D163" s="40" t="s">
        <v>36</v>
      </c>
      <c r="E163" s="40" t="s">
        <v>37</v>
      </c>
      <c r="F163" s="10" t="s">
        <v>1345</v>
      </c>
      <c r="G163" s="10" t="s">
        <v>1019</v>
      </c>
      <c r="H163" s="10" t="s">
        <v>1032</v>
      </c>
      <c r="I163" s="10" t="s">
        <v>771</v>
      </c>
      <c r="J163" s="10" t="s">
        <v>765</v>
      </c>
      <c r="K163" s="22" t="s">
        <v>42</v>
      </c>
      <c r="L163" s="23">
        <v>46308</v>
      </c>
      <c r="M163" s="22" t="s">
        <v>43</v>
      </c>
      <c r="N163" s="22" t="s">
        <v>352</v>
      </c>
      <c r="O163" s="16"/>
      <c r="P163" s="16"/>
      <c r="Q163" s="16"/>
      <c r="R163" s="16"/>
      <c r="S163" s="16"/>
      <c r="T163" s="16"/>
    </row>
    <row r="164" ht="28.5" spans="1:20">
      <c r="A164" s="10"/>
      <c r="B164" s="39" t="s">
        <v>34</v>
      </c>
      <c r="C164" s="17" t="s">
        <v>35</v>
      </c>
      <c r="D164" s="40" t="s">
        <v>36</v>
      </c>
      <c r="E164" s="40" t="s">
        <v>37</v>
      </c>
      <c r="F164" s="10" t="s">
        <v>1346</v>
      </c>
      <c r="G164" s="10" t="s">
        <v>1347</v>
      </c>
      <c r="H164" s="10" t="s">
        <v>1032</v>
      </c>
      <c r="I164" s="10" t="s">
        <v>776</v>
      </c>
      <c r="J164" s="10" t="s">
        <v>1348</v>
      </c>
      <c r="K164" s="22" t="s">
        <v>42</v>
      </c>
      <c r="L164" s="23">
        <v>46308</v>
      </c>
      <c r="M164" s="22" t="s">
        <v>43</v>
      </c>
      <c r="N164" s="22" t="s">
        <v>352</v>
      </c>
      <c r="O164" s="16"/>
      <c r="P164" s="16"/>
      <c r="Q164" s="16"/>
      <c r="R164" s="16"/>
      <c r="S164" s="16"/>
      <c r="T164" s="16"/>
    </row>
    <row r="165" ht="28.5" spans="1:20">
      <c r="A165" s="10"/>
      <c r="B165" s="39" t="s">
        <v>34</v>
      </c>
      <c r="C165" s="17" t="s">
        <v>35</v>
      </c>
      <c r="D165" s="40" t="s">
        <v>36</v>
      </c>
      <c r="E165" s="40" t="s">
        <v>37</v>
      </c>
      <c r="F165" s="10" t="s">
        <v>1349</v>
      </c>
      <c r="G165" s="10" t="s">
        <v>1022</v>
      </c>
      <c r="H165" s="10" t="s">
        <v>1032</v>
      </c>
      <c r="I165" s="10" t="s">
        <v>771</v>
      </c>
      <c r="J165" s="10" t="s">
        <v>765</v>
      </c>
      <c r="K165" s="22" t="s">
        <v>42</v>
      </c>
      <c r="L165" s="23">
        <v>46308</v>
      </c>
      <c r="M165" s="22" t="s">
        <v>43</v>
      </c>
      <c r="N165" s="22" t="s">
        <v>352</v>
      </c>
      <c r="O165" s="16"/>
      <c r="P165" s="16"/>
      <c r="Q165" s="16"/>
      <c r="R165" s="16"/>
      <c r="S165" s="16"/>
      <c r="T165" s="16"/>
    </row>
    <row r="166" ht="28.5" spans="1:20">
      <c r="A166" s="10"/>
      <c r="B166" s="39" t="s">
        <v>34</v>
      </c>
      <c r="C166" s="17" t="s">
        <v>35</v>
      </c>
      <c r="D166" s="40" t="s">
        <v>36</v>
      </c>
      <c r="E166" s="40" t="s">
        <v>37</v>
      </c>
      <c r="F166" s="10" t="s">
        <v>1350</v>
      </c>
      <c r="G166" s="10" t="s">
        <v>1351</v>
      </c>
      <c r="H166" s="10" t="s">
        <v>1032</v>
      </c>
      <c r="I166" s="10" t="s">
        <v>776</v>
      </c>
      <c r="J166" s="10" t="s">
        <v>1352</v>
      </c>
      <c r="K166" s="22" t="s">
        <v>42</v>
      </c>
      <c r="L166" s="23">
        <v>46308</v>
      </c>
      <c r="M166" s="22" t="s">
        <v>43</v>
      </c>
      <c r="N166" s="22" t="s">
        <v>352</v>
      </c>
      <c r="O166" s="16"/>
      <c r="P166" s="16"/>
      <c r="Q166" s="16"/>
      <c r="R166" s="16"/>
      <c r="S166" s="16"/>
      <c r="T166" s="16"/>
    </row>
    <row r="167" ht="28.5" spans="1:20">
      <c r="A167" s="10"/>
      <c r="B167" s="39" t="s">
        <v>34</v>
      </c>
      <c r="C167" s="17" t="s">
        <v>35</v>
      </c>
      <c r="D167" s="40" t="s">
        <v>36</v>
      </c>
      <c r="E167" s="40" t="s">
        <v>37</v>
      </c>
      <c r="F167" s="10" t="s">
        <v>1353</v>
      </c>
      <c r="G167" s="10" t="s">
        <v>1025</v>
      </c>
      <c r="H167" s="10" t="s">
        <v>1032</v>
      </c>
      <c r="I167" s="10" t="s">
        <v>771</v>
      </c>
      <c r="J167" s="10" t="s">
        <v>765</v>
      </c>
      <c r="K167" s="22" t="s">
        <v>42</v>
      </c>
      <c r="L167" s="23">
        <v>46308</v>
      </c>
      <c r="M167" s="22" t="s">
        <v>43</v>
      </c>
      <c r="N167" s="22" t="s">
        <v>352</v>
      </c>
      <c r="O167" s="16"/>
      <c r="P167" s="16"/>
      <c r="Q167" s="16"/>
      <c r="R167" s="16"/>
      <c r="S167" s="16"/>
      <c r="T167" s="16"/>
    </row>
    <row r="168" spans="1:20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16"/>
      <c r="P168" s="16"/>
      <c r="Q168" s="16"/>
      <c r="R168" s="16"/>
      <c r="S168" s="16"/>
      <c r="T168" s="16"/>
    </row>
    <row r="169" spans="1:20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6"/>
      <c r="P169" s="16"/>
      <c r="Q169" s="16"/>
      <c r="R169" s="16"/>
      <c r="S169" s="16"/>
      <c r="T169" s="16"/>
    </row>
    <row r="170" spans="1:2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6"/>
      <c r="P170" s="16"/>
      <c r="Q170" s="16"/>
      <c r="R170" s="16"/>
      <c r="S170" s="16"/>
      <c r="T170" s="16"/>
    </row>
    <row r="171" spans="1:20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6"/>
      <c r="P171" s="16"/>
      <c r="Q171" s="16"/>
      <c r="R171" s="16"/>
      <c r="S171" s="16"/>
      <c r="T171" s="16"/>
    </row>
    <row r="172" spans="1:20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6"/>
      <c r="P172" s="16"/>
      <c r="Q172" s="16"/>
      <c r="R172" s="16"/>
      <c r="S172" s="16"/>
      <c r="T172" s="16"/>
    </row>
    <row r="173" spans="1:20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6"/>
      <c r="P173" s="16"/>
      <c r="Q173" s="16"/>
      <c r="R173" s="16"/>
      <c r="S173" s="16"/>
      <c r="T173" s="16"/>
    </row>
    <row r="174" spans="1:20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6"/>
      <c r="P174" s="16"/>
      <c r="Q174" s="16"/>
      <c r="R174" s="16"/>
      <c r="S174" s="16"/>
      <c r="T174" s="16"/>
    </row>
    <row r="175" spans="1:20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6"/>
      <c r="P175" s="16"/>
      <c r="Q175" s="16"/>
      <c r="R175" s="16"/>
      <c r="S175" s="16"/>
      <c r="T175" s="16"/>
    </row>
    <row r="176" spans="1:20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6"/>
      <c r="P176" s="16"/>
      <c r="Q176" s="16"/>
      <c r="R176" s="16"/>
      <c r="S176" s="16"/>
      <c r="T176" s="16"/>
    </row>
    <row r="177" spans="1:20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6"/>
      <c r="P177" s="16"/>
      <c r="Q177" s="16"/>
      <c r="R177" s="16"/>
      <c r="S177" s="16"/>
      <c r="T177" s="16"/>
    </row>
    <row r="178" spans="1:20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6"/>
      <c r="P178" s="16"/>
      <c r="Q178" s="16"/>
      <c r="R178" s="16"/>
      <c r="S178" s="16"/>
      <c r="T178" s="16"/>
    </row>
    <row r="179" spans="1:20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6"/>
      <c r="P179" s="16"/>
      <c r="Q179" s="16"/>
      <c r="R179" s="16"/>
      <c r="S179" s="16"/>
      <c r="T179" s="16"/>
    </row>
    <row r="180" spans="1:2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6"/>
      <c r="P180" s="16"/>
      <c r="Q180" s="16"/>
      <c r="R180" s="16"/>
      <c r="S180" s="16"/>
      <c r="T180" s="16"/>
    </row>
    <row r="181" spans="1:20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6"/>
      <c r="P181" s="16"/>
      <c r="Q181" s="16"/>
      <c r="R181" s="16"/>
      <c r="S181" s="16"/>
      <c r="T181" s="16"/>
    </row>
    <row r="182" spans="1:20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6"/>
      <c r="P182" s="16"/>
      <c r="Q182" s="16"/>
      <c r="R182" s="16"/>
      <c r="S182" s="16"/>
      <c r="T182" s="16"/>
    </row>
    <row r="183" spans="1:20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6"/>
      <c r="P183" s="16"/>
      <c r="Q183" s="16"/>
      <c r="R183" s="16"/>
      <c r="S183" s="16"/>
      <c r="T183" s="16"/>
    </row>
    <row r="184" spans="1:20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6"/>
      <c r="P184" s="16"/>
      <c r="Q184" s="16"/>
      <c r="R184" s="16"/>
      <c r="S184" s="16"/>
      <c r="T184" s="16"/>
    </row>
    <row r="185" spans="1:20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6"/>
      <c r="P185" s="16"/>
      <c r="Q185" s="16"/>
      <c r="R185" s="16"/>
      <c r="S185" s="16"/>
      <c r="T185" s="16"/>
    </row>
    <row r="186" spans="1:20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6"/>
      <c r="P186" s="16"/>
      <c r="Q186" s="16"/>
      <c r="R186" s="16"/>
      <c r="S186" s="16"/>
      <c r="T186" s="16"/>
    </row>
  </sheetData>
  <mergeCells count="11">
    <mergeCell ref="A2:A3"/>
    <mergeCell ref="A4:A57"/>
    <mergeCell ref="A58:A65"/>
    <mergeCell ref="A66:A70"/>
    <mergeCell ref="A71:A76"/>
    <mergeCell ref="A77:A83"/>
    <mergeCell ref="A84:A107"/>
    <mergeCell ref="A108:A127"/>
    <mergeCell ref="A128:A135"/>
    <mergeCell ref="A136:A151"/>
    <mergeCell ref="A152:A167"/>
  </mergeCells>
  <dataValidations count="3">
    <dataValidation type="list" allowBlank="1" showErrorMessage="1" sqref="C2:C167">
      <formula1>"通用,天津6,南宁4,成都27,成都四线,资阳线,成都30,成都13,太原,网达/长龙"</formula1>
    </dataValidation>
    <dataValidation type="list" allowBlank="1" showErrorMessage="1" sqref="D2:D167">
      <formula1>"新增,作废"</formula1>
    </dataValidation>
    <dataValidation type="list" allowBlank="1" showErrorMessage="1" sqref="E2:E167">
      <formula1>"是,否"</formula1>
    </dataValidation>
  </dataValidation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7"/>
  <sheetViews>
    <sheetView tabSelected="1" workbookViewId="0">
      <selection activeCell="A1" sqref="A1"/>
    </sheetView>
  </sheetViews>
  <sheetFormatPr defaultColWidth="9" defaultRowHeight="15.75" outlineLevelRow="6"/>
  <sheetData>
    <row r="1" spans="1:15">
      <c r="A1" s="1" t="s">
        <v>0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3" t="s">
        <v>25</v>
      </c>
      <c r="H1" s="2" t="s">
        <v>26</v>
      </c>
      <c r="I1" s="2" t="s">
        <v>27</v>
      </c>
      <c r="J1" s="3" t="s">
        <v>28</v>
      </c>
      <c r="K1" s="2" t="s">
        <v>29</v>
      </c>
      <c r="L1" s="2" t="s">
        <v>30</v>
      </c>
      <c r="M1" s="2" t="s">
        <v>31</v>
      </c>
      <c r="N1" s="2" t="s">
        <v>32</v>
      </c>
      <c r="O1" s="4"/>
    </row>
    <row r="2" ht="76.5" spans="1:15">
      <c r="A2" s="5" t="s">
        <v>1354</v>
      </c>
      <c r="B2" s="4" t="s">
        <v>34</v>
      </c>
      <c r="C2" s="6" t="s">
        <v>35</v>
      </c>
      <c r="D2" s="7" t="s">
        <v>36</v>
      </c>
      <c r="E2" s="7" t="s">
        <v>37</v>
      </c>
      <c r="F2" s="8" t="str">
        <f t="shared" ref="F2:F7" si="0">"AXLE_FLG-"&amp;ROW()-2</f>
        <v>AXLE_FLG-0</v>
      </c>
      <c r="G2" s="9" t="s">
        <v>1355</v>
      </c>
      <c r="H2" s="10" t="s">
        <v>521</v>
      </c>
      <c r="I2" s="11" t="s">
        <v>459</v>
      </c>
      <c r="J2" s="11" t="str">
        <f t="shared" ref="J2:J3" si="1">"1.弹出报警，报警等级为：2级"&amp;CHAR(10)&amp;"2.报警内容为："&amp;G2&amp;CHAR(10)&amp;"3.随后恢复报警"</f>
        <v>1.弹出报警，报警等级为：2级
2.报警内容为：模块XX-模块故障
3.随后恢复报警</v>
      </c>
      <c r="K2" s="12" t="s">
        <v>42</v>
      </c>
      <c r="L2" s="13">
        <v>46311</v>
      </c>
      <c r="M2" s="11" t="s">
        <v>43</v>
      </c>
      <c r="N2" s="11" t="s">
        <v>1356</v>
      </c>
      <c r="O2" s="5"/>
    </row>
    <row r="3" ht="76.5" spans="1:15">
      <c r="A3" s="5"/>
      <c r="B3" s="4" t="s">
        <v>34</v>
      </c>
      <c r="C3" s="6" t="s">
        <v>35</v>
      </c>
      <c r="D3" s="7" t="s">
        <v>36</v>
      </c>
      <c r="E3" s="7" t="s">
        <v>37</v>
      </c>
      <c r="F3" s="8" t="str">
        <f t="shared" si="0"/>
        <v>AXLE_FLG-1</v>
      </c>
      <c r="G3" s="9" t="s">
        <v>1357</v>
      </c>
      <c r="H3" s="10" t="s">
        <v>521</v>
      </c>
      <c r="I3" s="11" t="s">
        <v>459</v>
      </c>
      <c r="J3" s="11" t="str">
        <f t="shared" si="1"/>
        <v>1.弹出报警，报警等级为：2级
2.报警内容为：模块XX-通信异常
3.随后恢复报警</v>
      </c>
      <c r="K3" s="12" t="s">
        <v>42</v>
      </c>
      <c r="L3" s="13">
        <v>46311</v>
      </c>
      <c r="M3" s="11" t="s">
        <v>43</v>
      </c>
      <c r="N3" s="11" t="s">
        <v>1356</v>
      </c>
      <c r="O3" s="5"/>
    </row>
    <row r="4" ht="85.5" spans="1:15">
      <c r="A4" s="5"/>
      <c r="B4" s="4" t="s">
        <v>34</v>
      </c>
      <c r="C4" s="6" t="s">
        <v>35</v>
      </c>
      <c r="D4" s="7" t="s">
        <v>36</v>
      </c>
      <c r="E4" s="7" t="s">
        <v>37</v>
      </c>
      <c r="F4" s="8" t="str">
        <f t="shared" si="0"/>
        <v>AXLE_FLG-2</v>
      </c>
      <c r="G4" s="9" t="s">
        <v>1358</v>
      </c>
      <c r="H4" s="10" t="s">
        <v>521</v>
      </c>
      <c r="I4" s="14" t="s">
        <v>1359</v>
      </c>
      <c r="J4" s="9" t="s">
        <v>1360</v>
      </c>
      <c r="K4" s="12" t="s">
        <v>42</v>
      </c>
      <c r="L4" s="13">
        <v>46309</v>
      </c>
      <c r="M4" s="11" t="s">
        <v>43</v>
      </c>
      <c r="N4" s="11" t="s">
        <v>1361</v>
      </c>
      <c r="O4" s="5"/>
    </row>
    <row r="5" ht="156.75" spans="1:15">
      <c r="A5" s="5"/>
      <c r="B5" s="4" t="s">
        <v>34</v>
      </c>
      <c r="C5" s="6" t="s">
        <v>35</v>
      </c>
      <c r="D5" s="7" t="s">
        <v>36</v>
      </c>
      <c r="E5" s="7" t="s">
        <v>37</v>
      </c>
      <c r="F5" s="8" t="str">
        <f t="shared" si="0"/>
        <v>AXLE_FLG-3</v>
      </c>
      <c r="G5" s="9" t="s">
        <v>1362</v>
      </c>
      <c r="H5" s="10" t="s">
        <v>521</v>
      </c>
      <c r="I5" s="14" t="s">
        <v>1363</v>
      </c>
      <c r="J5" s="9" t="s">
        <v>1364</v>
      </c>
      <c r="K5" s="12" t="s">
        <v>42</v>
      </c>
      <c r="L5" s="13">
        <v>46309</v>
      </c>
      <c r="M5" s="11" t="s">
        <v>43</v>
      </c>
      <c r="N5" s="11" t="s">
        <v>1361</v>
      </c>
      <c r="O5" s="5"/>
    </row>
    <row r="6" ht="42.75" spans="1:15">
      <c r="A6" s="5"/>
      <c r="B6" s="4" t="s">
        <v>34</v>
      </c>
      <c r="C6" s="6" t="s">
        <v>35</v>
      </c>
      <c r="D6" s="7" t="s">
        <v>36</v>
      </c>
      <c r="E6" s="7" t="s">
        <v>37</v>
      </c>
      <c r="F6" s="8" t="str">
        <f t="shared" si="0"/>
        <v>AXLE_FLG-4</v>
      </c>
      <c r="G6" s="9" t="s">
        <v>1365</v>
      </c>
      <c r="H6" s="10" t="s">
        <v>521</v>
      </c>
      <c r="I6" s="11" t="s">
        <v>601</v>
      </c>
      <c r="J6" s="11" t="str">
        <f>"1.弹出报警，报警等级为：3级"&amp;CHAR(10)&amp;"2.报警内容为："&amp;G6&amp;CHAR(10)</f>
        <v>1.弹出报警，报警等级为：3级
2.报警内容为：防雷分线柜与MSS通信中断
</v>
      </c>
      <c r="K6" s="12" t="s">
        <v>42</v>
      </c>
      <c r="L6" s="13">
        <v>46309</v>
      </c>
      <c r="M6" s="11" t="s">
        <v>43</v>
      </c>
      <c r="N6" s="11" t="s">
        <v>1361</v>
      </c>
      <c r="O6" s="5"/>
    </row>
    <row r="7" ht="57" spans="1:15">
      <c r="A7" s="5"/>
      <c r="B7" s="4" t="s">
        <v>34</v>
      </c>
      <c r="C7" s="6" t="s">
        <v>35</v>
      </c>
      <c r="D7" s="7" t="s">
        <v>36</v>
      </c>
      <c r="E7" s="7" t="s">
        <v>37</v>
      </c>
      <c r="F7" s="8" t="str">
        <f t="shared" si="0"/>
        <v>AXLE_FLG-5</v>
      </c>
      <c r="G7" s="9" t="s">
        <v>1366</v>
      </c>
      <c r="H7" s="10" t="s">
        <v>521</v>
      </c>
      <c r="I7" s="11" t="s">
        <v>603</v>
      </c>
      <c r="J7" s="9" t="s">
        <v>604</v>
      </c>
      <c r="K7" s="12" t="s">
        <v>42</v>
      </c>
      <c r="L7" s="13">
        <v>46309</v>
      </c>
      <c r="M7" s="11" t="s">
        <v>43</v>
      </c>
      <c r="N7" s="11" t="s">
        <v>1361</v>
      </c>
      <c r="O7" s="5"/>
    </row>
  </sheetData>
  <mergeCells count="1">
    <mergeCell ref="A2:A7"/>
  </mergeCells>
  <dataValidations count="3">
    <dataValidation type="list" allowBlank="1" showErrorMessage="1" sqref="C2:C7">
      <formula1>"通用,非通用"</formula1>
    </dataValidation>
    <dataValidation type="list" allowBlank="1" showErrorMessage="1" sqref="D2:D7">
      <formula1>"新增,非新增"</formula1>
    </dataValidation>
    <dataValidation type="list" allowBlank="1" showErrorMessage="1" sqref="E2:E7">
      <formula1>"是,否"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总目录</vt:lpstr>
      <vt:lpstr>常规检查项</vt:lpstr>
      <vt:lpstr>变更</vt:lpstr>
      <vt:lpstr>AIM</vt:lpstr>
      <vt:lpstr>ATS</vt:lpstr>
      <vt:lpstr>计轴二期</vt:lpstr>
      <vt:lpstr>计轴一期</vt:lpstr>
      <vt:lpstr>鼎汉二期</vt:lpstr>
      <vt:lpstr>鼎汉一期</vt:lpstr>
      <vt:lpstr>DCS</vt:lpstr>
      <vt:lpstr>ZC</vt:lpstr>
      <vt:lpstr>DSU</vt:lpstr>
      <vt:lpstr>防雷柜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あなたは远く</cp:lastModifiedBy>
  <dcterms:created xsi:type="dcterms:W3CDTF">2026-10-19T08:48:18Z</dcterms:created>
  <dcterms:modified xsi:type="dcterms:W3CDTF">2026-10-19T08:48:52Z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A4AD92F3B2CA4D14AD13548472AE6E20_12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