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9920" windowHeight="10305"/>
  </bookViews>
  <sheets>
    <sheet name="Result" sheetId="1" r:id="rId1"/>
    <sheet name="Statistic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3" i="1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2"/>
  <c r="B46" i="2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I52" i="1"/>
  <c r="G52"/>
  <c r="I51"/>
  <c r="G51"/>
  <c r="I50"/>
  <c r="G50"/>
  <c r="I49"/>
  <c r="G49"/>
  <c r="I48"/>
  <c r="G48"/>
  <c r="I47"/>
  <c r="G47"/>
  <c r="I46"/>
  <c r="G46"/>
  <c r="I45"/>
  <c r="G45"/>
  <c r="I44"/>
  <c r="G44"/>
  <c r="I43"/>
  <c r="G43"/>
  <c r="I42"/>
  <c r="G42"/>
  <c r="I41"/>
  <c r="G41"/>
  <c r="I40"/>
  <c r="G40"/>
  <c r="I39"/>
  <c r="G39"/>
  <c r="I38"/>
  <c r="G38"/>
  <c r="I37"/>
  <c r="G37"/>
  <c r="I36"/>
  <c r="G36"/>
  <c r="I35"/>
  <c r="G35"/>
  <c r="I34"/>
  <c r="G34"/>
  <c r="I33"/>
  <c r="G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I9"/>
  <c r="G9"/>
  <c r="I8"/>
  <c r="G8"/>
  <c r="I7"/>
  <c r="G7"/>
  <c r="I6"/>
  <c r="G6"/>
  <c r="I5"/>
  <c r="G5"/>
  <c r="I4"/>
  <c r="G4"/>
  <c r="I3"/>
  <c r="G3"/>
  <c r="I2"/>
  <c r="G2"/>
</calcChain>
</file>

<file path=xl/sharedStrings.xml><?xml version="1.0" encoding="utf-8"?>
<sst xmlns="http://schemas.openxmlformats.org/spreadsheetml/2006/main" count="755" uniqueCount="477">
  <si>
    <t>No</t>
  </si>
  <si>
    <t>Login</t>
  </si>
  <si>
    <t>Exam Code</t>
  </si>
  <si>
    <t>Start Time</t>
  </si>
  <si>
    <t>Submit Time</t>
  </si>
  <si>
    <t>Time</t>
  </si>
  <si>
    <t>Mark</t>
  </si>
  <si>
    <t>Mark(10)</t>
  </si>
  <si>
    <t>Correct</t>
  </si>
  <si>
    <t>hieutdse02289</t>
  </si>
  <si>
    <t>PRN292_PT1_3945434</t>
  </si>
  <si>
    <t>N/A</t>
  </si>
  <si>
    <t>LongNHSE03005</t>
  </si>
  <si>
    <t>ngahpse03022</t>
  </si>
  <si>
    <t>minhnnse03174</t>
  </si>
  <si>
    <t>linhndse03150</t>
  </si>
  <si>
    <t>sonhase03018</t>
  </si>
  <si>
    <t>sonncse03032</t>
  </si>
  <si>
    <t>tuanpmse02875</t>
  </si>
  <si>
    <t>sonntse03343</t>
  </si>
  <si>
    <t>thinhntse03091</t>
  </si>
  <si>
    <t>longcqse03034</t>
  </si>
  <si>
    <t>TramNNSE03041</t>
  </si>
  <si>
    <t>hungnvse03293</t>
  </si>
  <si>
    <t>tuandase02912</t>
  </si>
  <si>
    <t>duongtase02797</t>
  </si>
  <si>
    <t>huyenntkse02999</t>
  </si>
  <si>
    <t>trunglqse03148</t>
  </si>
  <si>
    <t>lapnvse02314</t>
  </si>
  <si>
    <t>tungntse02078</t>
  </si>
  <si>
    <t>tungndtse02634</t>
  </si>
  <si>
    <t>daoddse02941</t>
  </si>
  <si>
    <t>tainxse03087</t>
  </si>
  <si>
    <t>khanhtbse02764</t>
  </si>
  <si>
    <t>dongldse90204</t>
  </si>
  <si>
    <t>quannhse02920</t>
  </si>
  <si>
    <t>dungnxse02066</t>
  </si>
  <si>
    <t>thangpdse02722</t>
  </si>
  <si>
    <t>vubtse02051</t>
  </si>
  <si>
    <t>chienkmse03092</t>
  </si>
  <si>
    <t>trangnhse02386</t>
  </si>
  <si>
    <t>namnhse03125</t>
  </si>
  <si>
    <t>dailt01903</t>
  </si>
  <si>
    <t>dannvse03410</t>
  </si>
  <si>
    <t>luanntse03382</t>
  </si>
  <si>
    <t>nhanlqse02745</t>
  </si>
  <si>
    <t>hungnvse02582</t>
  </si>
  <si>
    <t>thangdmse03204</t>
  </si>
  <si>
    <t>datnvse02726</t>
  </si>
  <si>
    <t>datntse02785</t>
  </si>
  <si>
    <t>tuyenmtse02339</t>
  </si>
  <si>
    <t>linhtdse03115</t>
  </si>
  <si>
    <t>khoandse03394</t>
  </si>
  <si>
    <t>ducnmse03053</t>
  </si>
  <si>
    <t>hungcvse02935</t>
  </si>
  <si>
    <t>Anhnhse03173</t>
  </si>
  <si>
    <t>vietndse02703</t>
  </si>
  <si>
    <t>ngantse03440</t>
  </si>
  <si>
    <t>Anhhtse03392</t>
  </si>
  <si>
    <t>lamntse02809</t>
  </si>
  <si>
    <t>minhdnse03213</t>
  </si>
  <si>
    <t>ducdmse03016</t>
  </si>
  <si>
    <t>QID</t>
  </si>
  <si>
    <t>Correct Count</t>
  </si>
  <si>
    <t>InCorrect Count</t>
  </si>
  <si>
    <t>NotAnswer Count</t>
  </si>
  <si>
    <t>Incorrect</t>
  </si>
  <si>
    <t>NotAnswer</t>
  </si>
  <si>
    <t>chienkmse03092,datntse02785,datnvse02726,ducdmse03016,dungnxse02066,hieutdse02289,hungcvse02935,hungnvse03293,khoandse03394,linhndse03150,longcqse03034,LongNHSE03005,minhnnse03174,ngahpse03022,ngantse03440,sonhase03018,sonncse03032,sonntse03343,thangdmse03204,trunglqse03148,tuandase02912,tungndtse02634,tungntse02078,vubtse02051</t>
  </si>
  <si>
    <t>Anhhtse03392,Anhnhse03173,dailt01903,dannvse03410,daoddse02941,dongldse90204,ducnmse03053,duongtase02797,hungnvse02582,huyenntkse02999,khanhtbse02764,lamntse02809,lapnvse02314,linhtdse03115,luanntse03382,minhdnse03213,namnhse03125,nhanlqse02745,quannhse02920,tainxse03087,thangpdse02722,thinhntse03091,TramNNSE03041,trangnhse02386,tuanpmse02875,tuyenmtse02339,vietndse02703</t>
  </si>
  <si>
    <t>Anhnhse03173,daoddse02941,dongldse90204,ducdmse03016,dungnxse02066,duongtase02797,hieutdse02289,hungnvse03293,linhndse03150,luanntse03382,sonhase03018,sonncse03032,thinhntse03091,trangnhse02386,trunglqse03148,tuandase02912,tuanpmse02875,tungndtse02634</t>
  </si>
  <si>
    <t>Anhhtse03392,chienkmse03092,dailt01903,dannvse03410,datntse02785,datnvse02726,ducnmse03053,hungcvse02935,hungnvse02582,huyenntkse02999,khanhtbse02764,khoandse03394,lamntse02809,lapnvse02314,linhtdse03115,longcqse03034,LongNHSE03005,minhnnse03174,namnhse03125,ngahpse03022,ngantse03440,nhanlqse02745,quannhse02920,sonntse03343,tainxse03087,thangdmse03204,thangpdse02722,TramNNSE03041,tungntse02078,tuyenmtse02339,vietndse02703,vubtse02051</t>
  </si>
  <si>
    <t>hieutdse02289,linhndse03150,longcqse03034,LongNHSE03005,minhnnse03174,ngahpse03022,sonncse03032,thangpdse02722,TramNNSE03041,trangnhse02386,trunglqse03148</t>
  </si>
  <si>
    <t>Anhhtse03392,Anhnhse03173,chienkmse03092,dailt01903,dannvse03410,daoddse02941,datntse02785,datnvse02726,dongldse90204,ducdmse03016,ducnmse03053,dungnxse02066,duongtase02797,hungcvse02935,hungnvse02582,hungnvse03293,huyenntkse02999,khanhtbse02764,khoandse03394,lamntse02809,lapnvse02314,linhtdse03115,luanntse03382,minhdnse03213,namnhse03125,ngantse03440,nhanlqse02745,quannhse02920,sonhase03018,sonntse03343,tainxse03087,thangdmse03204,thinhntse03091,tuandase02912,tuanpmse02875,tungndtse02634,tungntse02078,tuyenmtse02339,vietndse02703,vubtse02051</t>
  </si>
  <si>
    <t>dannvse03410,daoddse02941,dongldse90204,ducdmse03016,dungnxse02066,hieutdse02289,huyenntkse02999,lapnvse02314,longcqse03034,LongNHSE03005,minhnnse03174,ngahpse03022,quannhse02920,sonhase03018,sonncse03032,thinhntse03091,TramNNSE03041,trangnhse02386,tuandase02912,tungndtse02634,vietndse02703</t>
  </si>
  <si>
    <t>Anhhtse03392,Anhnhse03173,chienkmse03092,dailt01903,datntse02785,datnvse02726,ducnmse03053,duongtase02797,hungcvse02935,hungnvse02582,hungnvse03293,khanhtbse02764,khoandse03394,lamntse02809,linhndse03150,linhtdse03115,luanntse03382,namnhse03125,ngantse03440,nhanlqse02745,sonntse03343,tainxse03087,thangdmse03204,thangpdse02722,trunglqse03148,tuanpmse02875,tungntse02078,tuyenmtse02339,vubtse02051</t>
  </si>
  <si>
    <t>Anhhtse03392,Anhnhse03173,chienkmse03092,dailt01903,dannvse03410,daoddse02941,datntse02785,datnvse02726,dongldse90204,ducdmse03016,ducnmse03053,dungnxse02066,hieutdse02289,hungnvse03293,huyenntkse02999,khanhtbse02764,lamntse02809,lapnvse02314,linhndse03150,linhtdse03115,LongNHSE03005,luanntse03382,minhdnse03213,minhnnse03174,ngantse03440,nhanlqse02745,quannhse02920,sonhase03018,sonncse03032,tainxse03087,thangdmse03204,thangpdse02722,thinhntse03091,TramNNSE03041,trangnhse02386,trunglqse03148,tuandase02912,tuanpmse02875,tungndtse02634,tungntse02078,tuyenmtse02339,vietndse02703,vubtse02051</t>
  </si>
  <si>
    <t>duongtase02797,hungcvse02935,hungnvse02582,khoandse03394,longcqse03034,namnhse03125,ngahpse03022,sonntse03343</t>
  </si>
  <si>
    <t>Anhhtse03392,dailt01903,dannvse03410,datnvse02726,ducnmse03053,duongtase02797,hieutdse02289,hungnvse02582,hungnvse03293,huyenntkse02999,khanhtbse02764,khoandse03394,lapnvse02314,linhndse03150,longcqse03034,LongNHSE03005,ngahpse03022,nhanlqse02745,sonhase03018,sonncse03032,thinhntse03091,TramNNSE03041,trunglqse03148,tuanpmse02875,tuyenmtse02339,vietndse02703,vubtse02051</t>
  </si>
  <si>
    <t>Anhnhse03173,chienkmse03092,daoddse02941,datntse02785,dongldse90204,ducdmse03016,dungnxse02066,hungcvse02935,lamntse02809,linhtdse03115,luanntse03382,minhdnse03213,minhnnse03174,namnhse03125,ngantse03440,quannhse02920,sonntse03343,tainxse03087,thangdmse03204,thangpdse02722,trangnhse02386,tuandase02912,tungndtse02634,tungntse02078</t>
  </si>
  <si>
    <t>Anhhtse03392,datnvse02726,hungcvse02935,hungnvse02582,khanhtbse02764,lapnvse02314,namnhse03125,sonhase03018</t>
  </si>
  <si>
    <t>Anhnhse03173,chienkmse03092,dailt01903,dannvse03410,daoddse02941,datntse02785,dongldse90204,ducdmse03016,ducnmse03053,dungnxse02066,duongtase02797,hieutdse02289,hungnvse03293,huyenntkse02999,khoandse03394,lamntse02809,linhndse03150,linhtdse03115,longcqse03034,LongNHSE03005,luanntse03382,minhnnse03174,ngahpse03022,ngantse03440,nhanlqse02745,quannhse02920,sonncse03032,sonntse03343,tainxse03087,thangdmse03204,thangpdse02722,thinhntse03091,TramNNSE03041,trangnhse02386,trunglqse03148,tuandase02912,tuanpmse02875,tungndtse02634,tungntse02078,tuyenmtse02339,vietndse02703,vubtse02051</t>
  </si>
  <si>
    <t>dungnxse02066,sonhase03018,tuandase02912,tungndtse02634</t>
  </si>
  <si>
    <t>Anhhtse03392,Anhnhse03173,chienkmse03092,dailt01903,dannvse03410,daoddse02941,datntse02785,datnvse02726,dongldse90204,ducdmse03016,ducnmse03053,duongtase02797,hieutdse02289,hungcvse02935,hungnvse02582,hungnvse03293,huyenntkse02999,khanhtbse02764,khoandse03394,lamntse02809,lapnvse02314,linhndse03150,linhtdse03115,longcqse03034,LongNHSE03005,luanntse03382,minhdnse03213,minhnnse03174,namnhse03125,ngahpse03022,ngantse03440,nhanlqse02745,quannhse02920,sonncse03032,sonntse03343,tainxse03087,thangdmse03204,thangpdse02722,thinhntse03091,TramNNSE03041,trangnhse02386,trunglqse03148,tuanpmse02875,tungntse02078,tuyenmtse02339,vietndse02703,vubtse02051</t>
  </si>
  <si>
    <t>Anhhtse03392,Anhnhse03173,chienkmse03092,dannvse03410,daoddse02941,datntse02785,dungnxse02066,duongtase02797,hieutdse02289,hungcvse02935,hungnvse03293,huyenntkse02999,khanhtbse02764,khoandse03394,lapnvse02314,linhndse03150,longcqse03034,LongNHSE03005,minhnnse03174,ngahpse03022,ngantse03440,quannhse02920,sonhase03018,sonncse03032,TramNNSE03041,trangnhse02386,trunglqse03148,tuandase02912,tuanpmse02875,tungndtse02634,tungntse02078,tuyenmtse02339,vietndse02703</t>
  </si>
  <si>
    <t>dailt01903,datnvse02726,dongldse90204,ducdmse03016,ducnmse03053,hungnvse02582,lamntse02809,linhtdse03115,luanntse03382,minhdnse03213,namnhse03125,nhanlqse02745,sonntse03343,tainxse03087,thangdmse03204,thangpdse02722,thinhntse03091,vubtse02051</t>
  </si>
  <si>
    <t>ducnmse03053,hungnvse03293,khanhtbse02764,lamntse02809,sonntse03343,tainxse03087,trangnhse02386,tungndtse02634,tungntse02078</t>
  </si>
  <si>
    <t>Anhnhse03173,chienkmse03092,dailt01903,dannvse03410,daoddse02941,datntse02785,datnvse02726,dongldse90204,ducdmse03016,dungnxse02066,duongtase02797,hieutdse02289,hungcvse02935,hungnvse02582,huyenntkse02999,khoandse03394,lapnvse02314,linhndse03150,linhtdse03115,longcqse03034,LongNHSE03005,luanntse03382,minhdnse03213,minhnnse03174,namnhse03125,ngahpse03022,ngantse03440,nhanlqse02745,quannhse02920,sonhase03018,sonncse03032,thangdmse03204,thangpdse02722,thinhntse03091,TramNNSE03041,trunglqse03148,tuandase02912,tuanpmse02875,tuyenmtse02339,vietndse02703,vubtse02051</t>
  </si>
  <si>
    <t>daoddse02941,dungnxse02066,duongtase02797,hungnvse02582,lapnvse02314,linhtdse03115,LongNHSE03005,namnhse03125,ngantse03440,nhanlqse02745,sonhase03018,sonntse03343,thinhntse03091,trunglqse03148,tuandase02912,tuanpmse02875,tungndtse02634,tungntse02078,vietndse02703</t>
  </si>
  <si>
    <t>Anhhtse03392,Anhnhse03173,chienkmse03092,dailt01903,dannvse03410,datntse02785,datnvse02726,dongldse90204,ducdmse03016,ducnmse03053,hieutdse02289,hungcvse02935,hungnvse03293,huyenntkse02999,khanhtbse02764,khoandse03394,lamntse02809,linhndse03150,longcqse03034,luanntse03382,minhnnse03174,ngahpse03022,quannhse02920,sonncse03032,tainxse03087,thangdmse03204,thangpdse02722,TramNNSE03041,trangnhse02386,tuyenmtse02339,vubtse02051</t>
  </si>
  <si>
    <t>Anhnhse03173,dailt01903,dannvse03410,daoddse02941,dongldse90204,ducdmse03016,dungnxse02066,duongtase02797,hungcvse02935,linhndse03150,LongNHSE03005,minhnnse03174,namnhse03125,ngahpse03022,sonntse03343,trunglqse03148,tuandase02912,tuanpmse02875,tungndtse02634,tungntse02078,tuyenmtse02339,vietndse02703</t>
  </si>
  <si>
    <t>Anhhtse03392,chienkmse03092,datntse02785,datnvse02726,ducnmse03053,hieutdse02289,hungnvse02582,hungnvse03293,huyenntkse02999,khanhtbse02764,khoandse03394,lamntse02809,lapnvse02314,linhtdse03115,longcqse03034,luanntse03382,minhdnse03213,ngantse03440,nhanlqse02745,quannhse02920,sonhase03018,sonncse03032,tainxse03087,thangdmse03204,thangpdse02722,thinhntse03091,TramNNSE03041,trangnhse02386,vubtse02051</t>
  </si>
  <si>
    <t>Anhnhse03173,chienkmse03092,dannvse03410,daoddse02941,datntse02785,ducnmse03053,duongtase02797,hieutdse02289,hungnvse03293,khoandse03394,lamntse02809,linhndse03150,longcqse03034,LongNHSE03005,luanntse03382,minhdnse03213,minhnnse03174,namnhse03125,ngahpse03022,quannhse02920,sonhase03018,sonncse03032,sonntse03343,tainxse03087,thangpdse02722,thinhntse03091,tuanpmse02875,tuyenmtse02339,vubtse02051</t>
  </si>
  <si>
    <t>Anhhtse03392,dailt01903,datnvse02726,dongldse90204,ducdmse03016,dungnxse02066,hungcvse02935,hungnvse02582,huyenntkse02999,khanhtbse02764,lapnvse02314,linhtdse03115,nhanlqse02745,thangdmse03204,TramNNSE03041,trangnhse02386,trunglqse03148,tuandase02912,tungndtse02634,tungntse02078,vietndse02703</t>
  </si>
  <si>
    <t>Anhhtse03392,dailt01903,dannvse03410,daoddse02941,datntse02785,datnvse02726,dongldse90204,dungnxse02066,hieutdse02289,hungcvse02935,hungnvse03293,linhtdse03115,longcqse03034,minhnnse03174,ngahpse03022,nhanlqse02745,quannhse02920,sonhase03018,sonncse03032,sonntse03343,tainxse03087,thangdmse03204,thangpdse02722,thinhntse03091,TramNNSE03041,trangnhse02386,tuandase02912,tuanpmse02875,tungndtse02634,tungntse02078,tuyenmtse02339,vubtse02051</t>
  </si>
  <si>
    <t>Anhnhse03173,chienkmse03092,ducdmse03016,ducnmse03053,duongtase02797,hungnvse02582,huyenntkse02999,khanhtbse02764,khoandse03394,lamntse02809,lapnvse02314,linhndse03150,LongNHSE03005,luanntse03382,minhdnse03213,namnhse03125,ngantse03440,trunglqse03148,vietndse02703</t>
  </si>
  <si>
    <t>Anhhtse03392,Anhnhse03173,chienkmse03092,dailt01903,dannvse03410,datnvse02726,dongldse90204,ducdmse03016,ducnmse03053,dungnxse02066,duongtase02797,hieutdse02289,hungcvse02935,hungnvse03293,huyenntkse02999,khanhtbse02764,khoandse03394,lamntse02809,lapnvse02314,linhndse03150,linhtdse03115,longcqse03034,LongNHSE03005,minhnnse03174,namnhse03125,quannhse02920,sonhase03018,sonncse03032,sonntse03343,tainxse03087,thangdmse03204,thangpdse02722,thinhntse03091,TramNNSE03041,trangnhse02386,trunglqse03148,tuandase02912,tuanpmse02875,tungndtse02634,tungntse02078,tuyenmtse02339,vietndse02703,vubtse02051</t>
  </si>
  <si>
    <t>daoddse02941,datntse02785,hungnvse02582,luanntse03382,minhdnse03213,ngahpse03022,ngantse03440,nhanlqse02745</t>
  </si>
  <si>
    <t>daoddse02941,duongtase02797,hieutdse02289,huyenntkse02999,lapnvse02314,linhndse03150,linhtdse03115,LongNHSE03005,minhnnse03174,sonntse03343,tainxse03087,thangpdse02722,thinhntse03091,TramNNSE03041,tuanpmse02875,vietndse02703</t>
  </si>
  <si>
    <t>Anhhtse03392,Anhnhse03173,chienkmse03092,dailt01903,dannvse03410,datntse02785,datnvse02726,dongldse90204,ducdmse03016,ducnmse03053,dungnxse02066,hungcvse02935,hungnvse02582,hungnvse03293,khanhtbse02764,khoandse03394,lamntse02809,longcqse03034,luanntse03382,minhdnse03213,namnhse03125,ngahpse03022,ngantse03440,nhanlqse02745,quannhse02920,sonhase03018,sonncse03032,thangdmse03204,trangnhse02386,trunglqse03148,tuandase02912,tungndtse02634,tungntse02078,tuyenmtse02339,vubtse02051</t>
  </si>
  <si>
    <t>Anhhtse03392,Anhnhse03173,chienkmse03092,dailt01903,dannvse03410,daoddse02941,datntse02785,dongldse90204,ducnmse03053,dungnxse02066,hieutdse02289,hungnvse02582,hungnvse03293,huyenntkse02999,khanhtbse02764,lamntse02809,linhndse03150,longcqse03034,LongNHSE03005,luanntse03382,minhdnse03213,minhnnse03174,namnhse03125,ngahpse03022,ngantse03440,nhanlqse02745,quannhse02920,sonhase03018,sonncse03032,tainxse03087,thangdmse03204,thangpdse02722,thinhntse03091,TramNNSE03041,trunglqse03148,tuandase02912,tuanpmse02875,tungndtse02634,tungntse02078,tuyenmtse02339,vubtse02051</t>
  </si>
  <si>
    <t>datnvse02726,ducdmse03016,duongtase02797,hungcvse02935,khoandse03394,lapnvse02314,linhtdse03115,sonntse03343,trangnhse02386,vietndse02703</t>
  </si>
  <si>
    <t>Anhhtse03392,Anhnhse03173,dailt01903,dannvse03410,daoddse02941,dongldse90204,dungnxse02066,hieutdse02289,hungcvse02935,hungnvse02582,huyenntkse02999,lamntse02809,longcqse03034,LongNHSE03005,minhdnse03213,namnhse03125,ngahpse03022,ngantse03440,nhanlqse02745,quannhse02920,sonhase03018,sonncse03032,sonntse03343,thangpdse02722,thinhntse03091,trunglqse03148,tuandase02912,tuanpmse02875,tungndtse02634,tuyenmtse02339,vubtse02051</t>
  </si>
  <si>
    <t>chienkmse03092,datntse02785,datnvse02726,ducdmse03016,ducnmse03053,duongtase02797,hungnvse03293,khanhtbse02764,khoandse03394,lapnvse02314,linhndse03150,linhtdse03115,luanntse03382,minhnnse03174,tainxse03087,thangdmse03204,TramNNSE03041,trangnhse02386,tungntse02078,vietndse02703</t>
  </si>
  <si>
    <t>hieutdse02289,LongNHSE03005,ngahpse03022,tungndtse02634</t>
  </si>
  <si>
    <t>Anhhtse03392,Anhnhse03173,chienkmse03092,dailt01903,dannvse03410,daoddse02941,datntse02785,datnvse02726,dongldse90204,ducdmse03016,ducnmse03053,dungnxse02066,duongtase02797,hungcvse02935,hungnvse02582,hungnvse03293,huyenntkse02999,khanhtbse02764,khoandse03394,lamntse02809,lapnvse02314,linhndse03150,linhtdse03115,longcqse03034,luanntse03382,minhnnse03174,namnhse03125,nhanlqse02745,quannhse02920,sonhase03018,sonncse03032,sonntse03343,tainxse03087,thangdmse03204,thangpdse02722,thinhntse03091,TramNNSE03041,trangnhse02386,trunglqse03148,tuandase02912,tuanpmse02875,tungntse02078,tuyenmtse02339,vietndse02703,vubtse02051</t>
  </si>
  <si>
    <t>minhdnse03213,ngantse03440</t>
  </si>
  <si>
    <t>duongtase02797,hungnvse02582,huyenntkse02999,khanhtbse02764,lamntse02809,linhndse03150,longcqse03034,minhdnse03213,minhnnse03174,sonntse03343,thangdmse03204,thinhntse03091,trunglqse03148,tuandase02912,tuanpmse02875,vubtse02051</t>
  </si>
  <si>
    <t>Anhhtse03392,Anhnhse03173,chienkmse03092,dailt01903,dannvse03410,daoddse02941,datntse02785,datnvse02726,dongldse90204,ducdmse03016,ducnmse03053,dungnxse02066,hieutdse02289,hungcvse02935,hungnvse03293,khoandse03394,lapnvse02314,linhtdse03115,LongNHSE03005,luanntse03382,namnhse03125,ngahpse03022,ngantse03440,nhanlqse02745,quannhse02920,sonhase03018,sonncse03032,tainxse03087,thangpdse02722,TramNNSE03041,trangnhse02386,tungndtse02634,tungntse02078,tuyenmtse02339,vietndse02703</t>
  </si>
  <si>
    <t>chienkmse03092,dailt01903,datntse02785,datnvse02726,dongldse90204,dungnxse02066,hieutdse02289,hungcvse02935,hungnvse03293,huyenntkse02999,khoandse03394,lamntse02809,lapnvse02314,linhndse03150,linhtdse03115,longcqse03034,LongNHSE03005,luanntse03382,minhdnse03213,minhnnse03174,namnhse03125,ngahpse03022,ngantse03440,nhanlqse02745,quannhse02920,sonhase03018,sonncse03032,tainxse03087,thangdmse03204,thangpdse02722,thinhntse03091,TramNNSE03041,trangnhse02386,trunglqse03148,tuandase02912,tuanpmse02875,tungntse02078,vietndse02703,vubtse02051</t>
  </si>
  <si>
    <t>Anhhtse03392,Anhnhse03173,dannvse03410,daoddse02941,ducdmse03016,ducnmse03053,duongtase02797,hungnvse02582,khanhtbse02764,sonntse03343,tungndtse02634,tuyenmtse02339</t>
  </si>
  <si>
    <t>chienkmse03092,datntse02785,datnvse02726,duongtase02797,huyenntkse02999,khoandse03394,lapnvse02314,linhndse03150,sonhase03018,sonntse03343,tainxse03087,thinhntse03091,tungntse02078</t>
  </si>
  <si>
    <t>Anhhtse03392,Anhnhse03173,dailt01903,dannvse03410,daoddse02941,dongldse90204,ducdmse03016,ducnmse03053,dungnxse02066,hieutdse02289,hungcvse02935,hungnvse02582,hungnvse03293,khanhtbse02764,lamntse02809,linhtdse03115,longcqse03034,LongNHSE03005,luanntse03382,minhnnse03174,namnhse03125,ngahpse03022,ngantse03440,nhanlqse02745,quannhse02920,sonncse03032,thangdmse03204,thangpdse02722,TramNNSE03041,trangnhse02386,trunglqse03148,tuandase02912,tuanpmse02875,tungndtse02634,tuyenmtse02339,vietndse02703,vubtse02051</t>
  </si>
  <si>
    <t>datnvse02726,duongtase02797,hieutdse02289,hungnvse02582,hungnvse03293,lapnvse02314,linhndse03150,linhtdse03115,longcqse03034,luanntse03382,minhnnse03174,ngahpse03022,sonntse03343,tainxse03087,trunglqse03148,tuanpmse02875,tuyenmtse02339</t>
  </si>
  <si>
    <t>Anhhtse03392,Anhnhse03173,chienkmse03092,dailt01903,dannvse03410,daoddse02941,datntse02785,dongldse90204,ducdmse03016,ducnmse03053,dungnxse02066,hungcvse02935,huyenntkse02999,khanhtbse02764,khoandse03394,lamntse02809,LongNHSE03005,minhdnse03213,namnhse03125,ngantse03440,nhanlqse02745,quannhse02920,sonhase03018,sonncse03032,thangdmse03204,thangpdse02722,thinhntse03091,TramNNSE03041,trangnhse02386,tuandase02912,tungndtse02634,tungntse02078,vietndse02703,vubtse02051</t>
  </si>
  <si>
    <t>daoddse02941,datntse02785,ducdmse03016,duongtase02797,hieutdse02289,hungnvse03293,huyenntkse02999,khanhtbse02764,longcqse03034,LongNHSE03005,luanntse03382,minhnnse03174,ngahpse03022,ngantse03440,quannhse02920,sonncse03032,tainxse03087,TramNNSE03041,trunglqse03148,tuanpmse02875,tungntse02078,tuyenmtse02339</t>
  </si>
  <si>
    <t>Anhhtse03392,Anhnhse03173,chienkmse03092,dailt01903,dannvse03410,datnvse02726,dongldse90204,ducnmse03053,dungnxse02066,hungcvse02935,hungnvse02582,khoandse03394,lamntse02809,lapnvse02314,linhndse03150,linhtdse03115,minhdnse03213,namnhse03125,nhanlqse02745,sonhase03018,sonntse03343,thangdmse03204,thangpdse02722,thinhntse03091,trangnhse02386,tuandase02912,tungndtse02634,vietndse02703,vubtse02051</t>
  </si>
  <si>
    <t>Anhnhse03173,chienkmse03092,dailt01903,dannvse03410,daoddse02941,datnvse02726,ducnmse03053,duongtase02797,hieutdse02289,hungcvse02935,hungnvse03293,khanhtbse02764,khoandse03394,lamntse02809,lapnvse02314,linhndse03150,linhtdse03115,longcqse03034,luanntse03382,ngantse03440,nhanlqse02745,quannhse02920,sonhase03018,sonncse03032,thangdmse03204,thinhntse03091,tungntse02078</t>
  </si>
  <si>
    <t>Anhhtse03392,datntse02785,dongldse90204,ducdmse03016,dungnxse02066,hungnvse02582,huyenntkse02999,LongNHSE03005,minhnnse03174,namnhse03125,ngahpse03022,sonntse03343,tainxse03087,thangpdse02722,TramNNSE03041,trangnhse02386,trunglqse03148,tuandase02912,tuanpmse02875,tungndtse02634,tuyenmtse02339,vietndse02703,vubtse02051</t>
  </si>
  <si>
    <t>Anhnhse03173,chienkmse03092,dailt01903,dannvse03410,daoddse02941,dungnxse02066,duongtase02797,hieutdse02289,hungcvse02935,hungnvse02582,huyenntkse02999,khanhtbse02764,LongNHSE03005,minhnnse03174,namnhse03125,ngahpse03022,ngantse03440,nhanlqse02745,sonncse03032,sonntse03343,tainxse03087,thangpdse02722,TramNNSE03041,trunglqse03148,tuandase02912,vubtse02051</t>
  </si>
  <si>
    <t>Anhhtse03392,datntse02785,datnvse02726,dongldse90204,ducdmse03016,ducnmse03053,hungnvse03293,khoandse03394,lamntse02809,lapnvse02314,linhndse03150,linhtdse03115,longcqse03034,luanntse03382,quannhse02920,sonhase03018,thangdmse03204,thinhntse03091,trangnhse02386,tuanpmse02875,tungndtse02634,tungntse02078,tuyenmtse02339,vietndse02703</t>
  </si>
  <si>
    <t>ducdmse03016,duongtase02797,hieutdse02289,huyenntkse02999,khanhtbse02764,linhndse03150,longcqse03034,ngahpse03022,sonncse03032,sonntse03343,TramNNSE03041,tuanpmse02875,tungntse02078</t>
  </si>
  <si>
    <t>Anhhtse03392,Anhnhse03173,chienkmse03092,dailt01903,dannvse03410,daoddse02941,datntse02785,datnvse02726,dongldse90204,ducnmse03053,dungnxse02066,hungcvse02935,hungnvse02582,hungnvse03293,khoandse03394,lamntse02809,lapnvse02314,linhtdse03115,LongNHSE03005,luanntse03382,minhnnse03174,namnhse03125,ngantse03440,nhanlqse02745,quannhse02920,sonhase03018,tainxse03087,thangdmse03204,thangpdse02722,thinhntse03091,trangnhse02386,trunglqse03148,tuandase02912,tungndtse02634,tuyenmtse02339,vietndse02703,vubtse02051</t>
  </si>
  <si>
    <t>Anhhtse03392,chienkmse03092,dailt01903,datntse02785,dungnxse02066,hungcvse02935,hungnvse02582,hungnvse03293,khanhtbse02764,khoandse03394,lamntse02809,linhtdse03115,luanntse03382,minhdnse03213,nhanlqse02745,sonhase03018,sonntse03343,tainxse03087,thinhntse03091,tuandase02912,tungntse02078,vietndse02703,vubtse02051</t>
  </si>
  <si>
    <t>Anhnhse03173,dannvse03410,daoddse02941,datnvse02726,dongldse90204,ducdmse03016,ducnmse03053,duongtase02797,hieutdse02289,huyenntkse02999,lapnvse02314,linhndse03150,longcqse03034,LongNHSE03005,minhnnse03174,namnhse03125,ngahpse03022,ngantse03440,quannhse02920,sonncse03032,thangdmse03204,thangpdse02722,TramNNSE03041,trangnhse02386,trunglqse03148,tuanpmse02875,tungndtse02634,tuyenmtse02339</t>
  </si>
  <si>
    <t>Anhhtse03392,chienkmse03092,dailt01903,dannvse03410,dungnxse02066,hieutdse02289,hungcvse02935,hungnvse02582,hungnvse03293,huyenntkse02999,khanhtbse02764,khoandse03394,lapnvse02314,linhndse03150,linhtdse03115,LongNHSE03005,minhnnse03174,ngahpse03022,ngantse03440,nhanlqse02745,sonhase03018,sonntse03343,tainxse03087,thangpdse02722,thinhntse03091,TramNNSE03041,trangnhse02386,tuandase02912,tuanpmse02875,tuyenmtse02339</t>
  </si>
  <si>
    <t>Anhnhse03173,daoddse02941,datntse02785,datnvse02726,dongldse90204,ducdmse03016,ducnmse03053,duongtase02797,lamntse02809,longcqse03034,luanntse03382,minhdnse03213,namnhse03125,quannhse02920,sonncse03032,thangdmse03204,trunglqse03148,tungndtse02634,tungntse02078,vietndse02703,vubtse02051</t>
  </si>
  <si>
    <t>Anhnhse03173,datntse02785,duongtase02797,hungnvse03293,lapnvse02314,LongNHSE03005,minhnnse03174,ngahpse03022,sonhase03018,sonntse03343,thangdmse03204,trangnhse02386,tuandase02912</t>
  </si>
  <si>
    <t>Anhhtse03392,chienkmse03092,dailt01903,dannvse03410,daoddse02941,datnvse02726,dongldse90204,ducdmse03016,ducnmse03053,dungnxse02066,hieutdse02289,hungcvse02935,hungnvse02582,huyenntkse02999,khanhtbse02764,khoandse03394,lamntse02809,linhndse03150,linhtdse03115,longcqse03034,luanntse03382,minhdnse03213,namnhse03125,ngantse03440,nhanlqse02745,quannhse02920,sonncse03032,tainxse03087,thangpdse02722,thinhntse03091,TramNNSE03041,trunglqse03148,tuanpmse02875,tungndtse02634,tungntse02078,tuyenmtse02339,vietndse02703,vubtse02051</t>
  </si>
  <si>
    <t>chienkmse03092,ducdmse03016,hieutdse02289,huyenntkse02999,khoandse03394,linhndse03150,longcqse03034,LongNHSE03005,minhnnse03174,ngahpse03022,quannhse02920,sonhase03018,sonncse03032,thinhntse03091,TramNNSE03041</t>
  </si>
  <si>
    <t>Anhhtse03392,Anhnhse03173,dailt01903,dannvse03410,daoddse02941,datntse02785,datnvse02726,dongldse90204,ducnmse03053,dungnxse02066,duongtase02797,hungcvse02935,hungnvse02582,hungnvse03293,khanhtbse02764,lamntse02809,lapnvse02314,linhtdse03115,luanntse03382,minhdnse03213,namnhse03125,ngantse03440,nhanlqse02745,sonntse03343,tainxse03087,thangdmse03204,thangpdse02722,trangnhse02386,trunglqse03148,tuandase02912,tuanpmse02875,tungndtse02634,tungntse02078,tuyenmtse02339,vietndse02703,vubtse02051</t>
  </si>
  <si>
    <t>Anhhtse03392,chienkmse03092,dannvse03410,datntse02785,datnvse02726,ducnmse03053,hieutdse02289,hungnvse02582,hungnvse03293,huyenntkse02999,khanhtbse02764,khoandse03394,lapnvse02314,linhndse03150,linhtdse03115,longcqse03034,LongNHSE03005,luanntse03382,minhnnse03174,namnhse03125,ngahpse03022,nhanlqse02745,quannhse02920,sonhase03018,sonncse03032,sonntse03343,tainxse03087,thangdmse03204,thangpdse02722,thinhntse03091,TramNNSE03041,tuanpmse02875,tungntse02078,tuyenmtse02339,vubtse02051</t>
  </si>
  <si>
    <t>Anhnhse03173,dailt01903,daoddse02941,dongldse90204,ducdmse03016,dungnxse02066,duongtase02797,hungcvse02935,lamntse02809,minhdnse03213,ngantse03440,trangnhse02386,trunglqse03148,tuandase02912,tungndtse02634,vietndse02703</t>
  </si>
  <si>
    <t>chienkmse03092,dailt01903,daoddse02941,datnvse02726,dongldse90204,ducdmse03016,ducnmse03053,duongtase02797,hungnvse02582,huyenntkse02999,linhtdse03115,LongNHSE03005,minhdnse03213,namnhse03125,ngahpse03022,nhanlqse02745,quannhse02920,sonncse03032,sonntse03343,tainxse03087,thangdmse03204,thangpdse02722,thinhntse03091,TramNNSE03041,trunglqse03148,tuanpmse02875,tungndtse02634,tungntse02078,vubtse02051</t>
  </si>
  <si>
    <t>Anhhtse03392,Anhnhse03173,dannvse03410,datntse02785,dungnxse02066,hieutdse02289,hungcvse02935,hungnvse03293,khanhtbse02764,khoandse03394,lamntse02809,lapnvse02314,linhndse03150,longcqse03034,luanntse03382,minhnnse03174,sonhase03018,trangnhse02386,tuandase02912,tuyenmtse02339,vietndse02703</t>
  </si>
  <si>
    <t>Anhhtse03392,Anhnhse03173,chienkmse03092,dailt01903,dannvse03410,daoddse02941,datntse02785,datnvse02726,dongldse90204,ducnmse03053,duongtase02797,hieutdse02289,hungnvse03293,khanhtbse02764,khoandse03394,lapnvse02314,linhndse03150,linhtdse03115,longcqse03034,LongNHSE03005,minhnnse03174,namnhse03125,ngahpse03022,ngantse03440,nhanlqse02745,quannhse02920,sonncse03032,sonntse03343,thangdmse03204,thangpdse02722,thinhntse03091,TramNNSE03041,trangnhse02386,trunglqse03148,tuandase02912,tuanpmse02875,tungntse02078,vietndse02703,vubtse02051</t>
  </si>
  <si>
    <t>ducdmse03016,dungnxse02066,hungcvse02935,hungnvse02582,huyenntkse02999,lamntse02809,luanntse03382,minhdnse03213,sonhase03018,tainxse03087,tungndtse02634,tuyenmtse02339</t>
  </si>
  <si>
    <t>Anhhtse03392,datnvse02726,dongldse90204,ducdmse03016,duongtase02797,hieutdse02289,hungnvse03293,huyenntkse02999,khanhtbse02764,lapnvse02314,linhndse03150,luanntse03382,minhdnse03213,minhnnse03174,namnhse03125,ngahpse03022,quannhse02920,sonntse03343,tainxse03087,thangpdse02722,TramNNSE03041,trangnhse02386,tuanpmse02875</t>
  </si>
  <si>
    <t>Anhnhse03173,chienkmse03092,dailt01903,dannvse03410,daoddse02941,datntse02785,ducnmse03053,dungnxse02066,hungcvse02935,hungnvse02582,khoandse03394,lamntse02809,linhtdse03115,longcqse03034,LongNHSE03005,ngantse03440,nhanlqse02745,sonhase03018,sonncse03032,thangdmse03204,thinhntse03091,trunglqse03148,tuandase02912,tungndtse02634,tungntse02078,tuyenmtse02339,vietndse02703,vubtse02051</t>
  </si>
  <si>
    <t>Anhnhse03173,chienkmse03092,dailt01903,daoddse02941,datntse02785,dongldse90204,ducdmse03016,ducnmse03053,duongtase02797,hieutdse02289,hungcvse02935,hungnvse02582,hungnvse03293,khoandse03394,linhndse03150,linhtdse03115,longcqse03034,LongNHSE03005,luanntse03382,minhdnse03213,minhnnse03174,namnhse03125,ngahpse03022,nhanlqse02745,quannhse02920,sonncse03032,tainxse03087,thangdmse03204,thangpdse02722,thinhntse03091,TramNNSE03041,trunglqse03148,tuandase02912,tuanpmse02875,tungndtse02634,tungntse02078,tuyenmtse02339,vietndse02703</t>
  </si>
  <si>
    <t>Anhhtse03392,dannvse03410,datnvse02726,dungnxse02066,huyenntkse02999,khanhtbse02764,lamntse02809,lapnvse02314,sonhase03018,sonntse03343,trangnhse02386,vubtse02051</t>
  </si>
  <si>
    <t>daoddse02941,dongldse90204,dungnxse02066,hieutdse02289,lapnvse02314,linhndse03150,longcqse03034,LongNHSE03005,minhnnse03174,ngahpse03022,sonhase03018,sonncse03032,tuandase02912,tungndtse02634,tungntse02078</t>
  </si>
  <si>
    <t>Anhhtse03392,Anhnhse03173,chienkmse03092,dailt01903,dannvse03410,datntse02785,datnvse02726,ducdmse03016,ducnmse03053,duongtase02797,hungcvse02935,hungnvse02582,hungnvse03293,huyenntkse02999,khanhtbse02764,khoandse03394,lamntse02809,linhtdse03115,luanntse03382,namnhse03125,ngantse03440,nhanlqse02745,quannhse02920,sonntse03343,tainxse03087,thangdmse03204,thangpdse02722,thinhntse03091,TramNNSE03041,trangnhse02386,trunglqse03148,tuanpmse02875,tuyenmtse02339,vietndse02703,vubtse02051</t>
  </si>
  <si>
    <t>chienkmse03092,dongldse90204,ducnmse03053,dungnxse02066,hungnvse02582,hungnvse03293,lamntse02809,lapnvse02314,luanntse03382,sonhase03018,sonntse03343,thinhntse03091,tuyenmtse02339,vubtse02051</t>
  </si>
  <si>
    <t>Anhhtse03392,Anhnhse03173,dailt01903,dannvse03410,daoddse02941,datntse02785,datnvse02726,ducdmse03016,duongtase02797,hieutdse02289,hungcvse02935,huyenntkse02999,khanhtbse02764,khoandse03394,linhndse03150,linhtdse03115,longcqse03034,LongNHSE03005,minhnnse03174,namnhse03125,ngahpse03022,ngantse03440,nhanlqse02745,quannhse02920,sonncse03032,tainxse03087,thangdmse03204,thangpdse02722,TramNNSE03041,trangnhse02386,trunglqse03148,tuandase02912,tuanpmse02875,tungndtse02634,tungntse02078,vietndse02703</t>
  </si>
  <si>
    <t>dannvse03410,daoddse02941,datnvse02726,dongldse90204,dungnxse02066,duongtase02797,hungnvse02582,huyenntkse02999,khanhtbse02764,lapnvse02314,linhndse03150,longcqse03034,LongNHSE03005,luanntse03382,minhnnse03174,namnhse03125,ngahpse03022,nhanlqse02745,quannhse02920,sonhase03018,sonncse03032,tainxse03087,thangpdse02722,TramNNSE03041,trangnhse02386,tuandase02912,tuanpmse02875,tungndtse02634,vubtse02051</t>
  </si>
  <si>
    <t>Anhhtse03392,Anhnhse03173,chienkmse03092,dailt01903,datntse02785,ducdmse03016,ducnmse03053,hieutdse02289,hungcvse02935,hungnvse03293,khoandse03394,lamntse02809,linhtdse03115,minhdnse03213,ngantse03440,sonntse03343,thangdmse03204,thinhntse03091,trunglqse03148,tungntse02078,tuyenmtse02339,vietndse02703</t>
  </si>
  <si>
    <t>daoddse02941,dongldse90204,duongtase02797,hieutdse02289,khanhtbse02764,linhndse03150,longcqse03034,luanntse03382,ngantse03440,sonhase03018,sonntse03343,TramNNSE03041,trangnhse02386,tuandase02912,tuanpmse02875,tungndtse02634</t>
  </si>
  <si>
    <t>Anhhtse03392,Anhnhse03173,chienkmse03092,dailt01903,dannvse03410,datntse02785,datnvse02726,ducdmse03016,ducnmse03053,dungnxse02066,hungcvse02935,hungnvse02582,hungnvse03293,huyenntkse02999,khoandse03394,lamntse02809,lapnvse02314,linhtdse03115,LongNHSE03005,minhnnse03174,namnhse03125,ngahpse03022,nhanlqse02745,quannhse02920,sonncse03032,tainxse03087,thangdmse03204,thangpdse02722,thinhntse03091,trunglqse03148,tungntse02078,tuyenmtse02339,vietndse02703,vubtse02051</t>
  </si>
  <si>
    <t>daoddse02941,datntse02785,dongldse90204,ducnmse03053,dungnxse02066,duongtase02797,hieutdse02289,hungcvse02935,hungnvse03293,huyenntkse02999,khanhtbse02764,linhndse03150,linhtdse03115,longcqse03034,LongNHSE03005,luanntse03382,minhdnse03213,minhnnse03174,ngahpse03022,quannhse02920,sonhase03018,sonncse03032,sonntse03343,tainxse03087,thangdmse03204,thangpdse02722,thinhntse03091,TramNNSE03041,trangnhse02386,trunglqse03148,tuandase02912,tuanpmse02875,tungndtse02634,tungntse02078,vietndse02703,vubtse02051</t>
  </si>
  <si>
    <t>Anhhtse03392,Anhnhse03173,chienkmse03092,dailt01903,dannvse03410,datnvse02726,ducdmse03016,hungnvse02582,khoandse03394,lamntse02809,lapnvse02314,namnhse03125,ngantse03440,nhanlqse02745,tuyenmtse02339</t>
  </si>
  <si>
    <t>Anhhtse03392,dailt01903,duongtase02797,hieutdse02289,hungnvse03293,huyenntkse02999,khanhtbse02764,lapnvse02314,linhndse03150,longcqse03034,LongNHSE03005,luanntse03382,minhnnse03174,ngahpse03022,quannhse02920,sonncse03032,tainxse03087,thangpdse02722,thinhntse03091,TramNNSE03041,trangnhse02386,tuanpmse02875,tungntse02078,vubtse02051</t>
  </si>
  <si>
    <t>Anhnhse03173,chienkmse03092,dannvse03410,daoddse02941,datntse02785,datnvse02726,dongldse90204,ducdmse03016,ducnmse03053,dungnxse02066,hungcvse02935,hungnvse02582,khoandse03394,lamntse02809,linhtdse03115,namnhse03125,nhanlqse02745,sonhase03018,sonntse03343,thangdmse03204,trunglqse03148,tuandase02912,tungndtse02634,tuyenmtse02339,vietndse02703</t>
  </si>
  <si>
    <t>chienkmse03092,datntse02785,dongldse90204,ducnmse03053,hieutdse02289,hungcvse02935,khoandse03394,lamntse02809,lapnvse02314,linhndse03150,LongNHSE03005,minhnnse03174,namnhse03125,ngahpse03022,quannhse02920,sonhase03018,sonntse03343,thangdmse03204,thinhntse03091,trangnhse02386,trunglqse03148,tuanpmse02875,tungntse02078</t>
  </si>
  <si>
    <t>Anhhtse03392,Anhnhse03173,dailt01903,dannvse03410,daoddse02941,datnvse02726,ducdmse03016,dungnxse02066,duongtase02797,hungnvse02582,hungnvse03293,huyenntkse02999,khanhtbse02764,linhtdse03115,longcqse03034,luanntse03382,minhdnse03213,nhanlqse02745,sonncse03032,tainxse03087,thangpdse02722,TramNNSE03041,tuandase02912,tungndtse02634,tuyenmtse02339,vietndse02703,vubtse02051</t>
  </si>
  <si>
    <t>dannvse03410,datnvse02726,dongldse90204,ducnmse03053,hieutdse02289,hungnvse02582,huyenntkse02999,lapnvse02314,LongNHSE03005,namnhse03125,ngahpse03022,nhanlqse02745,sonncse03032,thangdmse03204,TramNNSE03041,trangnhse02386,trunglqse03148,tungndtse02634,vubtse02051</t>
  </si>
  <si>
    <t>Anhhtse03392,Anhnhse03173,chienkmse03092,dailt01903,daoddse02941,datntse02785,ducdmse03016,dungnxse02066,duongtase02797,hungcvse02935,hungnvse03293,khanhtbse02764,khoandse03394,lamntse02809,linhndse03150,linhtdse03115,longcqse03034,luanntse03382,minhdnse03213,minhnnse03174,quannhse02920,sonhase03018,sonntse03343,tainxse03087,thangpdse02722,thinhntse03091,tuandase02912,tuanpmse02875,tungntse02078,tuyenmtse02339,vietndse02703</t>
  </si>
  <si>
    <t>Anhnhse03173,dailt01903,daoddse02941,dongldse90204,dungnxse02066,hieutdse02289,hungnvse02582,hungnvse03293,khanhtbse02764,khoandse03394,lamntse02809,linhtdse03115,longcqse03034,LongNHSE03005,minhdnse03213,minhnnse03174,namnhse03125,ngantse03440,sonhase03018,sonncse03032,sonntse03343,tainxse03087,thangpdse02722,trunglqse03148,tuandase02912,tungndtse02634,tuyenmtse02339,vietndse02703</t>
  </si>
  <si>
    <t>chienkmse03092,dannvse03410,datntse02785,datnvse02726,ducdmse03016,ducnmse03053,duongtase02797,hungcvse02935,huyenntkse02999,lapnvse02314,linhndse03150,luanntse03382,ngahpse03022,nhanlqse02745,quannhse02920,thangdmse03204,thinhntse03091,TramNNSE03041,trangnhse02386,tungntse02078,vubtse02051</t>
  </si>
  <si>
    <t>Anhhtse03392,tuanpmse02875</t>
  </si>
  <si>
    <t>ACC</t>
  </si>
  <si>
    <t>RollNumber</t>
  </si>
  <si>
    <t>Name</t>
  </si>
  <si>
    <t>GroupName</t>
  </si>
  <si>
    <t>DaiLT01903</t>
  </si>
  <si>
    <t>01903</t>
  </si>
  <si>
    <t>Lương Trọng Đại</t>
  </si>
  <si>
    <t>SE0803</t>
  </si>
  <si>
    <t>SE02051</t>
  </si>
  <si>
    <t>Bùi Tuấn Vũ</t>
  </si>
  <si>
    <t>DungLTSE02166</t>
  </si>
  <si>
    <t>SE02166</t>
  </si>
  <si>
    <t>Lương Tiến Dũng</t>
  </si>
  <si>
    <t>HieuTDSE02289</t>
  </si>
  <si>
    <t>SE02289</t>
  </si>
  <si>
    <t>Trần Đức Hiếu</t>
  </si>
  <si>
    <t>SE02314</t>
  </si>
  <si>
    <t>Nguyễn Văn Lập</t>
  </si>
  <si>
    <t>TuyenMTSE02339</t>
  </si>
  <si>
    <t>SE02339</t>
  </si>
  <si>
    <t>Ma Thanh Tuyền</t>
  </si>
  <si>
    <t>SE02386</t>
  </si>
  <si>
    <t>Nguyễn Hữu Tráng</t>
  </si>
  <si>
    <t>ThangPDSE02722</t>
  </si>
  <si>
    <t>SE02722</t>
  </si>
  <si>
    <t>Phạm Đức Thắng</t>
  </si>
  <si>
    <t>DatNVSE02726</t>
  </si>
  <si>
    <t>SE02726</t>
  </si>
  <si>
    <t>Nguyễn Văn Đạt</t>
  </si>
  <si>
    <t>DatNTSE02785</t>
  </si>
  <si>
    <t>SE02785</t>
  </si>
  <si>
    <t>Nguyễn Tiến Đạt</t>
  </si>
  <si>
    <t>LamNTSE02809</t>
  </si>
  <si>
    <t>SE02809</t>
  </si>
  <si>
    <t>Nguyễn Tùng Lâm</t>
  </si>
  <si>
    <t>QuanNHSE02920</t>
  </si>
  <si>
    <t>SE02920</t>
  </si>
  <si>
    <t>Nguyễn Hồng Quân</t>
  </si>
  <si>
    <t>HungCVSE02935</t>
  </si>
  <si>
    <t>SE02935</t>
  </si>
  <si>
    <t>Cao Việt Hùng</t>
  </si>
  <si>
    <t>SE03005</t>
  </si>
  <si>
    <t>Nguyễn Hoàng Long</t>
  </si>
  <si>
    <t>DucDMSE03016</t>
  </si>
  <si>
    <t>SE03016</t>
  </si>
  <si>
    <t>Dương Minh Đức</t>
  </si>
  <si>
    <t>NgaHPSE03022</t>
  </si>
  <si>
    <t>SE03022</t>
  </si>
  <si>
    <t>Hoàng Phương Nga</t>
  </si>
  <si>
    <t>SonNCSE03032</t>
  </si>
  <si>
    <t>SE03032</t>
  </si>
  <si>
    <t>Nguyễn Công Sơn</t>
  </si>
  <si>
    <t>LongCQSE03034</t>
  </si>
  <si>
    <t>SE03034</t>
  </si>
  <si>
    <t>Chu Quang Long</t>
  </si>
  <si>
    <t>DucNMSE03053</t>
  </si>
  <si>
    <t>SE03053</t>
  </si>
  <si>
    <t>Nguyễn Minh Đức</t>
  </si>
  <si>
    <t>TaiNXSE03087</t>
  </si>
  <si>
    <t>SE03087</t>
  </si>
  <si>
    <t>Nguyễn Xuân Tài</t>
  </si>
  <si>
    <t>ThinhNTSE03091</t>
  </si>
  <si>
    <t>SE03091</t>
  </si>
  <si>
    <t>Ngô Thái Thịnh</t>
  </si>
  <si>
    <t>ChienKMSE03092</t>
  </si>
  <si>
    <t>SE03092</t>
  </si>
  <si>
    <t>Khoa Minh Chiến</t>
  </si>
  <si>
    <t>TrungLQSE03148</t>
  </si>
  <si>
    <t>SE03148</t>
  </si>
  <si>
    <t>Lâm Quốc Trung</t>
  </si>
  <si>
    <t>MinhNNSE03174</t>
  </si>
  <si>
    <t>SE03174</t>
  </si>
  <si>
    <t>Nguyễn Ngọc Minh</t>
  </si>
  <si>
    <t>ThangDMSE03204</t>
  </si>
  <si>
    <t>SE03204</t>
  </si>
  <si>
    <t>Đặng Minh Thắng</t>
  </si>
  <si>
    <t>MinhDNSE03213</t>
  </si>
  <si>
    <t>SE03213</t>
  </si>
  <si>
    <t>Dương Ngọc Minh</t>
  </si>
  <si>
    <t>LuanNTSE03382</t>
  </si>
  <si>
    <t>SE03382</t>
  </si>
  <si>
    <t>Nguyễn Thành Luân</t>
  </si>
  <si>
    <t>KhoaNDSE03394</t>
  </si>
  <si>
    <t>SE03394</t>
  </si>
  <si>
    <t>Nguyễn Đăng Khoa</t>
  </si>
  <si>
    <t>NgaNTSE03440</t>
  </si>
  <si>
    <t>SE03440</t>
  </si>
  <si>
    <t>Nguyễn Thúy Nga</t>
  </si>
  <si>
    <t>DongLDSE90204</t>
  </si>
  <si>
    <t>SE90204</t>
  </si>
  <si>
    <t>Lưu Đức Đông</t>
  </si>
  <si>
    <t>ChungDV01232</t>
  </si>
  <si>
    <t>01232</t>
  </si>
  <si>
    <t>Đặng Văn Chung</t>
  </si>
  <si>
    <t>SE0804</t>
  </si>
  <si>
    <t>thangtv01737</t>
  </si>
  <si>
    <t>01737</t>
  </si>
  <si>
    <t>Trương Văn Thắng</t>
  </si>
  <si>
    <t>DungNXSE02066</t>
  </si>
  <si>
    <t>SE02066</t>
  </si>
  <si>
    <t>Nguyễn Xuân Dũng</t>
  </si>
  <si>
    <t>TungNTSE02078</t>
  </si>
  <si>
    <t>SE02078</t>
  </si>
  <si>
    <t>Nguyễn Thanh Tùng</t>
  </si>
  <si>
    <t>HungNVSE02582</t>
  </si>
  <si>
    <t>SE02582</t>
  </si>
  <si>
    <t>Nguyễn Văn Hưng</t>
  </si>
  <si>
    <t>TungNDTSE02634</t>
  </si>
  <si>
    <t>SE02634</t>
  </si>
  <si>
    <t>Nguyễn Duy Thanh Tùng</t>
  </si>
  <si>
    <t>VietNDSE02703</t>
  </si>
  <si>
    <t>SE02703</t>
  </si>
  <si>
    <t>Nguyễn Đăng Việt</t>
  </si>
  <si>
    <t>NhanLQSE02745</t>
  </si>
  <si>
    <t>SE02745</t>
  </si>
  <si>
    <t>Lê Quý Nhân</t>
  </si>
  <si>
    <t>KhanhTBSE02764</t>
  </si>
  <si>
    <t>SE02764</t>
  </si>
  <si>
    <t>Trần Bình Khánh</t>
  </si>
  <si>
    <t>DuongTASE02797</t>
  </si>
  <si>
    <t>SE02797</t>
  </si>
  <si>
    <t>Trần Ánh Dương</t>
  </si>
  <si>
    <t>TuanPMSE02875</t>
  </si>
  <si>
    <t>SE02875</t>
  </si>
  <si>
    <t>Phạm Minh Tuấn</t>
  </si>
  <si>
    <t>TuanDASE02912</t>
  </si>
  <si>
    <t>SE02912</t>
  </si>
  <si>
    <t>Đỗ Anh Tuấn</t>
  </si>
  <si>
    <t>DaoDDSE02941</t>
  </si>
  <si>
    <t>SE02941</t>
  </si>
  <si>
    <t>Đỗ Đắc Đạo</t>
  </si>
  <si>
    <t>HuyenNTKSE02999</t>
  </si>
  <si>
    <t>SE02999</t>
  </si>
  <si>
    <t>Nguyễn Thị Khánh Huyền</t>
  </si>
  <si>
    <t>SonHASE03018</t>
  </si>
  <si>
    <t>SE03018</t>
  </si>
  <si>
    <t>Hoàng Anh Sơn</t>
  </si>
  <si>
    <t>SE03041</t>
  </si>
  <si>
    <t>Nguyễn Ngọc Trâm</t>
  </si>
  <si>
    <t>LinhTDSE03115</t>
  </si>
  <si>
    <t>SE03115</t>
  </si>
  <si>
    <t>Trần Duy Linh</t>
  </si>
  <si>
    <t>NamNHSE03125</t>
  </si>
  <si>
    <t>SE03125</t>
  </si>
  <si>
    <t>Nguyễn Hải Nam</t>
  </si>
  <si>
    <t>LinhNDSE03150</t>
  </si>
  <si>
    <t>SE03150</t>
  </si>
  <si>
    <t>Nguyễn Duy Linh</t>
  </si>
  <si>
    <t>AnhNHSE03173</t>
  </si>
  <si>
    <t>SE03173</t>
  </si>
  <si>
    <t>Nguyễn Hồng Anh</t>
  </si>
  <si>
    <t>HungNVSE03293</t>
  </si>
  <si>
    <t>SE03293</t>
  </si>
  <si>
    <t>Nguyễn Việt Hùng</t>
  </si>
  <si>
    <t>SonNTSE03343</t>
  </si>
  <si>
    <t>SE03343</t>
  </si>
  <si>
    <t>Nguyễn Thạc Sơn</t>
  </si>
  <si>
    <t>AnhHTSE03392</t>
  </si>
  <si>
    <t>SE03392</t>
  </si>
  <si>
    <t>Hoàng Tuấn Anh</t>
  </si>
  <si>
    <t>DanNVSE03410</t>
  </si>
  <si>
    <t>SE03410</t>
  </si>
  <si>
    <t>Nguyễn Văn Đan</t>
  </si>
  <si>
    <t>tainh01795</t>
  </si>
  <si>
    <t>01795</t>
  </si>
  <si>
    <t>Nguyễn Hữu Tài</t>
  </si>
  <si>
    <t>SE0805</t>
  </si>
  <si>
    <t>DungNV01824</t>
  </si>
  <si>
    <t>01824</t>
  </si>
  <si>
    <t>Nguyễn Việt Dũng</t>
  </si>
  <si>
    <t>TuanNA01864</t>
  </si>
  <si>
    <t>01864</t>
  </si>
  <si>
    <t>Nguyễn Anh Tuấn</t>
  </si>
  <si>
    <t>TuanNHSE02159</t>
  </si>
  <si>
    <t>SE02159</t>
  </si>
  <si>
    <t>Nguyễn Hữu Tuấn</t>
  </si>
  <si>
    <t>DuyDKSE02429</t>
  </si>
  <si>
    <t>SE02429</t>
  </si>
  <si>
    <t>Đỗ Khánh Duy</t>
  </si>
  <si>
    <t>VietLTSE02583</t>
  </si>
  <si>
    <t>SE02583</t>
  </si>
  <si>
    <t>Lê Trọng Việt</t>
  </si>
  <si>
    <t>DatNMSE02656</t>
  </si>
  <si>
    <t>SE02656</t>
  </si>
  <si>
    <t>Nguyễn Mạnh Đạt</t>
  </si>
  <si>
    <t>NamNHSE02675</t>
  </si>
  <si>
    <t>SE02675</t>
  </si>
  <si>
    <t>Nguyễn Hoài Nam</t>
  </si>
  <si>
    <t>AnhNTHSE02676</t>
  </si>
  <si>
    <t>SE02676</t>
  </si>
  <si>
    <t>Nguyễn Trọng Hải Anh</t>
  </si>
  <si>
    <t>HoangNMSE02702</t>
  </si>
  <si>
    <t>SE02702</t>
  </si>
  <si>
    <t>Nguyễn Minh Hoàng</t>
  </si>
  <si>
    <t>LongMBSE02791</t>
  </si>
  <si>
    <t>SE02791</t>
  </si>
  <si>
    <t>Mẫn Bá Long</t>
  </si>
  <si>
    <t>NamTHSE02852</t>
  </si>
  <si>
    <t>SE02852</t>
  </si>
  <si>
    <t>Trần Hoài Nam</t>
  </si>
  <si>
    <t>TungTHSE02891</t>
  </si>
  <si>
    <t>SE02891</t>
  </si>
  <si>
    <t>Tạ Hoàng Tùng</t>
  </si>
  <si>
    <t>DangTSE03039</t>
  </si>
  <si>
    <t>SE03039</t>
  </si>
  <si>
    <t>Trần Đăng</t>
  </si>
  <si>
    <t>AnhDQSE03046</t>
  </si>
  <si>
    <t>SE03046</t>
  </si>
  <si>
    <t>Đỗ Quý Anh</t>
  </si>
  <si>
    <t>SonTCSE03086</t>
  </si>
  <si>
    <t>SE03086</t>
  </si>
  <si>
    <t>Triệu Công Sơn</t>
  </si>
  <si>
    <t>PhuongNDSE03089</t>
  </si>
  <si>
    <t>SE03089</t>
  </si>
  <si>
    <t>Nguyễn Đình Phương</t>
  </si>
  <si>
    <t>LamNSSE03090</t>
  </si>
  <si>
    <t>SE03090</t>
  </si>
  <si>
    <t>Nguyễn Sơn Lâm</t>
  </si>
  <si>
    <t>QuangNNSE03122</t>
  </si>
  <si>
    <t>SE03122</t>
  </si>
  <si>
    <t>Nguyễn Nhật Quang</t>
  </si>
  <si>
    <t>DatLQSE03219</t>
  </si>
  <si>
    <t>SE03219</t>
  </si>
  <si>
    <t>Lê Quốc Đạt</t>
  </si>
  <si>
    <t>MinhNDSE60863</t>
  </si>
  <si>
    <t>SE60863</t>
  </si>
  <si>
    <t>Nguyễn Đức Minh</t>
  </si>
  <si>
    <t>tunglm00393</t>
  </si>
  <si>
    <t>00393</t>
  </si>
  <si>
    <t>Lê Mạnh Tùng</t>
  </si>
  <si>
    <t>SE0806</t>
  </si>
  <si>
    <t>HieuNV01533</t>
  </si>
  <si>
    <t>01533</t>
  </si>
  <si>
    <t>Nguyễn Văn Hiếu</t>
  </si>
  <si>
    <t>NghiaTDSE02315</t>
  </si>
  <si>
    <t>SE02315</t>
  </si>
  <si>
    <t>Trần Đại Nghĩa</t>
  </si>
  <si>
    <t>QuanDTSE02357</t>
  </si>
  <si>
    <t>SE02357</t>
  </si>
  <si>
    <t>Đỗ Trung Quân</t>
  </si>
  <si>
    <t>CuongVQSE02576</t>
  </si>
  <si>
    <t>SE02576</t>
  </si>
  <si>
    <t>Vũ Quốc Cường</t>
  </si>
  <si>
    <t>DungPVSE02578</t>
  </si>
  <si>
    <t>SE02578</t>
  </si>
  <si>
    <t>Phạm Văn Dũng</t>
  </si>
  <si>
    <t>ThuNXSE02595</t>
  </si>
  <si>
    <t>SE02595</t>
  </si>
  <si>
    <t>Nguyễn Xuân Thu</t>
  </si>
  <si>
    <t>ThuyTTSE02678</t>
  </si>
  <si>
    <t>SE02678</t>
  </si>
  <si>
    <t>Tường Thị Thúy</t>
  </si>
  <si>
    <t>BangLKSE02749</t>
  </si>
  <si>
    <t>SE02749</t>
  </si>
  <si>
    <t>Lao Khánh Bằng</t>
  </si>
  <si>
    <t>DangNHSE02992</t>
  </si>
  <si>
    <t>SE02992</t>
  </si>
  <si>
    <t>Nguyễn Hải Đăng</t>
  </si>
  <si>
    <t>HungNQSE03009</t>
  </si>
  <si>
    <t>SE03009</t>
  </si>
  <si>
    <t>Nguyễn Quang Hưng</t>
  </si>
  <si>
    <t>ThaoPPSE03095</t>
  </si>
  <si>
    <t>SE03095</t>
  </si>
  <si>
    <t>Phạm Phương Thảo</t>
  </si>
  <si>
    <t>BachDNSE03112</t>
  </si>
  <si>
    <t>SE03112</t>
  </si>
  <si>
    <t>Dương Nguyên Bách</t>
  </si>
  <si>
    <t>AnhNDSE03129</t>
  </si>
  <si>
    <t>SE03129</t>
  </si>
  <si>
    <t>Nguyễn Đức Anh</t>
  </si>
  <si>
    <t>NgocNHSE03201</t>
  </si>
  <si>
    <t>SE03201</t>
  </si>
  <si>
    <t>Nguyễn Hồng Ngọc</t>
  </si>
  <si>
    <t>AnhNQSE03216</t>
  </si>
  <si>
    <t>SE03216</t>
  </si>
  <si>
    <t>Nguyễn Quang Anh</t>
  </si>
  <si>
    <t>DuyNTSE03235</t>
  </si>
  <si>
    <t>SE03235</t>
  </si>
  <si>
    <t>Nguyễn Trọng Duy</t>
  </si>
  <si>
    <t>TuanNQSE03247</t>
  </si>
  <si>
    <t>SE03247</t>
  </si>
  <si>
    <t>Nguyễn Quốc Tuấn</t>
  </si>
  <si>
    <t>PhuNDSE03277</t>
  </si>
  <si>
    <t>SE03277</t>
  </si>
  <si>
    <t>Nguyễn Duy Phú</t>
  </si>
  <si>
    <t>CuongNMSE03289</t>
  </si>
  <si>
    <t>SE03289</t>
  </si>
  <si>
    <t>Nguyễn Mạnh Cường</t>
  </si>
  <si>
    <t>LinhNHSE03295</t>
  </si>
  <si>
    <t>SE03295</t>
  </si>
  <si>
    <t>Nguyễn Hoàng Linh</t>
  </si>
  <si>
    <t>DucNDSE03296</t>
  </si>
  <si>
    <t>SE03296</t>
  </si>
  <si>
    <t>Nguyễn Duy Đức</t>
  </si>
  <si>
    <t>ThaoNHSE03334</t>
  </si>
  <si>
    <t>SE03334</t>
  </si>
  <si>
    <t>Nguyễn Hữu Thảo</t>
  </si>
  <si>
    <t>MinhNTSE03336</t>
  </si>
  <si>
    <t>SE03336</t>
  </si>
  <si>
    <t>Nguyễn Tuấn Minh</t>
  </si>
  <si>
    <t>AnhHSE03339</t>
  </si>
  <si>
    <t>SE03339</t>
  </si>
  <si>
    <t>Hoàng Anh</t>
  </si>
  <si>
    <t>AnhTDSE03350</t>
  </si>
  <si>
    <t>SE03350</t>
  </si>
  <si>
    <t>Trần Đức Anh</t>
  </si>
  <si>
    <t>MinhNTSE03359</t>
  </si>
  <si>
    <t>SE03359</t>
  </si>
  <si>
    <t>MinhVBSE03373</t>
  </si>
  <si>
    <t>SE03373</t>
  </si>
  <si>
    <t>Vũ Bình Minh</t>
  </si>
  <si>
    <t>PhuongNTMSE03397</t>
  </si>
  <si>
    <t>SE03397</t>
  </si>
  <si>
    <t>Nguyễn Tiến Minh Phương</t>
  </si>
  <si>
    <t>HungVQSE03400</t>
  </si>
  <si>
    <t>SE03400</t>
  </si>
  <si>
    <t>Vương Quốc Hưng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</si>
</sst>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2"/>
  <sheetViews>
    <sheetView tabSelected="1" workbookViewId="0">
      <selection activeCell="G9" sqref="G9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>
      <c r="A2">
        <v>1</v>
      </c>
      <c r="B2" t="s">
        <v>9</v>
      </c>
      <c r="C2" t="s">
        <v>10</v>
      </c>
      <c r="D2" t="s">
        <v>11</v>
      </c>
      <c r="E2" s="1">
        <v>41810.436631944445</v>
      </c>
      <c r="F2" t="s">
        <v>11</v>
      </c>
      <c r="G2" t="str">
        <f>"33/45"</f>
        <v>33/45</v>
      </c>
      <c r="H2">
        <v>7.33</v>
      </c>
      <c r="I2" t="str">
        <f>"33/45"</f>
        <v>33/45</v>
      </c>
      <c r="J2" t="str">
        <f>VLOOKUP(B2,Sheet3!A:D,4,0)</f>
        <v>SE0803</v>
      </c>
    </row>
    <row r="3" spans="1:10">
      <c r="A3">
        <v>2</v>
      </c>
      <c r="B3" t="s">
        <v>12</v>
      </c>
      <c r="C3" t="s">
        <v>10</v>
      </c>
      <c r="D3" t="s">
        <v>11</v>
      </c>
      <c r="E3" s="1">
        <v>41810.436620370368</v>
      </c>
      <c r="F3" t="s">
        <v>11</v>
      </c>
      <c r="G3" t="str">
        <f>"31/45"</f>
        <v>31/45</v>
      </c>
      <c r="H3">
        <v>6.89</v>
      </c>
      <c r="I3" t="str">
        <f>"31/45"</f>
        <v>31/45</v>
      </c>
      <c r="J3" t="str">
        <f>VLOOKUP(B3,Sheet3!A:D,4,0)</f>
        <v>SE0803</v>
      </c>
    </row>
    <row r="4" spans="1:10">
      <c r="A4">
        <v>3</v>
      </c>
      <c r="B4" t="s">
        <v>13</v>
      </c>
      <c r="C4" t="s">
        <v>10</v>
      </c>
      <c r="D4" t="s">
        <v>11</v>
      </c>
      <c r="E4" s="1">
        <v>41810.436759259261</v>
      </c>
      <c r="F4" t="s">
        <v>11</v>
      </c>
      <c r="G4" t="str">
        <f>"30/45"</f>
        <v>30/45</v>
      </c>
      <c r="H4">
        <v>6.67</v>
      </c>
      <c r="I4" t="str">
        <f>"30/45"</f>
        <v>30/45</v>
      </c>
      <c r="J4" t="str">
        <f>VLOOKUP(B4,Sheet3!A:D,4,0)</f>
        <v>SE0803</v>
      </c>
    </row>
    <row r="5" spans="1:10">
      <c r="A5">
        <v>4</v>
      </c>
      <c r="B5" t="s">
        <v>14</v>
      </c>
      <c r="C5" t="s">
        <v>10</v>
      </c>
      <c r="D5" t="s">
        <v>11</v>
      </c>
      <c r="E5" s="1">
        <v>41810.436805555553</v>
      </c>
      <c r="F5" t="s">
        <v>11</v>
      </c>
      <c r="G5" t="str">
        <f>"29/45"</f>
        <v>29/45</v>
      </c>
      <c r="H5">
        <v>6.44</v>
      </c>
      <c r="I5" t="str">
        <f>"29/45"</f>
        <v>29/45</v>
      </c>
      <c r="J5" t="str">
        <f>VLOOKUP(B5,Sheet3!A:D,4,0)</f>
        <v>SE0803</v>
      </c>
    </row>
    <row r="6" spans="1:10">
      <c r="A6">
        <v>5</v>
      </c>
      <c r="B6" t="s">
        <v>15</v>
      </c>
      <c r="C6" t="s">
        <v>10</v>
      </c>
      <c r="D6" t="s">
        <v>11</v>
      </c>
      <c r="E6" s="1">
        <v>41810.386886574073</v>
      </c>
      <c r="F6" t="s">
        <v>11</v>
      </c>
      <c r="G6" t="str">
        <f>"29/45"</f>
        <v>29/45</v>
      </c>
      <c r="H6">
        <v>6.44</v>
      </c>
      <c r="I6" t="str">
        <f>"29/45"</f>
        <v>29/45</v>
      </c>
      <c r="J6" t="str">
        <f>VLOOKUP(B6,Sheet3!A:D,4,0)</f>
        <v>SE0804</v>
      </c>
    </row>
    <row r="7" spans="1:10">
      <c r="A7">
        <v>6</v>
      </c>
      <c r="B7" t="s">
        <v>16</v>
      </c>
      <c r="C7" t="s">
        <v>10</v>
      </c>
      <c r="D7" t="s">
        <v>11</v>
      </c>
      <c r="E7" s="1">
        <v>41810.38784722222</v>
      </c>
      <c r="F7" t="s">
        <v>11</v>
      </c>
      <c r="G7" t="str">
        <f>"29/45"</f>
        <v>29/45</v>
      </c>
      <c r="H7">
        <v>6.44</v>
      </c>
      <c r="I7" t="str">
        <f>"29/45"</f>
        <v>29/45</v>
      </c>
      <c r="J7" t="str">
        <f>VLOOKUP(B7,Sheet3!A:D,4,0)</f>
        <v>SE0804</v>
      </c>
    </row>
    <row r="8" spans="1:10">
      <c r="A8">
        <v>7</v>
      </c>
      <c r="B8" t="s">
        <v>17</v>
      </c>
      <c r="C8" t="s">
        <v>10</v>
      </c>
      <c r="D8" t="s">
        <v>11</v>
      </c>
      <c r="E8" s="1">
        <v>41810.436909722222</v>
      </c>
      <c r="F8" t="s">
        <v>11</v>
      </c>
      <c r="G8" t="str">
        <f>"28/45"</f>
        <v>28/45</v>
      </c>
      <c r="H8">
        <v>6.22</v>
      </c>
      <c r="I8" t="str">
        <f>"28/45"</f>
        <v>28/45</v>
      </c>
      <c r="J8" t="str">
        <f>VLOOKUP(B8,Sheet3!A:D,4,0)</f>
        <v>SE0803</v>
      </c>
    </row>
    <row r="9" spans="1:10">
      <c r="A9">
        <v>8</v>
      </c>
      <c r="B9" t="s">
        <v>18</v>
      </c>
      <c r="C9" t="s">
        <v>10</v>
      </c>
      <c r="D9" t="s">
        <v>11</v>
      </c>
      <c r="E9" s="1">
        <v>41810.387291666666</v>
      </c>
      <c r="F9" t="s">
        <v>11</v>
      </c>
      <c r="G9" t="str">
        <f>"28/45"</f>
        <v>28/45</v>
      </c>
      <c r="H9">
        <v>6.22</v>
      </c>
      <c r="I9" t="str">
        <f>"28/45"</f>
        <v>28/45</v>
      </c>
      <c r="J9" t="str">
        <f>VLOOKUP(B9,Sheet3!A:D,4,0)</f>
        <v>SE0804</v>
      </c>
    </row>
    <row r="10" spans="1:10">
      <c r="A10">
        <v>9</v>
      </c>
      <c r="B10" t="s">
        <v>19</v>
      </c>
      <c r="C10" t="s">
        <v>10</v>
      </c>
      <c r="D10" t="s">
        <v>11</v>
      </c>
      <c r="E10" s="1">
        <v>41810.385266203702</v>
      </c>
      <c r="F10" t="s">
        <v>11</v>
      </c>
      <c r="G10" t="str">
        <f>"26/45"</f>
        <v>26/45</v>
      </c>
      <c r="H10">
        <v>5.78</v>
      </c>
      <c r="I10" t="str">
        <f>"26/45"</f>
        <v>26/45</v>
      </c>
      <c r="J10" t="str">
        <f>VLOOKUP(B10,Sheet3!A:D,4,0)</f>
        <v>SE0804</v>
      </c>
    </row>
    <row r="11" spans="1:10">
      <c r="A11">
        <v>10</v>
      </c>
      <c r="B11" t="s">
        <v>20</v>
      </c>
      <c r="C11" t="s">
        <v>10</v>
      </c>
      <c r="D11" t="s">
        <v>11</v>
      </c>
      <c r="E11" s="1">
        <v>41810.42695601852</v>
      </c>
      <c r="F11" t="s">
        <v>11</v>
      </c>
      <c r="G11" t="str">
        <f>"26/45"</f>
        <v>26/45</v>
      </c>
      <c r="H11">
        <v>5.78</v>
      </c>
      <c r="I11" t="str">
        <f>"26/45"</f>
        <v>26/45</v>
      </c>
      <c r="J11" t="str">
        <f>VLOOKUP(B11,Sheet3!A:D,4,0)</f>
        <v>SE0803</v>
      </c>
    </row>
    <row r="12" spans="1:10">
      <c r="A12">
        <v>11</v>
      </c>
      <c r="B12" t="s">
        <v>21</v>
      </c>
      <c r="C12" t="s">
        <v>10</v>
      </c>
      <c r="D12" t="s">
        <v>11</v>
      </c>
      <c r="E12" s="1">
        <v>41810.436944444446</v>
      </c>
      <c r="F12" t="s">
        <v>11</v>
      </c>
      <c r="G12" t="str">
        <f>"26/45"</f>
        <v>26/45</v>
      </c>
      <c r="H12">
        <v>5.78</v>
      </c>
      <c r="I12" t="str">
        <f>"26/45"</f>
        <v>26/45</v>
      </c>
      <c r="J12" t="str">
        <f>VLOOKUP(B12,Sheet3!A:D,4,0)</f>
        <v>SE0803</v>
      </c>
    </row>
    <row r="13" spans="1:10">
      <c r="A13">
        <v>12</v>
      </c>
      <c r="B13" t="s">
        <v>22</v>
      </c>
      <c r="C13" t="s">
        <v>10</v>
      </c>
      <c r="D13" t="s">
        <v>11</v>
      </c>
      <c r="E13" s="1">
        <v>41810.386886574073</v>
      </c>
      <c r="F13" t="s">
        <v>11</v>
      </c>
      <c r="G13" t="str">
        <f>"25/45"</f>
        <v>25/45</v>
      </c>
      <c r="H13">
        <v>5.56</v>
      </c>
      <c r="I13" t="str">
        <f>"25/45"</f>
        <v>25/45</v>
      </c>
      <c r="J13" t="str">
        <f>VLOOKUP(B13,Sheet3!A:D,4,0)</f>
        <v>SE0804</v>
      </c>
    </row>
    <row r="14" spans="1:10">
      <c r="A14">
        <v>13</v>
      </c>
      <c r="B14" t="s">
        <v>23</v>
      </c>
      <c r="C14" t="s">
        <v>10</v>
      </c>
      <c r="D14" t="s">
        <v>11</v>
      </c>
      <c r="E14" s="1">
        <v>41810.38480324074</v>
      </c>
      <c r="F14" t="s">
        <v>11</v>
      </c>
      <c r="G14" t="str">
        <f>"25/45"</f>
        <v>25/45</v>
      </c>
      <c r="H14">
        <v>5.56</v>
      </c>
      <c r="I14" t="str">
        <f>"25/45"</f>
        <v>25/45</v>
      </c>
      <c r="J14" t="str">
        <f>VLOOKUP(B14,Sheet3!A:D,4,0)</f>
        <v>SE0804</v>
      </c>
    </row>
    <row r="15" spans="1:10">
      <c r="A15">
        <v>14</v>
      </c>
      <c r="B15" t="s">
        <v>24</v>
      </c>
      <c r="C15" t="s">
        <v>10</v>
      </c>
      <c r="D15" t="s">
        <v>11</v>
      </c>
      <c r="E15" s="1">
        <v>41810.382476851853</v>
      </c>
      <c r="F15" t="s">
        <v>11</v>
      </c>
      <c r="G15" t="str">
        <f>"25/45"</f>
        <v>25/45</v>
      </c>
      <c r="H15">
        <v>5.56</v>
      </c>
      <c r="I15" t="str">
        <f>"25/45"</f>
        <v>25/45</v>
      </c>
      <c r="J15" t="str">
        <f>VLOOKUP(B15,Sheet3!A:D,4,0)</f>
        <v>SE0804</v>
      </c>
    </row>
    <row r="16" spans="1:10">
      <c r="A16">
        <v>15</v>
      </c>
      <c r="B16" t="s">
        <v>25</v>
      </c>
      <c r="C16" t="s">
        <v>10</v>
      </c>
      <c r="D16" t="s">
        <v>11</v>
      </c>
      <c r="E16" s="1">
        <v>41810.386782407404</v>
      </c>
      <c r="F16" t="s">
        <v>11</v>
      </c>
      <c r="G16" t="str">
        <f>"24/45"</f>
        <v>24/45</v>
      </c>
      <c r="H16">
        <v>5.33</v>
      </c>
      <c r="I16" t="str">
        <f>"24/45"</f>
        <v>24/45</v>
      </c>
      <c r="J16" t="str">
        <f>VLOOKUP(B16,Sheet3!A:D,4,0)</f>
        <v>SE0804</v>
      </c>
    </row>
    <row r="17" spans="1:10">
      <c r="A17">
        <v>16</v>
      </c>
      <c r="B17" t="s">
        <v>26</v>
      </c>
      <c r="C17" t="s">
        <v>10</v>
      </c>
      <c r="D17" t="s">
        <v>11</v>
      </c>
      <c r="E17" s="1">
        <v>41810.38559027778</v>
      </c>
      <c r="F17" t="s">
        <v>11</v>
      </c>
      <c r="G17" t="str">
        <f>"23/45"</f>
        <v>23/45</v>
      </c>
      <c r="H17">
        <v>5.1100000000000003</v>
      </c>
      <c r="I17" t="str">
        <f>"23/45"</f>
        <v>23/45</v>
      </c>
      <c r="J17" t="str">
        <f>VLOOKUP(B17,Sheet3!A:D,4,0)</f>
        <v>SE0804</v>
      </c>
    </row>
    <row r="18" spans="1:10">
      <c r="A18">
        <v>17</v>
      </c>
      <c r="B18" t="s">
        <v>27</v>
      </c>
      <c r="C18" t="s">
        <v>10</v>
      </c>
      <c r="D18" t="s">
        <v>11</v>
      </c>
      <c r="E18" s="1">
        <v>41810.4375</v>
      </c>
      <c r="F18" t="s">
        <v>11</v>
      </c>
      <c r="G18" t="str">
        <f>"23/45"</f>
        <v>23/45</v>
      </c>
      <c r="H18">
        <v>5.1100000000000003</v>
      </c>
      <c r="I18" t="str">
        <f>"23/45"</f>
        <v>23/45</v>
      </c>
      <c r="J18" t="str">
        <f>VLOOKUP(B18,Sheet3!A:D,4,0)</f>
        <v>SE0803</v>
      </c>
    </row>
    <row r="19" spans="1:10">
      <c r="A19">
        <v>18</v>
      </c>
      <c r="B19" t="s">
        <v>28</v>
      </c>
      <c r="C19" t="s">
        <v>10</v>
      </c>
      <c r="D19" t="s">
        <v>11</v>
      </c>
      <c r="E19" s="1">
        <v>41810.437222222223</v>
      </c>
      <c r="F19" t="s">
        <v>11</v>
      </c>
      <c r="G19" t="str">
        <f>"23/45"</f>
        <v>23/45</v>
      </c>
      <c r="H19">
        <v>5.1100000000000003</v>
      </c>
      <c r="I19" t="str">
        <f>"23/45"</f>
        <v>23/45</v>
      </c>
      <c r="J19" t="str">
        <f>VLOOKUP(B19,Sheet3!A:D,4,0)</f>
        <v>SE0803</v>
      </c>
    </row>
    <row r="20" spans="1:10">
      <c r="A20">
        <v>19</v>
      </c>
      <c r="B20" t="s">
        <v>29</v>
      </c>
      <c r="C20" t="s">
        <v>10</v>
      </c>
      <c r="D20" t="s">
        <v>11</v>
      </c>
      <c r="E20" s="1">
        <v>41810.38385416667</v>
      </c>
      <c r="F20" t="s">
        <v>11</v>
      </c>
      <c r="G20" t="str">
        <f>"23/45"</f>
        <v>23/45</v>
      </c>
      <c r="H20">
        <v>5.1100000000000003</v>
      </c>
      <c r="I20" t="str">
        <f>"23/45"</f>
        <v>23/45</v>
      </c>
      <c r="J20" t="str">
        <f>VLOOKUP(B20,Sheet3!A:D,4,0)</f>
        <v>SE0804</v>
      </c>
    </row>
    <row r="21" spans="1:10">
      <c r="A21">
        <v>20</v>
      </c>
      <c r="B21" t="s">
        <v>30</v>
      </c>
      <c r="C21" t="s">
        <v>10</v>
      </c>
      <c r="D21" t="s">
        <v>11</v>
      </c>
      <c r="E21" s="1">
        <v>41810.385231481479</v>
      </c>
      <c r="F21" t="s">
        <v>11</v>
      </c>
      <c r="G21" t="str">
        <f>"22/45"</f>
        <v>22/45</v>
      </c>
      <c r="H21">
        <v>4.8899999999999997</v>
      </c>
      <c r="I21" t="str">
        <f>"22/45"</f>
        <v>22/45</v>
      </c>
      <c r="J21" t="str">
        <f>VLOOKUP(B21,Sheet3!A:D,4,0)</f>
        <v>SE0804</v>
      </c>
    </row>
    <row r="22" spans="1:10">
      <c r="A22">
        <v>21</v>
      </c>
      <c r="B22" t="s">
        <v>31</v>
      </c>
      <c r="C22" t="s">
        <v>10</v>
      </c>
      <c r="D22" t="s">
        <v>11</v>
      </c>
      <c r="E22" s="1">
        <v>41810.384965277779</v>
      </c>
      <c r="F22" t="s">
        <v>11</v>
      </c>
      <c r="G22" t="str">
        <f>"22/45"</f>
        <v>22/45</v>
      </c>
      <c r="H22">
        <v>4.8899999999999997</v>
      </c>
      <c r="I22" t="str">
        <f>"22/45"</f>
        <v>22/45</v>
      </c>
      <c r="J22" t="str">
        <f>VLOOKUP(B22,Sheet3!A:D,4,0)</f>
        <v>SE0804</v>
      </c>
    </row>
    <row r="23" spans="1:10">
      <c r="A23">
        <v>22</v>
      </c>
      <c r="B23" t="s">
        <v>32</v>
      </c>
      <c r="C23" t="s">
        <v>10</v>
      </c>
      <c r="D23" t="s">
        <v>11</v>
      </c>
      <c r="E23" s="1">
        <v>41810.437407407408</v>
      </c>
      <c r="F23" t="s">
        <v>11</v>
      </c>
      <c r="G23" t="str">
        <f>"22/45"</f>
        <v>22/45</v>
      </c>
      <c r="H23">
        <v>4.8899999999999997</v>
      </c>
      <c r="I23" t="str">
        <f>"22/45"</f>
        <v>22/45</v>
      </c>
      <c r="J23" t="str">
        <f>VLOOKUP(B23,Sheet3!A:D,4,0)</f>
        <v>SE0803</v>
      </c>
    </row>
    <row r="24" spans="1:10">
      <c r="A24">
        <v>23</v>
      </c>
      <c r="B24" t="s">
        <v>33</v>
      </c>
      <c r="C24" t="s">
        <v>10</v>
      </c>
      <c r="D24" t="s">
        <v>11</v>
      </c>
      <c r="E24" s="1">
        <v>41810.38689814815</v>
      </c>
      <c r="F24" t="s">
        <v>11</v>
      </c>
      <c r="G24" t="str">
        <f>"22/45"</f>
        <v>22/45</v>
      </c>
      <c r="H24">
        <v>4.8899999999999997</v>
      </c>
      <c r="I24" t="str">
        <f>"22/45"</f>
        <v>22/45</v>
      </c>
      <c r="J24" t="str">
        <f>VLOOKUP(B24,Sheet3!A:D,4,0)</f>
        <v>SE0804</v>
      </c>
    </row>
    <row r="25" spans="1:10">
      <c r="A25">
        <v>24</v>
      </c>
      <c r="B25" t="s">
        <v>34</v>
      </c>
      <c r="C25" t="s">
        <v>10</v>
      </c>
      <c r="D25" t="s">
        <v>11</v>
      </c>
      <c r="E25" s="1">
        <v>41810.436527777776</v>
      </c>
      <c r="F25" t="s">
        <v>11</v>
      </c>
      <c r="G25" t="str">
        <f>"21/45"</f>
        <v>21/45</v>
      </c>
      <c r="H25">
        <v>4.67</v>
      </c>
      <c r="I25" t="str">
        <f>"21/45"</f>
        <v>21/45</v>
      </c>
      <c r="J25" t="str">
        <f>VLOOKUP(B25,Sheet3!A:D,4,0)</f>
        <v>SE0803</v>
      </c>
    </row>
    <row r="26" spans="1:10">
      <c r="A26">
        <v>25</v>
      </c>
      <c r="B26" t="s">
        <v>35</v>
      </c>
      <c r="C26" t="s">
        <v>10</v>
      </c>
      <c r="D26" t="s">
        <v>11</v>
      </c>
      <c r="E26" s="1">
        <v>41810.436539351853</v>
      </c>
      <c r="F26" t="s">
        <v>11</v>
      </c>
      <c r="G26" t="str">
        <f>"21/45"</f>
        <v>21/45</v>
      </c>
      <c r="H26">
        <v>4.67</v>
      </c>
      <c r="I26" t="str">
        <f>"21/45"</f>
        <v>21/45</v>
      </c>
      <c r="J26" t="str">
        <f>VLOOKUP(B26,Sheet3!A:D,4,0)</f>
        <v>SE0803</v>
      </c>
    </row>
    <row r="27" spans="1:10">
      <c r="A27">
        <v>26</v>
      </c>
      <c r="B27" t="s">
        <v>36</v>
      </c>
      <c r="C27" t="s">
        <v>10</v>
      </c>
      <c r="D27" t="s">
        <v>11</v>
      </c>
      <c r="E27" s="1">
        <v>41810.384756944448</v>
      </c>
      <c r="F27" t="s">
        <v>11</v>
      </c>
      <c r="G27" t="str">
        <f>"21/45"</f>
        <v>21/45</v>
      </c>
      <c r="H27">
        <v>4.67</v>
      </c>
      <c r="I27" t="str">
        <f>"21/45"</f>
        <v>21/45</v>
      </c>
      <c r="J27" t="str">
        <f>VLOOKUP(B27,Sheet3!A:D,4,0)</f>
        <v>SE0804</v>
      </c>
    </row>
    <row r="28" spans="1:10">
      <c r="A28">
        <v>27</v>
      </c>
      <c r="B28" t="s">
        <v>37</v>
      </c>
      <c r="C28" t="s">
        <v>10</v>
      </c>
      <c r="D28" t="s">
        <v>11</v>
      </c>
      <c r="E28" s="1">
        <v>41810.436469907407</v>
      </c>
      <c r="F28" t="s">
        <v>11</v>
      </c>
      <c r="G28" t="str">
        <f>"20/45"</f>
        <v>20/45</v>
      </c>
      <c r="H28">
        <v>4.4400000000000004</v>
      </c>
      <c r="I28" t="str">
        <f>"20/45"</f>
        <v>20/45</v>
      </c>
      <c r="J28" t="str">
        <f>VLOOKUP(B28,Sheet3!A:D,4,0)</f>
        <v>SE0803</v>
      </c>
    </row>
    <row r="29" spans="1:10">
      <c r="A29">
        <v>28</v>
      </c>
      <c r="B29" t="s">
        <v>38</v>
      </c>
      <c r="C29" t="s">
        <v>10</v>
      </c>
      <c r="D29" t="s">
        <v>11</v>
      </c>
      <c r="E29" s="1">
        <v>41810.437314814815</v>
      </c>
      <c r="F29" t="s">
        <v>11</v>
      </c>
      <c r="G29" t="str">
        <f>"20/45"</f>
        <v>20/45</v>
      </c>
      <c r="H29">
        <v>4.4400000000000004</v>
      </c>
      <c r="I29" t="str">
        <f>"20/45"</f>
        <v>20/45</v>
      </c>
      <c r="J29" t="str">
        <f>VLOOKUP(B29,Sheet3!A:D,4,0)</f>
        <v>SE0803</v>
      </c>
    </row>
    <row r="30" spans="1:10">
      <c r="A30">
        <v>29</v>
      </c>
      <c r="B30" t="s">
        <v>39</v>
      </c>
      <c r="C30" t="s">
        <v>10</v>
      </c>
      <c r="D30" t="s">
        <v>11</v>
      </c>
      <c r="E30" s="1">
        <v>41810.435763888891</v>
      </c>
      <c r="F30" t="s">
        <v>11</v>
      </c>
      <c r="G30" t="str">
        <f>"19/45"</f>
        <v>19/45</v>
      </c>
      <c r="H30">
        <v>4.22</v>
      </c>
      <c r="I30" t="str">
        <f>"19/45"</f>
        <v>19/45</v>
      </c>
      <c r="J30" t="str">
        <f>VLOOKUP(B30,Sheet3!A:D,4,0)</f>
        <v>SE0803</v>
      </c>
    </row>
    <row r="31" spans="1:10">
      <c r="A31">
        <v>30</v>
      </c>
      <c r="B31" t="s">
        <v>40</v>
      </c>
      <c r="C31" t="s">
        <v>10</v>
      </c>
      <c r="D31" t="s">
        <v>11</v>
      </c>
      <c r="E31" s="1">
        <v>41810.437986111108</v>
      </c>
      <c r="F31" t="s">
        <v>11</v>
      </c>
      <c r="G31" t="str">
        <f>"19/45"</f>
        <v>19/45</v>
      </c>
      <c r="H31">
        <v>4.22</v>
      </c>
      <c r="I31" t="str">
        <f>"19/45"</f>
        <v>19/45</v>
      </c>
      <c r="J31" t="str">
        <f>VLOOKUP(B31,Sheet3!A:D,4,0)</f>
        <v>SE0803</v>
      </c>
    </row>
    <row r="32" spans="1:10">
      <c r="A32">
        <v>31</v>
      </c>
      <c r="B32" t="s">
        <v>41</v>
      </c>
      <c r="C32" t="s">
        <v>10</v>
      </c>
      <c r="D32" t="s">
        <v>11</v>
      </c>
      <c r="E32" s="1">
        <v>41810.381689814814</v>
      </c>
      <c r="F32" t="s">
        <v>11</v>
      </c>
      <c r="G32" t="str">
        <f>"18/45"</f>
        <v>18/45</v>
      </c>
      <c r="H32">
        <v>4</v>
      </c>
      <c r="I32" t="str">
        <f>"18/45"</f>
        <v>18/45</v>
      </c>
      <c r="J32" t="str">
        <f>VLOOKUP(B32,Sheet3!A:D,4,0)</f>
        <v>SE0804</v>
      </c>
    </row>
    <row r="33" spans="1:10">
      <c r="A33">
        <v>32</v>
      </c>
      <c r="B33" t="s">
        <v>42</v>
      </c>
      <c r="C33" t="s">
        <v>10</v>
      </c>
      <c r="D33" t="s">
        <v>11</v>
      </c>
      <c r="E33" s="1">
        <v>41810.430706018517</v>
      </c>
      <c r="F33" t="s">
        <v>11</v>
      </c>
      <c r="G33" t="str">
        <f>"17/45"</f>
        <v>17/45</v>
      </c>
      <c r="H33">
        <v>3.78</v>
      </c>
      <c r="I33" t="str">
        <f>"17/45"</f>
        <v>17/45</v>
      </c>
      <c r="J33" t="str">
        <f>VLOOKUP(B33,Sheet3!A:D,4,0)</f>
        <v>SE0803</v>
      </c>
    </row>
    <row r="34" spans="1:10">
      <c r="A34">
        <v>33</v>
      </c>
      <c r="B34" t="s">
        <v>43</v>
      </c>
      <c r="C34" t="s">
        <v>10</v>
      </c>
      <c r="D34" t="s">
        <v>11</v>
      </c>
      <c r="E34" s="1">
        <v>41810.385474537034</v>
      </c>
      <c r="F34" t="s">
        <v>11</v>
      </c>
      <c r="G34" t="str">
        <f>"17/45"</f>
        <v>17/45</v>
      </c>
      <c r="H34">
        <v>3.78</v>
      </c>
      <c r="I34" t="str">
        <f>"17/45"</f>
        <v>17/45</v>
      </c>
      <c r="J34" t="str">
        <f>VLOOKUP(B34,Sheet3!A:D,4,0)</f>
        <v>SE0804</v>
      </c>
    </row>
    <row r="35" spans="1:10">
      <c r="A35">
        <v>34</v>
      </c>
      <c r="B35" t="s">
        <v>44</v>
      </c>
      <c r="C35" t="s">
        <v>10</v>
      </c>
      <c r="D35" t="s">
        <v>11</v>
      </c>
      <c r="E35" s="1">
        <v>41810.437777777777</v>
      </c>
      <c r="F35" t="s">
        <v>11</v>
      </c>
      <c r="G35" t="str">
        <f>"17/45"</f>
        <v>17/45</v>
      </c>
      <c r="H35">
        <v>3.78</v>
      </c>
      <c r="I35" t="str">
        <f>"17/45"</f>
        <v>17/45</v>
      </c>
      <c r="J35" t="str">
        <f>VLOOKUP(B35,Sheet3!A:D,4,0)</f>
        <v>SE0803</v>
      </c>
    </row>
    <row r="36" spans="1:10">
      <c r="A36">
        <v>35</v>
      </c>
      <c r="B36" t="s">
        <v>45</v>
      </c>
      <c r="C36" t="s">
        <v>10</v>
      </c>
      <c r="D36" t="s">
        <v>11</v>
      </c>
      <c r="E36" s="1">
        <v>41810.377106481479</v>
      </c>
      <c r="F36" t="s">
        <v>11</v>
      </c>
      <c r="G36" t="str">
        <f>"17/45"</f>
        <v>17/45</v>
      </c>
      <c r="H36">
        <v>3.78</v>
      </c>
      <c r="I36" t="str">
        <f>"17/45"</f>
        <v>17/45</v>
      </c>
      <c r="J36" t="str">
        <f>VLOOKUP(B36,Sheet3!A:D,4,0)</f>
        <v>SE0804</v>
      </c>
    </row>
    <row r="37" spans="1:10">
      <c r="A37">
        <v>36</v>
      </c>
      <c r="B37" t="s">
        <v>46</v>
      </c>
      <c r="C37" t="s">
        <v>10</v>
      </c>
      <c r="D37" t="s">
        <v>11</v>
      </c>
      <c r="E37" s="1">
        <v>41810.382384259261</v>
      </c>
      <c r="F37" t="s">
        <v>11</v>
      </c>
      <c r="G37" t="str">
        <f>"17/45"</f>
        <v>17/45</v>
      </c>
      <c r="H37">
        <v>3.78</v>
      </c>
      <c r="I37" t="str">
        <f>"17/45"</f>
        <v>17/45</v>
      </c>
      <c r="J37" t="str">
        <f>VLOOKUP(B37,Sheet3!A:D,4,0)</f>
        <v>SE0804</v>
      </c>
    </row>
    <row r="38" spans="1:10">
      <c r="A38">
        <v>37</v>
      </c>
      <c r="B38" t="s">
        <v>47</v>
      </c>
      <c r="C38" t="s">
        <v>10</v>
      </c>
      <c r="D38" t="s">
        <v>11</v>
      </c>
      <c r="E38" s="1">
        <v>41810.436041666668</v>
      </c>
      <c r="F38" t="s">
        <v>11</v>
      </c>
      <c r="G38" t="str">
        <f t="shared" ref="G38:G43" si="0">"16/45"</f>
        <v>16/45</v>
      </c>
      <c r="H38">
        <v>3.56</v>
      </c>
      <c r="I38" t="str">
        <f t="shared" ref="I38:I43" si="1">"16/45"</f>
        <v>16/45</v>
      </c>
      <c r="J38" t="str">
        <f>VLOOKUP(B38,Sheet3!A:D,4,0)</f>
        <v>SE0803</v>
      </c>
    </row>
    <row r="39" spans="1:10">
      <c r="A39">
        <v>38</v>
      </c>
      <c r="B39" t="s">
        <v>48</v>
      </c>
      <c r="C39" t="s">
        <v>10</v>
      </c>
      <c r="D39" t="s">
        <v>11</v>
      </c>
      <c r="E39" s="1">
        <v>41810.436979166669</v>
      </c>
      <c r="F39" t="s">
        <v>11</v>
      </c>
      <c r="G39" t="str">
        <f t="shared" si="0"/>
        <v>16/45</v>
      </c>
      <c r="H39">
        <v>3.56</v>
      </c>
      <c r="I39" t="str">
        <f t="shared" si="1"/>
        <v>16/45</v>
      </c>
      <c r="J39" t="str">
        <f>VLOOKUP(B39,Sheet3!A:D,4,0)</f>
        <v>SE0803</v>
      </c>
    </row>
    <row r="40" spans="1:10">
      <c r="A40">
        <v>39</v>
      </c>
      <c r="B40" t="s">
        <v>49</v>
      </c>
      <c r="C40" t="s">
        <v>10</v>
      </c>
      <c r="D40" t="s">
        <v>11</v>
      </c>
      <c r="E40" s="1">
        <v>41810.4372337963</v>
      </c>
      <c r="F40" t="s">
        <v>11</v>
      </c>
      <c r="G40" t="str">
        <f t="shared" si="0"/>
        <v>16/45</v>
      </c>
      <c r="H40">
        <v>3.56</v>
      </c>
      <c r="I40" t="str">
        <f t="shared" si="1"/>
        <v>16/45</v>
      </c>
      <c r="J40" t="str">
        <f>VLOOKUP(B40,Sheet3!A:D,4,0)</f>
        <v>SE0803</v>
      </c>
    </row>
    <row r="41" spans="1:10">
      <c r="A41">
        <v>40</v>
      </c>
      <c r="B41" t="s">
        <v>50</v>
      </c>
      <c r="C41" t="s">
        <v>10</v>
      </c>
      <c r="D41" t="s">
        <v>11</v>
      </c>
      <c r="E41" s="1">
        <v>41810.430891203701</v>
      </c>
      <c r="F41" t="s">
        <v>11</v>
      </c>
      <c r="G41" t="str">
        <f t="shared" si="0"/>
        <v>16/45</v>
      </c>
      <c r="H41">
        <v>3.56</v>
      </c>
      <c r="I41" t="str">
        <f t="shared" si="1"/>
        <v>16/45</v>
      </c>
      <c r="J41" t="str">
        <f>VLOOKUP(B41,Sheet3!A:D,4,0)</f>
        <v>SE0803</v>
      </c>
    </row>
    <row r="42" spans="1:10">
      <c r="A42">
        <v>41</v>
      </c>
      <c r="B42" t="s">
        <v>51</v>
      </c>
      <c r="C42" t="s">
        <v>10</v>
      </c>
      <c r="D42" t="s">
        <v>11</v>
      </c>
      <c r="E42" s="1">
        <v>41810.385370370372</v>
      </c>
      <c r="F42" t="s">
        <v>11</v>
      </c>
      <c r="G42" t="str">
        <f t="shared" si="0"/>
        <v>16/45</v>
      </c>
      <c r="H42">
        <v>3.56</v>
      </c>
      <c r="I42" t="str">
        <f t="shared" si="1"/>
        <v>16/45</v>
      </c>
      <c r="J42" t="str">
        <f>VLOOKUP(B42,Sheet3!A:D,4,0)</f>
        <v>SE0804</v>
      </c>
    </row>
    <row r="43" spans="1:10">
      <c r="A43">
        <v>42</v>
      </c>
      <c r="B43" t="s">
        <v>52</v>
      </c>
      <c r="C43" t="s">
        <v>10</v>
      </c>
      <c r="D43" t="s">
        <v>11</v>
      </c>
      <c r="E43" s="1">
        <v>41810.435208333336</v>
      </c>
      <c r="F43" t="s">
        <v>11</v>
      </c>
      <c r="G43" t="str">
        <f t="shared" si="0"/>
        <v>16/45</v>
      </c>
      <c r="H43">
        <v>3.56</v>
      </c>
      <c r="I43" t="str">
        <f t="shared" si="1"/>
        <v>16/45</v>
      </c>
      <c r="J43" t="str">
        <f>VLOOKUP(B43,Sheet3!A:D,4,0)</f>
        <v>SE0803</v>
      </c>
    </row>
    <row r="44" spans="1:10">
      <c r="A44">
        <v>43</v>
      </c>
      <c r="B44" t="s">
        <v>53</v>
      </c>
      <c r="C44" t="s">
        <v>10</v>
      </c>
      <c r="D44" t="s">
        <v>11</v>
      </c>
      <c r="E44" s="1">
        <v>41810.436412037037</v>
      </c>
      <c r="F44" t="s">
        <v>11</v>
      </c>
      <c r="G44" t="str">
        <f>"15/45"</f>
        <v>15/45</v>
      </c>
      <c r="H44">
        <v>3.33</v>
      </c>
      <c r="I44" t="str">
        <f>"15/45"</f>
        <v>15/45</v>
      </c>
      <c r="J44" t="str">
        <f>VLOOKUP(B44,Sheet3!A:D,4,0)</f>
        <v>SE0803</v>
      </c>
    </row>
    <row r="45" spans="1:10">
      <c r="A45">
        <v>44</v>
      </c>
      <c r="B45" t="s">
        <v>54</v>
      </c>
      <c r="C45" t="s">
        <v>10</v>
      </c>
      <c r="D45" t="s">
        <v>11</v>
      </c>
      <c r="E45" s="1">
        <v>41810.442939814813</v>
      </c>
      <c r="F45" t="s">
        <v>11</v>
      </c>
      <c r="G45" t="str">
        <f>"15/45"</f>
        <v>15/45</v>
      </c>
      <c r="H45">
        <v>3.33</v>
      </c>
      <c r="I45" t="str">
        <f>"15/45"</f>
        <v>15/45</v>
      </c>
      <c r="J45" t="str">
        <f>VLOOKUP(B45,Sheet3!A:D,4,0)</f>
        <v>SE0803</v>
      </c>
    </row>
    <row r="46" spans="1:10">
      <c r="A46">
        <v>45</v>
      </c>
      <c r="B46" t="s">
        <v>55</v>
      </c>
      <c r="C46" t="s">
        <v>10</v>
      </c>
      <c r="D46" t="s">
        <v>11</v>
      </c>
      <c r="E46" s="1">
        <v>41810.376979166664</v>
      </c>
      <c r="F46" t="s">
        <v>11</v>
      </c>
      <c r="G46" t="str">
        <f>"14/45"</f>
        <v>14/45</v>
      </c>
      <c r="H46">
        <v>3.11</v>
      </c>
      <c r="I46" t="str">
        <f>"14/45"</f>
        <v>14/45</v>
      </c>
      <c r="J46" t="str">
        <f>VLOOKUP(B46,Sheet3!A:D,4,0)</f>
        <v>SE0804</v>
      </c>
    </row>
    <row r="47" spans="1:10">
      <c r="A47">
        <v>46</v>
      </c>
      <c r="B47" t="s">
        <v>56</v>
      </c>
      <c r="C47" t="s">
        <v>10</v>
      </c>
      <c r="D47" t="s">
        <v>11</v>
      </c>
      <c r="E47" s="1">
        <v>41810.38554398148</v>
      </c>
      <c r="F47" t="s">
        <v>11</v>
      </c>
      <c r="G47" t="str">
        <f>"14/45"</f>
        <v>14/45</v>
      </c>
      <c r="H47">
        <v>3.11</v>
      </c>
      <c r="I47" t="str">
        <f>"14/45"</f>
        <v>14/45</v>
      </c>
      <c r="J47" t="str">
        <f>VLOOKUP(B47,Sheet3!A:D,4,0)</f>
        <v>SE0804</v>
      </c>
    </row>
    <row r="48" spans="1:10">
      <c r="A48">
        <v>47</v>
      </c>
      <c r="B48" t="s">
        <v>57</v>
      </c>
      <c r="C48" t="s">
        <v>10</v>
      </c>
      <c r="D48" t="s">
        <v>11</v>
      </c>
      <c r="E48" s="1">
        <v>41810.437337962961</v>
      </c>
      <c r="F48" t="s">
        <v>11</v>
      </c>
      <c r="G48" t="str">
        <f>"14/45"</f>
        <v>14/45</v>
      </c>
      <c r="H48">
        <v>3.11</v>
      </c>
      <c r="I48" t="str">
        <f>"14/45"</f>
        <v>14/45</v>
      </c>
      <c r="J48" t="str">
        <f>VLOOKUP(B48,Sheet3!A:D,4,0)</f>
        <v>SE0803</v>
      </c>
    </row>
    <row r="49" spans="1:10">
      <c r="A49">
        <v>48</v>
      </c>
      <c r="B49" t="s">
        <v>58</v>
      </c>
      <c r="C49" t="s">
        <v>10</v>
      </c>
      <c r="D49" t="s">
        <v>11</v>
      </c>
      <c r="E49" s="1">
        <v>41810.386666666665</v>
      </c>
      <c r="F49" t="s">
        <v>11</v>
      </c>
      <c r="G49" t="str">
        <f>"14/45"</f>
        <v>14/45</v>
      </c>
      <c r="H49">
        <v>3.11</v>
      </c>
      <c r="I49" t="str">
        <f>"14/45"</f>
        <v>14/45</v>
      </c>
      <c r="J49" t="str">
        <f>VLOOKUP(B49,Sheet3!A:D,4,0)</f>
        <v>SE0804</v>
      </c>
    </row>
    <row r="50" spans="1:10">
      <c r="A50">
        <v>49</v>
      </c>
      <c r="B50" t="s">
        <v>59</v>
      </c>
      <c r="C50" t="s">
        <v>10</v>
      </c>
      <c r="D50" t="s">
        <v>11</v>
      </c>
      <c r="E50" s="1">
        <v>41810.437407407408</v>
      </c>
      <c r="F50" t="s">
        <v>11</v>
      </c>
      <c r="G50" t="str">
        <f>"13/45"</f>
        <v>13/45</v>
      </c>
      <c r="H50">
        <v>2.89</v>
      </c>
      <c r="I50" t="str">
        <f>"13/45"</f>
        <v>13/45</v>
      </c>
      <c r="J50" t="str">
        <f>VLOOKUP(B50,Sheet3!A:D,4,0)</f>
        <v>SE0803</v>
      </c>
    </row>
    <row r="51" spans="1:10">
      <c r="A51">
        <v>50</v>
      </c>
      <c r="B51" t="s">
        <v>60</v>
      </c>
      <c r="C51" t="s">
        <v>10</v>
      </c>
      <c r="D51" t="s">
        <v>11</v>
      </c>
      <c r="E51" s="1">
        <v>41810.43712962963</v>
      </c>
      <c r="F51" t="s">
        <v>11</v>
      </c>
      <c r="G51" t="str">
        <f>"12/45"</f>
        <v>12/45</v>
      </c>
      <c r="H51">
        <v>2.67</v>
      </c>
      <c r="I51" t="str">
        <f>"12/45"</f>
        <v>12/45</v>
      </c>
      <c r="J51" t="str">
        <f>VLOOKUP(B51,Sheet3!A:D,4,0)</f>
        <v>SE0803</v>
      </c>
    </row>
    <row r="52" spans="1:10">
      <c r="A52">
        <v>51</v>
      </c>
      <c r="B52" t="s">
        <v>61</v>
      </c>
      <c r="C52" t="s">
        <v>10</v>
      </c>
      <c r="D52" t="s">
        <v>11</v>
      </c>
      <c r="E52" s="1">
        <v>41810.436226851853</v>
      </c>
      <c r="F52" t="s">
        <v>11</v>
      </c>
      <c r="G52" t="str">
        <f>"12/45"</f>
        <v>12/45</v>
      </c>
      <c r="H52">
        <v>2.67</v>
      </c>
      <c r="I52" t="str">
        <f>"12/45"</f>
        <v>12/45</v>
      </c>
      <c r="J52" t="str">
        <f>VLOOKUP(B52,Sheet3!A:D,4,0)</f>
        <v>SE0803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6"/>
  <sheetViews>
    <sheetView workbookViewId="0"/>
  </sheetViews>
  <sheetFormatPr defaultRowHeight="15"/>
  <sheetData>
    <row r="1" spans="1:8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8</v>
      </c>
      <c r="G1" t="s">
        <v>66</v>
      </c>
      <c r="H1" t="s">
        <v>67</v>
      </c>
    </row>
    <row r="2" spans="1:8">
      <c r="A2">
        <v>1</v>
      </c>
      <c r="B2" t="str">
        <f>"6511"</f>
        <v>6511</v>
      </c>
      <c r="C2">
        <v>24</v>
      </c>
      <c r="D2">
        <v>27</v>
      </c>
      <c r="E2">
        <v>0</v>
      </c>
      <c r="F2" t="s">
        <v>68</v>
      </c>
      <c r="G2" t="s">
        <v>69</v>
      </c>
    </row>
    <row r="3" spans="1:8">
      <c r="A3">
        <v>2</v>
      </c>
      <c r="B3" t="str">
        <f>"6492"</f>
        <v>6492</v>
      </c>
      <c r="C3">
        <v>18</v>
      </c>
      <c r="D3">
        <v>32</v>
      </c>
      <c r="E3">
        <v>1</v>
      </c>
      <c r="F3" t="s">
        <v>70</v>
      </c>
      <c r="G3" t="s">
        <v>71</v>
      </c>
      <c r="H3" t="s">
        <v>60</v>
      </c>
    </row>
    <row r="4" spans="1:8">
      <c r="A4">
        <v>3</v>
      </c>
      <c r="B4" t="str">
        <f>"6487"</f>
        <v>6487</v>
      </c>
      <c r="C4">
        <v>11</v>
      </c>
      <c r="D4">
        <v>40</v>
      </c>
      <c r="E4">
        <v>0</v>
      </c>
      <c r="F4" t="s">
        <v>72</v>
      </c>
      <c r="G4" t="s">
        <v>73</v>
      </c>
    </row>
    <row r="5" spans="1:8">
      <c r="A5">
        <v>4</v>
      </c>
      <c r="B5" t="str">
        <f>"6494"</f>
        <v>6494</v>
      </c>
      <c r="C5">
        <v>21</v>
      </c>
      <c r="D5">
        <v>29</v>
      </c>
      <c r="E5">
        <v>1</v>
      </c>
      <c r="F5" t="s">
        <v>74</v>
      </c>
      <c r="G5" t="s">
        <v>75</v>
      </c>
      <c r="H5" t="s">
        <v>60</v>
      </c>
    </row>
    <row r="6" spans="1:8">
      <c r="A6">
        <v>5</v>
      </c>
      <c r="B6" t="str">
        <f>"6483"</f>
        <v>6483</v>
      </c>
      <c r="C6">
        <v>43</v>
      </c>
      <c r="D6">
        <v>8</v>
      </c>
      <c r="E6">
        <v>0</v>
      </c>
      <c r="F6" t="s">
        <v>76</v>
      </c>
      <c r="G6" t="s">
        <v>77</v>
      </c>
    </row>
    <row r="7" spans="1:8">
      <c r="A7">
        <v>6</v>
      </c>
      <c r="B7" t="str">
        <f>"6504"</f>
        <v>6504</v>
      </c>
      <c r="C7">
        <v>27</v>
      </c>
      <c r="D7">
        <v>24</v>
      </c>
      <c r="E7">
        <v>0</v>
      </c>
      <c r="F7" t="s">
        <v>78</v>
      </c>
      <c r="G7" t="s">
        <v>79</v>
      </c>
    </row>
    <row r="8" spans="1:8">
      <c r="A8">
        <v>7</v>
      </c>
      <c r="B8" t="str">
        <f>"6505"</f>
        <v>6505</v>
      </c>
      <c r="C8">
        <v>8</v>
      </c>
      <c r="D8">
        <v>42</v>
      </c>
      <c r="E8">
        <v>1</v>
      </c>
      <c r="F8" t="s">
        <v>80</v>
      </c>
      <c r="G8" t="s">
        <v>81</v>
      </c>
      <c r="H8" t="s">
        <v>60</v>
      </c>
    </row>
    <row r="9" spans="1:8">
      <c r="A9">
        <v>8</v>
      </c>
      <c r="B9" t="str">
        <f>"6519"</f>
        <v>6519</v>
      </c>
      <c r="C9">
        <v>4</v>
      </c>
      <c r="D9">
        <v>47</v>
      </c>
      <c r="E9">
        <v>0</v>
      </c>
      <c r="F9" t="s">
        <v>82</v>
      </c>
      <c r="G9" t="s">
        <v>83</v>
      </c>
    </row>
    <row r="10" spans="1:8">
      <c r="A10">
        <v>9</v>
      </c>
      <c r="B10" t="str">
        <f>"6486"</f>
        <v>6486</v>
      </c>
      <c r="C10">
        <v>33</v>
      </c>
      <c r="D10">
        <v>18</v>
      </c>
      <c r="E10">
        <v>0</v>
      </c>
      <c r="F10" t="s">
        <v>84</v>
      </c>
      <c r="G10" t="s">
        <v>85</v>
      </c>
    </row>
    <row r="11" spans="1:8">
      <c r="A11">
        <v>10</v>
      </c>
      <c r="B11" t="str">
        <f>"6502"</f>
        <v>6502</v>
      </c>
      <c r="C11">
        <v>9</v>
      </c>
      <c r="D11">
        <v>41</v>
      </c>
      <c r="E11">
        <v>1</v>
      </c>
      <c r="F11" t="s">
        <v>86</v>
      </c>
      <c r="G11" t="s">
        <v>87</v>
      </c>
      <c r="H11" t="s">
        <v>58</v>
      </c>
    </row>
    <row r="12" spans="1:8">
      <c r="A12">
        <v>11</v>
      </c>
      <c r="B12" t="str">
        <f>"6543"</f>
        <v>6543</v>
      </c>
      <c r="C12">
        <v>19</v>
      </c>
      <c r="D12">
        <v>31</v>
      </c>
      <c r="E12">
        <v>1</v>
      </c>
      <c r="F12" t="s">
        <v>88</v>
      </c>
      <c r="G12" t="s">
        <v>89</v>
      </c>
      <c r="H12" t="s">
        <v>60</v>
      </c>
    </row>
    <row r="13" spans="1:8">
      <c r="A13">
        <v>12</v>
      </c>
      <c r="B13" t="str">
        <f>"6539"</f>
        <v>6539</v>
      </c>
      <c r="C13">
        <v>22</v>
      </c>
      <c r="D13">
        <v>29</v>
      </c>
      <c r="E13">
        <v>0</v>
      </c>
      <c r="F13" t="s">
        <v>90</v>
      </c>
      <c r="G13" t="s">
        <v>91</v>
      </c>
    </row>
    <row r="14" spans="1:8">
      <c r="A14">
        <v>13</v>
      </c>
      <c r="B14" t="str">
        <f>"6617"</f>
        <v>6617</v>
      </c>
      <c r="C14">
        <v>29</v>
      </c>
      <c r="D14">
        <v>21</v>
      </c>
      <c r="E14">
        <v>1</v>
      </c>
      <c r="F14" t="s">
        <v>92</v>
      </c>
      <c r="G14" t="s">
        <v>93</v>
      </c>
      <c r="H14" t="s">
        <v>57</v>
      </c>
    </row>
    <row r="15" spans="1:8">
      <c r="A15">
        <v>14</v>
      </c>
      <c r="B15" t="str">
        <f>"6605"</f>
        <v>6605</v>
      </c>
      <c r="C15">
        <v>32</v>
      </c>
      <c r="D15">
        <v>19</v>
      </c>
      <c r="E15">
        <v>0</v>
      </c>
      <c r="F15" t="s">
        <v>94</v>
      </c>
      <c r="G15" t="s">
        <v>95</v>
      </c>
    </row>
    <row r="16" spans="1:8">
      <c r="A16">
        <v>15</v>
      </c>
      <c r="B16" t="str">
        <f>"6622"</f>
        <v>6622</v>
      </c>
      <c r="C16">
        <v>43</v>
      </c>
      <c r="D16">
        <v>8</v>
      </c>
      <c r="E16">
        <v>0</v>
      </c>
      <c r="F16" t="s">
        <v>96</v>
      </c>
      <c r="G16" t="s">
        <v>97</v>
      </c>
    </row>
    <row r="17" spans="1:8">
      <c r="A17">
        <v>16</v>
      </c>
      <c r="B17" t="str">
        <f>"6601"</f>
        <v>6601</v>
      </c>
      <c r="C17">
        <v>16</v>
      </c>
      <c r="D17">
        <v>35</v>
      </c>
      <c r="E17">
        <v>0</v>
      </c>
      <c r="F17" t="s">
        <v>98</v>
      </c>
      <c r="G17" t="s">
        <v>99</v>
      </c>
    </row>
    <row r="18" spans="1:8">
      <c r="A18">
        <v>17</v>
      </c>
      <c r="B18" t="str">
        <f>"6517"</f>
        <v>6517</v>
      </c>
      <c r="C18">
        <v>41</v>
      </c>
      <c r="D18">
        <v>10</v>
      </c>
      <c r="E18">
        <v>0</v>
      </c>
      <c r="F18" t="s">
        <v>100</v>
      </c>
      <c r="G18" t="s">
        <v>101</v>
      </c>
    </row>
    <row r="19" spans="1:8">
      <c r="A19">
        <v>18</v>
      </c>
      <c r="B19" t="str">
        <f>"6587"</f>
        <v>6587</v>
      </c>
      <c r="C19">
        <v>31</v>
      </c>
      <c r="D19">
        <v>20</v>
      </c>
      <c r="E19">
        <v>0</v>
      </c>
      <c r="F19" t="s">
        <v>102</v>
      </c>
      <c r="G19" t="s">
        <v>103</v>
      </c>
    </row>
    <row r="20" spans="1:8">
      <c r="A20">
        <v>19</v>
      </c>
      <c r="B20" t="str">
        <f>"6570"</f>
        <v>6570</v>
      </c>
      <c r="C20">
        <v>4</v>
      </c>
      <c r="D20">
        <v>45</v>
      </c>
      <c r="E20">
        <v>2</v>
      </c>
      <c r="F20" t="s">
        <v>104</v>
      </c>
      <c r="G20" t="s">
        <v>105</v>
      </c>
      <c r="H20" t="s">
        <v>106</v>
      </c>
    </row>
    <row r="21" spans="1:8">
      <c r="A21">
        <v>20</v>
      </c>
      <c r="B21" t="str">
        <f>"6620"</f>
        <v>6620</v>
      </c>
      <c r="C21">
        <v>16</v>
      </c>
      <c r="D21">
        <v>35</v>
      </c>
      <c r="E21">
        <v>0</v>
      </c>
      <c r="F21" t="s">
        <v>107</v>
      </c>
      <c r="G21" t="s">
        <v>108</v>
      </c>
    </row>
    <row r="22" spans="1:8">
      <c r="A22">
        <v>21</v>
      </c>
      <c r="B22" t="str">
        <f>"6575"</f>
        <v>6575</v>
      </c>
      <c r="C22">
        <v>39</v>
      </c>
      <c r="D22">
        <v>12</v>
      </c>
      <c r="E22">
        <v>0</v>
      </c>
      <c r="F22" t="s">
        <v>109</v>
      </c>
      <c r="G22" t="s">
        <v>110</v>
      </c>
    </row>
    <row r="23" spans="1:8">
      <c r="A23">
        <v>22</v>
      </c>
      <c r="B23" t="str">
        <f>"6592"</f>
        <v>6592</v>
      </c>
      <c r="C23">
        <v>13</v>
      </c>
      <c r="D23">
        <v>37</v>
      </c>
      <c r="E23">
        <v>1</v>
      </c>
      <c r="F23" t="s">
        <v>111</v>
      </c>
      <c r="G23" t="s">
        <v>112</v>
      </c>
      <c r="H23" t="s">
        <v>60</v>
      </c>
    </row>
    <row r="24" spans="1:8">
      <c r="A24">
        <v>23</v>
      </c>
      <c r="B24" t="str">
        <f>"6618"</f>
        <v>6618</v>
      </c>
      <c r="C24">
        <v>17</v>
      </c>
      <c r="D24">
        <v>34</v>
      </c>
      <c r="E24">
        <v>0</v>
      </c>
      <c r="F24" t="s">
        <v>113</v>
      </c>
      <c r="G24" t="s">
        <v>114</v>
      </c>
    </row>
    <row r="25" spans="1:8">
      <c r="A25">
        <v>24</v>
      </c>
      <c r="B25" t="str">
        <f>"6669"</f>
        <v>6669</v>
      </c>
      <c r="C25">
        <v>22</v>
      </c>
      <c r="D25">
        <v>29</v>
      </c>
      <c r="E25">
        <v>0</v>
      </c>
      <c r="F25" t="s">
        <v>115</v>
      </c>
      <c r="G25" t="s">
        <v>116</v>
      </c>
    </row>
    <row r="26" spans="1:8">
      <c r="A26">
        <v>25</v>
      </c>
      <c r="B26" t="str">
        <f>"6675"</f>
        <v>6675</v>
      </c>
      <c r="C26">
        <v>27</v>
      </c>
      <c r="D26">
        <v>23</v>
      </c>
      <c r="E26">
        <v>1</v>
      </c>
      <c r="F26" t="s">
        <v>117</v>
      </c>
      <c r="G26" t="s">
        <v>118</v>
      </c>
      <c r="H26" t="s">
        <v>60</v>
      </c>
    </row>
    <row r="27" spans="1:8">
      <c r="A27">
        <v>26</v>
      </c>
      <c r="B27" t="str">
        <f>"6654"</f>
        <v>6654</v>
      </c>
      <c r="C27">
        <v>26</v>
      </c>
      <c r="D27">
        <v>24</v>
      </c>
      <c r="E27">
        <v>1</v>
      </c>
      <c r="F27" t="s">
        <v>119</v>
      </c>
      <c r="G27" t="s">
        <v>120</v>
      </c>
      <c r="H27" t="s">
        <v>60</v>
      </c>
    </row>
    <row r="28" spans="1:8">
      <c r="A28">
        <v>27</v>
      </c>
      <c r="B28" t="str">
        <f>"6677"</f>
        <v>6677</v>
      </c>
      <c r="C28">
        <v>13</v>
      </c>
      <c r="D28">
        <v>37</v>
      </c>
      <c r="E28">
        <v>1</v>
      </c>
      <c r="F28" t="s">
        <v>121</v>
      </c>
      <c r="G28" t="s">
        <v>122</v>
      </c>
      <c r="H28" t="s">
        <v>60</v>
      </c>
    </row>
    <row r="29" spans="1:8">
      <c r="A29">
        <v>28</v>
      </c>
      <c r="B29" t="str">
        <f>"6663"</f>
        <v>6663</v>
      </c>
      <c r="C29">
        <v>23</v>
      </c>
      <c r="D29">
        <v>28</v>
      </c>
      <c r="E29">
        <v>0</v>
      </c>
      <c r="F29" t="s">
        <v>123</v>
      </c>
      <c r="G29" t="s">
        <v>124</v>
      </c>
    </row>
    <row r="30" spans="1:8">
      <c r="A30">
        <v>29</v>
      </c>
      <c r="B30" t="str">
        <f>"6685"</f>
        <v>6685</v>
      </c>
      <c r="C30">
        <v>30</v>
      </c>
      <c r="D30">
        <v>21</v>
      </c>
      <c r="E30">
        <v>0</v>
      </c>
      <c r="F30" t="s">
        <v>125</v>
      </c>
      <c r="G30" t="s">
        <v>126</v>
      </c>
    </row>
    <row r="31" spans="1:8">
      <c r="A31">
        <v>30</v>
      </c>
      <c r="B31" t="str">
        <f>"6666"</f>
        <v>6666</v>
      </c>
      <c r="C31">
        <v>13</v>
      </c>
      <c r="D31">
        <v>38</v>
      </c>
      <c r="E31">
        <v>0</v>
      </c>
      <c r="F31" t="s">
        <v>127</v>
      </c>
      <c r="G31" t="s">
        <v>128</v>
      </c>
    </row>
    <row r="32" spans="1:8">
      <c r="A32">
        <v>31</v>
      </c>
      <c r="B32" t="str">
        <f>"6637"</f>
        <v>6637</v>
      </c>
      <c r="C32">
        <v>15</v>
      </c>
      <c r="D32">
        <v>36</v>
      </c>
      <c r="E32">
        <v>0</v>
      </c>
      <c r="F32" t="s">
        <v>129</v>
      </c>
      <c r="G32" t="s">
        <v>130</v>
      </c>
    </row>
    <row r="33" spans="1:8">
      <c r="A33">
        <v>32</v>
      </c>
      <c r="B33" t="str">
        <f>"6700"</f>
        <v>6700</v>
      </c>
      <c r="C33">
        <v>35</v>
      </c>
      <c r="D33">
        <v>16</v>
      </c>
      <c r="E33">
        <v>0</v>
      </c>
      <c r="F33" t="s">
        <v>131</v>
      </c>
      <c r="G33" t="s">
        <v>132</v>
      </c>
    </row>
    <row r="34" spans="1:8">
      <c r="A34">
        <v>33</v>
      </c>
      <c r="B34" t="str">
        <f>"6697"</f>
        <v>6697</v>
      </c>
      <c r="C34">
        <v>29</v>
      </c>
      <c r="D34">
        <v>21</v>
      </c>
      <c r="E34">
        <v>1</v>
      </c>
      <c r="F34" t="s">
        <v>133</v>
      </c>
      <c r="G34" t="s">
        <v>134</v>
      </c>
      <c r="H34" t="s">
        <v>57</v>
      </c>
    </row>
    <row r="35" spans="1:8">
      <c r="A35">
        <v>34</v>
      </c>
      <c r="B35" t="str">
        <f>"6696"</f>
        <v>6696</v>
      </c>
      <c r="C35">
        <v>39</v>
      </c>
      <c r="D35">
        <v>12</v>
      </c>
      <c r="E35">
        <v>0</v>
      </c>
      <c r="F35" t="s">
        <v>135</v>
      </c>
      <c r="G35" t="s">
        <v>136</v>
      </c>
    </row>
    <row r="36" spans="1:8">
      <c r="A36">
        <v>35</v>
      </c>
      <c r="B36" t="str">
        <f>"6716"</f>
        <v>6716</v>
      </c>
      <c r="C36">
        <v>23</v>
      </c>
      <c r="D36">
        <v>28</v>
      </c>
      <c r="E36">
        <v>0</v>
      </c>
      <c r="F36" t="s">
        <v>137</v>
      </c>
      <c r="G36" t="s">
        <v>138</v>
      </c>
    </row>
    <row r="37" spans="1:8">
      <c r="A37">
        <v>36</v>
      </c>
      <c r="B37" t="str">
        <f>"6705"</f>
        <v>6705</v>
      </c>
      <c r="C37">
        <v>38</v>
      </c>
      <c r="D37">
        <v>12</v>
      </c>
      <c r="E37">
        <v>1</v>
      </c>
      <c r="F37" t="s">
        <v>139</v>
      </c>
      <c r="G37" t="s">
        <v>140</v>
      </c>
      <c r="H37" t="s">
        <v>57</v>
      </c>
    </row>
    <row r="38" spans="1:8">
      <c r="A38">
        <v>37</v>
      </c>
      <c r="B38" t="str">
        <f>"6706"</f>
        <v>6706</v>
      </c>
      <c r="C38">
        <v>15</v>
      </c>
      <c r="D38">
        <v>35</v>
      </c>
      <c r="E38">
        <v>1</v>
      </c>
      <c r="F38" t="s">
        <v>141</v>
      </c>
      <c r="G38" t="s">
        <v>142</v>
      </c>
      <c r="H38" t="s">
        <v>60</v>
      </c>
    </row>
    <row r="39" spans="1:8">
      <c r="A39">
        <v>38</v>
      </c>
      <c r="B39" t="str">
        <f>"6726"</f>
        <v>6726</v>
      </c>
      <c r="C39">
        <v>14</v>
      </c>
      <c r="D39">
        <v>36</v>
      </c>
      <c r="E39">
        <v>1</v>
      </c>
      <c r="F39" t="s">
        <v>143</v>
      </c>
      <c r="G39" t="s">
        <v>144</v>
      </c>
      <c r="H39" t="s">
        <v>60</v>
      </c>
    </row>
    <row r="40" spans="1:8">
      <c r="A40">
        <v>39</v>
      </c>
      <c r="B40" t="str">
        <f>"6731"</f>
        <v>6731</v>
      </c>
      <c r="C40">
        <v>29</v>
      </c>
      <c r="D40">
        <v>22</v>
      </c>
      <c r="E40">
        <v>0</v>
      </c>
      <c r="F40" t="s">
        <v>145</v>
      </c>
      <c r="G40" t="s">
        <v>146</v>
      </c>
    </row>
    <row r="41" spans="1:8">
      <c r="A41">
        <v>40</v>
      </c>
      <c r="B41" t="str">
        <f>"6727"</f>
        <v>6727</v>
      </c>
      <c r="C41">
        <v>16</v>
      </c>
      <c r="D41">
        <v>34</v>
      </c>
      <c r="E41">
        <v>1</v>
      </c>
      <c r="F41" t="s">
        <v>147</v>
      </c>
      <c r="G41" t="s">
        <v>148</v>
      </c>
      <c r="H41" t="s">
        <v>60</v>
      </c>
    </row>
    <row r="42" spans="1:8">
      <c r="A42">
        <v>41</v>
      </c>
      <c r="B42" t="str">
        <f>"6733"</f>
        <v>6733</v>
      </c>
      <c r="C42">
        <v>36</v>
      </c>
      <c r="D42">
        <v>15</v>
      </c>
      <c r="E42">
        <v>0</v>
      </c>
      <c r="F42" t="s">
        <v>149</v>
      </c>
      <c r="G42" t="s">
        <v>150</v>
      </c>
    </row>
    <row r="43" spans="1:8">
      <c r="A43">
        <v>42</v>
      </c>
      <c r="B43" t="str">
        <f>"6736"</f>
        <v>6736</v>
      </c>
      <c r="C43">
        <v>24</v>
      </c>
      <c r="D43">
        <v>25</v>
      </c>
      <c r="E43">
        <v>2</v>
      </c>
      <c r="F43" t="s">
        <v>151</v>
      </c>
      <c r="G43" t="s">
        <v>152</v>
      </c>
      <c r="H43" t="s">
        <v>106</v>
      </c>
    </row>
    <row r="44" spans="1:8">
      <c r="A44">
        <v>43</v>
      </c>
      <c r="B44" t="str">
        <f>"6760"</f>
        <v>6760</v>
      </c>
      <c r="C44">
        <v>23</v>
      </c>
      <c r="D44">
        <v>27</v>
      </c>
      <c r="E44">
        <v>1</v>
      </c>
      <c r="F44" t="s">
        <v>153</v>
      </c>
      <c r="G44" t="s">
        <v>154</v>
      </c>
      <c r="H44" t="s">
        <v>57</v>
      </c>
    </row>
    <row r="45" spans="1:8">
      <c r="A45">
        <v>44</v>
      </c>
      <c r="B45" t="str">
        <f>"6759"</f>
        <v>6759</v>
      </c>
      <c r="C45">
        <v>19</v>
      </c>
      <c r="D45">
        <v>31</v>
      </c>
      <c r="E45">
        <v>1</v>
      </c>
      <c r="F45" t="s">
        <v>155</v>
      </c>
      <c r="G45" t="s">
        <v>156</v>
      </c>
      <c r="H45" t="s">
        <v>57</v>
      </c>
    </row>
    <row r="46" spans="1:8">
      <c r="A46">
        <v>45</v>
      </c>
      <c r="B46" t="str">
        <f>"6758"</f>
        <v>6758</v>
      </c>
      <c r="C46">
        <v>28</v>
      </c>
      <c r="D46">
        <v>21</v>
      </c>
      <c r="E46">
        <v>2</v>
      </c>
      <c r="F46" t="s">
        <v>157</v>
      </c>
      <c r="G46" t="s">
        <v>158</v>
      </c>
      <c r="H46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6"/>
  <sheetViews>
    <sheetView workbookViewId="0">
      <selection sqref="A1:D1043046"/>
    </sheetView>
  </sheetViews>
  <sheetFormatPr defaultRowHeight="15"/>
  <sheetData>
    <row r="1" spans="1:4">
      <c r="A1" t="s">
        <v>160</v>
      </c>
      <c r="B1" t="s">
        <v>161</v>
      </c>
      <c r="C1" t="s">
        <v>162</v>
      </c>
      <c r="D1" t="s">
        <v>163</v>
      </c>
    </row>
    <row r="2" spans="1:4">
      <c r="A2" t="s">
        <v>164</v>
      </c>
      <c r="B2" t="s">
        <v>165</v>
      </c>
      <c r="C2" t="s">
        <v>166</v>
      </c>
      <c r="D2" t="s">
        <v>167</v>
      </c>
    </row>
    <row r="3" spans="1:4">
      <c r="A3" t="s">
        <v>38</v>
      </c>
      <c r="B3" t="s">
        <v>168</v>
      </c>
      <c r="C3" t="s">
        <v>169</v>
      </c>
      <c r="D3" t="s">
        <v>167</v>
      </c>
    </row>
    <row r="4" spans="1:4">
      <c r="A4" t="s">
        <v>170</v>
      </c>
      <c r="B4" t="s">
        <v>171</v>
      </c>
      <c r="C4" t="s">
        <v>172</v>
      </c>
      <c r="D4" t="s">
        <v>167</v>
      </c>
    </row>
    <row r="5" spans="1:4">
      <c r="A5" t="s">
        <v>173</v>
      </c>
      <c r="B5" t="s">
        <v>174</v>
      </c>
      <c r="C5" t="s">
        <v>175</v>
      </c>
      <c r="D5" t="s">
        <v>167</v>
      </c>
    </row>
    <row r="6" spans="1:4">
      <c r="A6" t="s">
        <v>28</v>
      </c>
      <c r="B6" t="s">
        <v>176</v>
      </c>
      <c r="C6" t="s">
        <v>177</v>
      </c>
      <c r="D6" t="s">
        <v>167</v>
      </c>
    </row>
    <row r="7" spans="1:4">
      <c r="A7" t="s">
        <v>178</v>
      </c>
      <c r="B7" t="s">
        <v>179</v>
      </c>
      <c r="C7" t="s">
        <v>180</v>
      </c>
      <c r="D7" t="s">
        <v>167</v>
      </c>
    </row>
    <row r="8" spans="1:4">
      <c r="A8" t="s">
        <v>40</v>
      </c>
      <c r="B8" t="s">
        <v>181</v>
      </c>
      <c r="C8" t="s">
        <v>182</v>
      </c>
      <c r="D8" t="s">
        <v>167</v>
      </c>
    </row>
    <row r="9" spans="1:4">
      <c r="A9" t="s">
        <v>183</v>
      </c>
      <c r="B9" t="s">
        <v>184</v>
      </c>
      <c r="C9" t="s">
        <v>185</v>
      </c>
      <c r="D9" t="s">
        <v>167</v>
      </c>
    </row>
    <row r="10" spans="1:4">
      <c r="A10" t="s">
        <v>186</v>
      </c>
      <c r="B10" t="s">
        <v>187</v>
      </c>
      <c r="C10" t="s">
        <v>188</v>
      </c>
      <c r="D10" t="s">
        <v>167</v>
      </c>
    </row>
    <row r="11" spans="1:4">
      <c r="A11" t="s">
        <v>189</v>
      </c>
      <c r="B11" t="s">
        <v>190</v>
      </c>
      <c r="C11" t="s">
        <v>191</v>
      </c>
      <c r="D11" t="s">
        <v>167</v>
      </c>
    </row>
    <row r="12" spans="1:4">
      <c r="A12" t="s">
        <v>192</v>
      </c>
      <c r="B12" t="s">
        <v>193</v>
      </c>
      <c r="C12" t="s">
        <v>194</v>
      </c>
      <c r="D12" t="s">
        <v>167</v>
      </c>
    </row>
    <row r="13" spans="1:4">
      <c r="A13" t="s">
        <v>195</v>
      </c>
      <c r="B13" t="s">
        <v>196</v>
      </c>
      <c r="C13" t="s">
        <v>197</v>
      </c>
      <c r="D13" t="s">
        <v>167</v>
      </c>
    </row>
    <row r="14" spans="1:4">
      <c r="A14" t="s">
        <v>198</v>
      </c>
      <c r="B14" t="s">
        <v>199</v>
      </c>
      <c r="C14" t="s">
        <v>200</v>
      </c>
      <c r="D14" t="s">
        <v>167</v>
      </c>
    </row>
    <row r="15" spans="1:4">
      <c r="A15" t="s">
        <v>12</v>
      </c>
      <c r="B15" t="s">
        <v>201</v>
      </c>
      <c r="C15" t="s">
        <v>202</v>
      </c>
      <c r="D15" t="s">
        <v>167</v>
      </c>
    </row>
    <row r="16" spans="1:4">
      <c r="A16" t="s">
        <v>203</v>
      </c>
      <c r="B16" t="s">
        <v>204</v>
      </c>
      <c r="C16" t="s">
        <v>205</v>
      </c>
      <c r="D16" t="s">
        <v>167</v>
      </c>
    </row>
    <row r="17" spans="1:4">
      <c r="A17" t="s">
        <v>206</v>
      </c>
      <c r="B17" t="s">
        <v>207</v>
      </c>
      <c r="C17" t="s">
        <v>208</v>
      </c>
      <c r="D17" t="s">
        <v>167</v>
      </c>
    </row>
    <row r="18" spans="1:4">
      <c r="A18" t="s">
        <v>209</v>
      </c>
      <c r="B18" t="s">
        <v>210</v>
      </c>
      <c r="C18" t="s">
        <v>211</v>
      </c>
      <c r="D18" t="s">
        <v>167</v>
      </c>
    </row>
    <row r="19" spans="1:4">
      <c r="A19" t="s">
        <v>212</v>
      </c>
      <c r="B19" t="s">
        <v>213</v>
      </c>
      <c r="C19" t="s">
        <v>214</v>
      </c>
      <c r="D19" t="s">
        <v>167</v>
      </c>
    </row>
    <row r="20" spans="1:4">
      <c r="A20" t="s">
        <v>215</v>
      </c>
      <c r="B20" t="s">
        <v>216</v>
      </c>
      <c r="C20" t="s">
        <v>217</v>
      </c>
      <c r="D20" t="s">
        <v>167</v>
      </c>
    </row>
    <row r="21" spans="1:4">
      <c r="A21" t="s">
        <v>218</v>
      </c>
      <c r="B21" t="s">
        <v>219</v>
      </c>
      <c r="C21" t="s">
        <v>220</v>
      </c>
      <c r="D21" t="s">
        <v>167</v>
      </c>
    </row>
    <row r="22" spans="1:4">
      <c r="A22" t="s">
        <v>221</v>
      </c>
      <c r="B22" t="s">
        <v>222</v>
      </c>
      <c r="C22" t="s">
        <v>223</v>
      </c>
      <c r="D22" t="s">
        <v>167</v>
      </c>
    </row>
    <row r="23" spans="1:4">
      <c r="A23" t="s">
        <v>224</v>
      </c>
      <c r="B23" t="s">
        <v>225</v>
      </c>
      <c r="C23" t="s">
        <v>226</v>
      </c>
      <c r="D23" t="s">
        <v>167</v>
      </c>
    </row>
    <row r="24" spans="1:4">
      <c r="A24" t="s">
        <v>227</v>
      </c>
      <c r="B24" t="s">
        <v>228</v>
      </c>
      <c r="C24" t="s">
        <v>229</v>
      </c>
      <c r="D24" t="s">
        <v>167</v>
      </c>
    </row>
    <row r="25" spans="1:4">
      <c r="A25" t="s">
        <v>230</v>
      </c>
      <c r="B25" t="s">
        <v>231</v>
      </c>
      <c r="C25" t="s">
        <v>232</v>
      </c>
      <c r="D25" t="s">
        <v>167</v>
      </c>
    </row>
    <row r="26" spans="1:4">
      <c r="A26" t="s">
        <v>233</v>
      </c>
      <c r="B26" t="s">
        <v>234</v>
      </c>
      <c r="C26" t="s">
        <v>235</v>
      </c>
      <c r="D26" t="s">
        <v>167</v>
      </c>
    </row>
    <row r="27" spans="1:4">
      <c r="A27" t="s">
        <v>236</v>
      </c>
      <c r="B27" t="s">
        <v>237</v>
      </c>
      <c r="C27" t="s">
        <v>238</v>
      </c>
      <c r="D27" t="s">
        <v>167</v>
      </c>
    </row>
    <row r="28" spans="1:4">
      <c r="A28" t="s">
        <v>239</v>
      </c>
      <c r="B28" t="s">
        <v>240</v>
      </c>
      <c r="C28" t="s">
        <v>241</v>
      </c>
      <c r="D28" t="s">
        <v>167</v>
      </c>
    </row>
    <row r="29" spans="1:4">
      <c r="A29" t="s">
        <v>242</v>
      </c>
      <c r="B29" t="s">
        <v>243</v>
      </c>
      <c r="C29" t="s">
        <v>244</v>
      </c>
      <c r="D29" t="s">
        <v>167</v>
      </c>
    </row>
    <row r="30" spans="1:4">
      <c r="A30" t="s">
        <v>245</v>
      </c>
      <c r="B30" t="s">
        <v>246</v>
      </c>
      <c r="C30" t="s">
        <v>247</v>
      </c>
      <c r="D30" t="s">
        <v>167</v>
      </c>
    </row>
    <row r="31" spans="1:4">
      <c r="A31" t="s">
        <v>248</v>
      </c>
      <c r="B31" t="s">
        <v>249</v>
      </c>
      <c r="C31" t="s">
        <v>250</v>
      </c>
      <c r="D31" t="s">
        <v>167</v>
      </c>
    </row>
    <row r="32" spans="1:4">
      <c r="A32" t="s">
        <v>251</v>
      </c>
      <c r="B32" t="s">
        <v>252</v>
      </c>
      <c r="C32" t="s">
        <v>253</v>
      </c>
      <c r="D32" t="s">
        <v>254</v>
      </c>
    </row>
    <row r="33" spans="1:4">
      <c r="A33" t="s">
        <v>255</v>
      </c>
      <c r="B33" t="s">
        <v>256</v>
      </c>
      <c r="C33" t="s">
        <v>257</v>
      </c>
      <c r="D33" t="s">
        <v>254</v>
      </c>
    </row>
    <row r="34" spans="1:4">
      <c r="A34" t="s">
        <v>258</v>
      </c>
      <c r="B34" t="s">
        <v>259</v>
      </c>
      <c r="C34" t="s">
        <v>260</v>
      </c>
      <c r="D34" t="s">
        <v>254</v>
      </c>
    </row>
    <row r="35" spans="1:4">
      <c r="A35" t="s">
        <v>261</v>
      </c>
      <c r="B35" t="s">
        <v>262</v>
      </c>
      <c r="C35" t="s">
        <v>263</v>
      </c>
      <c r="D35" t="s">
        <v>254</v>
      </c>
    </row>
    <row r="36" spans="1:4">
      <c r="A36" t="s">
        <v>264</v>
      </c>
      <c r="B36" t="s">
        <v>265</v>
      </c>
      <c r="C36" t="s">
        <v>266</v>
      </c>
      <c r="D36" t="s">
        <v>254</v>
      </c>
    </row>
    <row r="37" spans="1:4">
      <c r="A37" t="s">
        <v>267</v>
      </c>
      <c r="B37" t="s">
        <v>268</v>
      </c>
      <c r="C37" t="s">
        <v>269</v>
      </c>
      <c r="D37" t="s">
        <v>254</v>
      </c>
    </row>
    <row r="38" spans="1:4">
      <c r="A38" t="s">
        <v>270</v>
      </c>
      <c r="B38" t="s">
        <v>271</v>
      </c>
      <c r="C38" t="s">
        <v>272</v>
      </c>
      <c r="D38" t="s">
        <v>254</v>
      </c>
    </row>
    <row r="39" spans="1:4">
      <c r="A39" t="s">
        <v>273</v>
      </c>
      <c r="B39" t="s">
        <v>274</v>
      </c>
      <c r="C39" t="s">
        <v>275</v>
      </c>
      <c r="D39" t="s">
        <v>254</v>
      </c>
    </row>
    <row r="40" spans="1:4">
      <c r="A40" t="s">
        <v>276</v>
      </c>
      <c r="B40" t="s">
        <v>277</v>
      </c>
      <c r="C40" t="s">
        <v>278</v>
      </c>
      <c r="D40" t="s">
        <v>254</v>
      </c>
    </row>
    <row r="41" spans="1:4">
      <c r="A41" t="s">
        <v>279</v>
      </c>
      <c r="B41" t="s">
        <v>280</v>
      </c>
      <c r="C41" t="s">
        <v>281</v>
      </c>
      <c r="D41" t="s">
        <v>254</v>
      </c>
    </row>
    <row r="42" spans="1:4">
      <c r="A42" t="s">
        <v>282</v>
      </c>
      <c r="B42" t="s">
        <v>283</v>
      </c>
      <c r="C42" t="s">
        <v>284</v>
      </c>
      <c r="D42" t="s">
        <v>254</v>
      </c>
    </row>
    <row r="43" spans="1:4">
      <c r="A43" t="s">
        <v>285</v>
      </c>
      <c r="B43" t="s">
        <v>286</v>
      </c>
      <c r="C43" t="s">
        <v>287</v>
      </c>
      <c r="D43" t="s">
        <v>254</v>
      </c>
    </row>
    <row r="44" spans="1:4">
      <c r="A44" t="s">
        <v>288</v>
      </c>
      <c r="B44" t="s">
        <v>289</v>
      </c>
      <c r="C44" t="s">
        <v>290</v>
      </c>
      <c r="D44" t="s">
        <v>254</v>
      </c>
    </row>
    <row r="45" spans="1:4">
      <c r="A45" t="s">
        <v>291</v>
      </c>
      <c r="B45" t="s">
        <v>292</v>
      </c>
      <c r="C45" t="s">
        <v>293</v>
      </c>
      <c r="D45" t="s">
        <v>254</v>
      </c>
    </row>
    <row r="46" spans="1:4">
      <c r="A46" t="s">
        <v>294</v>
      </c>
      <c r="B46" t="s">
        <v>295</v>
      </c>
      <c r="C46" t="s">
        <v>296</v>
      </c>
      <c r="D46" t="s">
        <v>254</v>
      </c>
    </row>
    <row r="47" spans="1:4">
      <c r="A47" t="s">
        <v>22</v>
      </c>
      <c r="B47" t="s">
        <v>297</v>
      </c>
      <c r="C47" t="s">
        <v>298</v>
      </c>
      <c r="D47" t="s">
        <v>254</v>
      </c>
    </row>
    <row r="48" spans="1:4">
      <c r="A48" t="s">
        <v>299</v>
      </c>
      <c r="B48" t="s">
        <v>300</v>
      </c>
      <c r="C48" t="s">
        <v>301</v>
      </c>
      <c r="D48" t="s">
        <v>254</v>
      </c>
    </row>
    <row r="49" spans="1:4">
      <c r="A49" t="s">
        <v>302</v>
      </c>
      <c r="B49" t="s">
        <v>303</v>
      </c>
      <c r="C49" t="s">
        <v>304</v>
      </c>
      <c r="D49" t="s">
        <v>254</v>
      </c>
    </row>
    <row r="50" spans="1:4">
      <c r="A50" t="s">
        <v>305</v>
      </c>
      <c r="B50" t="s">
        <v>306</v>
      </c>
      <c r="C50" t="s">
        <v>307</v>
      </c>
      <c r="D50" t="s">
        <v>254</v>
      </c>
    </row>
    <row r="51" spans="1:4">
      <c r="A51" t="s">
        <v>308</v>
      </c>
      <c r="B51" t="s">
        <v>309</v>
      </c>
      <c r="C51" t="s">
        <v>310</v>
      </c>
      <c r="D51" t="s">
        <v>254</v>
      </c>
    </row>
    <row r="52" spans="1:4">
      <c r="A52" t="s">
        <v>311</v>
      </c>
      <c r="B52" t="s">
        <v>312</v>
      </c>
      <c r="C52" t="s">
        <v>313</v>
      </c>
      <c r="D52" t="s">
        <v>254</v>
      </c>
    </row>
    <row r="53" spans="1:4">
      <c r="A53" t="s">
        <v>314</v>
      </c>
      <c r="B53" t="s">
        <v>315</v>
      </c>
      <c r="C53" t="s">
        <v>316</v>
      </c>
      <c r="D53" t="s">
        <v>254</v>
      </c>
    </row>
    <row r="54" spans="1:4">
      <c r="A54" t="s">
        <v>317</v>
      </c>
      <c r="B54" t="s">
        <v>318</v>
      </c>
      <c r="C54" t="s">
        <v>319</v>
      </c>
      <c r="D54" t="s">
        <v>254</v>
      </c>
    </row>
    <row r="55" spans="1:4">
      <c r="A55" t="s">
        <v>320</v>
      </c>
      <c r="B55" t="s">
        <v>321</v>
      </c>
      <c r="C55" t="s">
        <v>322</v>
      </c>
      <c r="D55" t="s">
        <v>254</v>
      </c>
    </row>
    <row r="56" spans="1:4">
      <c r="A56" t="s">
        <v>323</v>
      </c>
      <c r="B56" t="s">
        <v>324</v>
      </c>
      <c r="C56" t="s">
        <v>325</v>
      </c>
      <c r="D56" t="s">
        <v>326</v>
      </c>
    </row>
    <row r="57" spans="1:4">
      <c r="A57" t="s">
        <v>327</v>
      </c>
      <c r="B57" t="s">
        <v>328</v>
      </c>
      <c r="C57" t="s">
        <v>329</v>
      </c>
      <c r="D57" t="s">
        <v>326</v>
      </c>
    </row>
    <row r="58" spans="1:4">
      <c r="A58" t="s">
        <v>330</v>
      </c>
      <c r="B58" t="s">
        <v>331</v>
      </c>
      <c r="C58" t="s">
        <v>332</v>
      </c>
      <c r="D58" t="s">
        <v>326</v>
      </c>
    </row>
    <row r="59" spans="1:4">
      <c r="A59" t="s">
        <v>333</v>
      </c>
      <c r="B59" t="s">
        <v>334</v>
      </c>
      <c r="C59" t="s">
        <v>335</v>
      </c>
      <c r="D59" t="s">
        <v>326</v>
      </c>
    </row>
    <row r="60" spans="1:4">
      <c r="A60" t="s">
        <v>336</v>
      </c>
      <c r="B60" t="s">
        <v>337</v>
      </c>
      <c r="C60" t="s">
        <v>338</v>
      </c>
      <c r="D60" t="s">
        <v>326</v>
      </c>
    </row>
    <row r="61" spans="1:4">
      <c r="A61" t="s">
        <v>339</v>
      </c>
      <c r="B61" t="s">
        <v>340</v>
      </c>
      <c r="C61" t="s">
        <v>341</v>
      </c>
      <c r="D61" t="s">
        <v>326</v>
      </c>
    </row>
    <row r="62" spans="1:4">
      <c r="A62" t="s">
        <v>342</v>
      </c>
      <c r="B62" t="s">
        <v>343</v>
      </c>
      <c r="C62" t="s">
        <v>344</v>
      </c>
      <c r="D62" t="s">
        <v>326</v>
      </c>
    </row>
    <row r="63" spans="1:4">
      <c r="A63" t="s">
        <v>345</v>
      </c>
      <c r="B63" t="s">
        <v>346</v>
      </c>
      <c r="C63" t="s">
        <v>347</v>
      </c>
      <c r="D63" t="s">
        <v>326</v>
      </c>
    </row>
    <row r="64" spans="1:4">
      <c r="A64" t="s">
        <v>348</v>
      </c>
      <c r="B64" t="s">
        <v>349</v>
      </c>
      <c r="C64" t="s">
        <v>350</v>
      </c>
      <c r="D64" t="s">
        <v>326</v>
      </c>
    </row>
    <row r="65" spans="1:4">
      <c r="A65" t="s">
        <v>351</v>
      </c>
      <c r="B65" t="s">
        <v>352</v>
      </c>
      <c r="C65" t="s">
        <v>353</v>
      </c>
      <c r="D65" t="s">
        <v>326</v>
      </c>
    </row>
    <row r="66" spans="1:4">
      <c r="A66" t="s">
        <v>354</v>
      </c>
      <c r="B66" t="s">
        <v>355</v>
      </c>
      <c r="C66" t="s">
        <v>356</v>
      </c>
      <c r="D66" t="s">
        <v>326</v>
      </c>
    </row>
    <row r="67" spans="1:4">
      <c r="A67" t="s">
        <v>357</v>
      </c>
      <c r="B67" t="s">
        <v>358</v>
      </c>
      <c r="C67" t="s">
        <v>359</v>
      </c>
      <c r="D67" t="s">
        <v>326</v>
      </c>
    </row>
    <row r="68" spans="1:4">
      <c r="A68" t="s">
        <v>360</v>
      </c>
      <c r="B68" t="s">
        <v>361</v>
      </c>
      <c r="C68" t="s">
        <v>362</v>
      </c>
      <c r="D68" t="s">
        <v>326</v>
      </c>
    </row>
    <row r="69" spans="1:4">
      <c r="A69" t="s">
        <v>363</v>
      </c>
      <c r="B69" t="s">
        <v>364</v>
      </c>
      <c r="C69" t="s">
        <v>365</v>
      </c>
      <c r="D69" t="s">
        <v>326</v>
      </c>
    </row>
    <row r="70" spans="1:4">
      <c r="A70" t="s">
        <v>366</v>
      </c>
      <c r="B70" t="s">
        <v>367</v>
      </c>
      <c r="C70" t="s">
        <v>368</v>
      </c>
      <c r="D70" t="s">
        <v>326</v>
      </c>
    </row>
    <row r="71" spans="1:4">
      <c r="A71" t="s">
        <v>369</v>
      </c>
      <c r="B71" t="s">
        <v>370</v>
      </c>
      <c r="C71" t="s">
        <v>371</v>
      </c>
      <c r="D71" t="s">
        <v>326</v>
      </c>
    </row>
    <row r="72" spans="1:4">
      <c r="A72" t="s">
        <v>372</v>
      </c>
      <c r="B72" t="s">
        <v>373</v>
      </c>
      <c r="C72" t="s">
        <v>374</v>
      </c>
      <c r="D72" t="s">
        <v>326</v>
      </c>
    </row>
    <row r="73" spans="1:4">
      <c r="A73" t="s">
        <v>375</v>
      </c>
      <c r="B73" t="s">
        <v>376</v>
      </c>
      <c r="C73" t="s">
        <v>377</v>
      </c>
      <c r="D73" t="s">
        <v>326</v>
      </c>
    </row>
    <row r="74" spans="1:4">
      <c r="A74" t="s">
        <v>378</v>
      </c>
      <c r="B74" t="s">
        <v>379</v>
      </c>
      <c r="C74" t="s">
        <v>380</v>
      </c>
      <c r="D74" t="s">
        <v>326</v>
      </c>
    </row>
    <row r="75" spans="1:4">
      <c r="A75" t="s">
        <v>381</v>
      </c>
      <c r="B75" t="s">
        <v>382</v>
      </c>
      <c r="C75" t="s">
        <v>383</v>
      </c>
      <c r="D75" t="s">
        <v>326</v>
      </c>
    </row>
    <row r="76" spans="1:4">
      <c r="A76" t="s">
        <v>384</v>
      </c>
      <c r="B76" t="s">
        <v>385</v>
      </c>
      <c r="C76" t="s">
        <v>386</v>
      </c>
      <c r="D76" t="s">
        <v>326</v>
      </c>
    </row>
    <row r="77" spans="1:4">
      <c r="A77" t="s">
        <v>387</v>
      </c>
      <c r="B77" t="s">
        <v>388</v>
      </c>
      <c r="C77" t="s">
        <v>389</v>
      </c>
      <c r="D77" t="s">
        <v>390</v>
      </c>
    </row>
    <row r="78" spans="1:4">
      <c r="A78" t="s">
        <v>391</v>
      </c>
      <c r="B78" t="s">
        <v>392</v>
      </c>
      <c r="C78" t="s">
        <v>393</v>
      </c>
      <c r="D78" t="s">
        <v>390</v>
      </c>
    </row>
    <row r="79" spans="1:4">
      <c r="A79" t="s">
        <v>394</v>
      </c>
      <c r="B79" t="s">
        <v>395</v>
      </c>
      <c r="C79" t="s">
        <v>396</v>
      </c>
      <c r="D79" t="s">
        <v>390</v>
      </c>
    </row>
    <row r="80" spans="1:4">
      <c r="A80" t="s">
        <v>397</v>
      </c>
      <c r="B80" t="s">
        <v>398</v>
      </c>
      <c r="C80" t="s">
        <v>399</v>
      </c>
      <c r="D80" t="s">
        <v>390</v>
      </c>
    </row>
    <row r="81" spans="1:4">
      <c r="A81" t="s">
        <v>400</v>
      </c>
      <c r="B81" t="s">
        <v>401</v>
      </c>
      <c r="C81" t="s">
        <v>402</v>
      </c>
      <c r="D81" t="s">
        <v>390</v>
      </c>
    </row>
    <row r="82" spans="1:4">
      <c r="A82" t="s">
        <v>403</v>
      </c>
      <c r="B82" t="s">
        <v>404</v>
      </c>
      <c r="C82" t="s">
        <v>405</v>
      </c>
      <c r="D82" t="s">
        <v>390</v>
      </c>
    </row>
    <row r="83" spans="1:4">
      <c r="A83" t="s">
        <v>406</v>
      </c>
      <c r="B83" t="s">
        <v>407</v>
      </c>
      <c r="C83" t="s">
        <v>408</v>
      </c>
      <c r="D83" t="s">
        <v>390</v>
      </c>
    </row>
    <row r="84" spans="1:4">
      <c r="A84" t="s">
        <v>409</v>
      </c>
      <c r="B84" t="s">
        <v>410</v>
      </c>
      <c r="C84" t="s">
        <v>411</v>
      </c>
      <c r="D84" t="s">
        <v>390</v>
      </c>
    </row>
    <row r="85" spans="1:4">
      <c r="A85" t="s">
        <v>412</v>
      </c>
      <c r="B85" t="s">
        <v>413</v>
      </c>
      <c r="C85" t="s">
        <v>414</v>
      </c>
      <c r="D85" t="s">
        <v>390</v>
      </c>
    </row>
    <row r="86" spans="1:4">
      <c r="A86" t="s">
        <v>415</v>
      </c>
      <c r="B86" t="s">
        <v>416</v>
      </c>
      <c r="C86" t="s">
        <v>417</v>
      </c>
      <c r="D86" t="s">
        <v>390</v>
      </c>
    </row>
    <row r="87" spans="1:4">
      <c r="A87" t="s">
        <v>418</v>
      </c>
      <c r="B87" t="s">
        <v>419</v>
      </c>
      <c r="C87" t="s">
        <v>420</v>
      </c>
      <c r="D87" t="s">
        <v>390</v>
      </c>
    </row>
    <row r="88" spans="1:4">
      <c r="A88" t="s">
        <v>421</v>
      </c>
      <c r="B88" t="s">
        <v>422</v>
      </c>
      <c r="C88" t="s">
        <v>423</v>
      </c>
      <c r="D88" t="s">
        <v>390</v>
      </c>
    </row>
    <row r="89" spans="1:4">
      <c r="A89" t="s">
        <v>424</v>
      </c>
      <c r="B89" t="s">
        <v>425</v>
      </c>
      <c r="C89" t="s">
        <v>426</v>
      </c>
      <c r="D89" t="s">
        <v>390</v>
      </c>
    </row>
    <row r="90" spans="1:4">
      <c r="A90" t="s">
        <v>427</v>
      </c>
      <c r="B90" t="s">
        <v>428</v>
      </c>
      <c r="C90" t="s">
        <v>429</v>
      </c>
      <c r="D90" t="s">
        <v>390</v>
      </c>
    </row>
    <row r="91" spans="1:4">
      <c r="A91" t="s">
        <v>430</v>
      </c>
      <c r="B91" t="s">
        <v>431</v>
      </c>
      <c r="C91" t="s">
        <v>432</v>
      </c>
      <c r="D91" t="s">
        <v>390</v>
      </c>
    </row>
    <row r="92" spans="1:4">
      <c r="A92" t="s">
        <v>433</v>
      </c>
      <c r="B92" t="s">
        <v>434</v>
      </c>
      <c r="C92" t="s">
        <v>435</v>
      </c>
      <c r="D92" t="s">
        <v>390</v>
      </c>
    </row>
    <row r="93" spans="1:4">
      <c r="A93" t="s">
        <v>436</v>
      </c>
      <c r="B93" t="s">
        <v>437</v>
      </c>
      <c r="C93" t="s">
        <v>438</v>
      </c>
      <c r="D93" t="s">
        <v>390</v>
      </c>
    </row>
    <row r="94" spans="1:4">
      <c r="A94" t="s">
        <v>439</v>
      </c>
      <c r="B94" t="s">
        <v>440</v>
      </c>
      <c r="C94" t="s">
        <v>441</v>
      </c>
      <c r="D94" t="s">
        <v>390</v>
      </c>
    </row>
    <row r="95" spans="1:4">
      <c r="A95" t="s">
        <v>442</v>
      </c>
      <c r="B95" t="s">
        <v>443</v>
      </c>
      <c r="C95" t="s">
        <v>444</v>
      </c>
      <c r="D95" t="s">
        <v>390</v>
      </c>
    </row>
    <row r="96" spans="1:4">
      <c r="A96" t="s">
        <v>445</v>
      </c>
      <c r="B96" t="s">
        <v>446</v>
      </c>
      <c r="C96" t="s">
        <v>447</v>
      </c>
      <c r="D96" t="s">
        <v>390</v>
      </c>
    </row>
    <row r="97" spans="1:4">
      <c r="A97" t="s">
        <v>448</v>
      </c>
      <c r="B97" t="s">
        <v>449</v>
      </c>
      <c r="C97" t="s">
        <v>450</v>
      </c>
      <c r="D97" t="s">
        <v>390</v>
      </c>
    </row>
    <row r="98" spans="1:4">
      <c r="A98" t="s">
        <v>451</v>
      </c>
      <c r="B98" t="s">
        <v>452</v>
      </c>
      <c r="C98" t="s">
        <v>453</v>
      </c>
      <c r="D98" t="s">
        <v>390</v>
      </c>
    </row>
    <row r="99" spans="1:4">
      <c r="A99" t="s">
        <v>454</v>
      </c>
      <c r="B99" t="s">
        <v>455</v>
      </c>
      <c r="C99" t="s">
        <v>456</v>
      </c>
      <c r="D99" t="s">
        <v>390</v>
      </c>
    </row>
    <row r="100" spans="1:4">
      <c r="A100" t="s">
        <v>457</v>
      </c>
      <c r="B100" t="s">
        <v>458</v>
      </c>
      <c r="C100" t="s">
        <v>459</v>
      </c>
      <c r="D100" t="s">
        <v>390</v>
      </c>
    </row>
    <row r="101" spans="1:4">
      <c r="A101" t="s">
        <v>460</v>
      </c>
      <c r="B101" t="s">
        <v>461</v>
      </c>
      <c r="C101" t="s">
        <v>462</v>
      </c>
      <c r="D101" t="s">
        <v>390</v>
      </c>
    </row>
    <row r="102" spans="1:4">
      <c r="A102" t="s">
        <v>463</v>
      </c>
      <c r="B102" t="s">
        <v>464</v>
      </c>
      <c r="C102" t="s">
        <v>465</v>
      </c>
      <c r="D102" t="s">
        <v>390</v>
      </c>
    </row>
    <row r="103" spans="1:4">
      <c r="A103" t="s">
        <v>466</v>
      </c>
      <c r="B103" t="s">
        <v>467</v>
      </c>
      <c r="C103" t="s">
        <v>459</v>
      </c>
      <c r="D103" t="s">
        <v>390</v>
      </c>
    </row>
    <row r="104" spans="1:4">
      <c r="A104" t="s">
        <v>468</v>
      </c>
      <c r="B104" t="s">
        <v>469</v>
      </c>
      <c r="C104" t="s">
        <v>470</v>
      </c>
      <c r="D104" t="s">
        <v>390</v>
      </c>
    </row>
    <row r="105" spans="1:4">
      <c r="A105" t="s">
        <v>471</v>
      </c>
      <c r="B105" t="s">
        <v>472</v>
      </c>
      <c r="C105" t="s">
        <v>473</v>
      </c>
      <c r="D105" t="s">
        <v>390</v>
      </c>
    </row>
    <row r="106" spans="1:4">
      <c r="A106" t="s">
        <v>474</v>
      </c>
      <c r="B106" t="s">
        <v>475</v>
      </c>
      <c r="C106" t="s">
        <v>476</v>
      </c>
      <c r="D106" t="s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Statistics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khaothi</dc:creator>
  <cp:lastModifiedBy>hai</cp:lastModifiedBy>
  <dcterms:created xsi:type="dcterms:W3CDTF">2014-06-20T04:12:53Z</dcterms:created>
  <dcterms:modified xsi:type="dcterms:W3CDTF">2014-06-20T04:25:13Z</dcterms:modified>
</cp:coreProperties>
</file>