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SC Marshall School of Business\USC\Academics\Spring 2022\DSO-560-NLP-Text-Analytics\dso-560-nlp-text-analytics\final_exam\"/>
    </mc:Choice>
  </mc:AlternateContent>
  <xr:revisionPtr revIDLastSave="0" documentId="13_ncr:1_{8E2FF1D1-D0F3-4627-9CFC-34CBE952FDE5}" xr6:coauthVersionLast="36" xr6:coauthVersionMax="47" xr10:uidLastSave="{00000000-0000-0000-0000-000000000000}"/>
  <bookViews>
    <workbookView xWindow="0" yWindow="500" windowWidth="28800" windowHeight="18000" activeTab="1" xr2:uid="{7D25E2F4-1020-404E-AFCF-E85FC525CE44}"/>
  </bookViews>
  <sheets>
    <sheet name="Naïve Bayes" sheetId="3" r:id="rId1"/>
    <sheet name="Vectorization and Similarity" sheetId="1" r:id="rId2"/>
    <sheet name="Language Model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B11" i="1"/>
  <c r="K27" i="3" l="1"/>
  <c r="K26" i="3"/>
  <c r="K25" i="3"/>
  <c r="K28" i="3" s="1"/>
  <c r="E27" i="3"/>
  <c r="E26" i="3"/>
  <c r="E25" i="3"/>
  <c r="E28" i="3" s="1"/>
  <c r="D19" i="3"/>
  <c r="D18" i="3"/>
  <c r="B32" i="3" s="1"/>
  <c r="M30" i="2"/>
  <c r="L30" i="2"/>
  <c r="K30" i="2"/>
  <c r="J30" i="2"/>
  <c r="I30" i="2"/>
  <c r="H30" i="2"/>
  <c r="G30" i="2"/>
  <c r="F30" i="2"/>
  <c r="E30" i="2"/>
  <c r="D30" i="2"/>
  <c r="C30" i="2"/>
  <c r="M29" i="2"/>
  <c r="L29" i="2"/>
  <c r="K29" i="2"/>
  <c r="J29" i="2"/>
  <c r="I29" i="2"/>
  <c r="H29" i="2"/>
  <c r="G29" i="2"/>
  <c r="C37" i="2" s="1"/>
  <c r="F29" i="2"/>
  <c r="E29" i="2"/>
  <c r="D29" i="2"/>
  <c r="C29" i="2"/>
  <c r="M28" i="2"/>
  <c r="L28" i="2"/>
  <c r="K28" i="2"/>
  <c r="J28" i="2"/>
  <c r="I28" i="2"/>
  <c r="H28" i="2"/>
  <c r="G28" i="2"/>
  <c r="F28" i="2"/>
  <c r="C39" i="2" s="1"/>
  <c r="E28" i="2"/>
  <c r="D28" i="2"/>
  <c r="C28" i="2"/>
  <c r="M27" i="2"/>
  <c r="L27" i="2"/>
  <c r="K27" i="2"/>
  <c r="J27" i="2"/>
  <c r="I27" i="2"/>
  <c r="H27" i="2"/>
  <c r="G27" i="2"/>
  <c r="F27" i="2"/>
  <c r="E27" i="2"/>
  <c r="D27" i="2"/>
  <c r="C27" i="2"/>
  <c r="M26" i="2"/>
  <c r="L26" i="2"/>
  <c r="K26" i="2"/>
  <c r="J26" i="2"/>
  <c r="C38" i="2" s="1"/>
  <c r="I26" i="2"/>
  <c r="H26" i="2"/>
  <c r="G26" i="2"/>
  <c r="F26" i="2"/>
  <c r="E26" i="2"/>
  <c r="D26" i="2"/>
  <c r="C26" i="2"/>
  <c r="M25" i="2"/>
  <c r="L25" i="2"/>
  <c r="K25" i="2"/>
  <c r="J25" i="2"/>
  <c r="I25" i="2"/>
  <c r="H25" i="2"/>
  <c r="G25" i="2"/>
  <c r="F25" i="2"/>
  <c r="E25" i="2"/>
  <c r="D25" i="2"/>
  <c r="C25" i="2"/>
  <c r="M24" i="2"/>
  <c r="L24" i="2"/>
  <c r="K24" i="2"/>
  <c r="J24" i="2"/>
  <c r="I24" i="2"/>
  <c r="H24" i="2"/>
  <c r="G24" i="2"/>
  <c r="F24" i="2"/>
  <c r="E24" i="2"/>
  <c r="D24" i="2"/>
  <c r="C24" i="2"/>
  <c r="M23" i="2"/>
  <c r="L23" i="2"/>
  <c r="K23" i="2"/>
  <c r="J23" i="2"/>
  <c r="I23" i="2"/>
  <c r="H23" i="2"/>
  <c r="G23" i="2"/>
  <c r="F23" i="2"/>
  <c r="E23" i="2"/>
  <c r="D23" i="2"/>
  <c r="C23" i="2"/>
  <c r="M22" i="2"/>
  <c r="L22" i="2"/>
  <c r="K22" i="2"/>
  <c r="C36" i="2" s="1"/>
  <c r="J22" i="2"/>
  <c r="I22" i="2"/>
  <c r="H22" i="2"/>
  <c r="G22" i="2"/>
  <c r="F22" i="2"/>
  <c r="E22" i="2"/>
  <c r="D22" i="2"/>
  <c r="C22" i="2"/>
  <c r="D21" i="2"/>
  <c r="E21" i="2"/>
  <c r="F21" i="2"/>
  <c r="G21" i="2"/>
  <c r="H21" i="2"/>
  <c r="I21" i="2"/>
  <c r="J21" i="2"/>
  <c r="K21" i="2"/>
  <c r="L21" i="2"/>
  <c r="M21" i="2"/>
  <c r="C21" i="2"/>
  <c r="C35" i="2" s="1"/>
  <c r="C41" i="2" s="1"/>
  <c r="C44" i="2" s="1"/>
  <c r="H21" i="1"/>
  <c r="G21" i="1"/>
  <c r="F14" i="1"/>
  <c r="B13" i="1" l="1"/>
  <c r="B21" i="1"/>
  <c r="G13" i="1"/>
  <c r="G14" i="1"/>
  <c r="H13" i="1"/>
  <c r="B15" i="1"/>
  <c r="G15" i="1"/>
  <c r="B38" i="3"/>
  <c r="D13" i="1"/>
  <c r="H14" i="1"/>
  <c r="D15" i="1"/>
  <c r="D21" i="1"/>
  <c r="C13" i="1"/>
  <c r="C15" i="1"/>
  <c r="C21" i="1"/>
  <c r="B25" i="1" s="1"/>
  <c r="E13" i="1"/>
  <c r="E15" i="1"/>
  <c r="E21" i="1"/>
  <c r="F13" i="1"/>
  <c r="B14" i="1"/>
  <c r="F15" i="1"/>
  <c r="F21" i="1"/>
  <c r="E14" i="1"/>
  <c r="C14" i="1"/>
  <c r="D14" i="1"/>
  <c r="H15" i="1"/>
  <c r="B27" i="1" l="1"/>
  <c r="B24" i="1"/>
  <c r="B28" i="1"/>
  <c r="B23" i="1"/>
  <c r="B31" i="1" l="1"/>
  <c r="B30" i="1"/>
</calcChain>
</file>

<file path=xl/sharedStrings.xml><?xml version="1.0" encoding="utf-8"?>
<sst xmlns="http://schemas.openxmlformats.org/spreadsheetml/2006/main" count="136" uniqueCount="94">
  <si>
    <t>TF(A)</t>
  </si>
  <si>
    <t>TF(B)</t>
  </si>
  <si>
    <t>TF(C)</t>
  </si>
  <si>
    <t>Document Frequency</t>
  </si>
  <si>
    <t>TFIDF(A)</t>
  </si>
  <si>
    <t>TFIDF(B)</t>
  </si>
  <si>
    <t>TFIDF(C)</t>
  </si>
  <si>
    <t>TF(query)</t>
  </si>
  <si>
    <t>TFIDF(query)</t>
  </si>
  <si>
    <t>Norm(A)</t>
  </si>
  <si>
    <t>Norm(B)</t>
  </si>
  <si>
    <t>(this is squaring each value in TFIDF(A), summing those squares together, and taking the square root)</t>
  </si>
  <si>
    <t>Norm(query)</t>
  </si>
  <si>
    <t>(this is squaring each value in TFIDF(query), summing those squares together, and taking the square root)</t>
  </si>
  <si>
    <t>Dot Product (A, query)</t>
  </si>
  <si>
    <t>Dot Product (B, query)</t>
  </si>
  <si>
    <t>Cosine Similarity (A, query)</t>
  </si>
  <si>
    <t>Cosine Similarity (B, query)</t>
  </si>
  <si>
    <t>IDF (inverse document frequency)</t>
  </si>
  <si>
    <t>banana</t>
  </si>
  <si>
    <t>cake</t>
  </si>
  <si>
    <t>to</t>
  </si>
  <si>
    <t>1. I bought a banana cake to sell.</t>
  </si>
  <si>
    <t>4. I love her.</t>
  </si>
  <si>
    <t xml:space="preserve">3. He loves to eat the bananas. </t>
  </si>
  <si>
    <t>Stopwords: the, a</t>
  </si>
  <si>
    <t>2. I eat cake.</t>
  </si>
  <si>
    <t>I</t>
  </si>
  <si>
    <t>bought</t>
  </si>
  <si>
    <t>sell</t>
  </si>
  <si>
    <t>eat</t>
  </si>
  <si>
    <t>love</t>
  </si>
  <si>
    <t>her</t>
  </si>
  <si>
    <t>START</t>
  </si>
  <si>
    <t>END</t>
  </si>
  <si>
    <t>he</t>
  </si>
  <si>
    <t>I love to eat cake</t>
  </si>
  <si>
    <t>P(START-&gt; I)</t>
  </si>
  <si>
    <t>P(I -&gt; love)</t>
  </si>
  <si>
    <t>P(love -&gt; to)</t>
  </si>
  <si>
    <t>P(to -&gt; eat)</t>
  </si>
  <si>
    <t>P(eat -&gt; cake)</t>
  </si>
  <si>
    <t>P(I love to eat cake)</t>
  </si>
  <si>
    <t>P(cake -&gt; END)</t>
  </si>
  <si>
    <t>OK if not included</t>
  </si>
  <si>
    <t>Perplexity</t>
  </si>
  <si>
    <t>N (# of words in test document)</t>
  </si>
  <si>
    <t xml:space="preserve">Above Benchmark Product: 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</si>
  <si>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Book Antiqua"/>
        <family val="1"/>
      </rPr>
      <t>Bargain, Artisan, Furniture, Wood, Green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</si>
  <si>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Book Antiqua"/>
        <family val="1"/>
      </rPr>
      <t>Discount, Toys, Homemade, Green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</si>
  <si>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Book Antiqua"/>
        <family val="1"/>
      </rPr>
      <t>Personalized, Wool, Clothing, Premium</t>
    </r>
  </si>
  <si>
    <t xml:space="preserve"> </t>
  </si>
  <si>
    <t xml:space="preserve">Below Benchmark Product: 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</si>
  <si>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Book Antiqua"/>
        <family val="1"/>
      </rPr>
      <t>On-Sale, Furniture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</si>
  <si>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Book Antiqua"/>
        <family val="1"/>
      </rPr>
      <t xml:space="preserve">Plastic, Recycleable, On-Sale 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</si>
  <si>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Book Antiqua"/>
        <family val="1"/>
      </rPr>
      <t>Discount, Bargain, Clothing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</si>
  <si>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Book Antiqua"/>
        <family val="1"/>
      </rPr>
      <t>Wool, Blanket, Old, Premium, Clothing</t>
    </r>
  </si>
  <si>
    <r>
      <t>5.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Book Antiqua"/>
        <family val="1"/>
      </rPr>
      <t>Wooden, Chair, Green</t>
    </r>
  </si>
  <si>
    <r>
      <t>6.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Book Antiqua"/>
        <family val="1"/>
      </rPr>
      <t>Old, On-Sale, Toys, Blue</t>
    </r>
  </si>
  <si>
    <r>
      <t>7.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Book Antiqua"/>
        <family val="1"/>
      </rPr>
      <t>Personalized Clothing</t>
    </r>
  </si>
  <si>
    <t xml:space="preserve">Test Document: </t>
  </si>
  <si>
    <t>Green, Wool, Clothing</t>
  </si>
  <si>
    <t>P("Green, Wool, Clothing" | Above Benchmark)</t>
  </si>
  <si>
    <t>P("Green"|Above Benchmark)</t>
  </si>
  <si>
    <t>P("Wool"|Above Benchmark)</t>
  </si>
  <si>
    <t>P("Clothing"|Above Benchmark)</t>
  </si>
  <si>
    <t>P("Green, Wool, Clothing" | Below Benchmark)</t>
  </si>
  <si>
    <t>P("Green"|Below Benchmark)</t>
  </si>
  <si>
    <t>P("Wool"|Below Benchmark)</t>
  </si>
  <si>
    <t>P("Clothing"|Below Benchmark)</t>
  </si>
  <si>
    <t>P("Green, Wool, Clothing")</t>
  </si>
  <si>
    <t xml:space="preserve">P(Above Benchmark) x P("Green, Wool, Clothing" | Above Benchmark) + P(Below Benchmark) x P("Green, Wool, Clothing" | Below Benchmark) </t>
  </si>
  <si>
    <t>P(Below Benchmark)</t>
  </si>
  <si>
    <t>P (Above Benchmark)</t>
  </si>
  <si>
    <t>Priors</t>
  </si>
  <si>
    <t>Likelihoods</t>
  </si>
  <si>
    <t>Evidence</t>
  </si>
  <si>
    <t>Posterior</t>
  </si>
  <si>
    <t>P("Green, Wool, Clothing" | Above Benchmark) x P(Above Benchmark) / P("Green, Wool, Clothing")</t>
  </si>
  <si>
    <t>Likelihood x Prior / Evidence</t>
  </si>
  <si>
    <t>=</t>
  </si>
  <si>
    <t>Notice how the probability of being above benchmark changes from 30% (the prior) to 78.4% after you observe the product tags.</t>
  </si>
  <si>
    <t>Customer B: casual one-piece shirts casual</t>
  </si>
  <si>
    <t>Customer A: retro woven skirt loose-fit</t>
  </si>
  <si>
    <t>Customer C. casual woven loose-fit one-piece</t>
  </si>
  <si>
    <t>retro</t>
  </si>
  <si>
    <t>woven</t>
  </si>
  <si>
    <t>skirt</t>
  </si>
  <si>
    <t>loose-fit</t>
  </si>
  <si>
    <t>casual</t>
  </si>
  <si>
    <t>one-piece</t>
  </si>
  <si>
    <t>shirts</t>
  </si>
  <si>
    <t>Query: women casual shirt</t>
  </si>
  <si>
    <t>Since the cosine similarity of B and query is higher than A and query, we should match with Customer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</si>
</sst>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Book Antiqua"/>
      <family val="1"/>
    </font>
    <font>
      <sz val="12"/>
      <color rgb="FF000000"/>
      <name val="Times New Roman"/>
      <family val="1"/>
    </font>
    <font>
      <sz val="7"/>
      <color rgb="FF000000"/>
      <name val="Times New Roman"/>
      <family val="1"/>
    </font>
    <font>
      <sz val="12"/>
      <color rgb="FF000000"/>
      <name val="Book Antiqua"/>
      <family val="1"/>
    </font>
    <font>
      <b/>
      <i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1" fillId="0" borderId="0" xfId="0" applyFont="1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2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0" xfId="0" applyFont="1" applyBorder="1"/>
    <xf numFmtId="0" fontId="1" fillId="0" borderId="8" xfId="0" applyFont="1" applyBorder="1"/>
    <xf numFmtId="0" fontId="7" fillId="0" borderId="0" xfId="0" applyFont="1"/>
    <xf numFmtId="0" fontId="8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EAC3-E41A-7745-AD90-B8DBB0C773A8}">
  <dimension ref="A3:K40"/>
  <sheetViews>
    <sheetView zoomScale="117" workbookViewId="0">
      <selection activeCell="K25" sqref="K25"/>
    </sheetView>
  </sheetViews>
  <sheetFormatPr defaultColWidth="10.6640625" defaultRowHeight="15.5" x14ac:dyDescent="0.35"/>
  <cols>
    <col min="2" max="2" width="19.33203125" customWidth="1"/>
    <col min="3" max="3" width="22.83203125" customWidth="1"/>
  </cols>
  <sheetData>
    <row r="3" spans="1:1" x14ac:dyDescent="0.35">
      <c r="A3" s="19" t="s">
        <v>47</v>
      </c>
    </row>
    <row r="4" spans="1:1" x14ac:dyDescent="0.35">
      <c r="A4" s="20" t="s">
        <v>48</v>
      </c>
    </row>
    <row r="5" spans="1:1" x14ac:dyDescent="0.35">
      <c r="A5" s="20" t="s">
        <v>49</v>
      </c>
    </row>
    <row r="6" spans="1:1" x14ac:dyDescent="0.35">
      <c r="A6" s="20" t="s">
        <v>50</v>
      </c>
    </row>
    <row r="7" spans="1:1" x14ac:dyDescent="0.35">
      <c r="A7" s="21" t="s">
        <v>51</v>
      </c>
    </row>
    <row r="8" spans="1:1" x14ac:dyDescent="0.35">
      <c r="A8" s="19" t="s">
        <v>52</v>
      </c>
    </row>
    <row r="9" spans="1:1" x14ac:dyDescent="0.35">
      <c r="A9" s="20" t="s">
        <v>53</v>
      </c>
    </row>
    <row r="10" spans="1:1" x14ac:dyDescent="0.35">
      <c r="A10" s="20" t="s">
        <v>54</v>
      </c>
    </row>
    <row r="11" spans="1:1" x14ac:dyDescent="0.35">
      <c r="A11" s="20" t="s">
        <v>55</v>
      </c>
    </row>
    <row r="12" spans="1:1" x14ac:dyDescent="0.35">
      <c r="A12" s="20" t="s">
        <v>56</v>
      </c>
    </row>
    <row r="13" spans="1:1" x14ac:dyDescent="0.35">
      <c r="A13" s="20" t="s">
        <v>57</v>
      </c>
    </row>
    <row r="14" spans="1:1" x14ac:dyDescent="0.35">
      <c r="A14" s="20" t="s">
        <v>58</v>
      </c>
    </row>
    <row r="15" spans="1:1" x14ac:dyDescent="0.35">
      <c r="A15" s="20" t="s">
        <v>59</v>
      </c>
    </row>
    <row r="17" spans="1:11" x14ac:dyDescent="0.35">
      <c r="A17" s="26" t="s">
        <v>74</v>
      </c>
    </row>
    <row r="18" spans="1:11" x14ac:dyDescent="0.35">
      <c r="A18" s="20" t="s">
        <v>73</v>
      </c>
      <c r="D18">
        <f>3/10</f>
        <v>0.3</v>
      </c>
    </row>
    <row r="19" spans="1:11" x14ac:dyDescent="0.35">
      <c r="A19" s="20" t="s">
        <v>72</v>
      </c>
      <c r="D19">
        <f>7/10</f>
        <v>0.7</v>
      </c>
    </row>
    <row r="21" spans="1:11" x14ac:dyDescent="0.35">
      <c r="A21" s="25" t="s">
        <v>60</v>
      </c>
      <c r="B21" s="25"/>
      <c r="C21" s="25" t="s">
        <v>61</v>
      </c>
    </row>
    <row r="22" spans="1:11" ht="16" thickBot="1" x14ac:dyDescent="0.4">
      <c r="A22" s="2" t="s">
        <v>75</v>
      </c>
    </row>
    <row r="23" spans="1:11" x14ac:dyDescent="0.35">
      <c r="A23" s="22" t="s">
        <v>62</v>
      </c>
      <c r="B23" s="4"/>
      <c r="C23" s="4"/>
      <c r="D23" s="4"/>
      <c r="E23" s="5"/>
      <c r="G23" s="22" t="s">
        <v>66</v>
      </c>
      <c r="H23" s="4"/>
      <c r="I23" s="4"/>
      <c r="J23" s="4"/>
      <c r="K23" s="5"/>
    </row>
    <row r="24" spans="1:11" x14ac:dyDescent="0.35">
      <c r="A24" s="6"/>
      <c r="B24" s="7"/>
      <c r="C24" s="7"/>
      <c r="D24" s="7"/>
      <c r="E24" s="8"/>
      <c r="G24" s="6"/>
      <c r="H24" s="7"/>
      <c r="I24" s="7"/>
      <c r="J24" s="7"/>
      <c r="K24" s="8"/>
    </row>
    <row r="25" spans="1:11" x14ac:dyDescent="0.35">
      <c r="A25" s="6" t="s">
        <v>80</v>
      </c>
      <c r="B25" s="23" t="s">
        <v>63</v>
      </c>
      <c r="C25" s="7"/>
      <c r="D25" s="7"/>
      <c r="E25" s="8">
        <f>2/3</f>
        <v>0.66666666666666663</v>
      </c>
      <c r="G25" s="6" t="s">
        <v>80</v>
      </c>
      <c r="H25" s="23" t="s">
        <v>67</v>
      </c>
      <c r="I25" s="7"/>
      <c r="J25" s="7"/>
      <c r="K25" s="8">
        <f>1/7</f>
        <v>0.14285714285714285</v>
      </c>
    </row>
    <row r="26" spans="1:11" x14ac:dyDescent="0.35">
      <c r="A26" s="6" t="s">
        <v>80</v>
      </c>
      <c r="B26" s="23" t="s">
        <v>64</v>
      </c>
      <c r="C26" s="7"/>
      <c r="D26" s="7"/>
      <c r="E26" s="8">
        <f>1/3</f>
        <v>0.33333333333333331</v>
      </c>
      <c r="G26" s="6" t="s">
        <v>80</v>
      </c>
      <c r="H26" s="23" t="s">
        <v>68</v>
      </c>
      <c r="I26" s="7"/>
      <c r="J26" s="7"/>
      <c r="K26" s="8">
        <f>1/7</f>
        <v>0.14285714285714285</v>
      </c>
    </row>
    <row r="27" spans="1:11" ht="16" thickBot="1" x14ac:dyDescent="0.4">
      <c r="A27" s="9" t="s">
        <v>80</v>
      </c>
      <c r="B27" s="24" t="s">
        <v>65</v>
      </c>
      <c r="C27" s="10"/>
      <c r="D27" s="10"/>
      <c r="E27" s="11">
        <f>1/3</f>
        <v>0.33333333333333331</v>
      </c>
      <c r="G27" s="9" t="s">
        <v>80</v>
      </c>
      <c r="H27" s="24" t="s">
        <v>69</v>
      </c>
      <c r="I27" s="10"/>
      <c r="J27" s="10"/>
      <c r="K27" s="11">
        <f>3/7</f>
        <v>0.42857142857142855</v>
      </c>
    </row>
    <row r="28" spans="1:11" x14ac:dyDescent="0.35">
      <c r="E28">
        <f>PRODUCT(E25:E27)</f>
        <v>7.407407407407407E-2</v>
      </c>
      <c r="K28">
        <f>PRODUCT(K25:K27)</f>
        <v>8.7463556851311939E-3</v>
      </c>
    </row>
    <row r="29" spans="1:11" x14ac:dyDescent="0.35">
      <c r="A29" s="2" t="s">
        <v>76</v>
      </c>
    </row>
    <row r="30" spans="1:11" x14ac:dyDescent="0.35">
      <c r="A30" s="2" t="s">
        <v>70</v>
      </c>
    </row>
    <row r="31" spans="1:11" ht="136" customHeight="1" x14ac:dyDescent="0.35">
      <c r="A31" t="s">
        <v>80</v>
      </c>
      <c r="B31" s="27" t="s">
        <v>71</v>
      </c>
      <c r="C31" s="27"/>
      <c r="D31" s="27"/>
      <c r="E31" s="27"/>
    </row>
    <row r="32" spans="1:11" x14ac:dyDescent="0.35">
      <c r="A32" t="s">
        <v>80</v>
      </c>
      <c r="B32">
        <f>D18*E28+D19*K28</f>
        <v>2.8344671201814053E-2</v>
      </c>
    </row>
    <row r="34" spans="1:4" x14ac:dyDescent="0.35">
      <c r="A34" s="2" t="s">
        <v>77</v>
      </c>
    </row>
    <row r="35" spans="1:4" ht="39" customHeight="1" x14ac:dyDescent="0.35">
      <c r="A35" t="s">
        <v>80</v>
      </c>
      <c r="B35" s="2" t="s">
        <v>79</v>
      </c>
    </row>
    <row r="37" spans="1:4" ht="39" customHeight="1" x14ac:dyDescent="0.35">
      <c r="A37" t="s">
        <v>80</v>
      </c>
      <c r="B37" s="27" t="s">
        <v>78</v>
      </c>
      <c r="C37" s="27"/>
      <c r="D37" s="27"/>
    </row>
    <row r="38" spans="1:4" x14ac:dyDescent="0.35">
      <c r="A38" t="s">
        <v>80</v>
      </c>
      <c r="B38" s="2">
        <f>E28*D18/B32</f>
        <v>0.78400000000000003</v>
      </c>
    </row>
    <row r="40" spans="1:4" x14ac:dyDescent="0.35">
      <c r="B40" s="25" t="s">
        <v>81</v>
      </c>
    </row>
  </sheetData>
  <mergeCells count="2">
    <mergeCell ref="B31:E31"/>
    <mergeCell ref="B37:D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958F-00DF-AD4A-8E88-5C3DBCE632A0}">
  <dimension ref="A1:H33"/>
  <sheetViews>
    <sheetView tabSelected="1" topLeftCell="A14" zoomScaleNormal="100" workbookViewId="0">
      <selection activeCell="A35" sqref="A35"/>
    </sheetView>
  </sheetViews>
  <sheetFormatPr defaultColWidth="10.6640625" defaultRowHeight="15.5" x14ac:dyDescent="0.35"/>
  <cols>
    <col min="1" max="1" width="24.6640625" customWidth="1"/>
    <col min="4" max="4" width="9.5" customWidth="1"/>
    <col min="5" max="5" width="7.83203125" customWidth="1"/>
    <col min="6" max="6" width="8" customWidth="1"/>
  </cols>
  <sheetData>
    <row r="1" spans="1:8" x14ac:dyDescent="0.35">
      <c r="A1" t="s">
        <v>83</v>
      </c>
    </row>
    <row r="2" spans="1:8" x14ac:dyDescent="0.35">
      <c r="A2" t="s">
        <v>82</v>
      </c>
    </row>
    <row r="3" spans="1:8" x14ac:dyDescent="0.35">
      <c r="A3" t="s">
        <v>84</v>
      </c>
    </row>
    <row r="6" spans="1:8" x14ac:dyDescent="0.35">
      <c r="A6" s="2"/>
      <c r="B6" s="1" t="s">
        <v>85</v>
      </c>
      <c r="C6" s="1" t="s">
        <v>86</v>
      </c>
      <c r="D6" s="1" t="s">
        <v>87</v>
      </c>
      <c r="E6" s="1" t="s">
        <v>88</v>
      </c>
      <c r="F6" s="1" t="s">
        <v>89</v>
      </c>
      <c r="G6" s="1" t="s">
        <v>90</v>
      </c>
      <c r="H6" s="1" t="s">
        <v>91</v>
      </c>
    </row>
    <row r="7" spans="1:8" x14ac:dyDescent="0.35">
      <c r="A7" s="2" t="s">
        <v>0</v>
      </c>
      <c r="B7" s="29">
        <v>1</v>
      </c>
      <c r="C7" s="30">
        <v>1</v>
      </c>
      <c r="D7" s="30">
        <v>1</v>
      </c>
      <c r="E7" s="30">
        <v>1</v>
      </c>
      <c r="F7" s="30">
        <v>0</v>
      </c>
      <c r="G7" s="30">
        <v>0</v>
      </c>
      <c r="H7" s="31">
        <v>0</v>
      </c>
    </row>
    <row r="8" spans="1:8" x14ac:dyDescent="0.35">
      <c r="A8" s="2" t="s">
        <v>1</v>
      </c>
      <c r="B8" s="32">
        <v>0</v>
      </c>
      <c r="C8" s="7">
        <v>0</v>
      </c>
      <c r="D8" s="7">
        <v>0</v>
      </c>
      <c r="E8" s="7">
        <v>0</v>
      </c>
      <c r="F8" s="7">
        <v>2</v>
      </c>
      <c r="G8" s="7">
        <v>1</v>
      </c>
      <c r="H8" s="33">
        <v>1</v>
      </c>
    </row>
    <row r="9" spans="1:8" x14ac:dyDescent="0.35">
      <c r="A9" s="2" t="s">
        <v>2</v>
      </c>
      <c r="B9" s="32">
        <v>0</v>
      </c>
      <c r="C9" s="7">
        <v>1</v>
      </c>
      <c r="D9" s="7">
        <v>0</v>
      </c>
      <c r="E9" s="7">
        <v>1</v>
      </c>
      <c r="F9" s="7">
        <v>1</v>
      </c>
      <c r="G9" s="7">
        <v>1</v>
      </c>
      <c r="H9" s="33">
        <v>0</v>
      </c>
    </row>
    <row r="10" spans="1:8" x14ac:dyDescent="0.35">
      <c r="A10" s="2" t="s">
        <v>3</v>
      </c>
      <c r="B10" s="32">
        <v>1</v>
      </c>
      <c r="C10" s="7">
        <v>2</v>
      </c>
      <c r="D10" s="7">
        <v>1</v>
      </c>
      <c r="E10" s="7">
        <v>2</v>
      </c>
      <c r="F10" s="7">
        <v>2</v>
      </c>
      <c r="G10" s="7">
        <v>2</v>
      </c>
      <c r="H10" s="33">
        <v>1</v>
      </c>
    </row>
    <row r="11" spans="1:8" ht="31" x14ac:dyDescent="0.35">
      <c r="A11" s="1" t="s">
        <v>18</v>
      </c>
      <c r="B11" s="32">
        <f>1+3/(B10+2)</f>
        <v>2</v>
      </c>
      <c r="C11" s="32">
        <f t="shared" ref="C11:H11" si="0">1+3/(C10+2)</f>
        <v>1.75</v>
      </c>
      <c r="D11" s="32">
        <f t="shared" si="0"/>
        <v>2</v>
      </c>
      <c r="E11" s="32">
        <f t="shared" si="0"/>
        <v>1.75</v>
      </c>
      <c r="F11" s="32">
        <f t="shared" si="0"/>
        <v>1.75</v>
      </c>
      <c r="G11" s="32">
        <f t="shared" si="0"/>
        <v>1.75</v>
      </c>
      <c r="H11" s="32">
        <f t="shared" si="0"/>
        <v>2</v>
      </c>
    </row>
    <row r="12" spans="1:8" x14ac:dyDescent="0.35">
      <c r="A12" s="2"/>
      <c r="B12" s="32"/>
      <c r="C12" s="7"/>
      <c r="D12" s="7"/>
      <c r="E12" s="7"/>
      <c r="F12" s="7"/>
      <c r="G12" s="7"/>
      <c r="H12" s="33"/>
    </row>
    <row r="13" spans="1:8" x14ac:dyDescent="0.35">
      <c r="A13" s="2" t="s">
        <v>4</v>
      </c>
      <c r="B13" s="32">
        <f>B7*B$11</f>
        <v>2</v>
      </c>
      <c r="C13" s="7">
        <f>C7*C$11</f>
        <v>1.75</v>
      </c>
      <c r="D13" s="7">
        <f>D7*D$11</f>
        <v>2</v>
      </c>
      <c r="E13" s="7">
        <f>E7*E$11</f>
        <v>1.75</v>
      </c>
      <c r="F13" s="7">
        <f>F7*F$11</f>
        <v>0</v>
      </c>
      <c r="G13" s="7">
        <f>G7*G$11</f>
        <v>0</v>
      </c>
      <c r="H13" s="33">
        <f>H7*H$11</f>
        <v>0</v>
      </c>
    </row>
    <row r="14" spans="1:8" x14ac:dyDescent="0.35">
      <c r="A14" s="2" t="s">
        <v>5</v>
      </c>
      <c r="B14" s="32">
        <f>B8*B$11</f>
        <v>0</v>
      </c>
      <c r="C14" s="7">
        <f>C8*C$11</f>
        <v>0</v>
      </c>
      <c r="D14" s="7">
        <f>D8*D$11</f>
        <v>0</v>
      </c>
      <c r="E14" s="7">
        <f>E8*E$11</f>
        <v>0</v>
      </c>
      <c r="F14" s="7">
        <f>F8*F$11</f>
        <v>3.5</v>
      </c>
      <c r="G14" s="7">
        <f>G8*G$11</f>
        <v>1.75</v>
      </c>
      <c r="H14" s="33">
        <f>H8*H$11</f>
        <v>2</v>
      </c>
    </row>
    <row r="15" spans="1:8" x14ac:dyDescent="0.35">
      <c r="A15" s="2" t="s">
        <v>6</v>
      </c>
      <c r="B15" s="34">
        <f>B9*B$11</f>
        <v>0</v>
      </c>
      <c r="C15" s="28">
        <f>C9*C$11</f>
        <v>1.75</v>
      </c>
      <c r="D15" s="28">
        <f>D9*D$11</f>
        <v>0</v>
      </c>
      <c r="E15" s="28">
        <f>E9*E$11</f>
        <v>1.75</v>
      </c>
      <c r="F15" s="28">
        <f>F9*F$11</f>
        <v>1.75</v>
      </c>
      <c r="G15" s="28">
        <f>G9*G$11</f>
        <v>1.75</v>
      </c>
      <c r="H15" s="35">
        <f>H9*H$11</f>
        <v>0</v>
      </c>
    </row>
    <row r="17" spans="1:8" x14ac:dyDescent="0.35">
      <c r="A17" s="2" t="s">
        <v>92</v>
      </c>
    </row>
    <row r="19" spans="1:8" x14ac:dyDescent="0.35">
      <c r="A19" s="2" t="s">
        <v>7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</row>
    <row r="21" spans="1:8" x14ac:dyDescent="0.35">
      <c r="A21" s="2" t="s">
        <v>8</v>
      </c>
      <c r="B21">
        <f>B19*B11</f>
        <v>0</v>
      </c>
      <c r="C21">
        <f>C19*C11</f>
        <v>1.75</v>
      </c>
      <c r="D21">
        <f>D19*D11</f>
        <v>0</v>
      </c>
      <c r="E21">
        <f>E19*E11</f>
        <v>0</v>
      </c>
      <c r="F21">
        <f>F19*F11</f>
        <v>1.75</v>
      </c>
      <c r="G21">
        <f>G19*G11</f>
        <v>0</v>
      </c>
      <c r="H21">
        <f>H19*H11</f>
        <v>2</v>
      </c>
    </row>
    <row r="23" spans="1:8" x14ac:dyDescent="0.35">
      <c r="A23" s="2" t="s">
        <v>9</v>
      </c>
      <c r="B23">
        <f>SQRT(SUMSQ(B13:H13))</f>
        <v>3.758324094593227</v>
      </c>
      <c r="D23" t="s">
        <v>11</v>
      </c>
    </row>
    <row r="24" spans="1:8" x14ac:dyDescent="0.35">
      <c r="A24" s="2" t="s">
        <v>10</v>
      </c>
      <c r="B24">
        <f>SQRT(SUMSQ(B14:H14))</f>
        <v>4.3945989578117368</v>
      </c>
      <c r="D24" t="s">
        <v>11</v>
      </c>
    </row>
    <row r="25" spans="1:8" x14ac:dyDescent="0.35">
      <c r="A25" s="2" t="s">
        <v>12</v>
      </c>
      <c r="B25">
        <f>SQRT(SUMSQ(B21:H21))</f>
        <v>3.1819805153394638</v>
      </c>
      <c r="D25" t="s">
        <v>13</v>
      </c>
    </row>
    <row r="27" spans="1:8" x14ac:dyDescent="0.35">
      <c r="A27" s="2" t="s">
        <v>14</v>
      </c>
      <c r="B27">
        <f>SUMPRODUCT(B13:H13,B21:H21)</f>
        <v>3.0625</v>
      </c>
    </row>
    <row r="28" spans="1:8" x14ac:dyDescent="0.35">
      <c r="A28" s="2" t="s">
        <v>15</v>
      </c>
      <c r="B28">
        <f>SUMPRODUCT(B14:H14,B21:H21)</f>
        <v>10.125</v>
      </c>
    </row>
    <row r="30" spans="1:8" x14ac:dyDescent="0.35">
      <c r="A30" s="2" t="s">
        <v>16</v>
      </c>
      <c r="B30">
        <f>B27/(B23*B25)</f>
        <v>0.25608512528220151</v>
      </c>
    </row>
    <row r="31" spans="1:8" x14ac:dyDescent="0.35">
      <c r="A31" s="2" t="s">
        <v>17</v>
      </c>
      <c r="B31">
        <f>B28/(B24*B25)</f>
        <v>0.72406618803821665</v>
      </c>
    </row>
    <row r="33" spans="1:1" x14ac:dyDescent="0.35">
      <c r="A33" s="2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E86E-D5C9-8D4B-814B-6BFE68A37428}">
  <dimension ref="A1:M44"/>
  <sheetViews>
    <sheetView zoomScale="115" zoomScaleNormal="115" workbookViewId="0">
      <selection activeCell="B38" sqref="B38"/>
    </sheetView>
  </sheetViews>
  <sheetFormatPr defaultColWidth="10.6640625" defaultRowHeight="15.5" x14ac:dyDescent="0.35"/>
  <cols>
    <col min="2" max="2" width="17.83203125" customWidth="1"/>
    <col min="3" max="13" width="6.83203125" customWidth="1"/>
  </cols>
  <sheetData>
    <row r="1" spans="1:13" x14ac:dyDescent="0.35">
      <c r="A1" s="12" t="s">
        <v>22</v>
      </c>
    </row>
    <row r="2" spans="1:13" x14ac:dyDescent="0.35">
      <c r="A2" s="12" t="s">
        <v>26</v>
      </c>
    </row>
    <row r="3" spans="1:13" x14ac:dyDescent="0.35">
      <c r="A3" s="12" t="s">
        <v>24</v>
      </c>
    </row>
    <row r="4" spans="1:13" x14ac:dyDescent="0.35">
      <c r="A4" s="12" t="s">
        <v>23</v>
      </c>
    </row>
    <row r="6" spans="1:13" x14ac:dyDescent="0.35">
      <c r="A6" s="2" t="s">
        <v>25</v>
      </c>
    </row>
    <row r="8" spans="1:13" ht="16" thickBot="1" x14ac:dyDescent="0.4">
      <c r="C8" s="2" t="s">
        <v>27</v>
      </c>
      <c r="D8" s="2" t="s">
        <v>28</v>
      </c>
      <c r="E8" s="2" t="s">
        <v>19</v>
      </c>
      <c r="F8" s="2" t="s">
        <v>20</v>
      </c>
      <c r="G8" s="2" t="s">
        <v>21</v>
      </c>
      <c r="H8" s="2" t="s">
        <v>29</v>
      </c>
      <c r="I8" s="2" t="s">
        <v>35</v>
      </c>
      <c r="J8" s="2" t="s">
        <v>30</v>
      </c>
      <c r="K8" s="2" t="s">
        <v>31</v>
      </c>
      <c r="L8" s="2" t="s">
        <v>32</v>
      </c>
      <c r="M8" s="2" t="s">
        <v>34</v>
      </c>
    </row>
    <row r="9" spans="1:13" x14ac:dyDescent="0.35">
      <c r="B9" s="17" t="s">
        <v>33</v>
      </c>
      <c r="C9" s="3">
        <v>3</v>
      </c>
      <c r="D9" s="4"/>
      <c r="E9" s="4"/>
      <c r="F9" s="4"/>
      <c r="G9" s="4"/>
      <c r="H9" s="4"/>
      <c r="I9" s="4">
        <v>1</v>
      </c>
      <c r="J9" s="4"/>
      <c r="K9" s="4"/>
      <c r="L9" s="4"/>
      <c r="M9" s="5"/>
    </row>
    <row r="10" spans="1:13" x14ac:dyDescent="0.35">
      <c r="B10" s="17" t="s">
        <v>27</v>
      </c>
      <c r="C10" s="6"/>
      <c r="D10" s="7">
        <v>1</v>
      </c>
      <c r="E10" s="7"/>
      <c r="F10" s="7"/>
      <c r="G10" s="7"/>
      <c r="H10" s="7"/>
      <c r="I10" s="7"/>
      <c r="J10" s="7">
        <v>1</v>
      </c>
      <c r="K10" s="7">
        <v>1</v>
      </c>
      <c r="L10" s="7"/>
      <c r="M10" s="8"/>
    </row>
    <row r="11" spans="1:13" x14ac:dyDescent="0.35">
      <c r="B11" s="17" t="s">
        <v>28</v>
      </c>
      <c r="C11" s="6"/>
      <c r="D11" s="7"/>
      <c r="E11" s="7">
        <v>1</v>
      </c>
      <c r="F11" s="7"/>
      <c r="G11" s="7"/>
      <c r="H11" s="7"/>
      <c r="I11" s="7"/>
      <c r="J11" s="7"/>
      <c r="K11" s="7"/>
      <c r="L11" s="7"/>
      <c r="M11" s="8"/>
    </row>
    <row r="12" spans="1:13" x14ac:dyDescent="0.35">
      <c r="B12" s="17" t="s">
        <v>19</v>
      </c>
      <c r="C12" s="6"/>
      <c r="D12" s="7"/>
      <c r="E12" s="7"/>
      <c r="F12" s="7">
        <v>1</v>
      </c>
      <c r="G12" s="7"/>
      <c r="H12" s="7"/>
      <c r="I12" s="7"/>
      <c r="J12" s="7"/>
      <c r="K12" s="7"/>
      <c r="L12" s="7"/>
      <c r="M12" s="8">
        <v>1</v>
      </c>
    </row>
    <row r="13" spans="1:13" x14ac:dyDescent="0.35">
      <c r="B13" s="17" t="s">
        <v>20</v>
      </c>
      <c r="C13" s="6"/>
      <c r="D13" s="7"/>
      <c r="E13" s="7"/>
      <c r="F13" s="7"/>
      <c r="G13" s="7">
        <v>1</v>
      </c>
      <c r="H13" s="7"/>
      <c r="I13" s="7"/>
      <c r="J13" s="7"/>
      <c r="K13" s="7"/>
      <c r="L13" s="7"/>
      <c r="M13" s="8">
        <v>1</v>
      </c>
    </row>
    <row r="14" spans="1:13" x14ac:dyDescent="0.35">
      <c r="B14" s="17" t="s">
        <v>21</v>
      </c>
      <c r="C14" s="6"/>
      <c r="D14" s="7"/>
      <c r="E14" s="7"/>
      <c r="F14" s="7"/>
      <c r="G14" s="7"/>
      <c r="H14" s="7">
        <v>1</v>
      </c>
      <c r="I14" s="7"/>
      <c r="J14" s="7">
        <v>1</v>
      </c>
      <c r="K14" s="7"/>
      <c r="L14" s="7"/>
      <c r="M14" s="8"/>
    </row>
    <row r="15" spans="1:13" x14ac:dyDescent="0.35">
      <c r="B15" s="17" t="s">
        <v>29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8">
        <v>1</v>
      </c>
    </row>
    <row r="16" spans="1:13" x14ac:dyDescent="0.35">
      <c r="B16" s="17" t="s">
        <v>30</v>
      </c>
      <c r="C16" s="6"/>
      <c r="D16" s="7"/>
      <c r="E16" s="7">
        <v>1</v>
      </c>
      <c r="F16" s="7">
        <v>1</v>
      </c>
      <c r="G16" s="7"/>
      <c r="H16" s="7"/>
      <c r="I16" s="7"/>
      <c r="J16" s="7"/>
      <c r="K16" s="7"/>
      <c r="L16" s="7"/>
      <c r="M16" s="8"/>
    </row>
    <row r="17" spans="2:13" x14ac:dyDescent="0.35">
      <c r="B17" s="17" t="s">
        <v>31</v>
      </c>
      <c r="C17" s="6"/>
      <c r="D17" s="7"/>
      <c r="E17" s="7"/>
      <c r="F17" s="7"/>
      <c r="G17" s="7">
        <v>1</v>
      </c>
      <c r="H17" s="7"/>
      <c r="I17" s="7"/>
      <c r="J17" s="7"/>
      <c r="K17" s="7"/>
      <c r="L17" s="7">
        <v>1</v>
      </c>
      <c r="M17" s="8"/>
    </row>
    <row r="18" spans="2:13" ht="16" thickBot="1" x14ac:dyDescent="0.4">
      <c r="B18" s="17" t="s">
        <v>32</v>
      </c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1">
        <v>1</v>
      </c>
    </row>
    <row r="19" spans="2:13" x14ac:dyDescent="0.35">
      <c r="B19" s="18"/>
    </row>
    <row r="20" spans="2:13" ht="16" thickBot="1" x14ac:dyDescent="0.4">
      <c r="B20" s="18"/>
      <c r="C20" s="2" t="s">
        <v>27</v>
      </c>
      <c r="D20" s="2" t="s">
        <v>28</v>
      </c>
      <c r="E20" s="2" t="s">
        <v>19</v>
      </c>
      <c r="F20" s="2" t="s">
        <v>20</v>
      </c>
      <c r="G20" s="2" t="s">
        <v>21</v>
      </c>
      <c r="H20" s="2" t="s">
        <v>29</v>
      </c>
      <c r="I20" s="2" t="s">
        <v>35</v>
      </c>
      <c r="J20" s="2" t="s">
        <v>30</v>
      </c>
      <c r="K20" s="2" t="s">
        <v>31</v>
      </c>
      <c r="L20" s="2" t="s">
        <v>32</v>
      </c>
      <c r="M20" s="2" t="s">
        <v>34</v>
      </c>
    </row>
    <row r="21" spans="2:13" ht="16" thickBot="1" x14ac:dyDescent="0.4">
      <c r="B21" s="17" t="s">
        <v>33</v>
      </c>
      <c r="C21" s="3">
        <f>C9/SUM($C9:$M9)</f>
        <v>0.75</v>
      </c>
      <c r="D21" s="3">
        <f t="shared" ref="D21:M21" si="0">D9/SUM($C9:$M9)</f>
        <v>0</v>
      </c>
      <c r="E21" s="3">
        <f t="shared" si="0"/>
        <v>0</v>
      </c>
      <c r="F21" s="3">
        <f t="shared" si="0"/>
        <v>0</v>
      </c>
      <c r="G21" s="3">
        <f t="shared" si="0"/>
        <v>0</v>
      </c>
      <c r="H21" s="3">
        <f t="shared" si="0"/>
        <v>0</v>
      </c>
      <c r="I21" s="3">
        <f t="shared" si="0"/>
        <v>0.25</v>
      </c>
      <c r="J21" s="3">
        <f t="shared" si="0"/>
        <v>0</v>
      </c>
      <c r="K21" s="3">
        <f t="shared" si="0"/>
        <v>0</v>
      </c>
      <c r="L21" s="3">
        <f t="shared" si="0"/>
        <v>0</v>
      </c>
      <c r="M21" s="13">
        <f t="shared" si="0"/>
        <v>0</v>
      </c>
    </row>
    <row r="22" spans="2:13" ht="16" thickBot="1" x14ac:dyDescent="0.4">
      <c r="B22" s="17" t="s">
        <v>27</v>
      </c>
      <c r="C22" s="3">
        <f t="shared" ref="C22:M22" si="1">C10/SUM($C10:$M10)</f>
        <v>0</v>
      </c>
      <c r="D22" s="3">
        <f t="shared" si="1"/>
        <v>0.33333333333333331</v>
      </c>
      <c r="E22" s="3">
        <f t="shared" si="1"/>
        <v>0</v>
      </c>
      <c r="F22" s="3">
        <f t="shared" si="1"/>
        <v>0</v>
      </c>
      <c r="G22" s="3">
        <f t="shared" si="1"/>
        <v>0</v>
      </c>
      <c r="H22" s="3">
        <f t="shared" si="1"/>
        <v>0</v>
      </c>
      <c r="I22" s="3">
        <f t="shared" si="1"/>
        <v>0</v>
      </c>
      <c r="J22" s="3">
        <f t="shared" si="1"/>
        <v>0.33333333333333331</v>
      </c>
      <c r="K22" s="3">
        <f t="shared" si="1"/>
        <v>0.33333333333333331</v>
      </c>
      <c r="L22" s="3">
        <f t="shared" si="1"/>
        <v>0</v>
      </c>
      <c r="M22" s="13">
        <f t="shared" si="1"/>
        <v>0</v>
      </c>
    </row>
    <row r="23" spans="2:13" ht="16" thickBot="1" x14ac:dyDescent="0.4">
      <c r="B23" s="17" t="s">
        <v>28</v>
      </c>
      <c r="C23" s="3">
        <f t="shared" ref="C23:M23" si="2">C11/SUM($C11:$M11)</f>
        <v>0</v>
      </c>
      <c r="D23" s="3">
        <f t="shared" si="2"/>
        <v>0</v>
      </c>
      <c r="E23" s="3">
        <f t="shared" si="2"/>
        <v>1</v>
      </c>
      <c r="F23" s="3">
        <f t="shared" si="2"/>
        <v>0</v>
      </c>
      <c r="G23" s="3">
        <f t="shared" si="2"/>
        <v>0</v>
      </c>
      <c r="H23" s="3">
        <f t="shared" si="2"/>
        <v>0</v>
      </c>
      <c r="I23" s="3">
        <f t="shared" si="2"/>
        <v>0</v>
      </c>
      <c r="J23" s="3">
        <f t="shared" si="2"/>
        <v>0</v>
      </c>
      <c r="K23" s="3">
        <f t="shared" si="2"/>
        <v>0</v>
      </c>
      <c r="L23" s="3">
        <f t="shared" si="2"/>
        <v>0</v>
      </c>
      <c r="M23" s="13">
        <f t="shared" si="2"/>
        <v>0</v>
      </c>
    </row>
    <row r="24" spans="2:13" ht="16" thickBot="1" x14ac:dyDescent="0.4">
      <c r="B24" s="17" t="s">
        <v>19</v>
      </c>
      <c r="C24" s="3">
        <f t="shared" ref="C24:M24" si="3">C12/SUM($C12:$M12)</f>
        <v>0</v>
      </c>
      <c r="D24" s="3">
        <f t="shared" si="3"/>
        <v>0</v>
      </c>
      <c r="E24" s="3">
        <f t="shared" si="3"/>
        <v>0</v>
      </c>
      <c r="F24" s="3">
        <f t="shared" si="3"/>
        <v>0.5</v>
      </c>
      <c r="G24" s="3">
        <f t="shared" si="3"/>
        <v>0</v>
      </c>
      <c r="H24" s="3">
        <f t="shared" si="3"/>
        <v>0</v>
      </c>
      <c r="I24" s="3">
        <f t="shared" si="3"/>
        <v>0</v>
      </c>
      <c r="J24" s="3">
        <f t="shared" si="3"/>
        <v>0</v>
      </c>
      <c r="K24" s="3">
        <f t="shared" si="3"/>
        <v>0</v>
      </c>
      <c r="L24" s="3">
        <f t="shared" si="3"/>
        <v>0</v>
      </c>
      <c r="M24" s="13">
        <f t="shared" si="3"/>
        <v>0.5</v>
      </c>
    </row>
    <row r="25" spans="2:13" ht="16" thickBot="1" x14ac:dyDescent="0.4">
      <c r="B25" s="17" t="s">
        <v>20</v>
      </c>
      <c r="C25" s="3">
        <f t="shared" ref="C25:M25" si="4">C13/SUM($C13:$M13)</f>
        <v>0</v>
      </c>
      <c r="D25" s="3">
        <f t="shared" si="4"/>
        <v>0</v>
      </c>
      <c r="E25" s="3">
        <f t="shared" si="4"/>
        <v>0</v>
      </c>
      <c r="F25" s="3">
        <f t="shared" si="4"/>
        <v>0</v>
      </c>
      <c r="G25" s="3">
        <f t="shared" si="4"/>
        <v>0.5</v>
      </c>
      <c r="H25" s="3">
        <f t="shared" si="4"/>
        <v>0</v>
      </c>
      <c r="I25" s="3">
        <f t="shared" si="4"/>
        <v>0</v>
      </c>
      <c r="J25" s="3">
        <f t="shared" si="4"/>
        <v>0</v>
      </c>
      <c r="K25" s="3">
        <f t="shared" si="4"/>
        <v>0</v>
      </c>
      <c r="L25" s="3">
        <f t="shared" si="4"/>
        <v>0</v>
      </c>
      <c r="M25" s="13">
        <f t="shared" si="4"/>
        <v>0.5</v>
      </c>
    </row>
    <row r="26" spans="2:13" ht="16" thickBot="1" x14ac:dyDescent="0.4">
      <c r="B26" s="17" t="s">
        <v>21</v>
      </c>
      <c r="C26" s="3">
        <f t="shared" ref="C26:M26" si="5">C14/SUM($C14:$M14)</f>
        <v>0</v>
      </c>
      <c r="D26" s="3">
        <f t="shared" si="5"/>
        <v>0</v>
      </c>
      <c r="E26" s="3">
        <f t="shared" si="5"/>
        <v>0</v>
      </c>
      <c r="F26" s="3">
        <f t="shared" si="5"/>
        <v>0</v>
      </c>
      <c r="G26" s="3">
        <f t="shared" si="5"/>
        <v>0</v>
      </c>
      <c r="H26" s="3">
        <f t="shared" si="5"/>
        <v>0.5</v>
      </c>
      <c r="I26" s="3">
        <f t="shared" si="5"/>
        <v>0</v>
      </c>
      <c r="J26" s="3">
        <f t="shared" si="5"/>
        <v>0.5</v>
      </c>
      <c r="K26" s="3">
        <f t="shared" si="5"/>
        <v>0</v>
      </c>
      <c r="L26" s="3">
        <f t="shared" si="5"/>
        <v>0</v>
      </c>
      <c r="M26" s="13">
        <f t="shared" si="5"/>
        <v>0</v>
      </c>
    </row>
    <row r="27" spans="2:13" ht="16" thickBot="1" x14ac:dyDescent="0.4">
      <c r="B27" s="17" t="s">
        <v>29</v>
      </c>
      <c r="C27" s="3">
        <f t="shared" ref="C27:M27" si="6">C15/SUM($C15:$M15)</f>
        <v>0</v>
      </c>
      <c r="D27" s="3">
        <f t="shared" si="6"/>
        <v>0</v>
      </c>
      <c r="E27" s="3">
        <f t="shared" si="6"/>
        <v>0</v>
      </c>
      <c r="F27" s="3">
        <f t="shared" si="6"/>
        <v>0</v>
      </c>
      <c r="G27" s="3">
        <f t="shared" si="6"/>
        <v>0</v>
      </c>
      <c r="H27" s="3">
        <f t="shared" si="6"/>
        <v>0</v>
      </c>
      <c r="I27" s="3">
        <f t="shared" si="6"/>
        <v>0</v>
      </c>
      <c r="J27" s="3">
        <f t="shared" si="6"/>
        <v>0</v>
      </c>
      <c r="K27" s="3">
        <f t="shared" si="6"/>
        <v>0</v>
      </c>
      <c r="L27" s="3">
        <f t="shared" si="6"/>
        <v>0</v>
      </c>
      <c r="M27" s="13">
        <f t="shared" si="6"/>
        <v>1</v>
      </c>
    </row>
    <row r="28" spans="2:13" ht="16" thickBot="1" x14ac:dyDescent="0.4">
      <c r="B28" s="17" t="s">
        <v>30</v>
      </c>
      <c r="C28" s="3">
        <f t="shared" ref="C28:M28" si="7">C16/SUM($C16:$M16)</f>
        <v>0</v>
      </c>
      <c r="D28" s="3">
        <f t="shared" si="7"/>
        <v>0</v>
      </c>
      <c r="E28" s="3">
        <f t="shared" si="7"/>
        <v>0.5</v>
      </c>
      <c r="F28" s="3">
        <f t="shared" si="7"/>
        <v>0.5</v>
      </c>
      <c r="G28" s="3">
        <f t="shared" si="7"/>
        <v>0</v>
      </c>
      <c r="H28" s="3">
        <f t="shared" si="7"/>
        <v>0</v>
      </c>
      <c r="I28" s="3">
        <f t="shared" si="7"/>
        <v>0</v>
      </c>
      <c r="J28" s="3">
        <f t="shared" si="7"/>
        <v>0</v>
      </c>
      <c r="K28" s="3">
        <f t="shared" si="7"/>
        <v>0</v>
      </c>
      <c r="L28" s="3">
        <f t="shared" si="7"/>
        <v>0</v>
      </c>
      <c r="M28" s="13">
        <f t="shared" si="7"/>
        <v>0</v>
      </c>
    </row>
    <row r="29" spans="2:13" ht="16" thickBot="1" x14ac:dyDescent="0.4">
      <c r="B29" s="17" t="s">
        <v>31</v>
      </c>
      <c r="C29" s="3">
        <f t="shared" ref="C29:M29" si="8">C17/SUM($C17:$M17)</f>
        <v>0</v>
      </c>
      <c r="D29" s="3">
        <f t="shared" si="8"/>
        <v>0</v>
      </c>
      <c r="E29" s="3">
        <f t="shared" si="8"/>
        <v>0</v>
      </c>
      <c r="F29" s="3">
        <f t="shared" si="8"/>
        <v>0</v>
      </c>
      <c r="G29" s="3">
        <f t="shared" si="8"/>
        <v>0.5</v>
      </c>
      <c r="H29" s="3">
        <f t="shared" si="8"/>
        <v>0</v>
      </c>
      <c r="I29" s="3">
        <f t="shared" si="8"/>
        <v>0</v>
      </c>
      <c r="J29" s="3">
        <f t="shared" si="8"/>
        <v>0</v>
      </c>
      <c r="K29" s="3">
        <f t="shared" si="8"/>
        <v>0</v>
      </c>
      <c r="L29" s="3">
        <f t="shared" si="8"/>
        <v>0.5</v>
      </c>
      <c r="M29" s="13">
        <f t="shared" si="8"/>
        <v>0</v>
      </c>
    </row>
    <row r="30" spans="2:13" ht="16" thickBot="1" x14ac:dyDescent="0.4">
      <c r="B30" s="17" t="s">
        <v>32</v>
      </c>
      <c r="C30" s="14">
        <f t="shared" ref="C30:M30" si="9">C18/SUM($C18:$M18)</f>
        <v>0</v>
      </c>
      <c r="D30" s="14">
        <f t="shared" si="9"/>
        <v>0</v>
      </c>
      <c r="E30" s="14">
        <f t="shared" si="9"/>
        <v>0</v>
      </c>
      <c r="F30" s="14">
        <f t="shared" si="9"/>
        <v>0</v>
      </c>
      <c r="G30" s="14">
        <f t="shared" si="9"/>
        <v>0</v>
      </c>
      <c r="H30" s="14">
        <f t="shared" si="9"/>
        <v>0</v>
      </c>
      <c r="I30" s="14">
        <f t="shared" si="9"/>
        <v>0</v>
      </c>
      <c r="J30" s="14">
        <f t="shared" si="9"/>
        <v>0</v>
      </c>
      <c r="K30" s="14">
        <f t="shared" si="9"/>
        <v>0</v>
      </c>
      <c r="L30" s="14">
        <f t="shared" si="9"/>
        <v>0</v>
      </c>
      <c r="M30" s="15">
        <f t="shared" si="9"/>
        <v>1</v>
      </c>
    </row>
    <row r="33" spans="2:5" x14ac:dyDescent="0.35">
      <c r="B33" s="16" t="s">
        <v>36</v>
      </c>
    </row>
    <row r="35" spans="2:5" x14ac:dyDescent="0.35">
      <c r="B35" t="s">
        <v>37</v>
      </c>
      <c r="C35">
        <f>C21</f>
        <v>0.75</v>
      </c>
      <c r="E35" s="12" t="s">
        <v>44</v>
      </c>
    </row>
    <row r="36" spans="2:5" x14ac:dyDescent="0.35">
      <c r="B36" t="s">
        <v>38</v>
      </c>
      <c r="C36">
        <f>K22</f>
        <v>0.33333333333333331</v>
      </c>
    </row>
    <row r="37" spans="2:5" x14ac:dyDescent="0.35">
      <c r="B37" t="s">
        <v>39</v>
      </c>
      <c r="C37">
        <f>G29</f>
        <v>0.5</v>
      </c>
    </row>
    <row r="38" spans="2:5" x14ac:dyDescent="0.35">
      <c r="B38" t="s">
        <v>40</v>
      </c>
      <c r="C38">
        <f>J26</f>
        <v>0.5</v>
      </c>
    </row>
    <row r="39" spans="2:5" x14ac:dyDescent="0.35">
      <c r="B39" t="s">
        <v>41</v>
      </c>
      <c r="C39">
        <f>F28</f>
        <v>0.5</v>
      </c>
    </row>
    <row r="40" spans="2:5" x14ac:dyDescent="0.35">
      <c r="B40" t="s">
        <v>43</v>
      </c>
      <c r="C40">
        <v>0.5</v>
      </c>
      <c r="E40" s="12" t="s">
        <v>44</v>
      </c>
    </row>
    <row r="41" spans="2:5" x14ac:dyDescent="0.35">
      <c r="B41" t="s">
        <v>42</v>
      </c>
      <c r="C41">
        <f>PRODUCT(C35:C40)</f>
        <v>1.5625E-2</v>
      </c>
    </row>
    <row r="43" spans="2:5" x14ac:dyDescent="0.35">
      <c r="B43" t="s">
        <v>46</v>
      </c>
      <c r="C43">
        <v>5</v>
      </c>
    </row>
    <row r="44" spans="2:5" x14ac:dyDescent="0.35">
      <c r="B44" t="s">
        <v>45</v>
      </c>
      <c r="C44">
        <f>1/(C41^(1/5))</f>
        <v>2.2973967099940702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Naïve Bayes</vt:lpstr>
      <vt:lpstr>Vectorization and Similarity</vt:lpstr>
      <vt:lpstr>Language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Falak Jain</cp:lastModifiedBy>
  <dcterms:created xsi:type="dcterms:W3CDTF">2021-04-21T14:34:34Z</dcterms:created>
  <dcterms:modified xsi:type="dcterms:W3CDTF">2022-05-11T03:46:45Z</dcterms:modified>
</cp:coreProperties>
</file>