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SC Marshall School of Business\USC\Academics\Spring 2022\DSO-560-NLP-Text-Analytics\dso-560-nlp-text-analytics\final_exam\"/>
    </mc:Choice>
  </mc:AlternateContent>
  <xr:revisionPtr revIDLastSave="0" documentId="13_ncr:1_{C16B65EC-8E1A-4C70-AB26-5A71ACF32009}" xr6:coauthVersionLast="36" xr6:coauthVersionMax="36" xr10:uidLastSave="{00000000-0000-0000-0000-000000000000}"/>
  <bookViews>
    <workbookView xWindow="0" yWindow="0" windowWidth="19200" windowHeight="7520" activeTab="1" xr2:uid="{28AFE8EF-8546-4F63-B486-7E32BB2FFAB0}"/>
  </bookViews>
  <sheets>
    <sheet name="Naïve Bayes" sheetId="1" r:id="rId1"/>
    <sheet name="Vectorization and Similar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2" l="1"/>
  <c r="B21" i="2"/>
  <c r="H15" i="2"/>
  <c r="G15" i="2"/>
  <c r="H14" i="2"/>
  <c r="G14" i="2"/>
  <c r="F14" i="2"/>
  <c r="G13" i="2"/>
  <c r="F13" i="2"/>
  <c r="E13" i="2"/>
  <c r="H11" i="2"/>
  <c r="H13" i="2" s="1"/>
  <c r="G11" i="2"/>
  <c r="G21" i="2" s="1"/>
  <c r="F11" i="2"/>
  <c r="F15" i="2" s="1"/>
  <c r="E11" i="2"/>
  <c r="E14" i="2" s="1"/>
  <c r="D11" i="2"/>
  <c r="D13" i="2" s="1"/>
  <c r="C11" i="2"/>
  <c r="C13" i="2" s="1"/>
  <c r="B11" i="2"/>
  <c r="B13" i="2" s="1"/>
  <c r="F14" i="1"/>
  <c r="C14" i="1"/>
  <c r="C17" i="1" s="1"/>
  <c r="F12" i="1"/>
  <c r="C12" i="1"/>
  <c r="F11" i="1"/>
  <c r="C11" i="1"/>
  <c r="F10" i="1"/>
  <c r="C10" i="1"/>
  <c r="F9" i="1"/>
  <c r="C9" i="1"/>
  <c r="C6" i="1"/>
  <c r="C18" i="1" s="1"/>
  <c r="C5" i="1"/>
  <c r="B27" i="2" l="1"/>
  <c r="B23" i="2"/>
  <c r="B15" i="2"/>
  <c r="C21" i="2"/>
  <c r="B25" i="2" s="1"/>
  <c r="B14" i="2"/>
  <c r="C15" i="2"/>
  <c r="D21" i="2"/>
  <c r="C14" i="2"/>
  <c r="D15" i="2"/>
  <c r="E21" i="2"/>
  <c r="D14" i="2"/>
  <c r="E15" i="2"/>
  <c r="F21" i="2"/>
  <c r="B30" i="2" l="1"/>
  <c r="B28" i="2"/>
  <c r="B31" i="2" s="1"/>
  <c r="B24" i="2"/>
</calcChain>
</file>

<file path=xl/sharedStrings.xml><?xml version="1.0" encoding="utf-8"?>
<sst xmlns="http://schemas.openxmlformats.org/spreadsheetml/2006/main" count="49" uniqueCount="48">
  <si>
    <t>Priors</t>
  </si>
  <si>
    <t>P(interested)</t>
  </si>
  <si>
    <t>P(not interested)</t>
  </si>
  <si>
    <t>Likelihood Calculation</t>
  </si>
  <si>
    <t>P(seems | interested)</t>
  </si>
  <si>
    <t>P(seems |not interested)</t>
  </si>
  <si>
    <t>P(funny | interested)</t>
  </si>
  <si>
    <t>P(funny | not interested)</t>
  </si>
  <si>
    <t>P(silly | interested)</t>
  </si>
  <si>
    <t>P(silly | not interested)</t>
  </si>
  <si>
    <t>P(stupid | interested)</t>
  </si>
  <si>
    <t>P(stupid | not interested)</t>
  </si>
  <si>
    <t>P("seems funny and silly but stupid" | interested)</t>
  </si>
  <si>
    <t>P("seems funny and silly but stupid" | not interested)</t>
  </si>
  <si>
    <t>Posterior</t>
  </si>
  <si>
    <t>P(interested | "seems funny and silly but stupid")</t>
  </si>
  <si>
    <t>P(not interested | "seems funny and silly but stupid")</t>
  </si>
  <si>
    <t>Customer A: retro woven skirt loose-fit</t>
  </si>
  <si>
    <t>Customer B: casual one-piece shirts casual</t>
  </si>
  <si>
    <t>Customer C. casual woven loose-fit one-piece</t>
  </si>
  <si>
    <t>retro</t>
  </si>
  <si>
    <t>woven</t>
  </si>
  <si>
    <t>skirt</t>
  </si>
  <si>
    <t>loose-fit</t>
  </si>
  <si>
    <t>casual</t>
  </si>
  <si>
    <t>one-piece</t>
  </si>
  <si>
    <t>shirts</t>
  </si>
  <si>
    <t>TF(A)</t>
  </si>
  <si>
    <t>TF(B)</t>
  </si>
  <si>
    <t>TF(C)</t>
  </si>
  <si>
    <t>Document Frequency</t>
  </si>
  <si>
    <t>IDF (inverse document frequency)</t>
  </si>
  <si>
    <t>TFIDF(A)</t>
  </si>
  <si>
    <t>TFIDF(B)</t>
  </si>
  <si>
    <t>TFIDF(C)</t>
  </si>
  <si>
    <t>Query: women casual shirt</t>
  </si>
  <si>
    <t>TF(query)</t>
  </si>
  <si>
    <t>TFIDF(query)</t>
  </si>
  <si>
    <t>Norm(A)</t>
  </si>
  <si>
    <t>(this is squaring each value in TFIDF(A), summing those squares together, and taking the square root)</t>
  </si>
  <si>
    <t>Norm(B)</t>
  </si>
  <si>
    <t>Norm(query)</t>
  </si>
  <si>
    <t>(this is squaring each value in TFIDF(query), summing those squares together, and taking the square root)</t>
  </si>
  <si>
    <t>Dot Product (A, query)</t>
  </si>
  <si>
    <t>Dot Product (B, query)</t>
  </si>
  <si>
    <t>Cosine Similarity (A, query)</t>
  </si>
  <si>
    <t>Cosine Similarity (B, query)</t>
  </si>
  <si>
    <t>Since the cosine similarity of B and query is higher than A and query, we should match with Customer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</si>
</sst>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2" xfId="0" applyNumberForma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DEC9-13B1-417A-B38D-EE40EE654622}">
  <dimension ref="B4:F29"/>
  <sheetViews>
    <sheetView zoomScaleNormal="100" workbookViewId="0">
      <selection activeCell="B20" sqref="B20"/>
    </sheetView>
  </sheetViews>
  <sheetFormatPr defaultColWidth="10.6640625" defaultRowHeight="15.5" x14ac:dyDescent="0.35"/>
  <cols>
    <col min="2" max="2" width="40.4140625" customWidth="1"/>
    <col min="5" max="5" width="45.9140625" bestFit="1" customWidth="1"/>
  </cols>
  <sheetData>
    <row r="4" spans="2:6" ht="16" thickBot="1" x14ac:dyDescent="0.4">
      <c r="B4" s="1" t="s">
        <v>0</v>
      </c>
    </row>
    <row r="5" spans="2:6" x14ac:dyDescent="0.35">
      <c r="B5" s="2" t="s">
        <v>1</v>
      </c>
      <c r="C5" s="3">
        <f>3/6</f>
        <v>0.5</v>
      </c>
    </row>
    <row r="6" spans="2:6" ht="16" thickBot="1" x14ac:dyDescent="0.4">
      <c r="B6" s="4" t="s">
        <v>2</v>
      </c>
      <c r="C6" s="5">
        <f>3/6</f>
        <v>0.5</v>
      </c>
    </row>
    <row r="7" spans="2:6" x14ac:dyDescent="0.35">
      <c r="B7" s="1"/>
    </row>
    <row r="8" spans="2:6" ht="16" thickBot="1" x14ac:dyDescent="0.4">
      <c r="B8" s="1" t="s">
        <v>3</v>
      </c>
    </row>
    <row r="9" spans="2:6" x14ac:dyDescent="0.35">
      <c r="B9" s="2" t="s">
        <v>4</v>
      </c>
      <c r="C9" s="6">
        <f>1/3</f>
        <v>0.33333333333333331</v>
      </c>
      <c r="D9" s="7"/>
      <c r="E9" s="2" t="s">
        <v>5</v>
      </c>
      <c r="F9" s="8">
        <f>1/3</f>
        <v>0.33333333333333331</v>
      </c>
    </row>
    <row r="10" spans="2:6" x14ac:dyDescent="0.35">
      <c r="B10" s="9" t="s">
        <v>6</v>
      </c>
      <c r="C10" s="10">
        <f xml:space="preserve"> 2/3</f>
        <v>0.66666666666666663</v>
      </c>
      <c r="D10" s="11"/>
      <c r="E10" s="9" t="s">
        <v>7</v>
      </c>
      <c r="F10" s="12">
        <f>1/3</f>
        <v>0.33333333333333331</v>
      </c>
    </row>
    <row r="11" spans="2:6" x14ac:dyDescent="0.35">
      <c r="B11" s="9" t="s">
        <v>8</v>
      </c>
      <c r="C11" s="10">
        <f>2/3</f>
        <v>0.66666666666666663</v>
      </c>
      <c r="D11" s="11"/>
      <c r="E11" s="9" t="s">
        <v>9</v>
      </c>
      <c r="F11" s="12">
        <f>1/3</f>
        <v>0.33333333333333331</v>
      </c>
    </row>
    <row r="12" spans="2:6" x14ac:dyDescent="0.35">
      <c r="B12" s="9" t="s">
        <v>10</v>
      </c>
      <c r="C12" s="10">
        <f>1/3</f>
        <v>0.33333333333333331</v>
      </c>
      <c r="D12" s="11"/>
      <c r="E12" s="9" t="s">
        <v>11</v>
      </c>
      <c r="F12" s="12">
        <f>1/3</f>
        <v>0.33333333333333331</v>
      </c>
    </row>
    <row r="13" spans="2:6" x14ac:dyDescent="0.35">
      <c r="B13" s="9"/>
      <c r="C13" s="10"/>
      <c r="D13" s="11"/>
      <c r="E13" s="10"/>
      <c r="F13" s="12"/>
    </row>
    <row r="14" spans="2:6" ht="16" thickBot="1" x14ac:dyDescent="0.4">
      <c r="B14" s="4" t="s">
        <v>12</v>
      </c>
      <c r="C14" s="13">
        <f xml:space="preserve"> PRODUCT(C9:C12)</f>
        <v>4.9382716049382713E-2</v>
      </c>
      <c r="D14" s="14"/>
      <c r="E14" s="13" t="s">
        <v>13</v>
      </c>
      <c r="F14" s="15">
        <f xml:space="preserve"> PRODUCT(F9:F12)</f>
        <v>1.2345679012345678E-2</v>
      </c>
    </row>
    <row r="15" spans="2:6" x14ac:dyDescent="0.35">
      <c r="B15" s="1"/>
    </row>
    <row r="16" spans="2:6" ht="16" thickBot="1" x14ac:dyDescent="0.4">
      <c r="B16" s="1" t="s">
        <v>14</v>
      </c>
    </row>
    <row r="17" spans="2:3" x14ac:dyDescent="0.35">
      <c r="B17" s="2" t="s">
        <v>15</v>
      </c>
      <c r="C17" s="8">
        <f>(C5*C14)/(C5*C14+C6*F14)</f>
        <v>0.8</v>
      </c>
    </row>
    <row r="18" spans="2:3" ht="16" thickBot="1" x14ac:dyDescent="0.4">
      <c r="B18" s="4" t="s">
        <v>16</v>
      </c>
      <c r="C18" s="15">
        <f>(C6*F14)/(C6*F14+C5*C14)</f>
        <v>0.2</v>
      </c>
    </row>
    <row r="21" spans="2:3" x14ac:dyDescent="0.35">
      <c r="B21" s="16"/>
    </row>
    <row r="22" spans="2:3" x14ac:dyDescent="0.35">
      <c r="B22" s="16"/>
    </row>
    <row r="23" spans="2:3" x14ac:dyDescent="0.35">
      <c r="B23" s="16"/>
    </row>
    <row r="25" spans="2:3" x14ac:dyDescent="0.35">
      <c r="B25" s="16"/>
    </row>
    <row r="27" spans="2:3" x14ac:dyDescent="0.35">
      <c r="B27" s="16"/>
    </row>
    <row r="29" spans="2:3" x14ac:dyDescent="0.35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85-E45A-4BE0-AB64-AB84E9F5287A}">
  <dimension ref="A1:H33"/>
  <sheetViews>
    <sheetView tabSelected="1" zoomScale="65" zoomScaleNormal="65" workbookViewId="0">
      <selection activeCell="B11" sqref="B11"/>
    </sheetView>
  </sheetViews>
  <sheetFormatPr defaultColWidth="10.6640625" defaultRowHeight="15.5" x14ac:dyDescent="0.35"/>
  <cols>
    <col min="1" max="1" width="24.6640625" customWidth="1"/>
    <col min="4" max="4" width="9.5" customWidth="1"/>
    <col min="5" max="5" width="7.83203125" customWidth="1"/>
    <col min="6" max="6" width="8" customWidth="1"/>
  </cols>
  <sheetData>
    <row r="1" spans="1:8" x14ac:dyDescent="0.35">
      <c r="A1" t="s">
        <v>17</v>
      </c>
    </row>
    <row r="2" spans="1:8" x14ac:dyDescent="0.35">
      <c r="A2" t="s">
        <v>18</v>
      </c>
    </row>
    <row r="3" spans="1:8" x14ac:dyDescent="0.35">
      <c r="A3" t="s">
        <v>19</v>
      </c>
    </row>
    <row r="6" spans="1:8" x14ac:dyDescent="0.35">
      <c r="A6" s="1"/>
      <c r="B6" s="17" t="s">
        <v>20</v>
      </c>
      <c r="C6" s="17" t="s">
        <v>21</v>
      </c>
      <c r="D6" s="17" t="s">
        <v>22</v>
      </c>
      <c r="E6" s="17" t="s">
        <v>23</v>
      </c>
      <c r="F6" s="17" t="s">
        <v>24</v>
      </c>
      <c r="G6" s="17" t="s">
        <v>25</v>
      </c>
      <c r="H6" s="17" t="s">
        <v>26</v>
      </c>
    </row>
    <row r="7" spans="1:8" x14ac:dyDescent="0.35">
      <c r="A7" s="1" t="s">
        <v>27</v>
      </c>
      <c r="B7" s="18">
        <v>1</v>
      </c>
      <c r="C7" s="19">
        <v>1</v>
      </c>
      <c r="D7" s="19">
        <v>1</v>
      </c>
      <c r="E7" s="19">
        <v>1</v>
      </c>
      <c r="F7" s="19">
        <v>0</v>
      </c>
      <c r="G7" s="19">
        <v>0</v>
      </c>
      <c r="H7" s="20">
        <v>0</v>
      </c>
    </row>
    <row r="8" spans="1:8" x14ac:dyDescent="0.35">
      <c r="A8" s="1" t="s">
        <v>28</v>
      </c>
      <c r="B8" s="21">
        <v>0</v>
      </c>
      <c r="C8" s="11">
        <v>0</v>
      </c>
      <c r="D8" s="11">
        <v>0</v>
      </c>
      <c r="E8" s="11">
        <v>0</v>
      </c>
      <c r="F8" s="11">
        <v>2</v>
      </c>
      <c r="G8" s="11">
        <v>1</v>
      </c>
      <c r="H8" s="22">
        <v>1</v>
      </c>
    </row>
    <row r="9" spans="1:8" x14ac:dyDescent="0.35">
      <c r="A9" s="1" t="s">
        <v>29</v>
      </c>
      <c r="B9" s="21">
        <v>0</v>
      </c>
      <c r="C9" s="11">
        <v>1</v>
      </c>
      <c r="D9" s="11">
        <v>0</v>
      </c>
      <c r="E9" s="11">
        <v>1</v>
      </c>
      <c r="F9" s="11">
        <v>1</v>
      </c>
      <c r="G9" s="11">
        <v>1</v>
      </c>
      <c r="H9" s="22">
        <v>0</v>
      </c>
    </row>
    <row r="10" spans="1:8" x14ac:dyDescent="0.35">
      <c r="A10" s="1" t="s">
        <v>30</v>
      </c>
      <c r="B10" s="21">
        <v>1</v>
      </c>
      <c r="C10" s="11">
        <v>2</v>
      </c>
      <c r="D10" s="11">
        <v>1</v>
      </c>
      <c r="E10" s="11">
        <v>2</v>
      </c>
      <c r="F10" s="11">
        <v>2</v>
      </c>
      <c r="G10" s="11">
        <v>2</v>
      </c>
      <c r="H10" s="22">
        <v>1</v>
      </c>
    </row>
    <row r="11" spans="1:8" ht="31" x14ac:dyDescent="0.35">
      <c r="A11" s="17" t="s">
        <v>31</v>
      </c>
      <c r="B11" s="21">
        <f>1+3/(B10+2)</f>
        <v>2</v>
      </c>
      <c r="C11" s="11">
        <f t="shared" ref="C11:H11" si="0">1+3/(C10+2)</f>
        <v>1.75</v>
      </c>
      <c r="D11" s="11">
        <f t="shared" si="0"/>
        <v>2</v>
      </c>
      <c r="E11" s="11">
        <f t="shared" si="0"/>
        <v>1.75</v>
      </c>
      <c r="F11" s="11">
        <f t="shared" si="0"/>
        <v>1.75</v>
      </c>
      <c r="G11" s="11">
        <f t="shared" si="0"/>
        <v>1.75</v>
      </c>
      <c r="H11" s="22">
        <f t="shared" si="0"/>
        <v>2</v>
      </c>
    </row>
    <row r="12" spans="1:8" x14ac:dyDescent="0.35">
      <c r="A12" s="1"/>
      <c r="B12" s="21"/>
      <c r="C12" s="11"/>
      <c r="D12" s="11"/>
      <c r="E12" s="11"/>
      <c r="F12" s="11"/>
      <c r="G12" s="11"/>
      <c r="H12" s="22"/>
    </row>
    <row r="13" spans="1:8" x14ac:dyDescent="0.35">
      <c r="A13" s="1" t="s">
        <v>32</v>
      </c>
      <c r="B13" s="21">
        <f t="shared" ref="B13:H15" si="1">B7*B$11</f>
        <v>2</v>
      </c>
      <c r="C13" s="11">
        <f t="shared" si="1"/>
        <v>1.75</v>
      </c>
      <c r="D13" s="11">
        <f t="shared" si="1"/>
        <v>2</v>
      </c>
      <c r="E13" s="11">
        <f t="shared" si="1"/>
        <v>1.75</v>
      </c>
      <c r="F13" s="11">
        <f t="shared" si="1"/>
        <v>0</v>
      </c>
      <c r="G13" s="11">
        <f t="shared" si="1"/>
        <v>0</v>
      </c>
      <c r="H13" s="22">
        <f t="shared" si="1"/>
        <v>0</v>
      </c>
    </row>
    <row r="14" spans="1:8" x14ac:dyDescent="0.35">
      <c r="A14" s="1" t="s">
        <v>33</v>
      </c>
      <c r="B14" s="21">
        <f t="shared" si="1"/>
        <v>0</v>
      </c>
      <c r="C14" s="11">
        <f t="shared" si="1"/>
        <v>0</v>
      </c>
      <c r="D14" s="11">
        <f t="shared" si="1"/>
        <v>0</v>
      </c>
      <c r="E14" s="11">
        <f t="shared" si="1"/>
        <v>0</v>
      </c>
      <c r="F14" s="11">
        <f t="shared" si="1"/>
        <v>3.5</v>
      </c>
      <c r="G14" s="11">
        <f t="shared" si="1"/>
        <v>1.75</v>
      </c>
      <c r="H14" s="22">
        <f t="shared" si="1"/>
        <v>2</v>
      </c>
    </row>
    <row r="15" spans="1:8" x14ac:dyDescent="0.35">
      <c r="A15" s="1" t="s">
        <v>34</v>
      </c>
      <c r="B15" s="23">
        <f t="shared" si="1"/>
        <v>0</v>
      </c>
      <c r="C15" s="24">
        <f t="shared" si="1"/>
        <v>1.75</v>
      </c>
      <c r="D15" s="24">
        <f t="shared" si="1"/>
        <v>0</v>
      </c>
      <c r="E15" s="24">
        <f t="shared" si="1"/>
        <v>1.75</v>
      </c>
      <c r="F15" s="24">
        <f t="shared" si="1"/>
        <v>1.75</v>
      </c>
      <c r="G15" s="24">
        <f t="shared" si="1"/>
        <v>1.75</v>
      </c>
      <c r="H15" s="25">
        <f t="shared" si="1"/>
        <v>0</v>
      </c>
    </row>
    <row r="17" spans="1:8" x14ac:dyDescent="0.35">
      <c r="A17" s="1" t="s">
        <v>35</v>
      </c>
    </row>
    <row r="19" spans="1:8" x14ac:dyDescent="0.35">
      <c r="A19" s="1" t="s">
        <v>36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</row>
    <row r="21" spans="1:8" x14ac:dyDescent="0.35">
      <c r="A21" s="1" t="s">
        <v>37</v>
      </c>
      <c r="B21">
        <f t="shared" ref="B21:H21" si="2">B19*B11</f>
        <v>0</v>
      </c>
      <c r="C21">
        <f t="shared" si="2"/>
        <v>1.75</v>
      </c>
      <c r="D21">
        <f t="shared" si="2"/>
        <v>0</v>
      </c>
      <c r="E21">
        <f t="shared" si="2"/>
        <v>0</v>
      </c>
      <c r="F21">
        <f t="shared" si="2"/>
        <v>1.75</v>
      </c>
      <c r="G21">
        <f t="shared" si="2"/>
        <v>0</v>
      </c>
      <c r="H21">
        <f t="shared" si="2"/>
        <v>2</v>
      </c>
    </row>
    <row r="23" spans="1:8" x14ac:dyDescent="0.35">
      <c r="A23" s="1" t="s">
        <v>38</v>
      </c>
      <c r="B23">
        <f>SQRT(SUMSQ(B13:H13))</f>
        <v>3.758324094593227</v>
      </c>
      <c r="D23" t="s">
        <v>39</v>
      </c>
    </row>
    <row r="24" spans="1:8" x14ac:dyDescent="0.35">
      <c r="A24" s="1" t="s">
        <v>40</v>
      </c>
      <c r="B24">
        <f>SQRT(SUMSQ(B14:H14))</f>
        <v>4.3945989578117368</v>
      </c>
      <c r="D24" t="s">
        <v>39</v>
      </c>
    </row>
    <row r="25" spans="1:8" x14ac:dyDescent="0.35">
      <c r="A25" s="1" t="s">
        <v>41</v>
      </c>
      <c r="B25">
        <f>SQRT(SUMSQ(B21:H21))</f>
        <v>3.1819805153394638</v>
      </c>
      <c r="D25" t="s">
        <v>42</v>
      </c>
    </row>
    <row r="27" spans="1:8" x14ac:dyDescent="0.35">
      <c r="A27" s="1" t="s">
        <v>43</v>
      </c>
      <c r="B27">
        <f>SUMPRODUCT(B13:H13,B21:H21)</f>
        <v>3.0625</v>
      </c>
    </row>
    <row r="28" spans="1:8" x14ac:dyDescent="0.35">
      <c r="A28" s="1" t="s">
        <v>44</v>
      </c>
      <c r="B28">
        <f>SUMPRODUCT(B14:H14,B21:H21)</f>
        <v>10.125</v>
      </c>
    </row>
    <row r="30" spans="1:8" x14ac:dyDescent="0.35">
      <c r="A30" s="1" t="s">
        <v>45</v>
      </c>
      <c r="B30">
        <f>B27/(B23*B25)</f>
        <v>0.25608512528220151</v>
      </c>
    </row>
    <row r="31" spans="1:8" x14ac:dyDescent="0.35">
      <c r="A31" s="1" t="s">
        <v>46</v>
      </c>
      <c r="B31">
        <f>B28/(B24*B25)</f>
        <v>0.72406618803821665</v>
      </c>
    </row>
    <row r="33" spans="1:1" x14ac:dyDescent="0.35">
      <c r="A3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Naïve Bayes</vt:lpstr>
      <vt:lpstr>Vectorization and Similarity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Falak Jain</dc:creator>
  <cp:lastModifiedBy>Falak Jain</cp:lastModifiedBy>
  <dcterms:created xsi:type="dcterms:W3CDTF">2022-05-11T02:58:34Z</dcterms:created>
  <dcterms:modified xsi:type="dcterms:W3CDTF">2022-05-11T03:31:57Z</dcterms:modified>
</cp:coreProperties>
</file>